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12000" activeTab="0"/>
  </bookViews>
  <sheets>
    <sheet name="Úkolový list" sheetId="1" r:id="rId1"/>
  </sheets>
  <definedNames/>
  <calcPr fullCalcOnLoad="1"/>
</workbook>
</file>

<file path=xl/sharedStrings.xml><?xml version="1.0" encoding="utf-8"?>
<sst xmlns="http://schemas.openxmlformats.org/spreadsheetml/2006/main" count="468" uniqueCount="266">
  <si>
    <t>Doba výstavby:</t>
  </si>
  <si>
    <t>Provedení izolace proti vlhkosti na ploše vodorovné, asfaltovými pásy přitavením</t>
  </si>
  <si>
    <t>67</t>
  </si>
  <si>
    <t>Malby</t>
  </si>
  <si>
    <t>Odstranění tepelné izolace stropů a podhledů, kotvené, z desek EPS, tl. do 100 mm</t>
  </si>
  <si>
    <t>766231111R00</t>
  </si>
  <si>
    <t>Penetrace podkladu pod dlažby</t>
  </si>
  <si>
    <t>20</t>
  </si>
  <si>
    <t>Vyzdívka mezi nosníky cihlami pálenými na MC</t>
  </si>
  <si>
    <t>711</t>
  </si>
  <si>
    <t>Název stavby:</t>
  </si>
  <si>
    <t>Otlučení omítek vnitřních stěn v rozsahu do 100 %</t>
  </si>
  <si>
    <t>48</t>
  </si>
  <si>
    <t>29</t>
  </si>
  <si>
    <t>781497121RS3</t>
  </si>
  <si>
    <t>Č</t>
  </si>
  <si>
    <t>784111101R00</t>
  </si>
  <si>
    <t>Lokalita:</t>
  </si>
  <si>
    <t>16</t>
  </si>
  <si>
    <t>Přizdívky izol. z cihel dl.29 cm, MC 10, tl. 65 mm</t>
  </si>
  <si>
    <t>24</t>
  </si>
  <si>
    <t>317234410RT2</t>
  </si>
  <si>
    <t>Doplnění mazanin betonem do 1 m2, nad tl. 8 cm</t>
  </si>
  <si>
    <t>978012191R00</t>
  </si>
  <si>
    <t>Montáž oken a balkonových dveří s vypěněním</t>
  </si>
  <si>
    <t>4</t>
  </si>
  <si>
    <t>97</t>
  </si>
  <si>
    <t>Překlad POROTHERM 7 vysoký 70 x 238 x 1250 mm pro orientované uložení</t>
  </si>
  <si>
    <t>60</t>
  </si>
  <si>
    <t>Podlahy vlysové a parketové</t>
  </si>
  <si>
    <t>26</t>
  </si>
  <si>
    <t>Fólie PE pod lamelové podlahy</t>
  </si>
  <si>
    <t>Jesenice pch hrubé práce</t>
  </si>
  <si>
    <t>Jednot. NH</t>
  </si>
  <si>
    <t>317168132R00</t>
  </si>
  <si>
    <t>Utěsnění detailů při stěrkových hydroizolacích, těsnicí pás do spoje podlaha - stěna</t>
  </si>
  <si>
    <t>340235211R00</t>
  </si>
  <si>
    <t>6</t>
  </si>
  <si>
    <t>68</t>
  </si>
  <si>
    <t>Lišta hliníková přechodová, stejná výška dlaždic</t>
  </si>
  <si>
    <t>Přesun hmot pro opravy a údržbu do výšky 6 m</t>
  </si>
  <si>
    <t>42</t>
  </si>
  <si>
    <t>711212601RT2</t>
  </si>
  <si>
    <t>968072455R00</t>
  </si>
  <si>
    <t>Omítka stěn, jádro míchané, štuk ze suché směsi</t>
  </si>
  <si>
    <t>979082121R00</t>
  </si>
  <si>
    <t>999281105R00</t>
  </si>
  <si>
    <t>Položení separační fólie</t>
  </si>
  <si>
    <t>Hrubá výplň rýh ve stěnách do 20x10cm maltou z SMS</t>
  </si>
  <si>
    <t>33</t>
  </si>
  <si>
    <t>Vyrovnání povrchu zdiva maltou tl.do 3 cm</t>
  </si>
  <si>
    <t>771578011R00</t>
  </si>
  <si>
    <t>63</t>
  </si>
  <si>
    <t>Stěny a příčky</t>
  </si>
  <si>
    <t>713111121R00</t>
  </si>
  <si>
    <t>775542000R00</t>
  </si>
  <si>
    <t>25</t>
  </si>
  <si>
    <t>kus</t>
  </si>
  <si>
    <t>766670011R00</t>
  </si>
  <si>
    <t>Vnitrostaveništní doprava suti do 10 m</t>
  </si>
  <si>
    <t>775542011R00</t>
  </si>
  <si>
    <t>Montáž kliky a štítku</t>
  </si>
  <si>
    <t>Montáž podlahové lišty lepením Chemoprénem</t>
  </si>
  <si>
    <t>Obklad soklíků keram.rovných, tmel,výška 10 cm</t>
  </si>
  <si>
    <t>Provedení izolace proti vlhkosti na ploše vodorovné, 1x asfaltovým penetračním nátěrem</t>
  </si>
  <si>
    <t>13</t>
  </si>
  <si>
    <t>Izolace mezi překlady z polystyrenu tl. 80 mm</t>
  </si>
  <si>
    <t>Montáž tepelné izolace stropů rovných spodem, drátem</t>
  </si>
  <si>
    <t>612403390R00</t>
  </si>
  <si>
    <t>Hrubá výplň rýh ve stěnách do 3x3 cm maltou ze SMS</t>
  </si>
  <si>
    <t>Doplnění rýh betonem v dosavadních mazaninách</t>
  </si>
  <si>
    <t>631312141R00</t>
  </si>
  <si>
    <t>Konec výstavby:</t>
  </si>
  <si>
    <t>784191101R00</t>
  </si>
  <si>
    <t>Kód</t>
  </si>
  <si>
    <t>S</t>
  </si>
  <si>
    <t>43</t>
  </si>
  <si>
    <t>612409991R00</t>
  </si>
  <si>
    <t>784195112R00</t>
  </si>
  <si>
    <t>Montáž podlah keram.,hladké, tmel, 30x30 cm</t>
  </si>
  <si>
    <t>612471411R00</t>
  </si>
  <si>
    <t>Tmelení spár v omítce š. do 4 mm akryl. tmelem</t>
  </si>
  <si>
    <t>Ostatní přesuny hmot</t>
  </si>
  <si>
    <t>Začištění omítek kolem oken,dveří apod.</t>
  </si>
  <si>
    <t>MJ</t>
  </si>
  <si>
    <t>Příplatek za přehlaz. mazanin pod povlaky tl. 8 cm</t>
  </si>
  <si>
    <t>45</t>
  </si>
  <si>
    <t>40</t>
  </si>
  <si>
    <t>775</t>
  </si>
  <si>
    <t>612421626R00</t>
  </si>
  <si>
    <t>Řezání dlaždic keramických pro soklíky</t>
  </si>
  <si>
    <t>632451024R00</t>
  </si>
  <si>
    <t>9</t>
  </si>
  <si>
    <t>15</t>
  </si>
  <si>
    <t>Obklad vnitřní stěn keramický, do tmele, 30x60 cm</t>
  </si>
  <si>
    <t>775541400R00</t>
  </si>
  <si>
    <t>766711001R00</t>
  </si>
  <si>
    <t>766</t>
  </si>
  <si>
    <t>52</t>
  </si>
  <si>
    <t>51</t>
  </si>
  <si>
    <t>Přesuny sutí</t>
  </si>
  <si>
    <t>771479001R00</t>
  </si>
  <si>
    <t>Obklady (keramické)</t>
  </si>
  <si>
    <t>44</t>
  </si>
  <si>
    <t>23</t>
  </si>
  <si>
    <t>59</t>
  </si>
  <si>
    <t>Překlad POROTHERM 7 vysoký 70 x 238 x 1500 mm pro orientované uložení</t>
  </si>
  <si>
    <t>t</t>
  </si>
  <si>
    <t>53</t>
  </si>
  <si>
    <t>Konstrukce truhlářské</t>
  </si>
  <si>
    <t>346244811R00</t>
  </si>
  <si>
    <t>342264021RT3</t>
  </si>
  <si>
    <t>Penetrace podkladu nátěrem V1307  1 x</t>
  </si>
  <si>
    <t>JKSO:</t>
  </si>
  <si>
    <t>64</t>
  </si>
  <si>
    <t>Příplatek k vnitrost. dopravě suti za dalších 5 m</t>
  </si>
  <si>
    <t>Lišta hliníková rohová k obkladům</t>
  </si>
  <si>
    <t>5</t>
  </si>
  <si>
    <t>319201311R00</t>
  </si>
  <si>
    <t>Výztuž mazanin svařovanou sítí</t>
  </si>
  <si>
    <t>Druh stavby:</t>
  </si>
  <si>
    <t>Penetrace podkladu pod obklady</t>
  </si>
  <si>
    <t>Jednot. mzdy</t>
  </si>
  <si>
    <t>631311131R00</t>
  </si>
  <si>
    <t>784</t>
  </si>
  <si>
    <t>96</t>
  </si>
  <si>
    <t>Vybourání kovových dveřních zárubní pl. do 2 m2</t>
  </si>
  <si>
    <t>Zpracováno dne:</t>
  </si>
  <si>
    <t>Podhled sádrokartonový, dřevěná konstr., závěs</t>
  </si>
  <si>
    <t>Celkem NH</t>
  </si>
  <si>
    <t>342267111RT3</t>
  </si>
  <si>
    <t>10</t>
  </si>
  <si>
    <t>58</t>
  </si>
  <si>
    <t>36</t>
  </si>
  <si>
    <t>14</t>
  </si>
  <si>
    <t>31</t>
  </si>
  <si>
    <t>Úprava vnitřních stěn aktivovaným štukem</t>
  </si>
  <si>
    <t>632451022R00</t>
  </si>
  <si>
    <t>Zazdívka otvorů 0,0225 m2 cihlami, tl.zdi do 10cm</t>
  </si>
  <si>
    <t>Množství</t>
  </si>
  <si>
    <t>38</t>
  </si>
  <si>
    <t>713111221R00</t>
  </si>
  <si>
    <t>Vybourání otv. zeď cihel. pl.1 m2, tl.60 cm, MVC</t>
  </si>
  <si>
    <t>979086213R00</t>
  </si>
  <si>
    <t>Omítka sloupů, plocha rovná, MVC, hladká</t>
  </si>
  <si>
    <t>56</t>
  </si>
  <si>
    <t>19</t>
  </si>
  <si>
    <t>Mazanina betonová tl. 5 - 8 cm C 12/15</t>
  </si>
  <si>
    <t>39</t>
  </si>
  <si>
    <t>30</t>
  </si>
  <si>
    <t>55</t>
  </si>
  <si>
    <t>Zpracoval:</t>
  </si>
  <si>
    <t>Omítka vnitřní zdiva, MVC, hladká</t>
  </si>
  <si>
    <t>713101211R00</t>
  </si>
  <si>
    <t>713121111R00</t>
  </si>
  <si>
    <t>631312511RM1</t>
  </si>
  <si>
    <t>2</t>
  </si>
  <si>
    <t>Projektant:</t>
  </si>
  <si>
    <t/>
  </si>
  <si>
    <t>17</t>
  </si>
  <si>
    <t>21</t>
  </si>
  <si>
    <t>Položení podlah lamelových se zámkovým spojem</t>
  </si>
  <si>
    <t>781475116R00</t>
  </si>
  <si>
    <t>Úprava povrchů vnitřní</t>
  </si>
  <si>
    <t>713191100RT9</t>
  </si>
  <si>
    <t>61</t>
  </si>
  <si>
    <t>Montáž parozábrany, zavěšeného podhledu s přelepením spojů</t>
  </si>
  <si>
    <t>771101210RT1</t>
  </si>
  <si>
    <t>12</t>
  </si>
  <si>
    <t>766694121R00</t>
  </si>
  <si>
    <t>317168131R00</t>
  </si>
  <si>
    <t>Vyrovnání podk.samoniv.hmotou Planolit 315 inter.</t>
  </si>
  <si>
    <t>Objekt</t>
  </si>
  <si>
    <t>Úprava vnitřních pilířů aktivovaným štukem</t>
  </si>
  <si>
    <t>Bourání konstrukcí</t>
  </si>
  <si>
    <t>Nakládání vybouraných hmot na dopravní prostředek</t>
  </si>
  <si>
    <t>Montáž obložkové zárubně a dřevěného křídla dveří</t>
  </si>
  <si>
    <t>631361921RT3</t>
  </si>
  <si>
    <t>613421173R00</t>
  </si>
  <si>
    <t>Otlučení omítek vnitřních rákosov.stropů do 100 %</t>
  </si>
  <si>
    <t>781101210R00</t>
  </si>
  <si>
    <t>49</t>
  </si>
  <si>
    <t>978013191R00</t>
  </si>
  <si>
    <t>766670021R00</t>
  </si>
  <si>
    <t>8</t>
  </si>
  <si>
    <t>781475120R00</t>
  </si>
  <si>
    <t>18</t>
  </si>
  <si>
    <t>46</t>
  </si>
  <si>
    <t>781</t>
  </si>
  <si>
    <t>713</t>
  </si>
  <si>
    <t>Montáž tepelné izolace podlah na sucho, jednovrstvá</t>
  </si>
  <si>
    <t>50</t>
  </si>
  <si>
    <t>Omítka sloupů, plocha rovná, MVC, štuková</t>
  </si>
  <si>
    <t>m</t>
  </si>
  <si>
    <t>11</t>
  </si>
  <si>
    <t>32</t>
  </si>
  <si>
    <t>613421132R00</t>
  </si>
  <si>
    <t>Objednatel:</t>
  </si>
  <si>
    <t>612403380R00</t>
  </si>
  <si>
    <t>Položení podložky pod lamelové podlahy</t>
  </si>
  <si>
    <t>771100010RAB</t>
  </si>
  <si>
    <t>612472181R00</t>
  </si>
  <si>
    <t>Izolace tepelné</t>
  </si>
  <si>
    <t>Malba Primalex Standard, bílá, bez penetrace, 2 x</t>
  </si>
  <si>
    <t>Jesenice u rakovníka</t>
  </si>
  <si>
    <t>3</t>
  </si>
  <si>
    <t>342264021RT1</t>
  </si>
  <si>
    <t>711111001RZ1</t>
  </si>
  <si>
    <t>Zhotovitel:</t>
  </si>
  <si>
    <t>Podlahy z dlaždic</t>
  </si>
  <si>
    <t>35</t>
  </si>
  <si>
    <t>Začátek výstavby:</t>
  </si>
  <si>
    <t>711141559RZ1</t>
  </si>
  <si>
    <t>775413040R00</t>
  </si>
  <si>
    <t>54</t>
  </si>
  <si>
    <t>Celkové mzdy:</t>
  </si>
  <si>
    <t>57</t>
  </si>
  <si>
    <t>22</t>
  </si>
  <si>
    <t>Zdi podpěrné a volné</t>
  </si>
  <si>
    <t>Spára podlaha - stěna, silikonem</t>
  </si>
  <si>
    <t>m3</t>
  </si>
  <si>
    <t>612481211R00</t>
  </si>
  <si>
    <t>27</t>
  </si>
  <si>
    <t>317998113R00</t>
  </si>
  <si>
    <t>Nátěr hydroizolační, vč. dodávky HI hmoty</t>
  </si>
  <si>
    <t>37</t>
  </si>
  <si>
    <t>m2</t>
  </si>
  <si>
    <t>41</t>
  </si>
  <si>
    <t>Penetrace podkladu univerzální Primalex 1x</t>
  </si>
  <si>
    <t>1</t>
  </si>
  <si>
    <t>7</t>
  </si>
  <si>
    <t>Obklad vnitřní stěn keramický, do tmele, 30x30 cm</t>
  </si>
  <si>
    <t>771575109R00</t>
  </si>
  <si>
    <t>Podlahy a podlahové konstrukce</t>
  </si>
  <si>
    <t>979082111R00</t>
  </si>
  <si>
    <t>Celkem mzdy</t>
  </si>
  <si>
    <t>Montáž stahovacích půdních schodů</t>
  </si>
  <si>
    <t>47</t>
  </si>
  <si>
    <t>784498931R00</t>
  </si>
  <si>
    <t>66</t>
  </si>
  <si>
    <t>Montáž parapetních desek š.nad 30 cm,dl.do 100 cm</t>
  </si>
  <si>
    <t>H99</t>
  </si>
  <si>
    <t>Úkolový list - Nový úkolový list</t>
  </si>
  <si>
    <t>Vyrovnávací potěr MC 15, v pásu, tl. 30 mm</t>
  </si>
  <si>
    <t>711212001RT2</t>
  </si>
  <si>
    <t>Zkrácený popis</t>
  </si>
  <si>
    <t>28</t>
  </si>
  <si>
    <t>Vyrovnávací potěr MC 15, v pásu, tl. 50 mm</t>
  </si>
  <si>
    <t>771577113RT1</t>
  </si>
  <si>
    <t>771</t>
  </si>
  <si>
    <t>971033561R00</t>
  </si>
  <si>
    <t>65</t>
  </si>
  <si>
    <t>Prorážení otvorů a ostatní bourací práce</t>
  </si>
  <si>
    <t>613471411R00</t>
  </si>
  <si>
    <t>34</t>
  </si>
  <si>
    <t>62</t>
  </si>
  <si>
    <t>Montáž výztužné sítě(perlinky)do stěrky-vnit.stěny</t>
  </si>
  <si>
    <t>Obklad trámů sádrokartonem dvoustranný do 0,5/0,5m</t>
  </si>
  <si>
    <t>Izolace proti vodě</t>
  </si>
  <si>
    <t>771475014R00</t>
  </si>
  <si>
    <t>631319151R00</t>
  </si>
  <si>
    <t>Rozpočtováno</t>
  </si>
  <si>
    <t>[Kč]</t>
  </si>
  <si>
    <t>Odvody</t>
  </si>
  <si>
    <t>Celkem</t>
  </si>
  <si>
    <t>kč/mj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</si>
</sst>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_);\-#,##0.00\ &quot;Kč&quot;"/>
    <numFmt numFmtId="165" formatCode="#,##0\ &quot;Kč&quot;_);\-#,##0\ &quot;Kč&quot;"/>
    <numFmt numFmtId="166" formatCode="#,##0\ &quot;Kč&quot;_);[Red]\-#,##0\ &quot;Kč&quot;"/>
    <numFmt numFmtId="167" formatCode="#,##0.00\ &quot;Kč&quot;_);[Red]\-#,##0.00\ &quot;Kč&quot;"/>
    <numFmt numFmtId="168" formatCode="_(* #,##0\ _);_(\-* #,##0\ ;_(* &quot;-&quot;\ _);_(@_)"/>
    <numFmt numFmtId="169" formatCode="_(* #,##0\ &quot;Kč&quot;_);_(\-* #,##0\ &quot;Kč&quot;;_(* &quot;-&quot;\ &quot;Kč&quot;_);_(@_)"/>
    <numFmt numFmtId="170" formatCode="_(* #,##0.00\ &quot;Kč&quot;_);_(\-* #,##0.00\ &quot;Kč&quot;;_(* &quot;-&quot;??\ &quot;Kč&quot;_);_(@_)"/>
    <numFmt numFmtId="171" formatCode="_(* #,##0.00\ _);_(\-* #,##0.00\ ;_(* &quot;-&quot;??\ _);_(@_)"/>
  </numFmts>
  <fonts count="43">
    <font>
      <sz val="8"/>
      <name val="Arial"/>
      <family val="0"/>
    </font>
    <font>
      <sz val="11"/>
      <name val="Calibri"/>
      <family val="0"/>
    </font>
    <font>
      <b/>
      <sz val="11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8"/>
      <color rgb="FF000000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/>
      <top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/>
      <protection/>
    </xf>
    <xf numFmtId="0" fontId="40" fillId="33" borderId="0" xfId="0" applyNumberFormat="1" applyFont="1" applyFill="1" applyBorder="1" applyAlignment="1" applyProtection="1">
      <alignment horizontal="left" vertical="center"/>
      <protection/>
    </xf>
    <xf numFmtId="0" fontId="40" fillId="33" borderId="0" xfId="0" applyNumberFormat="1" applyFont="1" applyFill="1" applyBorder="1" applyAlignment="1" applyProtection="1">
      <alignment horizontal="right" vertical="center"/>
      <protection/>
    </xf>
    <xf numFmtId="0" fontId="41" fillId="0" borderId="10" xfId="0" applyNumberFormat="1" applyFont="1" applyFill="1" applyBorder="1" applyAlignment="1" applyProtection="1">
      <alignment horizontal="left" vertical="center"/>
      <protection/>
    </xf>
    <xf numFmtId="4" fontId="40" fillId="33" borderId="0" xfId="0" applyNumberFormat="1" applyFont="1" applyFill="1" applyBorder="1" applyAlignment="1" applyProtection="1">
      <alignment horizontal="right" vertical="center"/>
      <protection/>
    </xf>
    <xf numFmtId="4" fontId="40" fillId="0" borderId="0" xfId="0" applyNumberFormat="1" applyFont="1" applyFill="1" applyBorder="1" applyAlignment="1" applyProtection="1">
      <alignment horizontal="right" vertical="center"/>
      <protection/>
    </xf>
    <xf numFmtId="0" fontId="41" fillId="33" borderId="0" xfId="0" applyNumberFormat="1" applyFont="1" applyFill="1" applyBorder="1" applyAlignment="1" applyProtection="1">
      <alignment horizontal="left" vertical="center"/>
      <protection/>
    </xf>
    <xf numFmtId="0" fontId="40" fillId="0" borderId="11" xfId="0" applyNumberFormat="1" applyFont="1" applyFill="1" applyBorder="1" applyAlignment="1" applyProtection="1">
      <alignment horizontal="left" vertical="center"/>
      <protection/>
    </xf>
    <xf numFmtId="0" fontId="41" fillId="33" borderId="0" xfId="0" applyNumberFormat="1" applyFont="1" applyFill="1" applyBorder="1" applyAlignment="1" applyProtection="1">
      <alignment horizontal="left" vertical="center"/>
      <protection/>
    </xf>
    <xf numFmtId="0" fontId="40" fillId="0" borderId="12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40" fillId="0" borderId="11" xfId="0" applyNumberFormat="1" applyFont="1" applyFill="1" applyBorder="1" applyAlignment="1" applyProtection="1">
      <alignment horizontal="center" vertical="center"/>
      <protection/>
    </xf>
    <xf numFmtId="4" fontId="40" fillId="33" borderId="0" xfId="0" applyNumberFormat="1" applyFont="1" applyFill="1" applyBorder="1" applyAlignment="1" applyProtection="1">
      <alignment horizontal="right" vertical="center"/>
      <protection/>
    </xf>
    <xf numFmtId="4" fontId="41" fillId="0" borderId="0" xfId="0" applyNumberFormat="1" applyFont="1" applyFill="1" applyBorder="1" applyAlignment="1" applyProtection="1">
      <alignment horizontal="right" vertical="center"/>
      <protection/>
    </xf>
    <xf numFmtId="4" fontId="41" fillId="0" borderId="10" xfId="0" applyNumberFormat="1" applyFont="1" applyFill="1" applyBorder="1" applyAlignment="1" applyProtection="1">
      <alignment horizontal="right" vertical="center"/>
      <protection/>
    </xf>
    <xf numFmtId="0" fontId="40" fillId="33" borderId="0" xfId="0" applyNumberFormat="1" applyFont="1" applyFill="1" applyBorder="1" applyAlignment="1" applyProtection="1">
      <alignment horizontal="left" vertical="center"/>
      <protection/>
    </xf>
    <xf numFmtId="0" fontId="40" fillId="0" borderId="13" xfId="0" applyNumberFormat="1" applyFont="1" applyFill="1" applyBorder="1" applyAlignment="1" applyProtection="1">
      <alignment horizontal="center" vertical="center"/>
      <protection/>
    </xf>
    <xf numFmtId="0" fontId="40" fillId="0" borderId="14" xfId="0" applyNumberFormat="1" applyFont="1" applyFill="1" applyBorder="1" applyAlignment="1" applyProtection="1">
      <alignment horizontal="center" vertical="center"/>
      <protection/>
    </xf>
    <xf numFmtId="4" fontId="40" fillId="34" borderId="15" xfId="0" applyNumberFormat="1" applyFont="1" applyFill="1" applyBorder="1" applyAlignment="1" applyProtection="1">
      <alignment horizontal="right" vertical="center"/>
      <protection/>
    </xf>
    <xf numFmtId="4" fontId="41" fillId="0" borderId="15" xfId="0" applyNumberFormat="1" applyFont="1" applyFill="1" applyBorder="1" applyAlignment="1" applyProtection="1">
      <alignment horizontal="right" vertical="center"/>
      <protection/>
    </xf>
    <xf numFmtId="4" fontId="41" fillId="0" borderId="16" xfId="0" applyNumberFormat="1" applyFont="1" applyFill="1" applyBorder="1" applyAlignment="1" applyProtection="1">
      <alignment horizontal="right" vertical="center"/>
      <protection/>
    </xf>
    <xf numFmtId="4" fontId="40" fillId="34" borderId="17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0" fontId="40" fillId="0" borderId="0" xfId="0" applyNumberFormat="1" applyFont="1" applyFill="1" applyBorder="1" applyAlignment="1" applyProtection="1">
      <alignment horizontal="right" vertical="center"/>
      <protection/>
    </xf>
    <xf numFmtId="0" fontId="40" fillId="33" borderId="0" xfId="0" applyNumberFormat="1" applyFont="1" applyFill="1" applyBorder="1" applyAlignment="1" applyProtection="1">
      <alignment horizontal="left" vertical="center"/>
      <protection/>
    </xf>
    <xf numFmtId="0" fontId="41" fillId="0" borderId="0" xfId="0" applyNumberFormat="1" applyFont="1" applyFill="1" applyBorder="1" applyAlignment="1" applyProtection="1">
      <alignment horizontal="left" vertical="center"/>
      <protection/>
    </xf>
    <xf numFmtId="0" fontId="41" fillId="0" borderId="10" xfId="0" applyNumberFormat="1" applyFont="1" applyFill="1" applyBorder="1" applyAlignment="1" applyProtection="1">
      <alignment horizontal="left" vertical="center"/>
      <protection/>
    </xf>
    <xf numFmtId="0" fontId="40" fillId="0" borderId="18" xfId="0" applyNumberFormat="1" applyFont="1" applyFill="1" applyBorder="1" applyAlignment="1" applyProtection="1">
      <alignment horizontal="left" vertical="center"/>
      <protection/>
    </xf>
    <xf numFmtId="0" fontId="40" fillId="0" borderId="11" xfId="0" applyNumberFormat="1" applyFont="1" applyFill="1" applyBorder="1" applyAlignment="1" applyProtection="1">
      <alignment horizontal="left" vertical="center"/>
      <protection/>
    </xf>
    <xf numFmtId="0" fontId="41" fillId="0" borderId="19" xfId="0" applyNumberFormat="1" applyFont="1" applyFill="1" applyBorder="1" applyAlignment="1" applyProtection="1">
      <alignment horizontal="left" vertical="center" wrapText="1"/>
      <protection/>
    </xf>
    <xf numFmtId="0" fontId="41" fillId="0" borderId="0" xfId="0" applyNumberFormat="1" applyFont="1" applyFill="1" applyBorder="1" applyAlignment="1" applyProtection="1">
      <alignment horizontal="left" vertical="center" wrapText="1"/>
      <protection/>
    </xf>
    <xf numFmtId="0" fontId="41" fillId="0" borderId="19" xfId="0" applyNumberFormat="1" applyFont="1" applyFill="1" applyBorder="1" applyAlignment="1" applyProtection="1">
      <alignment horizontal="left" vertical="center"/>
      <protection/>
    </xf>
    <xf numFmtId="0" fontId="41" fillId="0" borderId="13" xfId="0" applyNumberFormat="1" applyFont="1" applyFill="1" applyBorder="1" applyAlignment="1" applyProtection="1">
      <alignment horizontal="left" vertical="center"/>
      <protection/>
    </xf>
    <xf numFmtId="0" fontId="41" fillId="0" borderId="16" xfId="0" applyNumberFormat="1" applyFont="1" applyFill="1" applyBorder="1" applyAlignment="1" applyProtection="1">
      <alignment horizontal="left" vertical="center"/>
      <protection/>
    </xf>
    <xf numFmtId="0" fontId="41" fillId="0" borderId="15" xfId="0" applyNumberFormat="1" applyFont="1" applyFill="1" applyBorder="1" applyAlignment="1" applyProtection="1">
      <alignment horizontal="left" vertical="center"/>
      <protection/>
    </xf>
    <xf numFmtId="14" fontId="41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/>
      <protection/>
    </xf>
    <xf numFmtId="0" fontId="41" fillId="0" borderId="20" xfId="0" applyNumberFormat="1" applyFont="1" applyFill="1" applyBorder="1" applyAlignment="1" applyProtection="1">
      <alignment horizontal="left" vertical="center" wrapText="1"/>
      <protection/>
    </xf>
    <xf numFmtId="0" fontId="41" fillId="0" borderId="21" xfId="0" applyNumberFormat="1" applyFont="1" applyFill="1" applyBorder="1" applyAlignment="1" applyProtection="1">
      <alignment horizontal="left" vertical="center"/>
      <protection/>
    </xf>
    <xf numFmtId="0" fontId="41" fillId="0" borderId="21" xfId="0" applyNumberFormat="1" applyFont="1" applyFill="1" applyBorder="1" applyAlignment="1" applyProtection="1">
      <alignment horizontal="left" vertical="center" wrapText="1"/>
      <protection/>
    </xf>
    <xf numFmtId="0" fontId="41" fillId="0" borderId="22" xfId="0" applyNumberFormat="1" applyFont="1" applyFill="1" applyBorder="1" applyAlignment="1" applyProtection="1">
      <alignment horizontal="left" vertical="center"/>
      <protection/>
    </xf>
    <xf numFmtId="0" fontId="40" fillId="0" borderId="19" xfId="0" applyNumberFormat="1" applyFont="1" applyFill="1" applyBorder="1" applyAlignment="1" applyProtection="1">
      <alignment horizontal="left" vertical="center" wrapText="1"/>
      <protection/>
    </xf>
    <xf numFmtId="0" fontId="40" fillId="0" borderId="0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4"/>
  <sheetViews>
    <sheetView tabSelected="1" showOutlineSymbols="0" zoomScalePageLayoutView="0" workbookViewId="0" topLeftCell="A46">
      <selection activeCell="O1" sqref="O1:O16384"/>
    </sheetView>
  </sheetViews>
  <sheetFormatPr defaultColWidth="14.16015625" defaultRowHeight="15" customHeight="1"/>
  <cols>
    <col min="1" max="2" width="4.33203125" style="0" customWidth="1"/>
    <col min="3" max="3" width="15.5" style="0" customWidth="1"/>
    <col min="4" max="4" width="39.83203125" style="0" customWidth="1"/>
    <col min="5" max="5" width="5" style="0" customWidth="1"/>
    <col min="6" max="6" width="12.66015625" style="0" customWidth="1"/>
    <col min="7" max="7" width="14" style="0" customWidth="1"/>
    <col min="8" max="8" width="15.5" style="0" customWidth="1"/>
    <col min="9" max="9" width="0" style="0" hidden="1" customWidth="1"/>
    <col min="10" max="10" width="15.5" style="0" customWidth="1"/>
    <col min="11" max="13" width="0" style="0" hidden="1" customWidth="1"/>
    <col min="14" max="14" width="0" style="22" hidden="1" customWidth="1"/>
    <col min="15" max="15" width="0" style="0" hidden="1" customWidth="1"/>
  </cols>
  <sheetData>
    <row r="1" spans="1:12" ht="15" customHeight="1">
      <c r="A1" s="37" t="s">
        <v>242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5" customHeight="1">
      <c r="A2" s="38" t="s">
        <v>10</v>
      </c>
      <c r="B2" s="32"/>
      <c r="C2" s="32"/>
      <c r="D2" s="42" t="s">
        <v>32</v>
      </c>
      <c r="E2" s="30" t="s">
        <v>0</v>
      </c>
      <c r="F2" s="32"/>
      <c r="G2" s="32" t="s">
        <v>158</v>
      </c>
      <c r="H2" s="32"/>
      <c r="I2" s="30" t="s">
        <v>197</v>
      </c>
      <c r="J2" s="30" t="s">
        <v>158</v>
      </c>
      <c r="K2" s="32"/>
      <c r="L2" s="33"/>
    </row>
    <row r="3" spans="1:12" ht="15" customHeight="1">
      <c r="A3" s="39"/>
      <c r="B3" s="26"/>
      <c r="C3" s="26"/>
      <c r="D3" s="43"/>
      <c r="E3" s="26"/>
      <c r="F3" s="26"/>
      <c r="G3" s="26"/>
      <c r="H3" s="26"/>
      <c r="I3" s="26"/>
      <c r="J3" s="26"/>
      <c r="K3" s="26"/>
      <c r="L3" s="34"/>
    </row>
    <row r="4" spans="1:12" ht="15" customHeight="1">
      <c r="A4" s="40" t="s">
        <v>120</v>
      </c>
      <c r="B4" s="26"/>
      <c r="C4" s="26"/>
      <c r="D4" s="31" t="s">
        <v>158</v>
      </c>
      <c r="E4" s="31" t="s">
        <v>211</v>
      </c>
      <c r="F4" s="26"/>
      <c r="G4" s="36">
        <v>44969</v>
      </c>
      <c r="H4" s="26"/>
      <c r="I4" s="31" t="s">
        <v>157</v>
      </c>
      <c r="J4" s="31" t="s">
        <v>158</v>
      </c>
      <c r="K4" s="26"/>
      <c r="L4" s="34"/>
    </row>
    <row r="5" spans="1:12" ht="15" customHeight="1">
      <c r="A5" s="39"/>
      <c r="B5" s="26"/>
      <c r="C5" s="26"/>
      <c r="D5" s="26"/>
      <c r="E5" s="26"/>
      <c r="F5" s="26"/>
      <c r="G5" s="26"/>
      <c r="H5" s="26"/>
      <c r="I5" s="26"/>
      <c r="J5" s="26"/>
      <c r="K5" s="26"/>
      <c r="L5" s="34"/>
    </row>
    <row r="6" spans="1:12" ht="15" customHeight="1">
      <c r="A6" s="40" t="s">
        <v>17</v>
      </c>
      <c r="B6" s="26"/>
      <c r="C6" s="26"/>
      <c r="D6" s="31" t="s">
        <v>204</v>
      </c>
      <c r="E6" s="31" t="s">
        <v>72</v>
      </c>
      <c r="F6" s="26"/>
      <c r="G6" s="36"/>
      <c r="H6" s="26"/>
      <c r="I6" s="31" t="s">
        <v>208</v>
      </c>
      <c r="J6" s="31" t="s">
        <v>158</v>
      </c>
      <c r="K6" s="26"/>
      <c r="L6" s="34"/>
    </row>
    <row r="7" spans="1:12" ht="15" customHeight="1">
      <c r="A7" s="39"/>
      <c r="B7" s="26"/>
      <c r="C7" s="26"/>
      <c r="D7" s="26"/>
      <c r="E7" s="26"/>
      <c r="F7" s="26"/>
      <c r="G7" s="26"/>
      <c r="H7" s="26"/>
      <c r="I7" s="26"/>
      <c r="J7" s="26"/>
      <c r="K7" s="26"/>
      <c r="L7" s="34"/>
    </row>
    <row r="8" spans="1:13" ht="15" customHeight="1">
      <c r="A8" s="40" t="s">
        <v>113</v>
      </c>
      <c r="B8" s="26"/>
      <c r="C8" s="26"/>
      <c r="D8" s="31" t="s">
        <v>158</v>
      </c>
      <c r="E8" s="31" t="s">
        <v>127</v>
      </c>
      <c r="F8" s="26"/>
      <c r="G8" s="36">
        <v>44969</v>
      </c>
      <c r="H8" s="26"/>
      <c r="I8" s="31" t="s">
        <v>151</v>
      </c>
      <c r="J8" s="31" t="s">
        <v>158</v>
      </c>
      <c r="K8" s="26"/>
      <c r="L8" s="34"/>
      <c r="M8" t="s">
        <v>263</v>
      </c>
    </row>
    <row r="9" spans="1:13" ht="15" customHeight="1">
      <c r="A9" s="41"/>
      <c r="B9" s="27"/>
      <c r="C9" s="27"/>
      <c r="D9" s="27"/>
      <c r="E9" s="27"/>
      <c r="F9" s="27"/>
      <c r="G9" s="27"/>
      <c r="H9" s="27"/>
      <c r="I9" s="27"/>
      <c r="J9" s="27"/>
      <c r="K9" s="27"/>
      <c r="L9" s="35"/>
      <c r="M9" s="16" t="s">
        <v>261</v>
      </c>
    </row>
    <row r="10" spans="1:15" ht="15" customHeight="1" thickBot="1">
      <c r="A10" s="9" t="s">
        <v>15</v>
      </c>
      <c r="B10" s="7" t="s">
        <v>172</v>
      </c>
      <c r="C10" s="7" t="s">
        <v>74</v>
      </c>
      <c r="D10" s="28" t="s">
        <v>245</v>
      </c>
      <c r="E10" s="28"/>
      <c r="F10" s="29"/>
      <c r="G10" s="7" t="s">
        <v>84</v>
      </c>
      <c r="H10" s="11" t="s">
        <v>139</v>
      </c>
      <c r="I10" s="11" t="s">
        <v>33</v>
      </c>
      <c r="J10" s="11" t="s">
        <v>129</v>
      </c>
      <c r="K10" s="11" t="s">
        <v>122</v>
      </c>
      <c r="L10" s="11" t="s">
        <v>235</v>
      </c>
      <c r="M10" s="17" t="s">
        <v>262</v>
      </c>
      <c r="N10" s="22" t="s">
        <v>264</v>
      </c>
      <c r="O10" t="s">
        <v>265</v>
      </c>
    </row>
    <row r="11" spans="1:15" ht="15" customHeight="1">
      <c r="A11" s="6" t="s">
        <v>158</v>
      </c>
      <c r="B11" s="6" t="s">
        <v>158</v>
      </c>
      <c r="C11" s="15" t="s">
        <v>135</v>
      </c>
      <c r="D11" s="25" t="s">
        <v>218</v>
      </c>
      <c r="E11" s="25"/>
      <c r="F11" s="25"/>
      <c r="G11" s="25"/>
      <c r="H11" s="25"/>
      <c r="I11" s="6" t="s">
        <v>158</v>
      </c>
      <c r="J11" s="4">
        <f>SUM(J12:J16)</f>
        <v>9.1143</v>
      </c>
      <c r="K11" s="6" t="s">
        <v>158</v>
      </c>
      <c r="L11" s="4">
        <f>SUM(L12:L16)</f>
        <v>2088.6459999999997</v>
      </c>
      <c r="M11" s="18">
        <v>704.7000000000016</v>
      </c>
      <c r="N11" s="23">
        <f>L11+M11</f>
        <v>2793.3460000000014</v>
      </c>
      <c r="O11" t="e">
        <f>N11/H11</f>
        <v>#DIV/0!</v>
      </c>
    </row>
    <row r="12" spans="1:15" ht="15" customHeight="1">
      <c r="A12" s="10" t="s">
        <v>229</v>
      </c>
      <c r="B12" s="10" t="s">
        <v>158</v>
      </c>
      <c r="C12" s="10" t="s">
        <v>170</v>
      </c>
      <c r="D12" s="26" t="s">
        <v>27</v>
      </c>
      <c r="E12" s="26"/>
      <c r="F12" s="26"/>
      <c r="G12" s="10" t="s">
        <v>57</v>
      </c>
      <c r="H12" s="13">
        <v>5</v>
      </c>
      <c r="I12" s="13">
        <v>0.2525</v>
      </c>
      <c r="J12" s="13">
        <f>H12*I12</f>
        <v>1.2625</v>
      </c>
      <c r="K12" s="13">
        <v>61.18</v>
      </c>
      <c r="L12" s="13">
        <f>H12*K12</f>
        <v>305.9</v>
      </c>
      <c r="M12" s="19">
        <v>103.40000000000005</v>
      </c>
      <c r="N12" s="23">
        <f aca="true" t="shared" si="0" ref="N12:N75">L12+M12</f>
        <v>409.3</v>
      </c>
      <c r="O12">
        <f aca="true" t="shared" si="1" ref="O12:O75">N12/H12</f>
        <v>81.86</v>
      </c>
    </row>
    <row r="13" spans="1:15" ht="15" customHeight="1">
      <c r="A13" s="10" t="s">
        <v>156</v>
      </c>
      <c r="B13" s="10" t="s">
        <v>158</v>
      </c>
      <c r="C13" s="10" t="s">
        <v>34</v>
      </c>
      <c r="D13" s="26" t="s">
        <v>106</v>
      </c>
      <c r="E13" s="26"/>
      <c r="F13" s="26"/>
      <c r="G13" s="10" t="s">
        <v>57</v>
      </c>
      <c r="H13" s="13">
        <v>0</v>
      </c>
      <c r="I13" s="13">
        <v>0.26</v>
      </c>
      <c r="J13" s="13">
        <f>H13*I13</f>
        <v>0</v>
      </c>
      <c r="K13" s="13">
        <v>62.99</v>
      </c>
      <c r="L13" s="13">
        <f>H13*K13</f>
        <v>0</v>
      </c>
      <c r="M13" s="19">
        <v>0</v>
      </c>
      <c r="N13" s="23">
        <f t="shared" si="0"/>
        <v>0</v>
      </c>
      <c r="O13" t="e">
        <f t="shared" si="1"/>
        <v>#DIV/0!</v>
      </c>
    </row>
    <row r="14" spans="1:15" ht="15" customHeight="1">
      <c r="A14" s="10" t="s">
        <v>205</v>
      </c>
      <c r="B14" s="10" t="s">
        <v>158</v>
      </c>
      <c r="C14" s="10" t="s">
        <v>223</v>
      </c>
      <c r="D14" s="26" t="s">
        <v>66</v>
      </c>
      <c r="E14" s="26"/>
      <c r="F14" s="26"/>
      <c r="G14" s="10" t="s">
        <v>193</v>
      </c>
      <c r="H14" s="13">
        <v>1.3</v>
      </c>
      <c r="I14" s="13">
        <v>0.15000000000000002</v>
      </c>
      <c r="J14" s="13">
        <f>H14*I14</f>
        <v>0.19500000000000003</v>
      </c>
      <c r="K14" s="13">
        <v>33.75</v>
      </c>
      <c r="L14" s="13">
        <f>H14*K14</f>
        <v>43.875</v>
      </c>
      <c r="M14" s="19">
        <v>14.829999999999995</v>
      </c>
      <c r="N14" s="23">
        <f t="shared" si="0"/>
        <v>58.705</v>
      </c>
      <c r="O14">
        <f t="shared" si="1"/>
        <v>45.15769230769231</v>
      </c>
    </row>
    <row r="15" spans="1:15" ht="15" customHeight="1">
      <c r="A15" s="10" t="s">
        <v>25</v>
      </c>
      <c r="B15" s="10" t="s">
        <v>158</v>
      </c>
      <c r="C15" s="10" t="s">
        <v>21</v>
      </c>
      <c r="D15" s="26" t="s">
        <v>8</v>
      </c>
      <c r="E15" s="26"/>
      <c r="F15" s="26"/>
      <c r="G15" s="10" t="s">
        <v>220</v>
      </c>
      <c r="H15" s="13">
        <v>0.1</v>
      </c>
      <c r="I15" s="13">
        <v>6.868</v>
      </c>
      <c r="J15" s="13">
        <f>H15*I15</f>
        <v>0.6868000000000001</v>
      </c>
      <c r="K15" s="13">
        <v>1668.81</v>
      </c>
      <c r="L15" s="13">
        <f>H15*K15</f>
        <v>166.881</v>
      </c>
      <c r="M15" s="19">
        <v>56.410000000000004</v>
      </c>
      <c r="N15" s="23">
        <f t="shared" si="0"/>
        <v>223.291</v>
      </c>
      <c r="O15">
        <f t="shared" si="1"/>
        <v>2232.91</v>
      </c>
    </row>
    <row r="16" spans="1:15" ht="15" customHeight="1">
      <c r="A16" s="10" t="s">
        <v>117</v>
      </c>
      <c r="B16" s="10" t="s">
        <v>158</v>
      </c>
      <c r="C16" s="10" t="s">
        <v>118</v>
      </c>
      <c r="D16" s="26" t="s">
        <v>50</v>
      </c>
      <c r="E16" s="26"/>
      <c r="F16" s="26"/>
      <c r="G16" s="10" t="s">
        <v>226</v>
      </c>
      <c r="H16" s="13">
        <v>17</v>
      </c>
      <c r="I16" s="13">
        <v>0.41000000000000003</v>
      </c>
      <c r="J16" s="13">
        <f>H16*I16</f>
        <v>6.970000000000001</v>
      </c>
      <c r="K16" s="13">
        <v>92.47</v>
      </c>
      <c r="L16" s="13">
        <f>H16*K16</f>
        <v>1571.99</v>
      </c>
      <c r="M16" s="19">
        <v>530.0600000000015</v>
      </c>
      <c r="N16" s="23">
        <f t="shared" si="0"/>
        <v>2102.0500000000015</v>
      </c>
      <c r="O16">
        <f t="shared" si="1"/>
        <v>123.65000000000009</v>
      </c>
    </row>
    <row r="17" spans="1:15" ht="15" customHeight="1">
      <c r="A17" s="8" t="s">
        <v>158</v>
      </c>
      <c r="B17" s="8" t="s">
        <v>158</v>
      </c>
      <c r="C17" s="1" t="s">
        <v>254</v>
      </c>
      <c r="D17" s="25" t="s">
        <v>53</v>
      </c>
      <c r="E17" s="25"/>
      <c r="F17" s="25"/>
      <c r="G17" s="25"/>
      <c r="H17" s="25"/>
      <c r="I17" s="8" t="s">
        <v>158</v>
      </c>
      <c r="J17" s="12">
        <f>SUM(J18:J22)</f>
        <v>47.387000000000015</v>
      </c>
      <c r="K17" s="8" t="s">
        <v>158</v>
      </c>
      <c r="L17" s="12">
        <f>SUM(L18:L22)</f>
        <v>11757.836</v>
      </c>
      <c r="M17" s="18">
        <v>3964.89000000001</v>
      </c>
      <c r="N17" s="23">
        <f t="shared" si="0"/>
        <v>15722.72600000001</v>
      </c>
      <c r="O17" t="e">
        <f t="shared" si="1"/>
        <v>#DIV/0!</v>
      </c>
    </row>
    <row r="18" spans="1:15" ht="15" customHeight="1">
      <c r="A18" s="10" t="s">
        <v>37</v>
      </c>
      <c r="B18" s="10" t="s">
        <v>158</v>
      </c>
      <c r="C18" s="10" t="s">
        <v>36</v>
      </c>
      <c r="D18" s="26" t="s">
        <v>138</v>
      </c>
      <c r="E18" s="26"/>
      <c r="F18" s="26"/>
      <c r="G18" s="10" t="s">
        <v>57</v>
      </c>
      <c r="H18" s="13">
        <v>7.000000000000001</v>
      </c>
      <c r="I18" s="13">
        <v>0.18100000000000002</v>
      </c>
      <c r="J18" s="13">
        <f>H18*I18</f>
        <v>1.2670000000000003</v>
      </c>
      <c r="K18" s="13">
        <v>42.98</v>
      </c>
      <c r="L18" s="13">
        <f>H18*K18</f>
        <v>300.86</v>
      </c>
      <c r="M18" s="19">
        <v>101.28999999999975</v>
      </c>
      <c r="N18" s="23">
        <f t="shared" si="0"/>
        <v>402.14999999999975</v>
      </c>
      <c r="O18">
        <f t="shared" si="1"/>
        <v>57.44999999999996</v>
      </c>
    </row>
    <row r="19" spans="1:15" ht="15" customHeight="1">
      <c r="A19" s="10" t="s">
        <v>230</v>
      </c>
      <c r="B19" s="10" t="s">
        <v>158</v>
      </c>
      <c r="C19" s="10" t="s">
        <v>110</v>
      </c>
      <c r="D19" s="26" t="s">
        <v>19</v>
      </c>
      <c r="E19" s="26"/>
      <c r="F19" s="26"/>
      <c r="G19" s="10" t="s">
        <v>226</v>
      </c>
      <c r="H19" s="13">
        <v>0.30000000000000004</v>
      </c>
      <c r="I19" s="13">
        <v>0.782</v>
      </c>
      <c r="J19" s="13">
        <f>H19*I19</f>
        <v>0.23460000000000003</v>
      </c>
      <c r="K19" s="13">
        <v>185.61</v>
      </c>
      <c r="L19" s="13">
        <f>H19*K19</f>
        <v>55.683000000000014</v>
      </c>
      <c r="M19" s="19">
        <v>18.82</v>
      </c>
      <c r="N19" s="23">
        <f t="shared" si="0"/>
        <v>74.50300000000001</v>
      </c>
      <c r="O19">
        <f t="shared" si="1"/>
        <v>248.34333333333333</v>
      </c>
    </row>
    <row r="20" spans="1:15" ht="15" customHeight="1">
      <c r="A20" s="10" t="s">
        <v>184</v>
      </c>
      <c r="B20" s="10" t="s">
        <v>158</v>
      </c>
      <c r="C20" s="10" t="s">
        <v>206</v>
      </c>
      <c r="D20" s="26" t="s">
        <v>128</v>
      </c>
      <c r="E20" s="26"/>
      <c r="F20" s="26"/>
      <c r="G20" s="10" t="s">
        <v>226</v>
      </c>
      <c r="H20" s="13">
        <v>30.3</v>
      </c>
      <c r="I20" s="13">
        <v>1.1960000000000002</v>
      </c>
      <c r="J20" s="13">
        <f>H20*I20</f>
        <v>36.238800000000005</v>
      </c>
      <c r="K20" s="13">
        <v>296.59</v>
      </c>
      <c r="L20" s="13">
        <f>H20*K20</f>
        <v>8986.677</v>
      </c>
      <c r="M20" s="19">
        <v>3029.390000000009</v>
      </c>
      <c r="N20" s="23">
        <f t="shared" si="0"/>
        <v>12016.067000000008</v>
      </c>
      <c r="O20">
        <f t="shared" si="1"/>
        <v>396.56986798679895</v>
      </c>
    </row>
    <row r="21" spans="1:15" ht="15" customHeight="1">
      <c r="A21" s="10" t="s">
        <v>92</v>
      </c>
      <c r="B21" s="10" t="s">
        <v>158</v>
      </c>
      <c r="C21" s="10" t="s">
        <v>111</v>
      </c>
      <c r="D21" s="26" t="s">
        <v>128</v>
      </c>
      <c r="E21" s="26"/>
      <c r="F21" s="26"/>
      <c r="G21" s="10" t="s">
        <v>226</v>
      </c>
      <c r="H21" s="13">
        <v>4.6000000000000005</v>
      </c>
      <c r="I21" s="13">
        <v>1.1960000000000002</v>
      </c>
      <c r="J21" s="13">
        <f>H21*I21</f>
        <v>5.501600000000002</v>
      </c>
      <c r="K21" s="13">
        <v>296.21</v>
      </c>
      <c r="L21" s="13">
        <f>H21*K21</f>
        <v>1362.566</v>
      </c>
      <c r="M21" s="19">
        <v>459.9100000000008</v>
      </c>
      <c r="N21" s="23">
        <f t="shared" si="0"/>
        <v>1822.4760000000008</v>
      </c>
      <c r="O21">
        <f t="shared" si="1"/>
        <v>396.1904347826088</v>
      </c>
    </row>
    <row r="22" spans="1:15" ht="15" customHeight="1">
      <c r="A22" s="10" t="s">
        <v>131</v>
      </c>
      <c r="B22" s="10" t="s">
        <v>158</v>
      </c>
      <c r="C22" s="10" t="s">
        <v>130</v>
      </c>
      <c r="D22" s="26" t="s">
        <v>257</v>
      </c>
      <c r="E22" s="26"/>
      <c r="F22" s="26"/>
      <c r="G22" s="10" t="s">
        <v>193</v>
      </c>
      <c r="H22" s="13">
        <v>2.5</v>
      </c>
      <c r="I22" s="13">
        <v>1.6580000000000001</v>
      </c>
      <c r="J22" s="13">
        <f>H22*I22</f>
        <v>4.1450000000000005</v>
      </c>
      <c r="K22" s="13">
        <v>420.82</v>
      </c>
      <c r="L22" s="13">
        <f>H22*K22</f>
        <v>1052.05</v>
      </c>
      <c r="M22" s="19">
        <v>355.4800000000004</v>
      </c>
      <c r="N22" s="23">
        <f t="shared" si="0"/>
        <v>1407.5300000000004</v>
      </c>
      <c r="O22">
        <f t="shared" si="1"/>
        <v>563.0120000000002</v>
      </c>
    </row>
    <row r="23" spans="1:15" ht="15" customHeight="1">
      <c r="A23" s="8" t="s">
        <v>158</v>
      </c>
      <c r="B23" s="8" t="s">
        <v>158</v>
      </c>
      <c r="C23" s="1" t="s">
        <v>165</v>
      </c>
      <c r="D23" s="25" t="s">
        <v>163</v>
      </c>
      <c r="E23" s="25"/>
      <c r="F23" s="25"/>
      <c r="G23" s="25"/>
      <c r="H23" s="25"/>
      <c r="I23" s="8" t="s">
        <v>158</v>
      </c>
      <c r="J23" s="12">
        <f>SUM(J24:J33)</f>
        <v>86.24395000000001</v>
      </c>
      <c r="K23" s="8" t="s">
        <v>158</v>
      </c>
      <c r="L23" s="12">
        <f>SUM(L24:L33)</f>
        <v>21918.83</v>
      </c>
      <c r="M23" s="18">
        <v>7392.779999999994</v>
      </c>
      <c r="N23" s="23">
        <f t="shared" si="0"/>
        <v>29311.609999999997</v>
      </c>
      <c r="O23" t="e">
        <f t="shared" si="1"/>
        <v>#DIV/0!</v>
      </c>
    </row>
    <row r="24" spans="1:15" ht="15" customHeight="1">
      <c r="A24" s="10" t="s">
        <v>194</v>
      </c>
      <c r="B24" s="10" t="s">
        <v>158</v>
      </c>
      <c r="C24" s="10" t="s">
        <v>198</v>
      </c>
      <c r="D24" s="26" t="s">
        <v>69</v>
      </c>
      <c r="E24" s="26"/>
      <c r="F24" s="26"/>
      <c r="G24" s="10" t="s">
        <v>193</v>
      </c>
      <c r="H24" s="13">
        <v>38.800000000000004</v>
      </c>
      <c r="I24" s="13">
        <v>0.12000000000000001</v>
      </c>
      <c r="J24" s="13">
        <f aca="true" t="shared" si="2" ref="J24:J33">H24*I24</f>
        <v>4.656000000000001</v>
      </c>
      <c r="K24" s="13">
        <v>27.1</v>
      </c>
      <c r="L24" s="13">
        <f aca="true" t="shared" si="3" ref="L24:L33">H24*K24</f>
        <v>1051.4800000000002</v>
      </c>
      <c r="M24" s="19">
        <v>354.2400000000004</v>
      </c>
      <c r="N24" s="23">
        <f t="shared" si="0"/>
        <v>1405.7200000000007</v>
      </c>
      <c r="O24">
        <f t="shared" si="1"/>
        <v>36.22989690721651</v>
      </c>
    </row>
    <row r="25" spans="1:15" ht="15" customHeight="1">
      <c r="A25" s="10" t="s">
        <v>168</v>
      </c>
      <c r="B25" s="10" t="s">
        <v>158</v>
      </c>
      <c r="C25" s="10" t="s">
        <v>68</v>
      </c>
      <c r="D25" s="26" t="s">
        <v>48</v>
      </c>
      <c r="E25" s="26"/>
      <c r="F25" s="26"/>
      <c r="G25" s="10" t="s">
        <v>193</v>
      </c>
      <c r="H25" s="13">
        <v>5.800000000000001</v>
      </c>
      <c r="I25" s="13">
        <v>0.29800000000000004</v>
      </c>
      <c r="J25" s="13">
        <f t="shared" si="2"/>
        <v>1.7284000000000004</v>
      </c>
      <c r="K25" s="13">
        <v>67.05</v>
      </c>
      <c r="L25" s="13">
        <f t="shared" si="3"/>
        <v>388.89000000000004</v>
      </c>
      <c r="M25" s="19">
        <v>131.43000000000006</v>
      </c>
      <c r="N25" s="23">
        <f t="shared" si="0"/>
        <v>520.3200000000002</v>
      </c>
      <c r="O25">
        <f t="shared" si="1"/>
        <v>89.71034482758623</v>
      </c>
    </row>
    <row r="26" spans="1:15" ht="15" customHeight="1">
      <c r="A26" s="10" t="s">
        <v>65</v>
      </c>
      <c r="B26" s="10" t="s">
        <v>158</v>
      </c>
      <c r="C26" s="10" t="s">
        <v>201</v>
      </c>
      <c r="D26" s="26" t="s">
        <v>44</v>
      </c>
      <c r="E26" s="26"/>
      <c r="F26" s="26"/>
      <c r="G26" s="10" t="s">
        <v>226</v>
      </c>
      <c r="H26" s="13">
        <v>34.5</v>
      </c>
      <c r="I26" s="13">
        <v>0.9307000000000001</v>
      </c>
      <c r="J26" s="13">
        <f t="shared" si="2"/>
        <v>32.10915</v>
      </c>
      <c r="K26" s="13">
        <v>243.75</v>
      </c>
      <c r="L26" s="13">
        <f t="shared" si="3"/>
        <v>8409.375</v>
      </c>
      <c r="M26" s="19">
        <v>2840.73</v>
      </c>
      <c r="N26" s="23">
        <f t="shared" si="0"/>
        <v>11250.105</v>
      </c>
      <c r="O26">
        <f t="shared" si="1"/>
        <v>326.09</v>
      </c>
    </row>
    <row r="27" spans="1:15" ht="15" customHeight="1">
      <c r="A27" s="10" t="s">
        <v>134</v>
      </c>
      <c r="B27" s="10" t="s">
        <v>158</v>
      </c>
      <c r="C27" s="10" t="s">
        <v>178</v>
      </c>
      <c r="D27" s="26" t="s">
        <v>192</v>
      </c>
      <c r="E27" s="26"/>
      <c r="F27" s="26"/>
      <c r="G27" s="10" t="s">
        <v>226</v>
      </c>
      <c r="H27" s="13">
        <v>3.3000000000000003</v>
      </c>
      <c r="I27" s="13">
        <v>1.0270000000000001</v>
      </c>
      <c r="J27" s="13">
        <f t="shared" si="2"/>
        <v>3.389100000000001</v>
      </c>
      <c r="K27" s="13">
        <v>273.19</v>
      </c>
      <c r="L27" s="13">
        <f t="shared" si="3"/>
        <v>901.527</v>
      </c>
      <c r="M27" s="19">
        <v>303.7599999999994</v>
      </c>
      <c r="N27" s="23">
        <f t="shared" si="0"/>
        <v>1205.2869999999994</v>
      </c>
      <c r="O27">
        <f t="shared" si="1"/>
        <v>365.23848484848463</v>
      </c>
    </row>
    <row r="28" spans="1:15" ht="15" customHeight="1">
      <c r="A28" s="10" t="s">
        <v>93</v>
      </c>
      <c r="B28" s="10" t="s">
        <v>158</v>
      </c>
      <c r="C28" s="10" t="s">
        <v>89</v>
      </c>
      <c r="D28" s="26" t="s">
        <v>152</v>
      </c>
      <c r="E28" s="26"/>
      <c r="F28" s="26"/>
      <c r="G28" s="10" t="s">
        <v>226</v>
      </c>
      <c r="H28" s="13">
        <v>7.700000000000001</v>
      </c>
      <c r="I28" s="13">
        <v>0.6000000000000001</v>
      </c>
      <c r="J28" s="13">
        <f t="shared" si="2"/>
        <v>4.620000000000001</v>
      </c>
      <c r="K28" s="13">
        <v>147.13</v>
      </c>
      <c r="L28" s="13">
        <f t="shared" si="3"/>
        <v>1132.901</v>
      </c>
      <c r="M28" s="19">
        <v>382.4600000000005</v>
      </c>
      <c r="N28" s="23">
        <f t="shared" si="0"/>
        <v>1515.3610000000006</v>
      </c>
      <c r="O28">
        <f t="shared" si="1"/>
        <v>196.80012987012992</v>
      </c>
    </row>
    <row r="29" spans="1:15" ht="15" customHeight="1">
      <c r="A29" s="10" t="s">
        <v>18</v>
      </c>
      <c r="B29" s="10" t="s">
        <v>158</v>
      </c>
      <c r="C29" s="10" t="s">
        <v>196</v>
      </c>
      <c r="D29" s="26" t="s">
        <v>144</v>
      </c>
      <c r="E29" s="26"/>
      <c r="F29" s="26"/>
      <c r="G29" s="10" t="s">
        <v>226</v>
      </c>
      <c r="H29" s="13">
        <v>0.6000000000000001</v>
      </c>
      <c r="I29" s="13">
        <v>0.8140000000000001</v>
      </c>
      <c r="J29" s="13">
        <f t="shared" si="2"/>
        <v>0.4884000000000001</v>
      </c>
      <c r="K29" s="13">
        <v>200.32</v>
      </c>
      <c r="L29" s="13">
        <f t="shared" si="3"/>
        <v>120.19200000000001</v>
      </c>
      <c r="M29" s="19">
        <v>40.56999999999987</v>
      </c>
      <c r="N29" s="23">
        <f t="shared" si="0"/>
        <v>160.7619999999999</v>
      </c>
      <c r="O29">
        <f t="shared" si="1"/>
        <v>267.93666666666644</v>
      </c>
    </row>
    <row r="30" spans="1:15" ht="15" customHeight="1">
      <c r="A30" s="10" t="s">
        <v>159</v>
      </c>
      <c r="B30" s="10" t="s">
        <v>158</v>
      </c>
      <c r="C30" s="10" t="s">
        <v>221</v>
      </c>
      <c r="D30" s="26" t="s">
        <v>256</v>
      </c>
      <c r="E30" s="26"/>
      <c r="F30" s="26"/>
      <c r="G30" s="10" t="s">
        <v>226</v>
      </c>
      <c r="H30" s="13">
        <v>51.50000000000001</v>
      </c>
      <c r="I30" s="13">
        <v>0.36200000000000004</v>
      </c>
      <c r="J30" s="13">
        <f t="shared" si="2"/>
        <v>18.643000000000004</v>
      </c>
      <c r="K30" s="13">
        <v>95.34</v>
      </c>
      <c r="L30" s="13">
        <f t="shared" si="3"/>
        <v>4910.010000000001</v>
      </c>
      <c r="M30" s="19">
        <v>1652.6299999999965</v>
      </c>
      <c r="N30" s="23">
        <f t="shared" si="0"/>
        <v>6562.639999999998</v>
      </c>
      <c r="O30">
        <f t="shared" si="1"/>
        <v>127.4299029126213</v>
      </c>
    </row>
    <row r="31" spans="1:15" ht="15" customHeight="1">
      <c r="A31" s="10" t="s">
        <v>186</v>
      </c>
      <c r="B31" s="10" t="s">
        <v>158</v>
      </c>
      <c r="C31" s="10" t="s">
        <v>80</v>
      </c>
      <c r="D31" s="26" t="s">
        <v>136</v>
      </c>
      <c r="E31" s="26"/>
      <c r="F31" s="26"/>
      <c r="G31" s="10" t="s">
        <v>226</v>
      </c>
      <c r="H31" s="13">
        <v>49.1</v>
      </c>
      <c r="I31" s="13">
        <v>0.319</v>
      </c>
      <c r="J31" s="13">
        <f t="shared" si="2"/>
        <v>15.6629</v>
      </c>
      <c r="K31" s="13">
        <v>78.89</v>
      </c>
      <c r="L31" s="13">
        <f t="shared" si="3"/>
        <v>3873.4990000000003</v>
      </c>
      <c r="M31" s="19">
        <v>1305.0799999999977</v>
      </c>
      <c r="N31" s="23">
        <f t="shared" si="0"/>
        <v>5178.578999999998</v>
      </c>
      <c r="O31">
        <f t="shared" si="1"/>
        <v>105.47004073319751</v>
      </c>
    </row>
    <row r="32" spans="1:15" ht="15" customHeight="1">
      <c r="A32" s="10" t="s">
        <v>146</v>
      </c>
      <c r="B32" s="10" t="s">
        <v>158</v>
      </c>
      <c r="C32" s="10" t="s">
        <v>253</v>
      </c>
      <c r="D32" s="26" t="s">
        <v>173</v>
      </c>
      <c r="E32" s="26"/>
      <c r="F32" s="26"/>
      <c r="G32" s="10" t="s">
        <v>226</v>
      </c>
      <c r="H32" s="13">
        <v>2.4000000000000004</v>
      </c>
      <c r="I32" s="13">
        <v>0.319</v>
      </c>
      <c r="J32" s="13">
        <f t="shared" si="2"/>
        <v>0.7656000000000002</v>
      </c>
      <c r="K32" s="13">
        <v>78.89</v>
      </c>
      <c r="L32" s="13">
        <f t="shared" si="3"/>
        <v>189.33600000000004</v>
      </c>
      <c r="M32" s="19">
        <v>63.78999999999996</v>
      </c>
      <c r="N32" s="23">
        <f t="shared" si="0"/>
        <v>253.126</v>
      </c>
      <c r="O32">
        <f t="shared" si="1"/>
        <v>105.46916666666665</v>
      </c>
    </row>
    <row r="33" spans="1:15" ht="15" customHeight="1">
      <c r="A33" s="10" t="s">
        <v>7</v>
      </c>
      <c r="B33" s="10" t="s">
        <v>158</v>
      </c>
      <c r="C33" s="10" t="s">
        <v>77</v>
      </c>
      <c r="D33" s="26" t="s">
        <v>83</v>
      </c>
      <c r="E33" s="26"/>
      <c r="F33" s="26"/>
      <c r="G33" s="10" t="s">
        <v>193</v>
      </c>
      <c r="H33" s="13">
        <v>23.000000000000004</v>
      </c>
      <c r="I33" s="13">
        <v>0.18180000000000002</v>
      </c>
      <c r="J33" s="13">
        <f t="shared" si="2"/>
        <v>4.181400000000001</v>
      </c>
      <c r="K33" s="13">
        <v>40.94</v>
      </c>
      <c r="L33" s="13">
        <f t="shared" si="3"/>
        <v>941.6200000000001</v>
      </c>
      <c r="M33" s="19">
        <v>318.0900000000002</v>
      </c>
      <c r="N33" s="23">
        <f t="shared" si="0"/>
        <v>1259.7100000000003</v>
      </c>
      <c r="O33">
        <f t="shared" si="1"/>
        <v>54.77</v>
      </c>
    </row>
    <row r="34" spans="1:15" ht="15" customHeight="1">
      <c r="A34" s="8" t="s">
        <v>158</v>
      </c>
      <c r="B34" s="8" t="s">
        <v>158</v>
      </c>
      <c r="C34" s="1" t="s">
        <v>52</v>
      </c>
      <c r="D34" s="25" t="s">
        <v>233</v>
      </c>
      <c r="E34" s="25"/>
      <c r="F34" s="25"/>
      <c r="G34" s="25"/>
      <c r="H34" s="25"/>
      <c r="I34" s="8" t="s">
        <v>158</v>
      </c>
      <c r="J34" s="12">
        <f>SUM(J35:J41)</f>
        <v>15.5872</v>
      </c>
      <c r="K34" s="8" t="s">
        <v>158</v>
      </c>
      <c r="L34" s="12">
        <f>SUM(L35:L41)</f>
        <v>3599.348</v>
      </c>
      <c r="M34" s="18">
        <v>1216.0500000000009</v>
      </c>
      <c r="N34" s="23">
        <f t="shared" si="0"/>
        <v>4815.398000000001</v>
      </c>
      <c r="O34" t="e">
        <f t="shared" si="1"/>
        <v>#DIV/0!</v>
      </c>
    </row>
    <row r="35" spans="1:15" ht="15" customHeight="1">
      <c r="A35" s="10" t="s">
        <v>160</v>
      </c>
      <c r="B35" s="10" t="s">
        <v>158</v>
      </c>
      <c r="C35" s="10" t="s">
        <v>155</v>
      </c>
      <c r="D35" s="26" t="s">
        <v>147</v>
      </c>
      <c r="E35" s="26"/>
      <c r="F35" s="26"/>
      <c r="G35" s="10" t="s">
        <v>220</v>
      </c>
      <c r="H35" s="13">
        <v>2.1</v>
      </c>
      <c r="I35" s="13">
        <v>3.213</v>
      </c>
      <c r="J35" s="13">
        <f aca="true" t="shared" si="4" ref="J35:J41">H35*I35</f>
        <v>6.7473</v>
      </c>
      <c r="K35" s="13">
        <v>685.44</v>
      </c>
      <c r="L35" s="13">
        <f aca="true" t="shared" si="5" ref="L35:L41">H35*K35</f>
        <v>1439.4240000000002</v>
      </c>
      <c r="M35" s="19">
        <v>486.5299999999996</v>
      </c>
      <c r="N35" s="23">
        <f t="shared" si="0"/>
        <v>1925.9539999999997</v>
      </c>
      <c r="O35">
        <f t="shared" si="1"/>
        <v>917.1209523809522</v>
      </c>
    </row>
    <row r="36" spans="1:15" ht="15" customHeight="1">
      <c r="A36" s="10" t="s">
        <v>217</v>
      </c>
      <c r="B36" s="10" t="s">
        <v>158</v>
      </c>
      <c r="C36" s="10" t="s">
        <v>260</v>
      </c>
      <c r="D36" s="26" t="s">
        <v>85</v>
      </c>
      <c r="E36" s="26"/>
      <c r="F36" s="26"/>
      <c r="G36" s="10" t="s">
        <v>220</v>
      </c>
      <c r="H36" s="13">
        <v>2.1</v>
      </c>
      <c r="I36" s="13">
        <v>2.7</v>
      </c>
      <c r="J36" s="13">
        <f t="shared" si="4"/>
        <v>5.670000000000001</v>
      </c>
      <c r="K36" s="13">
        <v>670.34</v>
      </c>
      <c r="L36" s="13">
        <f t="shared" si="5"/>
        <v>1407.7140000000002</v>
      </c>
      <c r="M36" s="19">
        <v>475.27000000000123</v>
      </c>
      <c r="N36" s="23">
        <f t="shared" si="0"/>
        <v>1882.9840000000013</v>
      </c>
      <c r="O36">
        <f t="shared" si="1"/>
        <v>896.6590476190482</v>
      </c>
    </row>
    <row r="37" spans="1:15" ht="15" customHeight="1">
      <c r="A37" s="10" t="s">
        <v>104</v>
      </c>
      <c r="B37" s="10" t="s">
        <v>158</v>
      </c>
      <c r="C37" s="10" t="s">
        <v>177</v>
      </c>
      <c r="D37" s="26" t="s">
        <v>119</v>
      </c>
      <c r="E37" s="26"/>
      <c r="F37" s="26"/>
      <c r="G37" s="10" t="s">
        <v>107</v>
      </c>
      <c r="H37" s="13">
        <v>0.1</v>
      </c>
      <c r="I37" s="13">
        <v>15.231000000000002</v>
      </c>
      <c r="J37" s="13">
        <f t="shared" si="4"/>
        <v>1.5231000000000003</v>
      </c>
      <c r="K37" s="13">
        <v>3743.51</v>
      </c>
      <c r="L37" s="13">
        <f t="shared" si="5"/>
        <v>374.35100000000006</v>
      </c>
      <c r="M37" s="19">
        <v>126.53000000000009</v>
      </c>
      <c r="N37" s="23">
        <f t="shared" si="0"/>
        <v>500.88100000000014</v>
      </c>
      <c r="O37">
        <f t="shared" si="1"/>
        <v>5008.810000000001</v>
      </c>
    </row>
    <row r="38" spans="1:15" ht="15" customHeight="1">
      <c r="A38" s="10" t="s">
        <v>20</v>
      </c>
      <c r="B38" s="10" t="s">
        <v>158</v>
      </c>
      <c r="C38" s="10" t="s">
        <v>71</v>
      </c>
      <c r="D38" s="26" t="s">
        <v>70</v>
      </c>
      <c r="E38" s="26"/>
      <c r="F38" s="26"/>
      <c r="G38" s="10" t="s">
        <v>220</v>
      </c>
      <c r="H38" s="13">
        <v>0.1</v>
      </c>
      <c r="I38" s="13">
        <v>5.33</v>
      </c>
      <c r="J38" s="13">
        <f t="shared" si="4"/>
        <v>0.533</v>
      </c>
      <c r="K38" s="13">
        <v>1169.99</v>
      </c>
      <c r="L38" s="13">
        <f t="shared" si="5"/>
        <v>116.99900000000001</v>
      </c>
      <c r="M38" s="19">
        <v>39.550000000000004</v>
      </c>
      <c r="N38" s="23">
        <f t="shared" si="0"/>
        <v>156.549</v>
      </c>
      <c r="O38">
        <f t="shared" si="1"/>
        <v>1565.49</v>
      </c>
    </row>
    <row r="39" spans="1:15" ht="15" customHeight="1">
      <c r="A39" s="10" t="s">
        <v>56</v>
      </c>
      <c r="B39" s="10" t="s">
        <v>158</v>
      </c>
      <c r="C39" s="10" t="s">
        <v>91</v>
      </c>
      <c r="D39" s="26" t="s">
        <v>247</v>
      </c>
      <c r="E39" s="26"/>
      <c r="F39" s="26"/>
      <c r="G39" s="10" t="s">
        <v>226</v>
      </c>
      <c r="H39" s="13">
        <v>1</v>
      </c>
      <c r="I39" s="13">
        <v>0.45</v>
      </c>
      <c r="J39" s="13">
        <f t="shared" si="4"/>
        <v>0.45</v>
      </c>
      <c r="K39" s="13">
        <v>109.47</v>
      </c>
      <c r="L39" s="13">
        <f t="shared" si="5"/>
        <v>109.47</v>
      </c>
      <c r="M39" s="19">
        <v>37.000000000000014</v>
      </c>
      <c r="N39" s="23">
        <f t="shared" si="0"/>
        <v>146.47000000000003</v>
      </c>
      <c r="O39">
        <f t="shared" si="1"/>
        <v>146.47000000000003</v>
      </c>
    </row>
    <row r="40" spans="1:15" ht="15" customHeight="1">
      <c r="A40" s="10" t="s">
        <v>30</v>
      </c>
      <c r="B40" s="10" t="s">
        <v>158</v>
      </c>
      <c r="C40" s="10" t="s">
        <v>123</v>
      </c>
      <c r="D40" s="26" t="s">
        <v>22</v>
      </c>
      <c r="E40" s="26"/>
      <c r="F40" s="26"/>
      <c r="G40" s="10" t="s">
        <v>220</v>
      </c>
      <c r="H40" s="13">
        <v>0.1</v>
      </c>
      <c r="I40" s="13">
        <v>4.4</v>
      </c>
      <c r="J40" s="13">
        <f t="shared" si="4"/>
        <v>0.44000000000000006</v>
      </c>
      <c r="K40" s="13">
        <v>965.8</v>
      </c>
      <c r="L40" s="13">
        <f t="shared" si="5"/>
        <v>96.58</v>
      </c>
      <c r="M40" s="19">
        <v>32.64000000000001</v>
      </c>
      <c r="N40" s="23">
        <f t="shared" si="0"/>
        <v>129.22</v>
      </c>
      <c r="O40">
        <f t="shared" si="1"/>
        <v>1292.1999999999998</v>
      </c>
    </row>
    <row r="41" spans="1:15" ht="15" customHeight="1">
      <c r="A41" s="10" t="s">
        <v>222</v>
      </c>
      <c r="B41" s="10" t="s">
        <v>158</v>
      </c>
      <c r="C41" s="10" t="s">
        <v>137</v>
      </c>
      <c r="D41" s="26" t="s">
        <v>243</v>
      </c>
      <c r="E41" s="26"/>
      <c r="F41" s="26"/>
      <c r="G41" s="10" t="s">
        <v>226</v>
      </c>
      <c r="H41" s="13">
        <v>0.6000000000000001</v>
      </c>
      <c r="I41" s="13">
        <v>0.37300000000000005</v>
      </c>
      <c r="J41" s="13">
        <f t="shared" si="4"/>
        <v>0.22380000000000005</v>
      </c>
      <c r="K41" s="13">
        <v>91.35</v>
      </c>
      <c r="L41" s="13">
        <f t="shared" si="5"/>
        <v>54.81</v>
      </c>
      <c r="M41" s="19">
        <v>18.529999999999962</v>
      </c>
      <c r="N41" s="23">
        <f t="shared" si="0"/>
        <v>73.33999999999996</v>
      </c>
      <c r="O41">
        <f t="shared" si="1"/>
        <v>122.23333333333325</v>
      </c>
    </row>
    <row r="42" spans="1:15" ht="15" customHeight="1">
      <c r="A42" s="8" t="s">
        <v>158</v>
      </c>
      <c r="B42" s="8" t="s">
        <v>158</v>
      </c>
      <c r="C42" s="1" t="s">
        <v>9</v>
      </c>
      <c r="D42" s="25" t="s">
        <v>258</v>
      </c>
      <c r="E42" s="25"/>
      <c r="F42" s="25"/>
      <c r="G42" s="25"/>
      <c r="H42" s="25"/>
      <c r="I42" s="8" t="s">
        <v>158</v>
      </c>
      <c r="J42" s="12">
        <f>SUM(J43:J46)</f>
        <v>7.097092000000002</v>
      </c>
      <c r="K42" s="8" t="s">
        <v>158</v>
      </c>
      <c r="L42" s="12">
        <f>SUM(L43:L46)</f>
        <v>1709.38</v>
      </c>
      <c r="M42" s="18">
        <v>577.7300000000001</v>
      </c>
      <c r="N42" s="23">
        <f t="shared" si="0"/>
        <v>2287.11</v>
      </c>
      <c r="O42" t="e">
        <f t="shared" si="1"/>
        <v>#DIV/0!</v>
      </c>
    </row>
    <row r="43" spans="1:15" ht="15" customHeight="1">
      <c r="A43" s="10" t="s">
        <v>246</v>
      </c>
      <c r="B43" s="10" t="s">
        <v>158</v>
      </c>
      <c r="C43" s="10" t="s">
        <v>207</v>
      </c>
      <c r="D43" s="26" t="s">
        <v>64</v>
      </c>
      <c r="E43" s="26"/>
      <c r="F43" s="26"/>
      <c r="G43" s="10" t="s">
        <v>226</v>
      </c>
      <c r="H43" s="13">
        <v>21.200000000000003</v>
      </c>
      <c r="I43" s="13">
        <v>0.027500000000000004</v>
      </c>
      <c r="J43" s="13">
        <f>H43*I43</f>
        <v>0.5830000000000002</v>
      </c>
      <c r="K43" s="13">
        <v>6.49</v>
      </c>
      <c r="L43" s="13">
        <f>H43*K43</f>
        <v>137.58800000000002</v>
      </c>
      <c r="M43" s="19">
        <v>46.429999999999986</v>
      </c>
      <c r="N43" s="23">
        <f t="shared" si="0"/>
        <v>184.018</v>
      </c>
      <c r="O43">
        <f t="shared" si="1"/>
        <v>8.68009433962264</v>
      </c>
    </row>
    <row r="44" spans="1:15" ht="15" customHeight="1">
      <c r="A44" s="10" t="s">
        <v>13</v>
      </c>
      <c r="B44" s="10" t="s">
        <v>158</v>
      </c>
      <c r="C44" s="10" t="s">
        <v>212</v>
      </c>
      <c r="D44" s="26" t="s">
        <v>1</v>
      </c>
      <c r="E44" s="26"/>
      <c r="F44" s="26"/>
      <c r="G44" s="10" t="s">
        <v>226</v>
      </c>
      <c r="H44" s="13">
        <v>21.200000000000003</v>
      </c>
      <c r="I44" s="13">
        <v>0.22991000000000003</v>
      </c>
      <c r="J44" s="13">
        <f>H44*I44</f>
        <v>4.874092000000001</v>
      </c>
      <c r="K44" s="13">
        <v>54.26</v>
      </c>
      <c r="L44" s="13">
        <f>H44*K44</f>
        <v>1150.3120000000001</v>
      </c>
      <c r="M44" s="19">
        <v>388.8100000000002</v>
      </c>
      <c r="N44" s="23">
        <f t="shared" si="0"/>
        <v>1539.1220000000003</v>
      </c>
      <c r="O44">
        <f t="shared" si="1"/>
        <v>72.60009433962264</v>
      </c>
    </row>
    <row r="45" spans="1:15" ht="15" customHeight="1">
      <c r="A45" s="10" t="s">
        <v>149</v>
      </c>
      <c r="B45" s="10" t="s">
        <v>158</v>
      </c>
      <c r="C45" s="10" t="s">
        <v>244</v>
      </c>
      <c r="D45" s="26" t="s">
        <v>224</v>
      </c>
      <c r="E45" s="26"/>
      <c r="F45" s="26"/>
      <c r="G45" s="10" t="s">
        <v>226</v>
      </c>
      <c r="H45" s="13">
        <v>5</v>
      </c>
      <c r="I45" s="13">
        <v>0.24000000000000002</v>
      </c>
      <c r="J45" s="13">
        <f>H45*I45</f>
        <v>1.2000000000000002</v>
      </c>
      <c r="K45" s="13">
        <v>61.68</v>
      </c>
      <c r="L45" s="13">
        <f>H45*K45</f>
        <v>308.4</v>
      </c>
      <c r="M45" s="19">
        <v>104.24999999999999</v>
      </c>
      <c r="N45" s="23">
        <f t="shared" si="0"/>
        <v>412.65</v>
      </c>
      <c r="O45">
        <f t="shared" si="1"/>
        <v>82.53</v>
      </c>
    </row>
    <row r="46" spans="1:15" ht="15" customHeight="1">
      <c r="A46" s="10" t="s">
        <v>135</v>
      </c>
      <c r="B46" s="10" t="s">
        <v>158</v>
      </c>
      <c r="C46" s="10" t="s">
        <v>42</v>
      </c>
      <c r="D46" s="26" t="s">
        <v>35</v>
      </c>
      <c r="E46" s="26"/>
      <c r="F46" s="26"/>
      <c r="G46" s="10" t="s">
        <v>193</v>
      </c>
      <c r="H46" s="13">
        <v>4</v>
      </c>
      <c r="I46" s="13">
        <v>0.11000000000000001</v>
      </c>
      <c r="J46" s="13">
        <f>H46*I46</f>
        <v>0.44000000000000006</v>
      </c>
      <c r="K46" s="13">
        <v>28.27</v>
      </c>
      <c r="L46" s="13">
        <f>H46*K46</f>
        <v>113.08</v>
      </c>
      <c r="M46" s="19">
        <v>38.23999999999997</v>
      </c>
      <c r="N46" s="23">
        <f t="shared" si="0"/>
        <v>151.31999999999996</v>
      </c>
      <c r="O46">
        <f t="shared" si="1"/>
        <v>37.82999999999999</v>
      </c>
    </row>
    <row r="47" spans="1:15" ht="15" customHeight="1">
      <c r="A47" s="8" t="s">
        <v>158</v>
      </c>
      <c r="B47" s="8" t="s">
        <v>158</v>
      </c>
      <c r="C47" s="1" t="s">
        <v>189</v>
      </c>
      <c r="D47" s="25" t="s">
        <v>202</v>
      </c>
      <c r="E47" s="25"/>
      <c r="F47" s="25"/>
      <c r="G47" s="25"/>
      <c r="H47" s="25"/>
      <c r="I47" s="8" t="s">
        <v>158</v>
      </c>
      <c r="J47" s="12">
        <f>SUM(J48:J52)</f>
        <v>11.831200000000003</v>
      </c>
      <c r="K47" s="8" t="s">
        <v>158</v>
      </c>
      <c r="L47" s="12">
        <f>SUM(L48:L52)</f>
        <v>3018.9040000000005</v>
      </c>
      <c r="M47" s="18">
        <v>1019.1400000000003</v>
      </c>
      <c r="N47" s="23">
        <f t="shared" si="0"/>
        <v>4038.044000000001</v>
      </c>
      <c r="O47" t="e">
        <f t="shared" si="1"/>
        <v>#DIV/0!</v>
      </c>
    </row>
    <row r="48" spans="1:15" ht="15" customHeight="1">
      <c r="A48" s="10" t="s">
        <v>195</v>
      </c>
      <c r="B48" s="10" t="s">
        <v>158</v>
      </c>
      <c r="C48" s="10" t="s">
        <v>154</v>
      </c>
      <c r="D48" s="26" t="s">
        <v>190</v>
      </c>
      <c r="E48" s="26"/>
      <c r="F48" s="26"/>
      <c r="G48" s="10" t="s">
        <v>226</v>
      </c>
      <c r="H48" s="13">
        <v>21.200000000000003</v>
      </c>
      <c r="I48" s="13">
        <v>0.08</v>
      </c>
      <c r="J48" s="13">
        <f>H48*I48</f>
        <v>1.6960000000000002</v>
      </c>
      <c r="K48" s="13">
        <v>20.61</v>
      </c>
      <c r="L48" s="13">
        <f>H48*K48</f>
        <v>436.9320000000001</v>
      </c>
      <c r="M48" s="19">
        <v>147.34000000000034</v>
      </c>
      <c r="N48" s="23">
        <f t="shared" si="0"/>
        <v>584.2720000000004</v>
      </c>
      <c r="O48">
        <f t="shared" si="1"/>
        <v>27.560000000000013</v>
      </c>
    </row>
    <row r="49" spans="1:15" ht="15" customHeight="1">
      <c r="A49" s="10" t="s">
        <v>49</v>
      </c>
      <c r="B49" s="10" t="s">
        <v>158</v>
      </c>
      <c r="C49" s="10" t="s">
        <v>164</v>
      </c>
      <c r="D49" s="26" t="s">
        <v>47</v>
      </c>
      <c r="E49" s="26"/>
      <c r="F49" s="26"/>
      <c r="G49" s="10" t="s">
        <v>226</v>
      </c>
      <c r="H49" s="13">
        <v>21.200000000000003</v>
      </c>
      <c r="I49" s="13">
        <v>0.07</v>
      </c>
      <c r="J49" s="13">
        <f>H49*I49</f>
        <v>1.4840000000000004</v>
      </c>
      <c r="K49" s="13">
        <v>17.99</v>
      </c>
      <c r="L49" s="13">
        <f>H49*K49</f>
        <v>381.38800000000003</v>
      </c>
      <c r="M49" s="19">
        <v>128.89999999999958</v>
      </c>
      <c r="N49" s="23">
        <f t="shared" si="0"/>
        <v>510.2879999999996</v>
      </c>
      <c r="O49">
        <f t="shared" si="1"/>
        <v>24.070188679245263</v>
      </c>
    </row>
    <row r="50" spans="1:15" ht="15" customHeight="1">
      <c r="A50" s="10" t="s">
        <v>254</v>
      </c>
      <c r="B50" s="10" t="s">
        <v>158</v>
      </c>
      <c r="C50" s="10" t="s">
        <v>153</v>
      </c>
      <c r="D50" s="26" t="s">
        <v>4</v>
      </c>
      <c r="E50" s="26"/>
      <c r="F50" s="26"/>
      <c r="G50" s="10" t="s">
        <v>226</v>
      </c>
      <c r="H50" s="13">
        <v>10.8</v>
      </c>
      <c r="I50" s="13">
        <v>0.053000000000000005</v>
      </c>
      <c r="J50" s="13">
        <f>H50*I50</f>
        <v>0.5724000000000001</v>
      </c>
      <c r="K50" s="13">
        <v>11.96</v>
      </c>
      <c r="L50" s="13">
        <f>H50*K50</f>
        <v>129.168</v>
      </c>
      <c r="M50" s="19">
        <v>43.51999999999995</v>
      </c>
      <c r="N50" s="23">
        <f t="shared" si="0"/>
        <v>172.68799999999996</v>
      </c>
      <c r="O50">
        <f t="shared" si="1"/>
        <v>15.989629629629626</v>
      </c>
    </row>
    <row r="51" spans="1:15" ht="15" customHeight="1">
      <c r="A51" s="10" t="s">
        <v>210</v>
      </c>
      <c r="B51" s="10" t="s">
        <v>158</v>
      </c>
      <c r="C51" s="10" t="s">
        <v>54</v>
      </c>
      <c r="D51" s="26" t="s">
        <v>67</v>
      </c>
      <c r="E51" s="26"/>
      <c r="F51" s="26"/>
      <c r="G51" s="10" t="s">
        <v>226</v>
      </c>
      <c r="H51" s="13">
        <v>10.8</v>
      </c>
      <c r="I51" s="13">
        <v>0.231</v>
      </c>
      <c r="J51" s="13">
        <f>H51*I51</f>
        <v>2.4948</v>
      </c>
      <c r="K51" s="13">
        <v>58.79</v>
      </c>
      <c r="L51" s="13">
        <f>H51*K51</f>
        <v>634.932</v>
      </c>
      <c r="M51" s="19">
        <v>214.26999999999947</v>
      </c>
      <c r="N51" s="23">
        <f t="shared" si="0"/>
        <v>849.2019999999995</v>
      </c>
      <c r="O51">
        <f t="shared" si="1"/>
        <v>78.62981481481476</v>
      </c>
    </row>
    <row r="52" spans="1:15" ht="15" customHeight="1">
      <c r="A52" s="10" t="s">
        <v>133</v>
      </c>
      <c r="B52" s="10" t="s">
        <v>158</v>
      </c>
      <c r="C52" s="10" t="s">
        <v>141</v>
      </c>
      <c r="D52" s="26" t="s">
        <v>166</v>
      </c>
      <c r="E52" s="26"/>
      <c r="F52" s="26"/>
      <c r="G52" s="10" t="s">
        <v>226</v>
      </c>
      <c r="H52" s="13">
        <v>34.900000000000006</v>
      </c>
      <c r="I52" s="13">
        <v>0.16</v>
      </c>
      <c r="J52" s="13">
        <f>H52*I52</f>
        <v>5.584000000000001</v>
      </c>
      <c r="K52" s="13">
        <v>41.16</v>
      </c>
      <c r="L52" s="13">
        <f>H52*K52</f>
        <v>1436.4840000000002</v>
      </c>
      <c r="M52" s="19">
        <v>485.11000000000104</v>
      </c>
      <c r="N52" s="23">
        <f t="shared" si="0"/>
        <v>1921.5940000000012</v>
      </c>
      <c r="O52">
        <f t="shared" si="1"/>
        <v>55.060000000000024</v>
      </c>
    </row>
    <row r="53" spans="1:15" ht="15" customHeight="1">
      <c r="A53" s="8" t="s">
        <v>158</v>
      </c>
      <c r="B53" s="8" t="s">
        <v>158</v>
      </c>
      <c r="C53" s="1" t="s">
        <v>97</v>
      </c>
      <c r="D53" s="25" t="s">
        <v>109</v>
      </c>
      <c r="E53" s="25"/>
      <c r="F53" s="25"/>
      <c r="G53" s="25"/>
      <c r="H53" s="25"/>
      <c r="I53" s="8" t="s">
        <v>158</v>
      </c>
      <c r="J53" s="12">
        <f>SUM(J54:J58)</f>
        <v>18.026640000000004</v>
      </c>
      <c r="K53" s="8" t="s">
        <v>158</v>
      </c>
      <c r="L53" s="12">
        <f>SUM(L54:L58)</f>
        <v>4510.251</v>
      </c>
      <c r="M53" s="18">
        <v>1522.009999999998</v>
      </c>
      <c r="N53" s="23">
        <f t="shared" si="0"/>
        <v>6032.260999999999</v>
      </c>
      <c r="O53" t="e">
        <f t="shared" si="1"/>
        <v>#DIV/0!</v>
      </c>
    </row>
    <row r="54" spans="1:15" ht="15" customHeight="1">
      <c r="A54" s="10" t="s">
        <v>225</v>
      </c>
      <c r="B54" s="10" t="s">
        <v>158</v>
      </c>
      <c r="C54" s="10" t="s">
        <v>96</v>
      </c>
      <c r="D54" s="26" t="s">
        <v>24</v>
      </c>
      <c r="E54" s="26"/>
      <c r="F54" s="26"/>
      <c r="G54" s="10" t="s">
        <v>193</v>
      </c>
      <c r="H54" s="13">
        <v>4.9</v>
      </c>
      <c r="I54" s="13">
        <v>0.468</v>
      </c>
      <c r="J54" s="13">
        <f>H54*I54</f>
        <v>2.2932</v>
      </c>
      <c r="K54" s="13">
        <v>125.99</v>
      </c>
      <c r="L54" s="13">
        <f>H54*K54</f>
        <v>617.351</v>
      </c>
      <c r="M54" s="19">
        <v>208.2499999999994</v>
      </c>
      <c r="N54" s="23">
        <f t="shared" si="0"/>
        <v>825.6009999999994</v>
      </c>
      <c r="O54">
        <f t="shared" si="1"/>
        <v>168.48999999999987</v>
      </c>
    </row>
    <row r="55" spans="1:15" ht="15" customHeight="1">
      <c r="A55" s="10" t="s">
        <v>140</v>
      </c>
      <c r="B55" s="10" t="s">
        <v>158</v>
      </c>
      <c r="C55" s="10" t="s">
        <v>5</v>
      </c>
      <c r="D55" s="26" t="s">
        <v>236</v>
      </c>
      <c r="E55" s="26"/>
      <c r="F55" s="26"/>
      <c r="G55" s="10" t="s">
        <v>57</v>
      </c>
      <c r="H55" s="13">
        <v>1</v>
      </c>
      <c r="I55" s="13">
        <v>3.7</v>
      </c>
      <c r="J55" s="13">
        <f>H55*I55</f>
        <v>3.7</v>
      </c>
      <c r="K55" s="13">
        <v>952.06</v>
      </c>
      <c r="L55" s="13">
        <f>H55*K55</f>
        <v>952.06</v>
      </c>
      <c r="M55" s="19">
        <v>321.3999999999997</v>
      </c>
      <c r="N55" s="23">
        <f t="shared" si="0"/>
        <v>1273.4599999999996</v>
      </c>
      <c r="O55">
        <f t="shared" si="1"/>
        <v>1273.4599999999996</v>
      </c>
    </row>
    <row r="56" spans="1:15" ht="15" customHeight="1">
      <c r="A56" s="10" t="s">
        <v>148</v>
      </c>
      <c r="B56" s="10" t="s">
        <v>158</v>
      </c>
      <c r="C56" s="10" t="s">
        <v>169</v>
      </c>
      <c r="D56" s="26" t="s">
        <v>240</v>
      </c>
      <c r="E56" s="26"/>
      <c r="F56" s="26"/>
      <c r="G56" s="10" t="s">
        <v>57</v>
      </c>
      <c r="H56" s="13">
        <v>4</v>
      </c>
      <c r="I56" s="13">
        <v>0.6108600000000001</v>
      </c>
      <c r="J56" s="13">
        <f>H56*I56</f>
        <v>2.4434400000000003</v>
      </c>
      <c r="K56" s="13">
        <v>140.03</v>
      </c>
      <c r="L56" s="13">
        <f>H56*K56</f>
        <v>560.12</v>
      </c>
      <c r="M56" s="19">
        <v>189.2</v>
      </c>
      <c r="N56" s="23">
        <f t="shared" si="0"/>
        <v>749.3199999999999</v>
      </c>
      <c r="O56">
        <f t="shared" si="1"/>
        <v>187.32999999999998</v>
      </c>
    </row>
    <row r="57" spans="1:15" ht="15" customHeight="1">
      <c r="A57" s="10" t="s">
        <v>87</v>
      </c>
      <c r="B57" s="10" t="s">
        <v>158</v>
      </c>
      <c r="C57" s="10" t="s">
        <v>58</v>
      </c>
      <c r="D57" s="26" t="s">
        <v>176</v>
      </c>
      <c r="E57" s="26"/>
      <c r="F57" s="26"/>
      <c r="G57" s="10" t="s">
        <v>57</v>
      </c>
      <c r="H57" s="13">
        <v>2</v>
      </c>
      <c r="I57" s="13">
        <v>4.0200000000000005</v>
      </c>
      <c r="J57" s="13">
        <f>H57*I57</f>
        <v>8.040000000000001</v>
      </c>
      <c r="K57" s="13">
        <v>991.06</v>
      </c>
      <c r="L57" s="13">
        <f>H57*K57</f>
        <v>1982.12</v>
      </c>
      <c r="M57" s="19">
        <v>668.519999999999</v>
      </c>
      <c r="N57" s="23">
        <f t="shared" si="0"/>
        <v>2650.639999999999</v>
      </c>
      <c r="O57">
        <f t="shared" si="1"/>
        <v>1325.3199999999995</v>
      </c>
    </row>
    <row r="58" spans="1:15" ht="15" customHeight="1">
      <c r="A58" s="10" t="s">
        <v>227</v>
      </c>
      <c r="B58" s="10" t="s">
        <v>158</v>
      </c>
      <c r="C58" s="10" t="s">
        <v>183</v>
      </c>
      <c r="D58" s="26" t="s">
        <v>61</v>
      </c>
      <c r="E58" s="26"/>
      <c r="F58" s="26"/>
      <c r="G58" s="10" t="s">
        <v>57</v>
      </c>
      <c r="H58" s="13">
        <v>2</v>
      </c>
      <c r="I58" s="13">
        <v>0.775</v>
      </c>
      <c r="J58" s="13">
        <f>H58*I58</f>
        <v>1.55</v>
      </c>
      <c r="K58" s="13">
        <v>199.3</v>
      </c>
      <c r="L58" s="13">
        <f>H58*K58</f>
        <v>398.6</v>
      </c>
      <c r="M58" s="19">
        <v>134.6399999999998</v>
      </c>
      <c r="N58" s="23">
        <f t="shared" si="0"/>
        <v>533.2399999999998</v>
      </c>
      <c r="O58">
        <f t="shared" si="1"/>
        <v>266.6199999999999</v>
      </c>
    </row>
    <row r="59" spans="1:15" ht="15" customHeight="1">
      <c r="A59" s="8" t="s">
        <v>158</v>
      </c>
      <c r="B59" s="8" t="s">
        <v>158</v>
      </c>
      <c r="C59" s="1" t="s">
        <v>249</v>
      </c>
      <c r="D59" s="25" t="s">
        <v>209</v>
      </c>
      <c r="E59" s="25"/>
      <c r="F59" s="25"/>
      <c r="G59" s="25"/>
      <c r="H59" s="25"/>
      <c r="I59" s="8" t="s">
        <v>158</v>
      </c>
      <c r="J59" s="12">
        <f>SUM(J60:J66)</f>
        <v>34.39335600000001</v>
      </c>
      <c r="K59" s="8" t="s">
        <v>158</v>
      </c>
      <c r="L59" s="12">
        <f>SUM(L60:L66)</f>
        <v>8851.480000000001</v>
      </c>
      <c r="M59" s="18">
        <v>2985.8499999999995</v>
      </c>
      <c r="N59" s="23">
        <f t="shared" si="0"/>
        <v>11837.330000000002</v>
      </c>
      <c r="O59" t="e">
        <f t="shared" si="1"/>
        <v>#DIV/0!</v>
      </c>
    </row>
    <row r="60" spans="1:15" ht="15" customHeight="1">
      <c r="A60" s="10" t="s">
        <v>41</v>
      </c>
      <c r="B60" s="10" t="s">
        <v>158</v>
      </c>
      <c r="C60" s="10" t="s">
        <v>167</v>
      </c>
      <c r="D60" s="26" t="s">
        <v>6</v>
      </c>
      <c r="E60" s="26"/>
      <c r="F60" s="26"/>
      <c r="G60" s="10" t="s">
        <v>226</v>
      </c>
      <c r="H60" s="13">
        <v>20.3</v>
      </c>
      <c r="I60" s="13">
        <v>0.05</v>
      </c>
      <c r="J60" s="13">
        <f aca="true" t="shared" si="6" ref="J60:J66">H60*I60</f>
        <v>1.0150000000000001</v>
      </c>
      <c r="K60" s="13">
        <v>12.85</v>
      </c>
      <c r="L60" s="13">
        <f aca="true" t="shared" si="7" ref="L60:L66">H60*K60</f>
        <v>260.855</v>
      </c>
      <c r="M60" s="19">
        <v>88.09999999999997</v>
      </c>
      <c r="N60" s="23">
        <f t="shared" si="0"/>
        <v>348.955</v>
      </c>
      <c r="O60">
        <f t="shared" si="1"/>
        <v>17.18990147783251</v>
      </c>
    </row>
    <row r="61" spans="1:15" ht="15" customHeight="1">
      <c r="A61" s="10" t="s">
        <v>76</v>
      </c>
      <c r="B61" s="10" t="s">
        <v>158</v>
      </c>
      <c r="C61" s="10" t="s">
        <v>259</v>
      </c>
      <c r="D61" s="26" t="s">
        <v>63</v>
      </c>
      <c r="E61" s="26"/>
      <c r="F61" s="26"/>
      <c r="G61" s="10" t="s">
        <v>193</v>
      </c>
      <c r="H61" s="13">
        <v>16.400000000000002</v>
      </c>
      <c r="I61" s="13">
        <v>0.23600000000000002</v>
      </c>
      <c r="J61" s="13">
        <f t="shared" si="6"/>
        <v>3.870400000000001</v>
      </c>
      <c r="K61" s="13">
        <v>60.96</v>
      </c>
      <c r="L61" s="13">
        <f t="shared" si="7"/>
        <v>999.7440000000001</v>
      </c>
      <c r="M61" s="19">
        <v>336.20000000000033</v>
      </c>
      <c r="N61" s="23">
        <f t="shared" si="0"/>
        <v>1335.9440000000004</v>
      </c>
      <c r="O61">
        <f t="shared" si="1"/>
        <v>81.46000000000001</v>
      </c>
    </row>
    <row r="62" spans="1:15" ht="15" customHeight="1">
      <c r="A62" s="10" t="s">
        <v>103</v>
      </c>
      <c r="B62" s="10" t="s">
        <v>158</v>
      </c>
      <c r="C62" s="10" t="s">
        <v>232</v>
      </c>
      <c r="D62" s="26" t="s">
        <v>79</v>
      </c>
      <c r="E62" s="26"/>
      <c r="F62" s="26"/>
      <c r="G62" s="10" t="s">
        <v>226</v>
      </c>
      <c r="H62" s="13">
        <v>20.3</v>
      </c>
      <c r="I62" s="13">
        <v>0.9780000000000001</v>
      </c>
      <c r="J62" s="13">
        <f t="shared" si="6"/>
        <v>19.853400000000004</v>
      </c>
      <c r="K62" s="13">
        <v>251.77</v>
      </c>
      <c r="L62" s="13">
        <f t="shared" si="7"/>
        <v>5110.9310000000005</v>
      </c>
      <c r="M62" s="19">
        <v>1724.689999999999</v>
      </c>
      <c r="N62" s="23">
        <f t="shared" si="0"/>
        <v>6835.620999999999</v>
      </c>
      <c r="O62">
        <f t="shared" si="1"/>
        <v>336.73009852216745</v>
      </c>
    </row>
    <row r="63" spans="1:15" ht="15" customHeight="1">
      <c r="A63" s="10" t="s">
        <v>86</v>
      </c>
      <c r="B63" s="10" t="s">
        <v>158</v>
      </c>
      <c r="C63" s="10" t="s">
        <v>101</v>
      </c>
      <c r="D63" s="26" t="s">
        <v>90</v>
      </c>
      <c r="E63" s="26"/>
      <c r="F63" s="26"/>
      <c r="G63" s="10" t="s">
        <v>193</v>
      </c>
      <c r="H63" s="13">
        <v>16.400000000000002</v>
      </c>
      <c r="I63" s="13">
        <v>0.15400000000000003</v>
      </c>
      <c r="J63" s="13">
        <f t="shared" si="6"/>
        <v>2.5256000000000007</v>
      </c>
      <c r="K63" s="13">
        <v>39.58</v>
      </c>
      <c r="L63" s="13">
        <f t="shared" si="7"/>
        <v>649.1120000000001</v>
      </c>
      <c r="M63" s="19">
        <v>219.42999999999998</v>
      </c>
      <c r="N63" s="23">
        <f t="shared" si="0"/>
        <v>868.542</v>
      </c>
      <c r="O63">
        <f t="shared" si="1"/>
        <v>52.95987804878048</v>
      </c>
    </row>
    <row r="64" spans="1:15" ht="15" customHeight="1">
      <c r="A64" s="10" t="s">
        <v>187</v>
      </c>
      <c r="B64" s="10" t="s">
        <v>158</v>
      </c>
      <c r="C64" s="10" t="s">
        <v>200</v>
      </c>
      <c r="D64" s="26" t="s">
        <v>171</v>
      </c>
      <c r="E64" s="26"/>
      <c r="F64" s="26"/>
      <c r="G64" s="10" t="s">
        <v>226</v>
      </c>
      <c r="H64" s="13">
        <v>13.700000000000001</v>
      </c>
      <c r="I64" s="13">
        <v>0.31788000000000005</v>
      </c>
      <c r="J64" s="13">
        <f t="shared" si="6"/>
        <v>4.354956000000001</v>
      </c>
      <c r="K64" s="13">
        <v>81.6</v>
      </c>
      <c r="L64" s="13">
        <f t="shared" si="7"/>
        <v>1117.92</v>
      </c>
      <c r="M64" s="19">
        <v>376.4800000000003</v>
      </c>
      <c r="N64" s="23">
        <f t="shared" si="0"/>
        <v>1494.4000000000003</v>
      </c>
      <c r="O64">
        <f t="shared" si="1"/>
        <v>109.08029197080293</v>
      </c>
    </row>
    <row r="65" spans="1:15" ht="15" customHeight="1">
      <c r="A65" s="10" t="s">
        <v>237</v>
      </c>
      <c r="B65" s="10" t="s">
        <v>158</v>
      </c>
      <c r="C65" s="10" t="s">
        <v>51</v>
      </c>
      <c r="D65" s="26" t="s">
        <v>219</v>
      </c>
      <c r="E65" s="26"/>
      <c r="F65" s="26"/>
      <c r="G65" s="10" t="s">
        <v>193</v>
      </c>
      <c r="H65" s="13">
        <v>33.2</v>
      </c>
      <c r="I65" s="13">
        <v>0.07</v>
      </c>
      <c r="J65" s="13">
        <f t="shared" si="6"/>
        <v>2.3240000000000003</v>
      </c>
      <c r="K65" s="13">
        <v>17.99</v>
      </c>
      <c r="L65" s="13">
        <f t="shared" si="7"/>
        <v>597.268</v>
      </c>
      <c r="M65" s="19">
        <v>201.8599999999999</v>
      </c>
      <c r="N65" s="23">
        <f t="shared" si="0"/>
        <v>799.1279999999999</v>
      </c>
      <c r="O65">
        <f t="shared" si="1"/>
        <v>24.070120481927706</v>
      </c>
    </row>
    <row r="66" spans="1:15" ht="15" customHeight="1">
      <c r="A66" s="10" t="s">
        <v>12</v>
      </c>
      <c r="B66" s="10" t="s">
        <v>158</v>
      </c>
      <c r="C66" s="10" t="s">
        <v>248</v>
      </c>
      <c r="D66" s="26" t="s">
        <v>39</v>
      </c>
      <c r="E66" s="26"/>
      <c r="F66" s="26"/>
      <c r="G66" s="10" t="s">
        <v>193</v>
      </c>
      <c r="H66" s="13">
        <v>3.0000000000000004</v>
      </c>
      <c r="I66" s="13">
        <v>0.15000000000000002</v>
      </c>
      <c r="J66" s="13">
        <f t="shared" si="6"/>
        <v>0.4500000000000001</v>
      </c>
      <c r="K66" s="13">
        <v>38.55</v>
      </c>
      <c r="L66" s="13">
        <f t="shared" si="7"/>
        <v>115.65</v>
      </c>
      <c r="M66" s="19">
        <v>39.089999999999975</v>
      </c>
      <c r="N66" s="23">
        <f t="shared" si="0"/>
        <v>154.73999999999998</v>
      </c>
      <c r="O66">
        <f t="shared" si="1"/>
        <v>51.579999999999984</v>
      </c>
    </row>
    <row r="67" spans="1:15" ht="15" customHeight="1">
      <c r="A67" s="8" t="s">
        <v>158</v>
      </c>
      <c r="B67" s="8" t="s">
        <v>158</v>
      </c>
      <c r="C67" s="1" t="s">
        <v>88</v>
      </c>
      <c r="D67" s="25" t="s">
        <v>29</v>
      </c>
      <c r="E67" s="25"/>
      <c r="F67" s="25"/>
      <c r="G67" s="25"/>
      <c r="H67" s="25"/>
      <c r="I67" s="8" t="s">
        <v>158</v>
      </c>
      <c r="J67" s="12">
        <f>SUM(J68:J71)</f>
        <v>11.2886</v>
      </c>
      <c r="K67" s="8" t="s">
        <v>158</v>
      </c>
      <c r="L67" s="12">
        <f>SUM(L68:L71)</f>
        <v>2904.554</v>
      </c>
      <c r="M67" s="18">
        <v>980.5500000000006</v>
      </c>
      <c r="N67" s="23">
        <f t="shared" si="0"/>
        <v>3885.1040000000007</v>
      </c>
      <c r="O67" t="e">
        <f t="shared" si="1"/>
        <v>#DIV/0!</v>
      </c>
    </row>
    <row r="68" spans="1:15" ht="15" customHeight="1">
      <c r="A68" s="10" t="s">
        <v>181</v>
      </c>
      <c r="B68" s="10" t="s">
        <v>158</v>
      </c>
      <c r="C68" s="10" t="s">
        <v>55</v>
      </c>
      <c r="D68" s="26" t="s">
        <v>199</v>
      </c>
      <c r="E68" s="26"/>
      <c r="F68" s="26"/>
      <c r="G68" s="10" t="s">
        <v>226</v>
      </c>
      <c r="H68" s="13">
        <v>13.8</v>
      </c>
      <c r="I68" s="13">
        <v>0.060000000000000005</v>
      </c>
      <c r="J68" s="13">
        <f>H68*I68</f>
        <v>0.8280000000000001</v>
      </c>
      <c r="K68" s="13">
        <v>15.46</v>
      </c>
      <c r="L68" s="13">
        <f>H68*K68</f>
        <v>213.348</v>
      </c>
      <c r="M68" s="19">
        <v>71.89999999999982</v>
      </c>
      <c r="N68" s="23">
        <f t="shared" si="0"/>
        <v>285.2479999999998</v>
      </c>
      <c r="O68">
        <f t="shared" si="1"/>
        <v>20.670144927536217</v>
      </c>
    </row>
    <row r="69" spans="1:15" ht="15" customHeight="1">
      <c r="A69" s="10" t="s">
        <v>191</v>
      </c>
      <c r="B69" s="10" t="s">
        <v>158</v>
      </c>
      <c r="C69" s="10" t="s">
        <v>60</v>
      </c>
      <c r="D69" s="26" t="s">
        <v>31</v>
      </c>
      <c r="E69" s="26"/>
      <c r="F69" s="26"/>
      <c r="G69" s="10" t="s">
        <v>226</v>
      </c>
      <c r="H69" s="13">
        <v>13.8</v>
      </c>
      <c r="I69" s="13">
        <v>0.060000000000000005</v>
      </c>
      <c r="J69" s="13">
        <f>H69*I69</f>
        <v>0.8280000000000001</v>
      </c>
      <c r="K69" s="13">
        <v>15.44</v>
      </c>
      <c r="L69" s="13">
        <f>H69*K69</f>
        <v>213.072</v>
      </c>
      <c r="M69" s="19">
        <v>71.8999999999997</v>
      </c>
      <c r="N69" s="23">
        <f t="shared" si="0"/>
        <v>284.9719999999997</v>
      </c>
      <c r="O69">
        <f t="shared" si="1"/>
        <v>20.650144927536207</v>
      </c>
    </row>
    <row r="70" spans="1:15" ht="15" customHeight="1">
      <c r="A70" s="10" t="s">
        <v>99</v>
      </c>
      <c r="B70" s="10" t="s">
        <v>158</v>
      </c>
      <c r="C70" s="10" t="s">
        <v>95</v>
      </c>
      <c r="D70" s="26" t="s">
        <v>161</v>
      </c>
      <c r="E70" s="26"/>
      <c r="F70" s="26"/>
      <c r="G70" s="10" t="s">
        <v>226</v>
      </c>
      <c r="H70" s="13">
        <v>13.700000000000001</v>
      </c>
      <c r="I70" s="13">
        <v>0.55</v>
      </c>
      <c r="J70" s="13">
        <f>H70*I70</f>
        <v>7.535000000000001</v>
      </c>
      <c r="K70" s="13">
        <v>141.46</v>
      </c>
      <c r="L70" s="13">
        <f>H70*K70</f>
        <v>1938.0020000000002</v>
      </c>
      <c r="M70" s="19">
        <v>654.5900000000014</v>
      </c>
      <c r="N70" s="23">
        <f t="shared" si="0"/>
        <v>2592.5920000000015</v>
      </c>
      <c r="O70">
        <f t="shared" si="1"/>
        <v>189.240291970803</v>
      </c>
    </row>
    <row r="71" spans="1:15" ht="15" customHeight="1">
      <c r="A71" s="10" t="s">
        <v>98</v>
      </c>
      <c r="B71" s="10" t="s">
        <v>158</v>
      </c>
      <c r="C71" s="10" t="s">
        <v>213</v>
      </c>
      <c r="D71" s="26" t="s">
        <v>62</v>
      </c>
      <c r="E71" s="26"/>
      <c r="F71" s="26"/>
      <c r="G71" s="10" t="s">
        <v>193</v>
      </c>
      <c r="H71" s="13">
        <v>13.8</v>
      </c>
      <c r="I71" s="13">
        <v>0.15200000000000002</v>
      </c>
      <c r="J71" s="13">
        <f>H71*I71</f>
        <v>2.0976000000000004</v>
      </c>
      <c r="K71" s="13">
        <v>39.14</v>
      </c>
      <c r="L71" s="13">
        <f>H71*K71</f>
        <v>540.1320000000001</v>
      </c>
      <c r="M71" s="19">
        <v>182.15999999999968</v>
      </c>
      <c r="N71" s="23">
        <f t="shared" si="0"/>
        <v>722.2919999999997</v>
      </c>
      <c r="O71">
        <f t="shared" si="1"/>
        <v>52.339999999999975</v>
      </c>
    </row>
    <row r="72" spans="1:15" ht="15" customHeight="1">
      <c r="A72" s="8" t="s">
        <v>158</v>
      </c>
      <c r="B72" s="8" t="s">
        <v>158</v>
      </c>
      <c r="C72" s="1" t="s">
        <v>188</v>
      </c>
      <c r="D72" s="25" t="s">
        <v>102</v>
      </c>
      <c r="E72" s="25"/>
      <c r="F72" s="25"/>
      <c r="G72" s="25"/>
      <c r="H72" s="25"/>
      <c r="I72" s="8" t="s">
        <v>158</v>
      </c>
      <c r="J72" s="12">
        <f>SUM(J73:J76)</f>
        <v>19.299160000000004</v>
      </c>
      <c r="K72" s="8" t="s">
        <v>158</v>
      </c>
      <c r="L72" s="12">
        <f>SUM(L73:L76)</f>
        <v>4992.636000000001</v>
      </c>
      <c r="M72" s="18">
        <v>1684.7800000000018</v>
      </c>
      <c r="N72" s="23">
        <f t="shared" si="0"/>
        <v>6677.416000000003</v>
      </c>
      <c r="O72" t="e">
        <f t="shared" si="1"/>
        <v>#DIV/0!</v>
      </c>
    </row>
    <row r="73" spans="1:15" ht="15" customHeight="1">
      <c r="A73" s="10" t="s">
        <v>108</v>
      </c>
      <c r="B73" s="10" t="s">
        <v>158</v>
      </c>
      <c r="C73" s="10" t="s">
        <v>180</v>
      </c>
      <c r="D73" s="26" t="s">
        <v>121</v>
      </c>
      <c r="E73" s="26"/>
      <c r="F73" s="26"/>
      <c r="G73" s="10" t="s">
        <v>226</v>
      </c>
      <c r="H73" s="13">
        <v>15.900000000000002</v>
      </c>
      <c r="I73" s="13">
        <v>0.05</v>
      </c>
      <c r="J73" s="13">
        <f>H73*I73</f>
        <v>0.7950000000000002</v>
      </c>
      <c r="K73" s="13">
        <v>12.85</v>
      </c>
      <c r="L73" s="13">
        <f>H73*K73</f>
        <v>204.31500000000003</v>
      </c>
      <c r="M73" s="19">
        <v>69.01000000000005</v>
      </c>
      <c r="N73" s="23">
        <f t="shared" si="0"/>
        <v>273.32500000000005</v>
      </c>
      <c r="O73">
        <f t="shared" si="1"/>
        <v>17.190251572327046</v>
      </c>
    </row>
    <row r="74" spans="1:15" ht="15" customHeight="1">
      <c r="A74" s="10" t="s">
        <v>214</v>
      </c>
      <c r="B74" s="10" t="s">
        <v>158</v>
      </c>
      <c r="C74" s="10" t="s">
        <v>162</v>
      </c>
      <c r="D74" s="26" t="s">
        <v>231</v>
      </c>
      <c r="E74" s="26"/>
      <c r="F74" s="26"/>
      <c r="G74" s="10" t="s">
        <v>226</v>
      </c>
      <c r="H74" s="13">
        <v>15.900000000000002</v>
      </c>
      <c r="I74" s="13">
        <v>0.9584</v>
      </c>
      <c r="J74" s="13">
        <f>H74*I74</f>
        <v>15.238560000000003</v>
      </c>
      <c r="K74" s="13">
        <v>248.09</v>
      </c>
      <c r="L74" s="13">
        <f>H74*K74</f>
        <v>3944.6310000000008</v>
      </c>
      <c r="M74" s="19">
        <v>1330.670000000001</v>
      </c>
      <c r="N74" s="23">
        <f t="shared" si="0"/>
        <v>5275.301000000001</v>
      </c>
      <c r="O74">
        <f t="shared" si="1"/>
        <v>331.7799371069183</v>
      </c>
    </row>
    <row r="75" spans="1:15" ht="15" customHeight="1">
      <c r="A75" s="10" t="s">
        <v>150</v>
      </c>
      <c r="B75" s="10" t="s">
        <v>158</v>
      </c>
      <c r="C75" s="10" t="s">
        <v>14</v>
      </c>
      <c r="D75" s="26" t="s">
        <v>116</v>
      </c>
      <c r="E75" s="26"/>
      <c r="F75" s="26"/>
      <c r="G75" s="10" t="s">
        <v>193</v>
      </c>
      <c r="H75" s="13">
        <v>3.6</v>
      </c>
      <c r="I75" s="13">
        <v>0.12000000000000001</v>
      </c>
      <c r="J75" s="13">
        <f>H75*I75</f>
        <v>0.43200000000000005</v>
      </c>
      <c r="K75" s="13">
        <v>30.84</v>
      </c>
      <c r="L75" s="13">
        <f>H75*K75</f>
        <v>111.024</v>
      </c>
      <c r="M75" s="19">
        <v>37.510000000000005</v>
      </c>
      <c r="N75" s="23">
        <f t="shared" si="0"/>
        <v>148.534</v>
      </c>
      <c r="O75">
        <f t="shared" si="1"/>
        <v>41.25944444444444</v>
      </c>
    </row>
    <row r="76" spans="1:15" ht="15" customHeight="1">
      <c r="A76" s="10" t="s">
        <v>145</v>
      </c>
      <c r="B76" s="10" t="s">
        <v>158</v>
      </c>
      <c r="C76" s="10" t="s">
        <v>185</v>
      </c>
      <c r="D76" s="26" t="s">
        <v>94</v>
      </c>
      <c r="E76" s="26"/>
      <c r="F76" s="26"/>
      <c r="G76" s="10" t="s">
        <v>226</v>
      </c>
      <c r="H76" s="13">
        <v>2.2</v>
      </c>
      <c r="I76" s="13">
        <v>1.288</v>
      </c>
      <c r="J76" s="13">
        <f>H76*I76</f>
        <v>2.8336</v>
      </c>
      <c r="K76" s="13">
        <v>333.03</v>
      </c>
      <c r="L76" s="13">
        <f>H76*K76</f>
        <v>732.666</v>
      </c>
      <c r="M76" s="19">
        <v>247.59000000000074</v>
      </c>
      <c r="N76" s="23">
        <f aca="true" t="shared" si="8" ref="N76:N94">L76+M76</f>
        <v>980.2560000000008</v>
      </c>
      <c r="O76">
        <f aca="true" t="shared" si="9" ref="O76:O94">N76/H76</f>
        <v>445.5709090909094</v>
      </c>
    </row>
    <row r="77" spans="1:15" ht="15" customHeight="1">
      <c r="A77" s="8" t="s">
        <v>158</v>
      </c>
      <c r="B77" s="8" t="s">
        <v>158</v>
      </c>
      <c r="C77" s="1" t="s">
        <v>124</v>
      </c>
      <c r="D77" s="25" t="s">
        <v>3</v>
      </c>
      <c r="E77" s="25"/>
      <c r="F77" s="25"/>
      <c r="G77" s="25"/>
      <c r="H77" s="25"/>
      <c r="I77" s="8" t="s">
        <v>158</v>
      </c>
      <c r="J77" s="12">
        <f>SUM(J78:J81)</f>
        <v>20.461702000000006</v>
      </c>
      <c r="K77" s="8" t="s">
        <v>158</v>
      </c>
      <c r="L77" s="12">
        <f>SUM(L78:L81)</f>
        <v>5251.997000000001</v>
      </c>
      <c r="M77" s="18">
        <v>1770.669999999998</v>
      </c>
      <c r="N77" s="23">
        <f t="shared" si="8"/>
        <v>7022.6669999999995</v>
      </c>
      <c r="O77" t="e">
        <f t="shared" si="9"/>
        <v>#DIV/0!</v>
      </c>
    </row>
    <row r="78" spans="1:15" ht="15" customHeight="1">
      <c r="A78" s="10" t="s">
        <v>216</v>
      </c>
      <c r="B78" s="10" t="s">
        <v>158</v>
      </c>
      <c r="C78" s="10" t="s">
        <v>16</v>
      </c>
      <c r="D78" s="26" t="s">
        <v>112</v>
      </c>
      <c r="E78" s="26"/>
      <c r="F78" s="26"/>
      <c r="G78" s="10" t="s">
        <v>226</v>
      </c>
      <c r="H78" s="13">
        <v>89.30000000000001</v>
      </c>
      <c r="I78" s="13">
        <v>0.03248</v>
      </c>
      <c r="J78" s="13">
        <f>H78*I78</f>
        <v>2.9004640000000004</v>
      </c>
      <c r="K78" s="13">
        <v>8.35</v>
      </c>
      <c r="L78" s="13">
        <f>H78*K78</f>
        <v>745.6550000000001</v>
      </c>
      <c r="M78" s="19">
        <v>251.82999999999944</v>
      </c>
      <c r="N78" s="23">
        <f t="shared" si="8"/>
        <v>997.4849999999996</v>
      </c>
      <c r="O78">
        <f t="shared" si="9"/>
        <v>11.17004479283314</v>
      </c>
    </row>
    <row r="79" spans="1:15" ht="15" customHeight="1">
      <c r="A79" s="10" t="s">
        <v>132</v>
      </c>
      <c r="B79" s="10" t="s">
        <v>158</v>
      </c>
      <c r="C79" s="10" t="s">
        <v>238</v>
      </c>
      <c r="D79" s="26" t="s">
        <v>81</v>
      </c>
      <c r="E79" s="26"/>
      <c r="F79" s="26"/>
      <c r="G79" s="10" t="s">
        <v>193</v>
      </c>
      <c r="H79" s="13">
        <v>17.400000000000002</v>
      </c>
      <c r="I79" s="13">
        <v>0.05</v>
      </c>
      <c r="J79" s="13">
        <f>H79*I79</f>
        <v>0.8700000000000001</v>
      </c>
      <c r="K79" s="13">
        <v>11.87</v>
      </c>
      <c r="L79" s="13">
        <f>H79*K79</f>
        <v>206.538</v>
      </c>
      <c r="M79" s="19">
        <v>69.43000000000016</v>
      </c>
      <c r="N79" s="23">
        <f t="shared" si="8"/>
        <v>275.9680000000002</v>
      </c>
      <c r="O79">
        <f t="shared" si="9"/>
        <v>15.86022988505748</v>
      </c>
    </row>
    <row r="80" spans="1:15" ht="15" customHeight="1">
      <c r="A80" s="10" t="s">
        <v>105</v>
      </c>
      <c r="B80" s="10" t="s">
        <v>158</v>
      </c>
      <c r="C80" s="10" t="s">
        <v>73</v>
      </c>
      <c r="D80" s="26" t="s">
        <v>228</v>
      </c>
      <c r="E80" s="26"/>
      <c r="F80" s="26"/>
      <c r="G80" s="10" t="s">
        <v>226</v>
      </c>
      <c r="H80" s="13">
        <v>124.20000000000002</v>
      </c>
      <c r="I80" s="13">
        <v>0.03248</v>
      </c>
      <c r="J80" s="13">
        <f>H80*I80</f>
        <v>4.034016000000001</v>
      </c>
      <c r="K80" s="13">
        <v>8.36</v>
      </c>
      <c r="L80" s="13">
        <f>H80*K80</f>
        <v>1038.3120000000001</v>
      </c>
      <c r="M80" s="19">
        <v>350.24</v>
      </c>
      <c r="N80" s="23">
        <f t="shared" si="8"/>
        <v>1388.5520000000001</v>
      </c>
      <c r="O80">
        <f t="shared" si="9"/>
        <v>11.179967793880836</v>
      </c>
    </row>
    <row r="81" spans="1:15" ht="15" customHeight="1">
      <c r="A81" s="10" t="s">
        <v>28</v>
      </c>
      <c r="B81" s="10" t="s">
        <v>158</v>
      </c>
      <c r="C81" s="10" t="s">
        <v>78</v>
      </c>
      <c r="D81" s="26" t="s">
        <v>203</v>
      </c>
      <c r="E81" s="26"/>
      <c r="F81" s="26"/>
      <c r="G81" s="10" t="s">
        <v>226</v>
      </c>
      <c r="H81" s="13">
        <v>124.20000000000002</v>
      </c>
      <c r="I81" s="13">
        <v>0.10191000000000001</v>
      </c>
      <c r="J81" s="13">
        <f>H81*I81</f>
        <v>12.657222000000004</v>
      </c>
      <c r="K81" s="13">
        <v>26.26</v>
      </c>
      <c r="L81" s="13">
        <f>H81*K81</f>
        <v>3261.4920000000006</v>
      </c>
      <c r="M81" s="19">
        <v>1099.1699999999985</v>
      </c>
      <c r="N81" s="23">
        <f t="shared" si="8"/>
        <v>4360.661999999999</v>
      </c>
      <c r="O81">
        <f t="shared" si="9"/>
        <v>35.10999999999999</v>
      </c>
    </row>
    <row r="82" spans="1:15" ht="15" customHeight="1">
      <c r="A82" s="8" t="s">
        <v>158</v>
      </c>
      <c r="B82" s="8" t="s">
        <v>158</v>
      </c>
      <c r="C82" s="1" t="s">
        <v>125</v>
      </c>
      <c r="D82" s="25" t="s">
        <v>174</v>
      </c>
      <c r="E82" s="25"/>
      <c r="F82" s="25"/>
      <c r="G82" s="25"/>
      <c r="H82" s="25"/>
      <c r="I82" s="8" t="s">
        <v>158</v>
      </c>
      <c r="J82" s="12">
        <f>SUM(J83:J83)</f>
        <v>1.3146000000000002</v>
      </c>
      <c r="K82" s="8" t="s">
        <v>158</v>
      </c>
      <c r="L82" s="12">
        <f>SUM(L83:L83)</f>
        <v>270.298</v>
      </c>
      <c r="M82" s="18">
        <v>91.31000000000009</v>
      </c>
      <c r="N82" s="23">
        <f t="shared" si="8"/>
        <v>361.60800000000006</v>
      </c>
      <c r="O82" t="e">
        <f t="shared" si="9"/>
        <v>#DIV/0!</v>
      </c>
    </row>
    <row r="83" spans="1:15" ht="15" customHeight="1">
      <c r="A83" s="10" t="s">
        <v>165</v>
      </c>
      <c r="B83" s="10" t="s">
        <v>158</v>
      </c>
      <c r="C83" s="10" t="s">
        <v>43</v>
      </c>
      <c r="D83" s="26" t="s">
        <v>126</v>
      </c>
      <c r="E83" s="26"/>
      <c r="F83" s="26"/>
      <c r="G83" s="10" t="s">
        <v>226</v>
      </c>
      <c r="H83" s="13">
        <v>1.4000000000000001</v>
      </c>
      <c r="I83" s="13">
        <v>0.9390000000000001</v>
      </c>
      <c r="J83" s="13">
        <f>H83*I83</f>
        <v>1.3146000000000002</v>
      </c>
      <c r="K83" s="13">
        <v>193.07</v>
      </c>
      <c r="L83" s="13">
        <f>H83*K83</f>
        <v>270.298</v>
      </c>
      <c r="M83" s="19">
        <v>91.31000000000009</v>
      </c>
      <c r="N83" s="23">
        <f t="shared" si="8"/>
        <v>361.60800000000006</v>
      </c>
      <c r="O83">
        <f t="shared" si="9"/>
        <v>258.2914285714286</v>
      </c>
    </row>
    <row r="84" spans="1:15" ht="15" customHeight="1">
      <c r="A84" s="8" t="s">
        <v>158</v>
      </c>
      <c r="B84" s="8" t="s">
        <v>158</v>
      </c>
      <c r="C84" s="1" t="s">
        <v>26</v>
      </c>
      <c r="D84" s="25" t="s">
        <v>252</v>
      </c>
      <c r="E84" s="25"/>
      <c r="F84" s="25"/>
      <c r="G84" s="25"/>
      <c r="H84" s="25"/>
      <c r="I84" s="8" t="s">
        <v>158</v>
      </c>
      <c r="J84" s="12">
        <f>SUM(J85:J87)</f>
        <v>10.4876</v>
      </c>
      <c r="K84" s="8" t="s">
        <v>158</v>
      </c>
      <c r="L84" s="12">
        <f>SUM(L85:L87)</f>
        <v>2001.432</v>
      </c>
      <c r="M84" s="18">
        <v>674.0700000000003</v>
      </c>
      <c r="N84" s="23">
        <f t="shared" si="8"/>
        <v>2675.5020000000004</v>
      </c>
      <c r="O84" t="e">
        <f t="shared" si="9"/>
        <v>#DIV/0!</v>
      </c>
    </row>
    <row r="85" spans="1:15" ht="15" customHeight="1">
      <c r="A85" s="10" t="s">
        <v>255</v>
      </c>
      <c r="B85" s="10" t="s">
        <v>158</v>
      </c>
      <c r="C85" s="10" t="s">
        <v>250</v>
      </c>
      <c r="D85" s="26" t="s">
        <v>142</v>
      </c>
      <c r="E85" s="26"/>
      <c r="F85" s="26"/>
      <c r="G85" s="10" t="s">
        <v>220</v>
      </c>
      <c r="H85" s="13">
        <v>0.5</v>
      </c>
      <c r="I85" s="13">
        <v>5.796</v>
      </c>
      <c r="J85" s="13">
        <f>H85*I85</f>
        <v>2.898</v>
      </c>
      <c r="K85" s="13">
        <v>1182.16</v>
      </c>
      <c r="L85" s="13">
        <f>H85*K85</f>
        <v>591.08</v>
      </c>
      <c r="M85" s="19">
        <v>199.45999999999998</v>
      </c>
      <c r="N85" s="23">
        <f t="shared" si="8"/>
        <v>790.54</v>
      </c>
      <c r="O85">
        <f t="shared" si="9"/>
        <v>1581.08</v>
      </c>
    </row>
    <row r="86" spans="1:15" ht="15" customHeight="1">
      <c r="A86" s="10" t="s">
        <v>52</v>
      </c>
      <c r="B86" s="10" t="s">
        <v>158</v>
      </c>
      <c r="C86" s="10" t="s">
        <v>23</v>
      </c>
      <c r="D86" s="26" t="s">
        <v>179</v>
      </c>
      <c r="E86" s="26"/>
      <c r="F86" s="26"/>
      <c r="G86" s="10" t="s">
        <v>226</v>
      </c>
      <c r="H86" s="13">
        <v>10.8</v>
      </c>
      <c r="I86" s="13">
        <v>0.462</v>
      </c>
      <c r="J86" s="13">
        <f>H86*I86</f>
        <v>4.9896</v>
      </c>
      <c r="K86" s="13">
        <v>85.94</v>
      </c>
      <c r="L86" s="13">
        <f>H86*K86</f>
        <v>928.152</v>
      </c>
      <c r="M86" s="19">
        <v>312.0100000000007</v>
      </c>
      <c r="N86" s="23">
        <f t="shared" si="8"/>
        <v>1240.1620000000007</v>
      </c>
      <c r="O86">
        <f t="shared" si="9"/>
        <v>114.82981481481487</v>
      </c>
    </row>
    <row r="87" spans="1:15" ht="15" customHeight="1">
      <c r="A87" s="10" t="s">
        <v>114</v>
      </c>
      <c r="B87" s="10" t="s">
        <v>158</v>
      </c>
      <c r="C87" s="10" t="s">
        <v>182</v>
      </c>
      <c r="D87" s="26" t="s">
        <v>11</v>
      </c>
      <c r="E87" s="26"/>
      <c r="F87" s="26"/>
      <c r="G87" s="10" t="s">
        <v>226</v>
      </c>
      <c r="H87" s="13">
        <v>10</v>
      </c>
      <c r="I87" s="13">
        <v>0.26</v>
      </c>
      <c r="J87" s="13">
        <f>H87*I87</f>
        <v>2.6</v>
      </c>
      <c r="K87" s="13">
        <v>48.22</v>
      </c>
      <c r="L87" s="13">
        <f>H87*K87</f>
        <v>482.2</v>
      </c>
      <c r="M87" s="19">
        <v>162.59999999999965</v>
      </c>
      <c r="N87" s="23">
        <f t="shared" si="8"/>
        <v>644.7999999999996</v>
      </c>
      <c r="O87">
        <f t="shared" si="9"/>
        <v>64.47999999999996</v>
      </c>
    </row>
    <row r="88" spans="1:15" ht="15" customHeight="1">
      <c r="A88" s="8" t="s">
        <v>158</v>
      </c>
      <c r="B88" s="8" t="s">
        <v>158</v>
      </c>
      <c r="C88" s="1" t="s">
        <v>241</v>
      </c>
      <c r="D88" s="25" t="s">
        <v>82</v>
      </c>
      <c r="E88" s="25"/>
      <c r="F88" s="25"/>
      <c r="G88" s="25"/>
      <c r="H88" s="25"/>
      <c r="I88" s="8" t="s">
        <v>158</v>
      </c>
      <c r="J88" s="12">
        <f>SUM(J89:J89)</f>
        <v>9.92861674</v>
      </c>
      <c r="K88" s="8" t="s">
        <v>158</v>
      </c>
      <c r="L88" s="12">
        <f>SUM(L89:L89)</f>
        <v>2116.1653772</v>
      </c>
      <c r="M88" s="18">
        <v>714.7300000000021</v>
      </c>
      <c r="N88" s="23">
        <f t="shared" si="8"/>
        <v>2830.8953772000023</v>
      </c>
      <c r="O88" t="e">
        <f t="shared" si="9"/>
        <v>#DIV/0!</v>
      </c>
    </row>
    <row r="89" spans="1:15" ht="15" customHeight="1">
      <c r="A89" s="10" t="s">
        <v>251</v>
      </c>
      <c r="B89" s="10" t="s">
        <v>158</v>
      </c>
      <c r="C89" s="10" t="s">
        <v>46</v>
      </c>
      <c r="D89" s="26" t="s">
        <v>40</v>
      </c>
      <c r="E89" s="26"/>
      <c r="F89" s="26"/>
      <c r="G89" s="10" t="s">
        <v>107</v>
      </c>
      <c r="H89" s="13">
        <v>10.57924</v>
      </c>
      <c r="I89" s="13">
        <v>0.9385000000000001</v>
      </c>
      <c r="J89" s="13">
        <f>H89*I89</f>
        <v>9.92861674</v>
      </c>
      <c r="K89" s="13">
        <v>200.03</v>
      </c>
      <c r="L89" s="13">
        <f>H89*K89</f>
        <v>2116.1653772</v>
      </c>
      <c r="M89" s="19">
        <v>714.7300000000021</v>
      </c>
      <c r="N89" s="23">
        <f t="shared" si="8"/>
        <v>2830.8953772000023</v>
      </c>
      <c r="O89">
        <f t="shared" si="9"/>
        <v>267.58967347370907</v>
      </c>
    </row>
    <row r="90" spans="1:15" ht="15" customHeight="1">
      <c r="A90" s="8" t="s">
        <v>158</v>
      </c>
      <c r="B90" s="8" t="s">
        <v>158</v>
      </c>
      <c r="C90" s="1" t="s">
        <v>75</v>
      </c>
      <c r="D90" s="25" t="s">
        <v>100</v>
      </c>
      <c r="E90" s="25"/>
      <c r="F90" s="25"/>
      <c r="G90" s="25"/>
      <c r="H90" s="25"/>
      <c r="I90" s="2" t="s">
        <v>158</v>
      </c>
      <c r="J90" s="12">
        <f>SUM(J91:J93)</f>
        <v>14.947800720000004</v>
      </c>
      <c r="K90" s="2" t="s">
        <v>158</v>
      </c>
      <c r="L90" s="12">
        <f>SUM(L91:L93)</f>
        <v>3944.852694</v>
      </c>
      <c r="M90" s="18">
        <v>1332.8599999999997</v>
      </c>
      <c r="N90" s="23">
        <f t="shared" si="8"/>
        <v>5277.712694</v>
      </c>
      <c r="O90" t="e">
        <f t="shared" si="9"/>
        <v>#DIV/0!</v>
      </c>
    </row>
    <row r="91" spans="1:15" ht="15" customHeight="1">
      <c r="A91" s="10" t="s">
        <v>239</v>
      </c>
      <c r="B91" s="10" t="s">
        <v>158</v>
      </c>
      <c r="C91" s="10" t="s">
        <v>234</v>
      </c>
      <c r="D91" s="26" t="s">
        <v>59</v>
      </c>
      <c r="E91" s="26"/>
      <c r="F91" s="26"/>
      <c r="G91" s="10" t="s">
        <v>107</v>
      </c>
      <c r="H91" s="13">
        <v>3.0751600000000003</v>
      </c>
      <c r="I91" s="13">
        <v>0.9420000000000001</v>
      </c>
      <c r="J91" s="13">
        <f>H91*I91</f>
        <v>2.8968007200000003</v>
      </c>
      <c r="K91" s="13">
        <v>174.65</v>
      </c>
      <c r="L91" s="13">
        <f>H91*K91</f>
        <v>537.0766940000001</v>
      </c>
      <c r="M91" s="19">
        <v>181.13000000000036</v>
      </c>
      <c r="N91" s="23">
        <f t="shared" si="8"/>
        <v>718.2066940000004</v>
      </c>
      <c r="O91">
        <f t="shared" si="9"/>
        <v>233.55100027315663</v>
      </c>
    </row>
    <row r="92" spans="1:15" ht="15" customHeight="1">
      <c r="A92" s="10" t="s">
        <v>2</v>
      </c>
      <c r="B92" s="10" t="s">
        <v>158</v>
      </c>
      <c r="C92" s="10" t="s">
        <v>45</v>
      </c>
      <c r="D92" s="26" t="s">
        <v>115</v>
      </c>
      <c r="E92" s="26"/>
      <c r="F92" s="26"/>
      <c r="G92" s="10" t="s">
        <v>107</v>
      </c>
      <c r="H92" s="13">
        <v>6.2</v>
      </c>
      <c r="I92" s="13">
        <v>0.10500000000000001</v>
      </c>
      <c r="J92" s="13">
        <f>H92*I92</f>
        <v>0.6510000000000001</v>
      </c>
      <c r="K92" s="13">
        <v>19.48</v>
      </c>
      <c r="L92" s="13">
        <f>H92*K92</f>
        <v>120.77600000000001</v>
      </c>
      <c r="M92" s="19">
        <v>40.73000000000012</v>
      </c>
      <c r="N92" s="23">
        <f t="shared" si="8"/>
        <v>161.50600000000014</v>
      </c>
      <c r="O92">
        <f t="shared" si="9"/>
        <v>26.0493548387097</v>
      </c>
    </row>
    <row r="93" spans="1:15" ht="15" customHeight="1" thickBot="1">
      <c r="A93" s="3" t="s">
        <v>38</v>
      </c>
      <c r="B93" s="3" t="s">
        <v>158</v>
      </c>
      <c r="C93" s="3" t="s">
        <v>143</v>
      </c>
      <c r="D93" s="27" t="s">
        <v>175</v>
      </c>
      <c r="E93" s="27"/>
      <c r="F93" s="27"/>
      <c r="G93" s="3" t="s">
        <v>107</v>
      </c>
      <c r="H93" s="14">
        <v>10</v>
      </c>
      <c r="I93" s="14">
        <v>1.1400000000000001</v>
      </c>
      <c r="J93" s="14">
        <f>H93*I93</f>
        <v>11.400000000000002</v>
      </c>
      <c r="K93" s="14">
        <v>328.7</v>
      </c>
      <c r="L93" s="14">
        <f>H93*K93</f>
        <v>3287</v>
      </c>
      <c r="M93" s="20">
        <v>1110.999999999999</v>
      </c>
      <c r="N93" s="23">
        <f t="shared" si="8"/>
        <v>4397.999999999999</v>
      </c>
      <c r="O93">
        <f t="shared" si="9"/>
        <v>439.7999999999999</v>
      </c>
    </row>
    <row r="94" spans="10:15" ht="15" customHeight="1" thickBot="1">
      <c r="J94" s="24" t="s">
        <v>215</v>
      </c>
      <c r="K94" s="24"/>
      <c r="L94" s="5">
        <f>L11+L17+L23+L34+L42+L47+L53+L59+L67+L72+L77+L82+L84+L88+L90</f>
        <v>78936.6100712</v>
      </c>
      <c r="M94" s="21">
        <v>26632.12000000001</v>
      </c>
      <c r="N94" s="23">
        <f t="shared" si="8"/>
        <v>105568.73007120001</v>
      </c>
      <c r="O94" t="e">
        <f t="shared" si="9"/>
        <v>#DIV/0!</v>
      </c>
    </row>
  </sheetData>
  <sheetProtection/>
  <mergeCells count="110">
    <mergeCell ref="A1:L1"/>
    <mergeCell ref="A2:C3"/>
    <mergeCell ref="A4:C5"/>
    <mergeCell ref="A6:C7"/>
    <mergeCell ref="A8:C9"/>
    <mergeCell ref="D2:D3"/>
    <mergeCell ref="D4:D5"/>
    <mergeCell ref="D6:D7"/>
    <mergeCell ref="D8:D9"/>
    <mergeCell ref="E2:F3"/>
    <mergeCell ref="E4:F5"/>
    <mergeCell ref="E6:F7"/>
    <mergeCell ref="E8:F9"/>
    <mergeCell ref="G2:H3"/>
    <mergeCell ref="G4:H5"/>
    <mergeCell ref="G6:H7"/>
    <mergeCell ref="G8:H9"/>
    <mergeCell ref="I2:I3"/>
    <mergeCell ref="I4:I5"/>
    <mergeCell ref="I6:I7"/>
    <mergeCell ref="I8:I9"/>
    <mergeCell ref="J2:L3"/>
    <mergeCell ref="J4:L5"/>
    <mergeCell ref="J6:L7"/>
    <mergeCell ref="J8:L9"/>
    <mergeCell ref="D10:F10"/>
    <mergeCell ref="D11:H11"/>
    <mergeCell ref="D12:F12"/>
    <mergeCell ref="D13:F13"/>
    <mergeCell ref="D14:F14"/>
    <mergeCell ref="D15:F15"/>
    <mergeCell ref="D16:F16"/>
    <mergeCell ref="D17:H17"/>
    <mergeCell ref="D18:F18"/>
    <mergeCell ref="D19:F19"/>
    <mergeCell ref="D20:F20"/>
    <mergeCell ref="D21:F21"/>
    <mergeCell ref="D22:F22"/>
    <mergeCell ref="D23:H23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H34"/>
    <mergeCell ref="D35:F35"/>
    <mergeCell ref="D36:F36"/>
    <mergeCell ref="D37:F37"/>
    <mergeCell ref="D38:F38"/>
    <mergeCell ref="D39:F39"/>
    <mergeCell ref="D40:F40"/>
    <mergeCell ref="D41:F41"/>
    <mergeCell ref="D42:H42"/>
    <mergeCell ref="D43:F43"/>
    <mergeCell ref="D44:F44"/>
    <mergeCell ref="D45:F45"/>
    <mergeCell ref="D46:F46"/>
    <mergeCell ref="D47:H47"/>
    <mergeCell ref="D48:F48"/>
    <mergeCell ref="D49:F49"/>
    <mergeCell ref="D50:F50"/>
    <mergeCell ref="D51:F51"/>
    <mergeCell ref="D52:F52"/>
    <mergeCell ref="D53:H53"/>
    <mergeCell ref="D54:F54"/>
    <mergeCell ref="D55:F55"/>
    <mergeCell ref="D56:F56"/>
    <mergeCell ref="D57:F57"/>
    <mergeCell ref="D58:F58"/>
    <mergeCell ref="D59:H59"/>
    <mergeCell ref="D60:F60"/>
    <mergeCell ref="D61:F61"/>
    <mergeCell ref="D62:F62"/>
    <mergeCell ref="D63:F63"/>
    <mergeCell ref="D64:F64"/>
    <mergeCell ref="D65:F65"/>
    <mergeCell ref="D66:F66"/>
    <mergeCell ref="D67:H67"/>
    <mergeCell ref="D68:F68"/>
    <mergeCell ref="D69:F69"/>
    <mergeCell ref="D70:F70"/>
    <mergeCell ref="D71:F71"/>
    <mergeCell ref="D72:H72"/>
    <mergeCell ref="D73:F73"/>
    <mergeCell ref="D74:F74"/>
    <mergeCell ref="D75:F75"/>
    <mergeCell ref="D76:F76"/>
    <mergeCell ref="D77:H77"/>
    <mergeCell ref="D78:F78"/>
    <mergeCell ref="D79:F79"/>
    <mergeCell ref="D80:F80"/>
    <mergeCell ref="D81:F81"/>
    <mergeCell ref="D82:H82"/>
    <mergeCell ref="D83:F83"/>
    <mergeCell ref="D84:H84"/>
    <mergeCell ref="D85:F85"/>
    <mergeCell ref="D86:F86"/>
    <mergeCell ref="D87:F87"/>
    <mergeCell ref="J94:K94"/>
    <mergeCell ref="D88:H88"/>
    <mergeCell ref="D89:F89"/>
    <mergeCell ref="D90:H90"/>
    <mergeCell ref="D91:F91"/>
    <mergeCell ref="D92:F92"/>
    <mergeCell ref="D93:F93"/>
  </mergeCells>
  <printOptions/>
  <pageMargins left="0.394" right="0.394" top="0.591" bottom="0.591" header="0" footer="0"/>
  <pageSetup firstPageNumber="0" useFirstPageNumber="1" fitToHeight="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patrik</cp:lastModifiedBy>
  <dcterms:created xsi:type="dcterms:W3CDTF">2021-06-10T20:06:38Z</dcterms:created>
  <dcterms:modified xsi:type="dcterms:W3CDTF">2023-07-05T11:53:43Z</dcterms:modified>
  <cp:category/>
  <cp:version/>
  <cp:contentType/>
  <cp:contentStatus/>
</cp:coreProperties>
</file>