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/>
  <workbookProtection workbookPassword="DE4B" lockStructure="1"/>
  <bookViews>
    <workbookView xWindow="0" yWindow="0" windowWidth="21600" windowHeight="9135"/>
  </bookViews>
  <sheets>
    <sheet name="Info" sheetId="1" r:id="flId1"/>
    <sheet name="Rozpočet" sheetId="2" r:id="flId2"/>
    <sheet name="Rekapitulácia" sheetId="3" r:id="flId3"/>
    <sheet name="Pokyny" sheetId="4" r:id="flId4"/>
  </sheets>
  <definedNames>
    <definedName name="_xlnm._FilterDatabase" hidden="1" localSheetId="1">'Rozpočet'!$B$5:$AG$5</definedName>
  </definedNames>
</workbook>
</file>

<file path=xl/sharedStrings.xml><?xml version="1.0" encoding="utf-8"?>
<sst xmlns="http://schemas.openxmlformats.org/spreadsheetml/2006/main" count="1650" uniqueCount="731">
  <si>
    <t>Stavba</t>
  </si>
  <si>
    <t>Kolo</t>
  </si>
  <si>
    <t>Kritérium</t>
  </si>
  <si>
    <t>MJ</t>
  </si>
  <si>
    <t>Váha</t>
  </si>
  <si>
    <t>Hodnota</t>
  </si>
  <si>
    <t>TV</t>
  </si>
  <si>
    <t>KP</t>
  </si>
  <si>
    <t>Kód</t>
  </si>
  <si>
    <t>Popis</t>
  </si>
  <si>
    <t>Jednotková cena</t>
  </si>
  <si>
    <t>Stavba:</t>
  </si>
  <si>
    <t>Jednotková dodávka</t>
  </si>
  <si>
    <t>Jednotková montáž</t>
  </si>
  <si>
    <t>Kód objektu</t>
  </si>
  <si>
    <t>Sazba DPH</t>
  </si>
  <si>
    <t>Možnosti úprav</t>
  </si>
  <si>
    <t>Oferta</t>
  </si>
  <si>
    <t>Číslo</t>
  </si>
  <si>
    <t>ZÁKLADNÉ INFORMÁCIE</t>
  </si>
  <si>
    <t>Výberové konanie</t>
  </si>
  <si>
    <t>Termín odovzdania ponuky</t>
  </si>
  <si>
    <t>Dátum vyhodnotenia</t>
  </si>
  <si>
    <t>Uchádzač</t>
  </si>
  <si>
    <t>IČO</t>
  </si>
  <si>
    <t>Min. hranica</t>
  </si>
  <si>
    <t>Max. hranica</t>
  </si>
  <si>
    <t>KRITÉRIÁ</t>
  </si>
  <si>
    <t>VK:</t>
  </si>
  <si>
    <t>Množstvo</t>
  </si>
  <si>
    <t>Dodávka celkom</t>
  </si>
  <si>
    <t>Montáž celkom</t>
  </si>
  <si>
    <t>Cena celkom</t>
  </si>
  <si>
    <t>Cena celkom s DPH</t>
  </si>
  <si>
    <t>Cenová sústava</t>
  </si>
  <si>
    <t>Poznámka uchádzača</t>
  </si>
  <si>
    <t>REKAPITULÁCIA PO STAVEBNÝCH OBJEKTOCH</t>
  </si>
  <si>
    <t>Pokyny k vyplneniu</t>
  </si>
  <si>
    <t>Vyplnenie informácií o uchádzačovi</t>
  </si>
  <si>
    <t>Vyplnenie kritérií</t>
  </si>
  <si>
    <t>Na záložke Info v stĺpci E vyplňte do žltých buniek hodnoty pre jednotlivé kritériá (pokiaľ sú uvedené na riadkoch 18 a nasledujúcich).</t>
  </si>
  <si>
    <t>Kritérium Cena je needitovatelné. Jeho hodnota sa načíta zo záložky Rozpočet.</t>
  </si>
  <si>
    <t>Hodnota kritéria by mala spadať medzi minimálnu a maximálnu hranicu hodnoty.</t>
  </si>
  <si>
    <t>Pokiaľ stĺpce Min. hranica a Max. hranica nie sú vyplnené, potom zadávateľ hodnotu kritéria neobmedzuje.</t>
  </si>
  <si>
    <t>Vyplnenie cien</t>
  </si>
  <si>
    <t>Na záložke Rozpočet vyplňte stĺpce so žltými bunkami v riadkoch položiek.</t>
  </si>
  <si>
    <t>Pokiaľ nie je požadované rozdelenie na dodávku a montáž, potom vyplňte stĺpec Jednotková cena.</t>
  </si>
  <si>
    <t>Pokiaľ sa požaduje rozdelenie na dodávku a montáž, potom vyplňte stĺpce Jednotková dodávka a Jednotková montáž. Jednotková cena je potom súčet týchto hodnôt.</t>
  </si>
  <si>
    <t>Bez ohľadu na počet desatinných miest, ktoré zadáte do jednotkovej ceny, bude pre výpočet použitá hodnota zaokrúhlená podľa parametrov nastavených zadávateľom.</t>
  </si>
  <si>
    <t xml:space="preserve">Zadávateľ môže a nemusí umožniť editáciu množstva položiek. </t>
  </si>
  <si>
    <t>U položiek s % v mernej jednotke, je množstvo editovateľné vždy. Je na uchádzačovi, či pri týchto položkách vyplní iba jednotkovú cenu alebo aj množstvo.</t>
  </si>
  <si>
    <t>V stĺpci Sazba DPH vyplňte hodnotu odpovedajúcu platnej legislatíve.</t>
  </si>
  <si>
    <t>Do stĺpca Poznámka uchádzača uveďte informácie, ktoré považujete za dôležité.</t>
  </si>
  <si>
    <t>Naviac práce</t>
  </si>
  <si>
    <t xml:space="preserve">Zadávateľ môže a nemusí povoliť uchádzačovi pridávať ďalšie položky formou naviac prác. Jedná sa o žlté riadky umiestnené na konci objektu alebo jeho časti. </t>
  </si>
  <si>
    <t>U položiek naviac prác je potrebné vyplniť aspoň Popis a Jednotkovú cenu.</t>
  </si>
  <si>
    <t>Naviac práce bez Popisu alebo Jednotkovej ceny nebudú zadávateľom importované a nebudú teda zahrnuté do celkovej ceny ponuky.</t>
  </si>
  <si>
    <t>Editácia</t>
  </si>
  <si>
    <t xml:space="preserve">Každý list obsahuje editovateľné a needitovateľné bunky. Editovateľné bunky sú žlté. Ostatné bunky sú uzamknuté. </t>
  </si>
  <si>
    <t>Filtrovanie</t>
  </si>
  <si>
    <t>Pre jednoduché filtrovanie je v záhlaví každého stĺpca k dispozícii ikona filtra.</t>
  </si>
  <si>
    <t>Použitím filtra v stĺpci Kód objektu je možné zobraziť všetky záznamy jedného stavebného objektu.</t>
  </si>
  <si>
    <t>Formátovanie</t>
  </si>
  <si>
    <t>Vlastnosti listov sú nastavené tak, aby používateľovi umožňovali meniť veľkosť a druh písma, zalamovať texty, meniť šírku stĺpcov, stĺpce schovávať a zobrazovať.</t>
  </si>
  <si>
    <t>Odomykanie listov a kopírovanie obsahu zadania</t>
  </si>
  <si>
    <t>Ponuku je možné importovať iba z originálneho súboru vygenerovaného programom Oferta.</t>
  </si>
  <si>
    <t>Pokiaľ by uchádzač skopíroval obsah do nového súboru a ten potom odovzdal, bude import ponuky odmietnutý.</t>
  </si>
  <si>
    <t>Ďalšie kritéria môžu a nemusia byť uvedené.</t>
  </si>
  <si>
    <t xml:space="preserve">Výnimkou je stĺpec s jednotkovými cenami, ktorý je editovateľný celý, aby bolo umožnené kopírovanie súvislých blokov, napr. z ponuky predchádzajúceho kola.  </t>
  </si>
  <si>
    <t>Použitím filtra v stĺpci Typ vety je možné skryť nepotrebné riadky. Takto je možné získať napr. rekapituláciu ponuky v členení po oddieloch.</t>
  </si>
  <si>
    <t>Uchádzač tak má možnosť prispôsobiť vzhľad listu spôsobom, ktorý je pre neho optimálny.</t>
  </si>
  <si>
    <t>Tieto úpravy nemajú vplyv na import ponuky do programu Oferta, používaného zadávateľom pre vyhodnotenie ponúk.</t>
  </si>
  <si>
    <t>Pokiaľ by uchádzač listy odomkol (a následne trebárs aj zamkol), bude import ponuky odmietnutý.</t>
  </si>
  <si>
    <t>Výberové konanie je spracované pomocou programu</t>
  </si>
  <si>
    <t>Poznámka zadávateľa</t>
  </si>
  <si>
    <t>Zadávateľ môže poslať zadanie pre konkrétneho uchádzača. V tomto prípade sa údaje nevypĺňajú.</t>
  </si>
  <si>
    <t>Zadávateľ</t>
  </si>
  <si>
    <t>Na záložke Info v riadkoch 12 a 13 vyplňte žlté bunky názov a IČO Vašej firmy.</t>
  </si>
  <si>
    <t>Marketingové číslo</t>
  </si>
  <si>
    <t>Zodpovedná osoba</t>
  </si>
  <si>
    <t>Zadávateľ - stredisko</t>
  </si>
  <si>
    <t>$Ver$A1</t>
  </si>
  <si>
    <t>SK</t>
  </si>
  <si>
    <t>891a7cd0-ff64-44f8-a833-778f3ccb0b90</t>
  </si>
  <si>
    <t>IMPORT - 71 sutazne podklady-stavebne prace-centrum sluzieb obcanom a rekonstrukcia vstupnych teras-Ruzinov-priloha c.2-69.cast-c</t>
  </si>
  <si>
    <t>06</t>
  </si>
  <si>
    <t>Búranie+murárske a betonárske práce</t>
  </si>
  <si>
    <t>Cena</t>
  </si>
  <si>
    <t>EUR</t>
  </si>
  <si>
    <t>70%</t>
  </si>
  <si>
    <t>Doba výstavby</t>
  </si>
  <si>
    <t>týždeň</t>
  </si>
  <si>
    <t>10%</t>
  </si>
  <si>
    <t>Podiel subdodávok</t>
  </si>
  <si>
    <t>%</t>
  </si>
  <si>
    <t>Splatnosť faktúr</t>
  </si>
  <si>
    <t>deň</t>
  </si>
  <si>
    <t>891a7cd0-ff64-44f8-a833-778f3ccb0b90|0</t>
  </si>
  <si>
    <t>V</t>
  </si>
  <si>
    <t>3bf7e54d-9b03-43ea-818b-e34e0266d611|0</t>
  </si>
  <si>
    <t>O</t>
  </si>
  <si>
    <t>a</t>
  </si>
  <si>
    <t>MiÚ - MiÚ Bratislava-Ružinov- centrum služieb občanom</t>
  </si>
  <si>
    <t>3bf7e54d-9b03-43ea-818b-e34e0266d611|918898793</t>
  </si>
  <si>
    <t>D</t>
  </si>
  <si>
    <t>HSV</t>
  </si>
  <si>
    <t>Práce a dodávky HSV</t>
  </si>
  <si>
    <t>3bf7e54d-9b03-43ea-818b-e34e0266d611|-250740920</t>
  </si>
  <si>
    <t>3</t>
  </si>
  <si>
    <t>Zvislé a kompletné konštrukcie</t>
  </si>
  <si>
    <t>3bf7e54d-9b03-43ea-818b-e34e0266d611|-40340350</t>
  </si>
  <si>
    <t>K</t>
  </si>
  <si>
    <t>317162101</t>
  </si>
  <si>
    <t>Keramický predpätý preklad POROTHERM KPP, šírky 120 mm, výšky 65 mm, dĺžky 1000 mm</t>
  </si>
  <si>
    <t>ks</t>
  </si>
  <si>
    <t>3bf7e54d-9b03-43ea-818b-e34e0266d611|-1707955453</t>
  </si>
  <si>
    <t>317162102</t>
  </si>
  <si>
    <t>Keramický predpätý preklad POROTHERM KPP, šírky 120 mm, výšky 65 mm, dĺžky 1250 mm</t>
  </si>
  <si>
    <t>3bf7e54d-9b03-43ea-818b-e34e0266d611|1071709759</t>
  </si>
  <si>
    <t>317162106</t>
  </si>
  <si>
    <t>Keramický predpätý preklad POROTHERM KPP, šírky 120 mm, výšky 65 mm, dĺžky 2250 mm</t>
  </si>
  <si>
    <t>3bf7e54d-9b03-43ea-818b-e34e0266d611|1804435841</t>
  </si>
  <si>
    <t>340239233</t>
  </si>
  <si>
    <t>Zamurovanie otvorov plochy nad 1 do 4 m2 tvárnicami YTONG (100x599x249)</t>
  </si>
  <si>
    <t>m2</t>
  </si>
  <si>
    <t>3bf7e54d-9b03-43ea-818b-e34e0266d611|-519363564</t>
  </si>
  <si>
    <t>340239238</t>
  </si>
  <si>
    <t>Zamurovanie otvorov plochy nad 1 do 4 m2 tvárnicami YTONG (300x499x249)</t>
  </si>
  <si>
    <t>3bf7e54d-9b03-43ea-818b-e34e0266d611|1482323437</t>
  </si>
  <si>
    <t>342272102</t>
  </si>
  <si>
    <t>Priečky z tvárnic YTONG hr. 100 mm P2-500 hladkých, na MVC a maltu YTONG (100x249x599)</t>
  </si>
  <si>
    <t>3bf7e54d-9b03-43ea-818b-e34e0266d611|1582491933</t>
  </si>
  <si>
    <t>342272104</t>
  </si>
  <si>
    <t>Priečky z tvárnic YTONG hr. 150 mm P2-500 hladkých, na MVC a maltu YTONG (150x249x599)</t>
  </si>
  <si>
    <t>3bf7e54d-9b03-43ea-818b-e34e0266d611|-1347868159</t>
  </si>
  <si>
    <t>6</t>
  </si>
  <si>
    <t>Úpravy povrchov, podlahy, osadenie</t>
  </si>
  <si>
    <t>3bf7e54d-9b03-43ea-818b-e34e0266d611|-272899802</t>
  </si>
  <si>
    <t>610991111</t>
  </si>
  <si>
    <t>Zakrývanie výplní vnútorných okenných otvorov, predmetov a konštrukcií</t>
  </si>
  <si>
    <t>3bf7e54d-9b03-43ea-818b-e34e0266d611|754758235</t>
  </si>
  <si>
    <t>611401111</t>
  </si>
  <si>
    <t>Omietka jednotlivých malých plôch na stropoch akoukoľvek maltou s plochou jednotlivo do 0, 09 m2</t>
  </si>
  <si>
    <t>3bf7e54d-9b03-43ea-818b-e34e0266d611|584890963</t>
  </si>
  <si>
    <t>611401211</t>
  </si>
  <si>
    <t>Omietka jednotlivých malých plôch na stropoch s plochou jednotlivo nad 0, 09 do 0,25 m2</t>
  </si>
  <si>
    <t>3bf7e54d-9b03-43ea-818b-e34e0266d611|1812054822</t>
  </si>
  <si>
    <t>611401311</t>
  </si>
  <si>
    <t>Omietka jednotlivých malých plôch na stropoch s plochou jednotlivo nad 0, 25 do 1 m2</t>
  </si>
  <si>
    <t>3bf7e54d-9b03-43ea-818b-e34e0266d611|-2077535206</t>
  </si>
  <si>
    <t>612401191</t>
  </si>
  <si>
    <t>Omietka jednotlivých malých plôch vnútorných stien akoukoľvek maltou do 0, 09 m2</t>
  </si>
  <si>
    <t>3bf7e54d-9b03-43ea-818b-e34e0266d611|1579092549</t>
  </si>
  <si>
    <t>612401291</t>
  </si>
  <si>
    <t>Omietka jednotlivých malých plôch vnútorných stien akoukoľvek maltou nad 0, 09 do 0,25 m2</t>
  </si>
  <si>
    <t>3bf7e54d-9b03-43ea-818b-e34e0266d611|1079328973</t>
  </si>
  <si>
    <t>612401391</t>
  </si>
  <si>
    <t>Omietka jednotlivých malých plôch vnútorných stien akoukoľvek maltou nad 0, 25 do 1 m2</t>
  </si>
  <si>
    <t>3bf7e54d-9b03-43ea-818b-e34e0266d611|-1874373974</t>
  </si>
  <si>
    <t>612468560</t>
  </si>
  <si>
    <t>Vnútorná omietka stien YTONG vápenná, podklad</t>
  </si>
  <si>
    <t>3bf7e54d-9b03-43ea-818b-e34e0266d611|1082739431</t>
  </si>
  <si>
    <t>642944121</t>
  </si>
  <si>
    <t>Montáž oceľovej dverovej zárubne, plochy otvoru do 2,5 m2</t>
  </si>
  <si>
    <t>3bf7e54d-9b03-43ea-818b-e34e0266d611|-401266574</t>
  </si>
  <si>
    <t>M</t>
  </si>
  <si>
    <t>553310002100</t>
  </si>
  <si>
    <t>Zárubňa kovová šxv 300-1195x500-1970 a 2100 mm, dvojdielna na dodatočnú montáž</t>
  </si>
  <si>
    <t>3bf7e54d-9b03-43ea-818b-e34e0266d611|139968231</t>
  </si>
  <si>
    <t>9</t>
  </si>
  <si>
    <t>Ostatné konštrukcie a práce-búranie</t>
  </si>
  <si>
    <t>3bf7e54d-9b03-43ea-818b-e34e0266d611|-857374772</t>
  </si>
  <si>
    <t>941955002</t>
  </si>
  <si>
    <t>Lešenie ľahké pracovné pomocné s výškou lešeňovej podlahy nad 1,20 do 1,90 m</t>
  </si>
  <si>
    <t>3bf7e54d-9b03-43ea-818b-e34e0266d611|-1100403941</t>
  </si>
  <si>
    <t>952909900</t>
  </si>
  <si>
    <t>Výmena dosiek zábradlia- nové dosky DTD lamino povrch Egger U741 ST9 lávová šedá</t>
  </si>
  <si>
    <t>3bf7e54d-9b03-43ea-818b-e34e0266d611|558679831</t>
  </si>
  <si>
    <t>962031132</t>
  </si>
  <si>
    <t xml:space="preserve">Búranie priečok alebo vybúranie otvorov plochy nad 4 m2 z tehál pálených, plných alebo dutých hr. do 150 mm,  -0,19600t</t>
  </si>
  <si>
    <t>3bf7e54d-9b03-43ea-818b-e34e0266d611|482119986</t>
  </si>
  <si>
    <t>962032231</t>
  </si>
  <si>
    <t xml:space="preserve">Búranie muriva alebo vybúranie otvorov plochy nad 4 m2 nadzákladového z tehál pálených, vápenopieskových, cementových na maltu,  -1,90500t</t>
  </si>
  <si>
    <t>m3</t>
  </si>
  <si>
    <t>3bf7e54d-9b03-43ea-818b-e34e0266d611|840783320</t>
  </si>
  <si>
    <t>968061125</t>
  </si>
  <si>
    <t>Vyvesenie dreveného dverného krídla do suti plochy do 2 m2, -0,02400t</t>
  </si>
  <si>
    <t>3bf7e54d-9b03-43ea-818b-e34e0266d611|84030916</t>
  </si>
  <si>
    <t>968061126</t>
  </si>
  <si>
    <t>Vyvesenie dreveného dverného krídla do suti plochy nad 2 m2, -0,02700t</t>
  </si>
  <si>
    <t>3bf7e54d-9b03-43ea-818b-e34e0266d611|2119396698</t>
  </si>
  <si>
    <t>968071112</t>
  </si>
  <si>
    <t>Vyvesenie kovového okenného krídla do suti plochy do 1, 5 m2</t>
  </si>
  <si>
    <t>3bf7e54d-9b03-43ea-818b-e34e0266d611|-159888767</t>
  </si>
  <si>
    <t>968072355</t>
  </si>
  <si>
    <t xml:space="preserve">Vybúranie kovových rámov okien dvojitých alebo zdvojených, plochy do 2 m2,  -0,06100t</t>
  </si>
  <si>
    <t>3bf7e54d-9b03-43ea-818b-e34e0266d611|-490763618</t>
  </si>
  <si>
    <t>968072455</t>
  </si>
  <si>
    <t xml:space="preserve">Vybúranie kovových dverových zárubní plochy do 2 m2,  -0,07600t</t>
  </si>
  <si>
    <t>3bf7e54d-9b03-43ea-818b-e34e0266d611|-376356756</t>
  </si>
  <si>
    <t>968072456</t>
  </si>
  <si>
    <t xml:space="preserve">Vybúranie kovových dverových zárubní plochy nad 2 m2,  -0,06300t</t>
  </si>
  <si>
    <t>3bf7e54d-9b03-43ea-818b-e34e0266d611|118449606</t>
  </si>
  <si>
    <t>971033541</t>
  </si>
  <si>
    <t xml:space="preserve">Vybúranie otvorov v murive tehl. plochy do 1 m2 hr. do 300 mm,  -1,87500t</t>
  </si>
  <si>
    <t>3bf7e54d-9b03-43ea-818b-e34e0266d611|2113613989</t>
  </si>
  <si>
    <t>971033631</t>
  </si>
  <si>
    <t xml:space="preserve">Vybúranie otvorov v murive tehl. plochy do 4 m2 hr. do 150 mm,  -0,27000t</t>
  </si>
  <si>
    <t>3bf7e54d-9b03-43ea-818b-e34e0266d611|1082818483</t>
  </si>
  <si>
    <t>973031812</t>
  </si>
  <si>
    <t xml:space="preserve">Vysekanie káps pre zaviazanie v murive z tehál hr. do 100 mm,  -0,00700t</t>
  </si>
  <si>
    <t>m</t>
  </si>
  <si>
    <t>3bf7e54d-9b03-43ea-818b-e34e0266d611|-276649851</t>
  </si>
  <si>
    <t>973031813</t>
  </si>
  <si>
    <t xml:space="preserve">Vysekanie káps pre zaviazanie v murive z tehál hr. do 150 mm,  -0,01000t</t>
  </si>
  <si>
    <t>3bf7e54d-9b03-43ea-818b-e34e0266d611|32066414</t>
  </si>
  <si>
    <t>973031824</t>
  </si>
  <si>
    <t xml:space="preserve">Vysekanie káps pre zaviazanie v murive z tehál hr. do 300 mm,  -0,01100t</t>
  </si>
  <si>
    <t>3bf7e54d-9b03-43ea-818b-e34e0266d611|240631508</t>
  </si>
  <si>
    <t>978059213</t>
  </si>
  <si>
    <t xml:space="preserve">Odsekanie a odobratie soklov zo stien z  kameňa vrátane podkladovej omietky ,  -0,002900t</t>
  </si>
  <si>
    <t>3bf7e54d-9b03-43ea-818b-e34e0266d611|-837851702</t>
  </si>
  <si>
    <t>979011131</t>
  </si>
  <si>
    <t>Zvislá doprava sutiny po schodoch ručne do 3,5 m</t>
  </si>
  <si>
    <t>t</t>
  </si>
  <si>
    <t>3bf7e54d-9b03-43ea-818b-e34e0266d611|-553985030</t>
  </si>
  <si>
    <t>979081111</t>
  </si>
  <si>
    <t>Odvoz sutiny a vybúraných hmôt na skládku do 1 km</t>
  </si>
  <si>
    <t>3bf7e54d-9b03-43ea-818b-e34e0266d611|92264273</t>
  </si>
  <si>
    <t>979081121</t>
  </si>
  <si>
    <t>Odvoz sutiny a vybúraných hmôt na skládku za každý ďalší 1 km</t>
  </si>
  <si>
    <t>3bf7e54d-9b03-43ea-818b-e34e0266d611|-1344455495</t>
  </si>
  <si>
    <t>979082111</t>
  </si>
  <si>
    <t>Vnútrostavenisková doprava sutiny a vybúraných hmôt do 10 m</t>
  </si>
  <si>
    <t>3bf7e54d-9b03-43ea-818b-e34e0266d611|1752084010</t>
  </si>
  <si>
    <t>979082121</t>
  </si>
  <si>
    <t>Vnútrostavenisková doprava sutiny a vybúraných hmôt za každých ďalších 5 m</t>
  </si>
  <si>
    <t>3bf7e54d-9b03-43ea-818b-e34e0266d611|542776750</t>
  </si>
  <si>
    <t>979089012</t>
  </si>
  <si>
    <t>Poplatok za skladovanie - betón, tehly, dlaždice (17 01) ostatné</t>
  </si>
  <si>
    <t>3bf7e54d-9b03-43ea-818b-e34e0266d611|-372100314</t>
  </si>
  <si>
    <t>979089112</t>
  </si>
  <si>
    <t>Poplatok za skladovanie - drevo, sklo, plasty (17 02 ), ostatné</t>
  </si>
  <si>
    <t>3bf7e54d-9b03-43ea-818b-e34e0266d611|40256264</t>
  </si>
  <si>
    <t>979089312</t>
  </si>
  <si>
    <t>Poplatok za skladovanie - kovy ( (17 04 ), ostatné</t>
  </si>
  <si>
    <t>3bf7e54d-9b03-43ea-818b-e34e0266d611|981300260</t>
  </si>
  <si>
    <t>99</t>
  </si>
  <si>
    <t>Presun hmôt HSV</t>
  </si>
  <si>
    <t>3bf7e54d-9b03-43ea-818b-e34e0266d611|-767569389</t>
  </si>
  <si>
    <t>999281111</t>
  </si>
  <si>
    <t>Presun hmôt pre opravy a údržbu objektov vrátane vonkajších plášťov výšky do 25 m</t>
  </si>
  <si>
    <t>3bf7e54d-9b03-43ea-818b-e34e0266d611|191149243</t>
  </si>
  <si>
    <t>PSV</t>
  </si>
  <si>
    <t>Práce a dodávky PSV</t>
  </si>
  <si>
    <t>3bf7e54d-9b03-43ea-818b-e34e0266d611|-60402576</t>
  </si>
  <si>
    <t>766</t>
  </si>
  <si>
    <t>Konštrukcie stolárske</t>
  </si>
  <si>
    <t>3bf7e54d-9b03-43ea-818b-e34e0266d611|-1356340856</t>
  </si>
  <si>
    <t>766111820</t>
  </si>
  <si>
    <t xml:space="preserve">Demontáž drevených stien   -0,01695t</t>
  </si>
  <si>
    <t>3bf7e54d-9b03-43ea-818b-e34e0266d611|-233808268</t>
  </si>
  <si>
    <t>766411821</t>
  </si>
  <si>
    <t xml:space="preserve">Demontáž obloženia stien panelmi, palub. doskami,  -0,01098t</t>
  </si>
  <si>
    <t>3bf7e54d-9b03-43ea-818b-e34e0266d611|-929390314</t>
  </si>
  <si>
    <t>767</t>
  </si>
  <si>
    <t>Konštrukcie doplnkové kovové</t>
  </si>
  <si>
    <t>3bf7e54d-9b03-43ea-818b-e34e0266d611|-815940104</t>
  </si>
  <si>
    <t>767581802</t>
  </si>
  <si>
    <t xml:space="preserve">Demontáž podhľadov lamiel,  -0,00400t</t>
  </si>
  <si>
    <t>3bf7e54d-9b03-43ea-818b-e34e0266d611|-704044863</t>
  </si>
  <si>
    <t>767582800</t>
  </si>
  <si>
    <t xml:space="preserve">Demontáž podhľadov roštov  -0,00200t</t>
  </si>
  <si>
    <t>3bf7e54d-9b03-43ea-818b-e34e0266d611|-1314325244</t>
  </si>
  <si>
    <t>767584801</t>
  </si>
  <si>
    <t xml:space="preserve">Demontáž úprav v podhlade pri osvetlovacom telese ,  -0,00700t</t>
  </si>
  <si>
    <t>3bf7e54d-9b03-43ea-818b-e34e0266d611|1900347995</t>
  </si>
  <si>
    <t>7679968</t>
  </si>
  <si>
    <t xml:space="preserve">Demontáž  doplnkov stavieb  - kovové parapety,  -0,0100t</t>
  </si>
  <si>
    <t>3bf7e54d-9b03-43ea-818b-e34e0266d611|323354501</t>
  </si>
  <si>
    <t>976089112</t>
  </si>
  <si>
    <t xml:space="preserve">Vybúranie oceľovej mreže,  -0,03600t</t>
  </si>
  <si>
    <t>3bf7e54d-9b03-43ea-818b-e34e0266d611|-656144837</t>
  </si>
  <si>
    <t>775</t>
  </si>
  <si>
    <t>Podlahy vlysové a parketové</t>
  </si>
  <si>
    <t>3bf7e54d-9b03-43ea-818b-e34e0266d611|1683041747</t>
  </si>
  <si>
    <t>775521800</t>
  </si>
  <si>
    <t>Demontáž drevených podláh vlysových, mozaikových, parketových, pribíjaných, vrátane líšt -0,0150t</t>
  </si>
  <si>
    <t>3bf7e54d-9b03-43ea-818b-e34e0266d611|-591769935</t>
  </si>
  <si>
    <t>787</t>
  </si>
  <si>
    <t>Zasklievanie</t>
  </si>
  <si>
    <t>3bf7e54d-9b03-43ea-818b-e34e0266d611|-324563575</t>
  </si>
  <si>
    <t>787100801</t>
  </si>
  <si>
    <t xml:space="preserve">Vysklievanie stien a priečok,  -0,01000t</t>
  </si>
  <si>
    <t>3bf7e54d-9b03-43ea-818b-e34e0266d611|681566647</t>
  </si>
  <si>
    <t>998787202</t>
  </si>
  <si>
    <t>Presun hmôt pre zasklievanie v objektoch výšky nad 6 do 12 m</t>
  </si>
  <si>
    <t>cf9e3ec4-2274-476b-9e89-fb16b061d61a|0</t>
  </si>
  <si>
    <t>C</t>
  </si>
  <si>
    <t>1</t>
  </si>
  <si>
    <t xml:space="preserve">Stavba   Oprava terás pred vstupmi -2.etapa - Podjazd POD</t>
  </si>
  <si>
    <t>cf9e3ec4-2274-476b-9e89-fb16b061d61a|-972780354</t>
  </si>
  <si>
    <t xml:space="preserve">Práce a dodávky HSV   </t>
  </si>
  <si>
    <t>cf9e3ec4-2274-476b-9e89-fb16b061d61a|-2144392868</t>
  </si>
  <si>
    <t xml:space="preserve">Úpravy povrchov, podlahy, osadenie   </t>
  </si>
  <si>
    <t>cf9e3ec4-2274-476b-9e89-fb16b061d61a|2</t>
  </si>
  <si>
    <t>cf9e3ec4-2274-476b-9e89-fb16b061d61a|4</t>
  </si>
  <si>
    <t>612451071</t>
  </si>
  <si>
    <t>Vyspravenie povrchu neomietaných betónových stien maltou WP DS Levell (8 kg/m2) - sokel</t>
  </si>
  <si>
    <t>cf9e3ec4-2274-476b-9e89-fb16b061d61a|6</t>
  </si>
  <si>
    <t>612462402</t>
  </si>
  <si>
    <t>Sanačný prednástrek, krytie 100%</t>
  </si>
  <si>
    <t>cf9e3ec4-2274-476b-9e89-fb16b061d61a|8</t>
  </si>
  <si>
    <t>612462413</t>
  </si>
  <si>
    <t>Sanačná omietka SP Top White WTA, hr. 30 mm</t>
  </si>
  <si>
    <t>cf9e3ec4-2274-476b-9e89-fb16b061d61a|10</t>
  </si>
  <si>
    <t>612462441</t>
  </si>
  <si>
    <t>Sanačná štuková omietka, hr. 3 mm</t>
  </si>
  <si>
    <t>cf9e3ec4-2274-476b-9e89-fb16b061d61a|12</t>
  </si>
  <si>
    <t>617472002-1</t>
  </si>
  <si>
    <t>Rezanie a utesnenie trhlín</t>
  </si>
  <si>
    <t>cf9e3ec4-2274-476b-9e89-fb16b061d61a|14</t>
  </si>
  <si>
    <t>622423121</t>
  </si>
  <si>
    <t>Oprava vonkajších omietok vápenných a vápenocem. stupeň členitosti III - 10 % opravovanej plochy</t>
  </si>
  <si>
    <t>cf9e3ec4-2274-476b-9e89-fb16b061d61a|16</t>
  </si>
  <si>
    <t>622463271</t>
  </si>
  <si>
    <t>Sanácia betónových konštrukcií - spachtlovanie plôch, Betofix R2 v hr. 2-5 mm</t>
  </si>
  <si>
    <t>cf9e3ec4-2274-476b-9e89-fb16b061d61a|18</t>
  </si>
  <si>
    <t>622464142</t>
  </si>
  <si>
    <t>Vonkajšia omietka stien tenkovrstvová Weber - Terranova silikónová roztieraná jemnozrnná</t>
  </si>
  <si>
    <t>cf9e3ec4-2274-476b-9e89-fb16b061d61a|20</t>
  </si>
  <si>
    <t>622465702</t>
  </si>
  <si>
    <t>Príprava vonkajšieho podkladu- penetrácia Primer H</t>
  </si>
  <si>
    <t>cf9e3ec4-2274-476b-9e89-fb16b061d61a|22</t>
  </si>
  <si>
    <t>62246611-K</t>
  </si>
  <si>
    <t>Príprava vonkajšieho podkladu stien -nástrek Kiesol standart</t>
  </si>
  <si>
    <t>cf9e3ec4-2274-476b-9e89-fb16b061d61a|24</t>
  </si>
  <si>
    <t>622467491</t>
  </si>
  <si>
    <t xml:space="preserve">Vonkajšia penetrácia stien  pod omietky ušlachtilé, pastovité, akrylátové a silikónové fasádne a fasádne farby</t>
  </si>
  <si>
    <t>cf9e3ec4-2274-476b-9e89-fb16b061d61a|26</t>
  </si>
  <si>
    <t>622481119</t>
  </si>
  <si>
    <t>Potiahnutie vonkajších stien sklotextílnou mriežkou s celoplošným pretmelením</t>
  </si>
  <si>
    <t>cf9e3ec4-2274-476b-9e89-fb16b061d61a|28</t>
  </si>
  <si>
    <t>62249130T</t>
  </si>
  <si>
    <t xml:space="preserve">Náter fasádny silikónový  COLOR  LA , dvojnásobný - tónovaný</t>
  </si>
  <si>
    <t>cf9e3ec4-2274-476b-9e89-fb16b061d61a|30</t>
  </si>
  <si>
    <t>624601151</t>
  </si>
  <si>
    <t xml:space="preserve">Tmelenie škár PU tmelom  (s dodaním hmôt)- sokel</t>
  </si>
  <si>
    <t>cf9e3ec4-2274-476b-9e89-fb16b061d61a|32</t>
  </si>
  <si>
    <t>62525051-WP</t>
  </si>
  <si>
    <t>Náter 3x hydroizolačná stierka WP DS -sokel</t>
  </si>
  <si>
    <t>cf9e3ec4-2274-476b-9e89-fb16b061d61a|148722622</t>
  </si>
  <si>
    <t xml:space="preserve">Ostatné konštrukcie a práce-búranie   </t>
  </si>
  <si>
    <t>cf9e3ec4-2274-476b-9e89-fb16b061d61a|34</t>
  </si>
  <si>
    <t>938902301</t>
  </si>
  <si>
    <t xml:space="preserve">Čistenie  podkladu vysokotlakovým vodným lúčom -jemné</t>
  </si>
  <si>
    <t>cf9e3ec4-2274-476b-9e89-fb16b061d61a|36</t>
  </si>
  <si>
    <t>941941041</t>
  </si>
  <si>
    <t>Montáž lešenia ľahkého pracovného radového s podlahami šírky nad 1,00 do 1,20 m, výšky do 10 m</t>
  </si>
  <si>
    <t>cf9e3ec4-2274-476b-9e89-fb16b061d61a|38</t>
  </si>
  <si>
    <t>941944841</t>
  </si>
  <si>
    <t>Demontáž lešenia ľahkého pracovného radového bez podláh šírky nad 1,00 do 1,20 m, výšky do 10 m</t>
  </si>
  <si>
    <t>cf9e3ec4-2274-476b-9e89-fb16b061d61a|40</t>
  </si>
  <si>
    <t>953947836</t>
  </si>
  <si>
    <t>Celox rohová lišta AL s tkaninou 10/10</t>
  </si>
  <si>
    <t>cf9e3ec4-2274-476b-9e89-fb16b061d61a|42</t>
  </si>
  <si>
    <t>953997337</t>
  </si>
  <si>
    <t>Celox profil omietkový pre exteriér - poplastovaný soklový</t>
  </si>
  <si>
    <t>cf9e3ec4-2274-476b-9e89-fb16b061d61a|44</t>
  </si>
  <si>
    <t>953998613</t>
  </si>
  <si>
    <t>Celox dilatačný profil omietkový (plastový)</t>
  </si>
  <si>
    <t>cf9e3ec4-2274-476b-9e89-fb16b061d61a|46</t>
  </si>
  <si>
    <t>968072876</t>
  </si>
  <si>
    <t>Demontáź mreží okien</t>
  </si>
  <si>
    <t>cf9e3ec4-2274-476b-9e89-fb16b061d61a|48</t>
  </si>
  <si>
    <t>978021191x</t>
  </si>
  <si>
    <t xml:space="preserve">Otlčenie omietok stien cementových v rozsahu do 100 %,  -0,06100t</t>
  </si>
  <si>
    <t>cf9e3ec4-2274-476b-9e89-fb16b061d61a|50</t>
  </si>
  <si>
    <t>cf9e3ec4-2274-476b-9e89-fb16b061d61a|52</t>
  </si>
  <si>
    <t>cf9e3ec4-2274-476b-9e89-fb16b061d61a|54</t>
  </si>
  <si>
    <t>cf9e3ec4-2274-476b-9e89-fb16b061d61a|56</t>
  </si>
  <si>
    <t>979087213</t>
  </si>
  <si>
    <t>Nakladanie na dopravné prostriedky pre vodorovnú dopravu vybúraných hmôt</t>
  </si>
  <si>
    <t>cf9e3ec4-2274-476b-9e89-fb16b061d61a|58</t>
  </si>
  <si>
    <t>979089612</t>
  </si>
  <si>
    <t>Poplatok za skladovanie - iné odpady zo stavieb a demolácií (17 09), ostatné</t>
  </si>
  <si>
    <t>cf9e3ec4-2274-476b-9e89-fb16b061d61a|60</t>
  </si>
  <si>
    <t>979089712</t>
  </si>
  <si>
    <t>Prenájom kontajneru 5 m3</t>
  </si>
  <si>
    <t>cf9e3ec4-2274-476b-9e89-fb16b061d61a|645613084</t>
  </si>
  <si>
    <t xml:space="preserve">Práce a dodávky PSV   </t>
  </si>
  <si>
    <t>cf9e3ec4-2274-476b-9e89-fb16b061d61a|1161903359</t>
  </si>
  <si>
    <t xml:space="preserve">Konštrukcie doplnkové kovové   </t>
  </si>
  <si>
    <t>cf9e3ec4-2274-476b-9e89-fb16b061d61a|70</t>
  </si>
  <si>
    <t>767662120</t>
  </si>
  <si>
    <t>Montáž mreží pevných zváraním</t>
  </si>
  <si>
    <t>cf9e3ec4-2274-476b-9e89-fb16b061d61a|51624469</t>
  </si>
  <si>
    <t>783</t>
  </si>
  <si>
    <t xml:space="preserve">Dokončovacie práce - nátery   </t>
  </si>
  <si>
    <t>cf9e3ec4-2274-476b-9e89-fb16b061d61a|72</t>
  </si>
  <si>
    <t>783101812</t>
  </si>
  <si>
    <t>Odstránenie starých náterov z oceľových konštrukcií ťažkých A oceľovou kefou</t>
  </si>
  <si>
    <t>cf9e3ec4-2274-476b-9e89-fb16b061d61a|74</t>
  </si>
  <si>
    <t>783225100</t>
  </si>
  <si>
    <t>Nátery kov.stav.doplnk.konštr. syntetické na vzduchu schnúce dvojnás. 1x s emailov. - 105µm</t>
  </si>
  <si>
    <t>$VP$112</t>
  </si>
  <si>
    <t>Práce naviac</t>
  </si>
  <si>
    <t>VP</t>
  </si>
  <si>
    <t>$VP$113</t>
  </si>
  <si>
    <t>$VP$114</t>
  </si>
  <si>
    <t>1f09c4b6-d697-4178-bade-ede021e49e6f|0</t>
  </si>
  <si>
    <t xml:space="preserve">Stavba   Oprava terás pred vstupmi -terasa A+ C</t>
  </si>
  <si>
    <t>1f09c4b6-d697-4178-bade-ede021e49e6f|291797013</t>
  </si>
  <si>
    <t>1f09c4b6-d697-4178-bade-ede021e49e6f|-924928360</t>
  </si>
  <si>
    <t xml:space="preserve">Zemné práce   </t>
  </si>
  <si>
    <t>1f09c4b6-d697-4178-bade-ede021e49e6f|2</t>
  </si>
  <si>
    <t>113106612</t>
  </si>
  <si>
    <t xml:space="preserve">Rozoberanie zámkovej dlažby všetkých druhov v ploche nad 20 m2,  -0,26000t</t>
  </si>
  <si>
    <t>1f09c4b6-d697-4178-bade-ede021e49e6f|4</t>
  </si>
  <si>
    <t>113107242</t>
  </si>
  <si>
    <t xml:space="preserve">Odstránenie krytu asfaltového v ploche nad 200 m2, hr. nad 50 do 100 mm,  -0,18100t-terasa C</t>
  </si>
  <si>
    <t>1f09c4b6-d697-4178-bade-ede021e49e6f|6</t>
  </si>
  <si>
    <t>113307131</t>
  </si>
  <si>
    <t xml:space="preserve">Odstránenie podkladu v ploche do 200 m2 z betónu prostého, hr. vrstvy do 150 mm,  -0,22500t</t>
  </si>
  <si>
    <t>1f09c4b6-d697-4178-bade-ede021e49e6f|8</t>
  </si>
  <si>
    <t>185805214</t>
  </si>
  <si>
    <t>Zrušenie kvetín v kvetináči - malý (s donesením)</t>
  </si>
  <si>
    <t>1f09c4b6-d697-4178-bade-ede021e49e6f|10</t>
  </si>
  <si>
    <t>185805214-V</t>
  </si>
  <si>
    <t>Zrušenie kvetín v kvetináči - veľký(s donesením)</t>
  </si>
  <si>
    <t>1f09c4b6-d697-4178-bade-ede021e49e6f|-1218783747</t>
  </si>
  <si>
    <t>2</t>
  </si>
  <si>
    <t xml:space="preserve">Zakladanie   </t>
  </si>
  <si>
    <t>1f09c4b6-d697-4178-bade-ede021e49e6f|12</t>
  </si>
  <si>
    <t>273321511</t>
  </si>
  <si>
    <t>Betón základových dosiek, železový (bez výstuže), tr. C 30/37</t>
  </si>
  <si>
    <t>1f09c4b6-d697-4178-bade-ede021e49e6f|14</t>
  </si>
  <si>
    <t>273362021</t>
  </si>
  <si>
    <t>Výstuž základových dosiek zo zvár. sietí KARI</t>
  </si>
  <si>
    <t>1f09c4b6-d697-4178-bade-ede021e49e6f|16</t>
  </si>
  <si>
    <t>289901111</t>
  </si>
  <si>
    <t>Vyčistenie trhlín alebo dutín do 30mm hĺbky 0-150 mm</t>
  </si>
  <si>
    <t>1f09c4b6-d697-4178-bade-ede021e49e6f|1216907798</t>
  </si>
  <si>
    <t xml:space="preserve">Zvislé a kompletné konštrukcie   </t>
  </si>
  <si>
    <t>1f09c4b6-d697-4178-bade-ede021e49e6f|18</t>
  </si>
  <si>
    <t>346244371</t>
  </si>
  <si>
    <t>Zamurovanie rýh alebo potrubí z akéhokoľvek druhu pálených tehál a malty hrúbky 140 mm</t>
  </si>
  <si>
    <t>1f09c4b6-d697-4178-bade-ede021e49e6f|-1311052748</t>
  </si>
  <si>
    <t>4</t>
  </si>
  <si>
    <t xml:space="preserve">Vodorovné konštrukcie   </t>
  </si>
  <si>
    <t>1f09c4b6-d697-4178-bade-ede021e49e6f|20</t>
  </si>
  <si>
    <t>417351115</t>
  </si>
  <si>
    <t>Debnenie bočníc stužujúcich pásov a vencov vrátane vzpier zhotovenie</t>
  </si>
  <si>
    <t>1f09c4b6-d697-4178-bade-ede021e49e6f|22</t>
  </si>
  <si>
    <t>417351116</t>
  </si>
  <si>
    <t>Debnenie bočníc stužujúcich pásov a vencov vrátane vzpier odstránenie</t>
  </si>
  <si>
    <t>1f09c4b6-d697-4178-bade-ede021e49e6f|2046639248</t>
  </si>
  <si>
    <t>5</t>
  </si>
  <si>
    <t xml:space="preserve">Komunikácie   </t>
  </si>
  <si>
    <t>1f09c4b6-d697-4178-bade-ede021e49e6f|24</t>
  </si>
  <si>
    <t>564251111</t>
  </si>
  <si>
    <t>Podklad alebo podsyp zo štrkopiesku s rozprestretím, vlhčením a zhutnením, po zhutnení hr. 150 mm</t>
  </si>
  <si>
    <t>1f09c4b6-d697-4178-bade-ede021e49e6f|1706304448</t>
  </si>
  <si>
    <t>1f09c4b6-d697-4178-bade-ede021e49e6f|60</t>
  </si>
  <si>
    <t>1f09c4b6-d697-4178-bade-ede021e49e6f|62</t>
  </si>
  <si>
    <t>Potiahnutie vonkajších stien sklotextílnou mriežkou s celoplošným prilepením</t>
  </si>
  <si>
    <t>1f09c4b6-d697-4178-bade-ede021e49e6f|64</t>
  </si>
  <si>
    <t>631571010</t>
  </si>
  <si>
    <t xml:space="preserve">Násyp z kameniva ťaženého v spáde, s utlačením  urovnaním povrchu - príplatok</t>
  </si>
  <si>
    <t>1f09c4b6-d697-4178-bade-ede021e49e6f|78</t>
  </si>
  <si>
    <t>632450487</t>
  </si>
  <si>
    <t>Úprava podkladu pod hydroizoláciu,spádovanie plôch</t>
  </si>
  <si>
    <t>1f09c4b6-d697-4178-bade-ede021e49e6f|80</t>
  </si>
  <si>
    <t>634920023</t>
  </si>
  <si>
    <t>Rezanie dilatačných škár</t>
  </si>
  <si>
    <t>1f09c4b6-d697-4178-bade-ede021e49e6f|-721998639</t>
  </si>
  <si>
    <t>1f09c4b6-d697-4178-bade-ede021e49e6f|82</t>
  </si>
  <si>
    <t>914001111</t>
  </si>
  <si>
    <t>Osadenie a montáž cestnej zvislej dopravnej značky na stľpik, stľp, konzolu alebo objekt</t>
  </si>
  <si>
    <t>1f09c4b6-d697-4178-bade-ede021e49e6f|84</t>
  </si>
  <si>
    <t>936104211</t>
  </si>
  <si>
    <t>Osadenie odpadkového koša</t>
  </si>
  <si>
    <t>1f09c4b6-d697-4178-bade-ede021e49e6f|86</t>
  </si>
  <si>
    <t>936124121</t>
  </si>
  <si>
    <t>Osadenie parkovej lavičky</t>
  </si>
  <si>
    <t>1f09c4b6-d697-4178-bade-ede021e49e6f|88</t>
  </si>
  <si>
    <t>936941131</t>
  </si>
  <si>
    <t>Osadenie reklamnej vitríny, informačného nosiča kotvenými skrutkami bez zabetónovania nôh na pevný podklad</t>
  </si>
  <si>
    <t>1f09c4b6-d697-4178-bade-ede021e49e6f|90</t>
  </si>
  <si>
    <t>938571031-O</t>
  </si>
  <si>
    <t>Otryskanie povrchu pieskom</t>
  </si>
  <si>
    <t>1f09c4b6-d697-4178-bade-ede021e49e6f|92</t>
  </si>
  <si>
    <t>938902051</t>
  </si>
  <si>
    <t>Očistenie povrchu betónových konštrukcií otryskaním - pod izoláciu</t>
  </si>
  <si>
    <t>1f09c4b6-d697-4178-bade-ede021e49e6f|94</t>
  </si>
  <si>
    <t>Čistenie betónového podkladu vysokotlakovým vodným lúčom do hrúbky 1 mm</t>
  </si>
  <si>
    <t>1f09c4b6-d697-4178-bade-ede021e49e6f|96</t>
  </si>
  <si>
    <t>1f09c4b6-d697-4178-bade-ede021e49e6f|98</t>
  </si>
  <si>
    <t>1f09c4b6-d697-4178-bade-ede021e49e6f|100</t>
  </si>
  <si>
    <t>960321271</t>
  </si>
  <si>
    <t>Búranie múrik -M1+uprava čela, M2</t>
  </si>
  <si>
    <t>1f09c4b6-d697-4178-bade-ede021e49e6f|102</t>
  </si>
  <si>
    <t xml:space="preserve">Búranie priečok z tehál pálených, plných alebo dutých hr. do 150 mm,  -0,19600t - obmurovka stlpov</t>
  </si>
  <si>
    <t>1f09c4b6-d697-4178-bade-ede021e49e6f|104</t>
  </si>
  <si>
    <t>965042141</t>
  </si>
  <si>
    <t>Búranie podkladov pod dlažby, liatych dlažieb a mazanín,betón alebo liaty asfalt hr.do 100 mm, plochy nad 4 m2 -2,20000t</t>
  </si>
  <si>
    <t>1f09c4b6-d697-4178-bade-ede021e49e6f|106</t>
  </si>
  <si>
    <t>965081812</t>
  </si>
  <si>
    <t xml:space="preserve">Búranie dlažieb, z kamen., cement., terazzových, čadičových alebo keram.  , hr.nad 10 mm,  -0,06500t - plocha vstupu,rampa,stupne sch.</t>
  </si>
  <si>
    <t>1f09c4b6-d697-4178-bade-ede021e49e6f|108</t>
  </si>
  <si>
    <t>965081812-1</t>
  </si>
  <si>
    <t xml:space="preserve">Búranie dlažieb, z kamen., cement., terazzových, čadičových alebo keram.  , hr.nad 10 mm,  -0,06500t - SCH4,SCH5</t>
  </si>
  <si>
    <t>1f09c4b6-d697-4178-bade-ede021e49e6f|110</t>
  </si>
  <si>
    <t>965082920</t>
  </si>
  <si>
    <t xml:space="preserve">Odstránenie násypu pod podlahami alebo na strechách, hr.do 100 mm,  -1,40000t</t>
  </si>
  <si>
    <t>1f09c4b6-d697-4178-bade-ede021e49e6f|112</t>
  </si>
  <si>
    <t>966001111</t>
  </si>
  <si>
    <t>Demontáž odpadkového koša</t>
  </si>
  <si>
    <t>1f09c4b6-d697-4178-bade-ede021e49e6f|114</t>
  </si>
  <si>
    <t>966001122</t>
  </si>
  <si>
    <t>Demontáž parkovej lavičky</t>
  </si>
  <si>
    <t>1f09c4b6-d697-4178-bade-ede021e49e6f|116</t>
  </si>
  <si>
    <t>966001132</t>
  </si>
  <si>
    <t>Demontáž stojana na bycikle kotveného skrutkami na pevný podklad</t>
  </si>
  <si>
    <t>1f09c4b6-d697-4178-bade-ede021e49e6f|118</t>
  </si>
  <si>
    <t>966001132-M</t>
  </si>
  <si>
    <t>Montáž stojana na bycikle kotveného skrutkami na pevný podklad</t>
  </si>
  <si>
    <t>1f09c4b6-d697-4178-bade-ede021e49e6f|120</t>
  </si>
  <si>
    <t>966001163</t>
  </si>
  <si>
    <t>Demontáž reklamnej vitríny, informačného nosiča kotveného skrutkami na pevný podklad</t>
  </si>
  <si>
    <t>1f09c4b6-d697-4178-bade-ede021e49e6f|122</t>
  </si>
  <si>
    <t>966006211</t>
  </si>
  <si>
    <t xml:space="preserve">Odstránenie (demontáž) dopravnej značky ,  -0,00400t</t>
  </si>
  <si>
    <t>1f09c4b6-d697-4178-bade-ede021e49e6f|124</t>
  </si>
  <si>
    <t>966077111</t>
  </si>
  <si>
    <t xml:space="preserve">Odstránenie doplnkových oceľov. konštrukcií hmotnosti jednotlivo do 20 kg,  -0,08000t (reťaz)</t>
  </si>
  <si>
    <t>1f09c4b6-d697-4178-bade-ede021e49e6f|126</t>
  </si>
  <si>
    <t>971046007</t>
  </si>
  <si>
    <t>Jadrové vrty diamantovými korunkami do D 80 mm do stien - betónových, obkladov -0,00011t</t>
  </si>
  <si>
    <t>cm</t>
  </si>
  <si>
    <t>1f09c4b6-d697-4178-bade-ede021e49e6f|128</t>
  </si>
  <si>
    <t>972056020</t>
  </si>
  <si>
    <t>Jadrové vrty diamantovými korunkami do D 250 mm do stropov - železobetónových -0,00118t</t>
  </si>
  <si>
    <t>1f09c4b6-d697-4178-bade-ede021e49e6f|130</t>
  </si>
  <si>
    <t>975043111-P</t>
  </si>
  <si>
    <t>Pomocné práce zaliatie otvoru v strope - podperná konštrukcia</t>
  </si>
  <si>
    <t>1f09c4b6-d697-4178-bade-ede021e49e6f|132</t>
  </si>
  <si>
    <t>976071111</t>
  </si>
  <si>
    <t xml:space="preserve">Demontáž  kovových madiel a zábradlí,  -0,03700t -pol.ZO schodisko</t>
  </si>
  <si>
    <t>1f09c4b6-d697-4178-bade-ede021e49e6f|134</t>
  </si>
  <si>
    <t>978059631</t>
  </si>
  <si>
    <t xml:space="preserve">Odsekanie a odobratie stien z obkladačiek vonkajších nad 2 m2 ,  -0,08900t - plocha vstupu</t>
  </si>
  <si>
    <t>1f09c4b6-d697-4178-bade-ede021e49e6f|136</t>
  </si>
  <si>
    <t>979011111</t>
  </si>
  <si>
    <t>Zvislá doprava sutiny a vybúraných hmôt za prvé podlažie nad alebo pod základným podlažím</t>
  </si>
  <si>
    <t>1f09c4b6-d697-4178-bade-ede021e49e6f|138</t>
  </si>
  <si>
    <t>979011201</t>
  </si>
  <si>
    <t>Plastový sklz na stavebnú suť výšky do 10 m</t>
  </si>
  <si>
    <t>1f09c4b6-d697-4178-bade-ede021e49e6f|140</t>
  </si>
  <si>
    <t>979011231</t>
  </si>
  <si>
    <t>Demontáž sklzu na stavebnú suť výšky do 10 m</t>
  </si>
  <si>
    <t>1f09c4b6-d697-4178-bade-ede021e49e6f|142</t>
  </si>
  <si>
    <t>1f09c4b6-d697-4178-bade-ede021e49e6f|144</t>
  </si>
  <si>
    <t>1f09c4b6-d697-4178-bade-ede021e49e6f|146</t>
  </si>
  <si>
    <t>1f09c4b6-d697-4178-bade-ede021e49e6f|148</t>
  </si>
  <si>
    <t>1f09c4b6-d697-4178-bade-ede021e49e6f|150</t>
  </si>
  <si>
    <t>1f09c4b6-d697-4178-bade-ede021e49e6f|152</t>
  </si>
  <si>
    <t>Poplatok za skladovanie - betón, tehly, dlaždice (17 01 ), ostatné</t>
  </si>
  <si>
    <t>1f09c4b6-d697-4178-bade-ede021e49e6f|154</t>
  </si>
  <si>
    <t>979089212</t>
  </si>
  <si>
    <t>Poplatok za skladovanie - bitúmenové zmesi, uholný decht, dechtové výrobky (17 03 ), ostatné</t>
  </si>
  <si>
    <t>1f09c4b6-d697-4178-bade-ede021e49e6f|156</t>
  </si>
  <si>
    <t>1f09c4b6-d697-4178-bade-ede021e49e6f|158</t>
  </si>
  <si>
    <t>979089612-1</t>
  </si>
  <si>
    <t>Poplatok za skladovanie - Zemina a kamenivo neobsahujúce nebezpečné látky í (17 05), ostatné</t>
  </si>
  <si>
    <t>1f09c4b6-d697-4178-bade-ede021e49e6f|160</t>
  </si>
  <si>
    <t>1f09c4b6-d697-4178-bade-ede021e49e6f|-1055199708</t>
  </si>
  <si>
    <t xml:space="preserve">Presun hmôt HSV   </t>
  </si>
  <si>
    <t>1f09c4b6-d697-4178-bade-ede021e49e6f|162</t>
  </si>
  <si>
    <t>1f09c4b6-d697-4178-bade-ede021e49e6f|-2034033687</t>
  </si>
  <si>
    <t>1f09c4b6-d697-4178-bade-ede021e49e6f|803415301</t>
  </si>
  <si>
    <t>1f09c4b6-d697-4178-bade-ede021e49e6f|264</t>
  </si>
  <si>
    <t>767135821-E</t>
  </si>
  <si>
    <t xml:space="preserve">Demontáž plechového kastlíka- elektro,  -0,01000t pol. E</t>
  </si>
  <si>
    <t>1f09c4b6-d697-4178-bade-ede021e49e6f|266</t>
  </si>
  <si>
    <t>767161210-Z</t>
  </si>
  <si>
    <t>Montáž zábradlia s kotvením</t>
  </si>
  <si>
    <t>1f09c4b6-d697-4178-bade-ede021e49e6f|268</t>
  </si>
  <si>
    <t>767590840-E</t>
  </si>
  <si>
    <t xml:space="preserve">Demontáž nosného roštu+ kabeláź,  -0,01000t</t>
  </si>
  <si>
    <t>1f09c4b6-d697-4178-bade-ede021e49e6f|270</t>
  </si>
  <si>
    <t>767991911-Z</t>
  </si>
  <si>
    <t>Ostatné opravy-doplnenie profilov výplne zábradlia (jakel30/30)</t>
  </si>
  <si>
    <t>1f09c4b6-d697-4178-bade-ede021e49e6f|272</t>
  </si>
  <si>
    <t>767991911-ZT</t>
  </si>
  <si>
    <t>Ostatné opravy-výmena výplní zábradlia SCH4 (ťahokov)</t>
  </si>
  <si>
    <t>sub</t>
  </si>
  <si>
    <t>1f09c4b6-d697-4178-bade-ede021e49e6f|512920827</t>
  </si>
  <si>
    <t>771</t>
  </si>
  <si>
    <t xml:space="preserve">Podlahy z dlaždíc   </t>
  </si>
  <si>
    <t>1f09c4b6-d697-4178-bade-ede021e49e6f|274</t>
  </si>
  <si>
    <t>771275307</t>
  </si>
  <si>
    <t>Montáž obkladov schodiskových stupňov dlaždicami do flexibilného tmelu veľ. 300 x 600 mm-vstup.schodisko</t>
  </si>
  <si>
    <t>1f09c4b6-d697-4178-bade-ede021e49e6f|276</t>
  </si>
  <si>
    <t>5976448000</t>
  </si>
  <si>
    <t>Dlaždice keramické R11,veľ.300x600 mm-vstup.schodisko</t>
  </si>
  <si>
    <t>1f09c4b6-d697-4178-bade-ede021e49e6f|278</t>
  </si>
  <si>
    <t>771275307-1</t>
  </si>
  <si>
    <t>Montáž obkladov schodiskových stupňov dlaždicami do flexibilného tmelu veľ. 300 x 600 mm-SCH4,SCH5,SCH6</t>
  </si>
  <si>
    <t>1f09c4b6-d697-4178-bade-ede021e49e6f|280</t>
  </si>
  <si>
    <t>771275307-2</t>
  </si>
  <si>
    <t>Montáž obkladov schodiskových stupňov dlaždicami do epoxidového lepidla(R2T) veľ. 300 x 600 mm- SCH5,SCH6</t>
  </si>
  <si>
    <t>1f09c4b6-d697-4178-bade-ede021e49e6f|282</t>
  </si>
  <si>
    <t>771411016</t>
  </si>
  <si>
    <t>Montáž soklíkov z obkladačiek do malty veľ. 300 x 100 mm</t>
  </si>
  <si>
    <t>1f09c4b6-d697-4178-bade-ede021e49e6f|284</t>
  </si>
  <si>
    <t>771576109</t>
  </si>
  <si>
    <t>Montáž podláh z dlaždíc keramických do tmelu flexibilného mrazuvzdorného veľ. 300 x 600 mm</t>
  </si>
  <si>
    <t>1f09c4b6-d697-4178-bade-ede021e49e6f|286</t>
  </si>
  <si>
    <t>5978650090</t>
  </si>
  <si>
    <t>Dlažba protišmyková R 11, 300/600</t>
  </si>
  <si>
    <t>1f09c4b6-d697-4178-bade-ede021e49e6f|288</t>
  </si>
  <si>
    <t>597865009-1</t>
  </si>
  <si>
    <t>Sokel, rozmer 300/100 mm</t>
  </si>
  <si>
    <t>1f09c4b6-d697-4178-bade-ede021e49e6f|290</t>
  </si>
  <si>
    <t>5978650090-1</t>
  </si>
  <si>
    <t>Dlažba protišmyková R 11, 300/600,SCH4,SCH5,SCH6</t>
  </si>
  <si>
    <t>1f09c4b6-d697-4178-bade-ede021e49e6f|292</t>
  </si>
  <si>
    <t>998771101</t>
  </si>
  <si>
    <t>Presun hmôt pre podlahy z dlaždíc v objektoch výšky do 6m</t>
  </si>
  <si>
    <t>1f09c4b6-d697-4178-bade-ede021e49e6f|1127130116</t>
  </si>
  <si>
    <t>1f09c4b6-d697-4178-bade-ede021e49e6f|294</t>
  </si>
  <si>
    <t>1f09c4b6-d697-4178-bade-ede021e49e6f|296</t>
  </si>
  <si>
    <t xml:space="preserve">Nátery kov.stav.doplnk.konštr. syntetické na vzduchu schnúce dvojnás.  - 105µm</t>
  </si>
  <si>
    <t>1f09c4b6-d697-4178-bade-ede021e49e6f|298</t>
  </si>
  <si>
    <t>783851113-AM</t>
  </si>
  <si>
    <t>Nátery epoxidové, kontaktný mostík s násypom</t>
  </si>
  <si>
    <t>$VP$205</t>
  </si>
  <si>
    <t>$VP$206</t>
  </si>
  <si>
    <t>$VP$207</t>
  </si>
  <si>
    <t>2dec8c5f-a1bd-4820-8900-e9726c2d81c1|0</t>
  </si>
  <si>
    <t xml:space="preserve">Stavba   Oprava terás pred vstupmi - terasa B</t>
  </si>
  <si>
    <t>2dec8c5f-a1bd-4820-8900-e9726c2d81c1|-132512039</t>
  </si>
  <si>
    <t>2dec8c5f-a1bd-4820-8900-e9726c2d81c1|-2096676040</t>
  </si>
  <si>
    <t>2dec8c5f-a1bd-4820-8900-e9726c2d81c1|2</t>
  </si>
  <si>
    <t xml:space="preserve">Odstránenie krytu asfaltového v ploche nad 200 m2, hr. nad 50 do 100 mm,  -0,18100t</t>
  </si>
  <si>
    <t>2dec8c5f-a1bd-4820-8900-e9726c2d81c1|4</t>
  </si>
  <si>
    <t>2dec8c5f-a1bd-4820-8900-e9726c2d81c1|6</t>
  </si>
  <si>
    <t>2dec8c5f-a1bd-4820-8900-e9726c2d81c1|-699283968</t>
  </si>
  <si>
    <t>2dec8c5f-a1bd-4820-8900-e9726c2d81c1|8</t>
  </si>
  <si>
    <t>2dec8c5f-a1bd-4820-8900-e9726c2d81c1|-1303152310</t>
  </si>
  <si>
    <t>2dec8c5f-a1bd-4820-8900-e9726c2d81c1|10</t>
  </si>
  <si>
    <t>2dec8c5f-a1bd-4820-8900-e9726c2d81c1|1988700646</t>
  </si>
  <si>
    <t>2dec8c5f-a1bd-4820-8900-e9726c2d81c1|50</t>
  </si>
  <si>
    <t>625251422</t>
  </si>
  <si>
    <t xml:space="preserve">Kontaktný zatepľovací systém  hr. 30 mm  (XPS)</t>
  </si>
  <si>
    <t>2dec8c5f-a1bd-4820-8900-e9726c2d81c1|56</t>
  </si>
  <si>
    <t>2dec8c5f-a1bd-4820-8900-e9726c2d81c1|276305076</t>
  </si>
  <si>
    <t>2dec8c5f-a1bd-4820-8900-e9726c2d81c1|58</t>
  </si>
  <si>
    <t>2dec8c5f-a1bd-4820-8900-e9726c2d81c1|60</t>
  </si>
  <si>
    <t>2dec8c5f-a1bd-4820-8900-e9726c2d81c1|62</t>
  </si>
  <si>
    <t>2dec8c5f-a1bd-4820-8900-e9726c2d81c1|64</t>
  </si>
  <si>
    <t>2dec8c5f-a1bd-4820-8900-e9726c2d81c1|66</t>
  </si>
  <si>
    <t>2dec8c5f-a1bd-4820-8900-e9726c2d81c1|68</t>
  </si>
  <si>
    <t>2dec8c5f-a1bd-4820-8900-e9726c2d81c1|70</t>
  </si>
  <si>
    <t xml:space="preserve">Búranie dlažieb, z kamen., cement., terazzových, čadičových alebo keram.  , hr.nad 10 mm,  -0,06500t - plocha vstupu,stupne sch.</t>
  </si>
  <si>
    <t>2dec8c5f-a1bd-4820-8900-e9726c2d81c1|72</t>
  </si>
  <si>
    <t>2dec8c5f-a1bd-4820-8900-e9726c2d81c1|74</t>
  </si>
  <si>
    <t>2dec8c5f-a1bd-4820-8900-e9726c2d81c1|76</t>
  </si>
  <si>
    <t>2dec8c5f-a1bd-4820-8900-e9726c2d81c1|78</t>
  </si>
  <si>
    <t>2dec8c5f-a1bd-4820-8900-e9726c2d81c1|80</t>
  </si>
  <si>
    <t>2dec8c5f-a1bd-4820-8900-e9726c2d81c1|82</t>
  </si>
  <si>
    <t xml:space="preserve">Demontáž  kovových madiel a zábradlí,  -0,03700t -</t>
  </si>
  <si>
    <t>2dec8c5f-a1bd-4820-8900-e9726c2d81c1|84</t>
  </si>
  <si>
    <t>2dec8c5f-a1bd-4820-8900-e9726c2d81c1|86</t>
  </si>
  <si>
    <t>2dec8c5f-a1bd-4820-8900-e9726c2d81c1|88</t>
  </si>
  <si>
    <t>2dec8c5f-a1bd-4820-8900-e9726c2d81c1|90</t>
  </si>
  <si>
    <t>2dec8c5f-a1bd-4820-8900-e9726c2d81c1|92</t>
  </si>
  <si>
    <t>2dec8c5f-a1bd-4820-8900-e9726c2d81c1|94</t>
  </si>
  <si>
    <t>2dec8c5f-a1bd-4820-8900-e9726c2d81c1|96</t>
  </si>
  <si>
    <t>2dec8c5f-a1bd-4820-8900-e9726c2d81c1|98</t>
  </si>
  <si>
    <t>2dec8c5f-a1bd-4820-8900-e9726c2d81c1|100</t>
  </si>
  <si>
    <t>2dec8c5f-a1bd-4820-8900-e9726c2d81c1|102</t>
  </si>
  <si>
    <t>2dec8c5f-a1bd-4820-8900-e9726c2d81c1|104</t>
  </si>
  <si>
    <t>2dec8c5f-a1bd-4820-8900-e9726c2d81c1|106</t>
  </si>
  <si>
    <t>2dec8c5f-a1bd-4820-8900-e9726c2d81c1|108</t>
  </si>
  <si>
    <t>2dec8c5f-a1bd-4820-8900-e9726c2d81c1|-1329473291</t>
  </si>
  <si>
    <t>2dec8c5f-a1bd-4820-8900-e9726c2d81c1|110</t>
  </si>
  <si>
    <t>2dec8c5f-a1bd-4820-8900-e9726c2d81c1|155397550</t>
  </si>
  <si>
    <t>2dec8c5f-a1bd-4820-8900-e9726c2d81c1|2086692270</t>
  </si>
  <si>
    <t>2dec8c5f-a1bd-4820-8900-e9726c2d81c1|198</t>
  </si>
  <si>
    <t>2dec8c5f-a1bd-4820-8900-e9726c2d81c1|200</t>
  </si>
  <si>
    <t>767991911</t>
  </si>
  <si>
    <t>Ostatné opravy samostatným zváraním -schodisko</t>
  </si>
  <si>
    <t>2dec8c5f-a1bd-4820-8900-e9726c2d81c1|202</t>
  </si>
  <si>
    <t>2dec8c5f-a1bd-4820-8900-e9726c2d81c1|-146305068</t>
  </si>
  <si>
    <t>2dec8c5f-a1bd-4820-8900-e9726c2d81c1|204</t>
  </si>
  <si>
    <t>Montáž obkladov schodiskových stupňov dlaždicami do flexibilného tmelu veľ. 300 x 600 mm-vstup schodisko</t>
  </si>
  <si>
    <t>2dec8c5f-a1bd-4820-8900-e9726c2d81c1|206</t>
  </si>
  <si>
    <t xml:space="preserve">Dlaždice keramické R11,  veľ. 300 x 600 mm -vstup schodisko</t>
  </si>
  <si>
    <t>2dec8c5f-a1bd-4820-8900-e9726c2d81c1|208</t>
  </si>
  <si>
    <t>5978650820</t>
  </si>
  <si>
    <t>Sokel, rozmer 300x100 mm</t>
  </si>
  <si>
    <t>2dec8c5f-a1bd-4820-8900-e9726c2d81c1|210</t>
  </si>
  <si>
    <t>Montáž obkladov schodiskových stupňov dlaždicami do flexibilného tmelu veľ. 300 x 600 mm -SCH1 ,SCH2, SCH3</t>
  </si>
  <si>
    <t>2dec8c5f-a1bd-4820-8900-e9726c2d81c1|212</t>
  </si>
  <si>
    <t>Montáž obkladov schodiskových stupňov dlaždicami do epoxidového lepidla (R2T)veľ. 300 x 600 mm -SCH1 ,SCH2, SCH3</t>
  </si>
  <si>
    <t>2dec8c5f-a1bd-4820-8900-e9726c2d81c1|214</t>
  </si>
  <si>
    <t>771411016 -1</t>
  </si>
  <si>
    <t>2dec8c5f-a1bd-4820-8900-e9726c2d81c1|216</t>
  </si>
  <si>
    <t>771411035</t>
  </si>
  <si>
    <t>Montáž soklíkov z obkladačiek schodiskových stupňovitých do malty veľ. 100 x 300 mm -SCH1 a SCH3</t>
  </si>
  <si>
    <t>2dec8c5f-a1bd-4820-8900-e9726c2d81c1|218</t>
  </si>
  <si>
    <t>Montáž podláh z dlaždíc keramických do tmelu flexibilného mrazuvzdorného veľ. 300 x 600 mm-vstup</t>
  </si>
  <si>
    <t>2dec8c5f-a1bd-4820-8900-e9726c2d81c1|220</t>
  </si>
  <si>
    <t>Dlažba protišmyková R 11, 300/600 -vstup</t>
  </si>
  <si>
    <t>2dec8c5f-a1bd-4820-8900-e9726c2d81c1|222</t>
  </si>
  <si>
    <t>Dlažba protišmyková R 11, 300/600 SCH1,SCH2,SCH3</t>
  </si>
  <si>
    <t>2dec8c5f-a1bd-4820-8900-e9726c2d81c1|224</t>
  </si>
  <si>
    <t>2dec8c5f-a1bd-4820-8900-e9726c2d81c1|-1882595175</t>
  </si>
  <si>
    <t>2dec8c5f-a1bd-4820-8900-e9726c2d81c1|226</t>
  </si>
  <si>
    <t>2dec8c5f-a1bd-4820-8900-e9726c2d81c1|228</t>
  </si>
  <si>
    <t>Nátery kov.stav.doplnk.konštr. syntetické na vzduchu schnúce dvojnás - 105µm</t>
  </si>
  <si>
    <t>2dec8c5f-a1bd-4820-8900-e9726c2d81c1|230</t>
  </si>
  <si>
    <t>Nátery epoxidové ,kontaktný mostík s posypom</t>
  </si>
  <si>
    <t>$VP$271</t>
  </si>
  <si>
    <t>$VP$272</t>
  </si>
  <si>
    <t>$VP$273</t>
  </si>
  <si>
    <t>$VP$274</t>
  </si>
  <si>
    <t>$VP$275</t>
  </si>
  <si>
    <t>$VP$276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</si>
</sst>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auto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auto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auto="1"/>
      <name val="Calibri"/>
      <family val="2"/>
      <charset val="238"/>
      <scheme val="minor"/>
    </font>
    <font>
      <sz val="14"/>
      <color auto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i/>
      <sz val="20"/>
      <color rgb="FFFFA300"/>
      <name val="Calibri"/>
      <family val="2"/>
      <charset val="238"/>
      <scheme val="minor"/>
    </font>
    <font>
      <b/>
      <sz val="12"/>
      <color indexed="48"/>
      <name val="Arial"/>
      <charset val="110"/>
    </font>
    <font>
      <sz val="10"/>
      <color indexed="23"/>
      <name val="Arial"/>
      <charset val="110"/>
    </font>
    <font>
      <sz val="10"/>
      <color auto="1"/>
      <name val="Tahoma"/>
      <charset val="110"/>
    </font>
    <font>
      <sz val="11"/>
      <color auto="1"/>
      <name val="Calibri"/>
      <charset val="110"/>
    </font>
    <font>
      <sz val="10"/>
      <color indexed="23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rgb="FF7C878E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color rgb="FF7C878E"/>
      <name val="Calibri"/>
      <family val="2"/>
      <charset val="238"/>
      <scheme val="minor"/>
    </font>
    <font>
      <b/>
      <i/>
      <u/>
      <sz val="10"/>
      <color rgb="FF7C878E"/>
      <name val="Calibri"/>
      <family val="2"/>
      <charset val="238"/>
      <scheme val="minor"/>
    </font>
    <font>
      <b/>
      <sz val="11"/>
      <color auto="1"/>
      <name val="Calibri"/>
      <family val="2"/>
      <scheme val="minor"/>
    </font>
    <font>
      <sz val="8"/>
      <color auto="1"/>
      <name val="Arial Narrow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149998474074526" theme="0"/>
        <bgColor auto="1"/>
      </patternFill>
    </fill>
    <fill>
      <patternFill patternType="solid">
        <fgColor rgb="FF6893C6"/>
        <bgColor auto="1"/>
      </patternFill>
    </fill>
    <fill>
      <patternFill patternType="solid">
        <fgColor tint="0.599993896298105" theme="3"/>
        <bgColor auto="1"/>
      </patternFill>
    </fill>
    <fill>
      <patternFill patternType="solid">
        <fgColor tint="0.399975585192419" theme="5"/>
        <bgColor auto="1"/>
      </patternFill>
    </fill>
    <fill>
      <patternFill patternType="solid">
        <fgColor rgb="FFFAF2C9"/>
        <bgColor auto="1"/>
      </patternFill>
    </fill>
    <fill>
      <patternFill patternType="solid">
        <fgColor rgb="FF95B3D7"/>
        <bgColor auto="1"/>
      </patternFill>
    </fill>
    <fill>
      <patternFill patternType="solid">
        <fgColor rgb="FFDCE6F1"/>
        <bgColor auto="1"/>
      </patternFill>
    </fill>
    <fill>
      <patternFill patternType="solid">
        <fgColor rgb="FFB8CCE4"/>
        <bgColor auto="1"/>
      </patternFill>
    </fill>
    <fill>
      <patternFill patternType="solid">
        <fgColor rgb="FFD9D9D9"/>
        <bgColor auto="1"/>
      </patternFill>
    </fill>
  </fills>
  <borders count="15">
    <border>
      <left/>
      <right/>
      <top/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 style="thin">
        <color tint="-0.14996795556505" theme="0"/>
      </bottom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 style="thin">
        <color auto="1"/>
      </bottom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auto="1"/>
      </top>
      <bottom style="thin">
        <color auto="1"/>
      </bottom>
      <diagonal/>
    </border>
    <border>
      <left style="thin">
        <color tint="-0.14996795556505" theme="0"/>
      </left>
      <right style="thin">
        <color tint="-0.14996795556505" theme="0"/>
      </right>
      <top/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auto="1"/>
      </top>
      <bottom style="thin">
        <color tint="-0.14996795556505" theme="0"/>
      </bottom>
      <diagonal/>
    </border>
    <border>
      <left style="thin">
        <color tint="-0.14996795556505" theme="0"/>
      </left>
      <right style="thin">
        <color tint="-0.14996795556505" theme="0"/>
      </right>
      <top/>
      <bottom style="thin">
        <color tint="-0.14996795556505" theme="0"/>
      </bottom>
      <diagonal/>
    </border>
    <border>
      <left style="thin">
        <color tint="-0.14996795556505" theme="0"/>
      </left>
      <right/>
      <top style="thin">
        <color tint="-0.14996795556505" theme="0"/>
      </top>
      <bottom style="thin">
        <color tint="-0.14996795556505" theme="0"/>
      </bottom>
      <diagonal/>
    </border>
    <border>
      <left/>
      <right/>
      <top style="thin">
        <color tint="-0.14996795556505" theme="0"/>
      </top>
      <bottom style="thin">
        <color tint="-0.14996795556505" theme="0"/>
      </bottom>
      <diagonal/>
    </border>
    <border>
      <left/>
      <right style="thin">
        <color tint="-0.14996795556505" theme="0"/>
      </right>
      <top style="thin">
        <color tint="-0.14996795556505" theme="0"/>
      </top>
      <bottom style="thin">
        <color tint="-0.14996795556505" theme="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5">
    <xf fontId="0" numFmtId="0" fillId="0" borderId="0"/>
    <xf applyNumberFormat="0" applyBorder="0" applyAlignment="0" applyProtection="0" fontId="9" numFmtId="0" fillId="6" borderId="0"/>
    <xf fontId="4" numFmtId="0" fillId="0" borderId="0"/>
    <xf fontId="3" numFmtId="0" fillId="0" borderId="0"/>
    <xf applyNumberFormat="0" applyFill="0" applyBorder="0" applyAlignment="0" applyProtection="0" fontId="18" numFmtId="0" fillId="0" borderId="0"/>
  </cellStyleXfs>
  <cellXfs count="134">
    <xf fontId="0" numFmtId="0" fillId="0" borderId="0" xfId="0"/>
    <xf applyFont="1" fontId="6" numFmtId="0" fillId="0" borderId="0" xfId="0"/>
    <xf applyFont="1" applyFill="1" applyBorder="1" applyAlignment="1" fontId="5" numFmtId="0" fillId="3" borderId="2" xfId="0">
      <alignment vertical="center"/>
    </xf>
    <xf applyFont="1" applyFill="1" applyBorder="1" applyAlignment="1" fontId="5" numFmtId="0" fillId="3" borderId="4" xfId="0">
      <alignment vertical="center"/>
    </xf>
    <xf applyFont="1" applyFill="1" applyBorder="1" applyAlignment="1" fontId="5" numFmtId="0" fillId="3" borderId="6" xfId="0">
      <alignment vertical="center"/>
    </xf>
    <xf applyFont="1" applyFill="1" applyBorder="1" fontId="5" numFmtId="0" fillId="2" borderId="1" xfId="0"/>
    <xf applyFont="1" applyFill="1" applyBorder="1" applyAlignment="1" fontId="5" numFmtId="0" fillId="3" borderId="1" xfId="0">
      <alignment horizontal="left"/>
    </xf>
    <xf applyFont="1" applyFill="1" applyBorder="1" applyAlignment="1" fontId="5" numFmtId="0" fillId="3" borderId="1" xfId="0">
      <alignment horizontal="center"/>
    </xf>
    <xf applyFont="1" applyFill="1" applyBorder="1" fontId="5" numFmtId="0" fillId="0" borderId="1" xfId="0"/>
    <xf applyBorder="1" fontId="0" numFmtId="0" fillId="0" borderId="0" xfId="0"/>
    <xf applyFont="1" applyFill="1" applyBorder="1" fontId="7" numFmtId="0" fillId="0" borderId="0" xfId="0"/>
    <xf applyFont="1" applyFill="1" applyBorder="1" fontId="7" numFmtId="0" fillId="4" borderId="1" xfId="0"/>
    <xf applyFont="1" applyFill="1" applyBorder="1" fontId="5" numFmtId="0" fillId="5" borderId="1" xfId="0"/>
    <xf applyNumberFormat="1" fontId="0" numFmtId="49" fillId="0" borderId="0" xfId="0"/>
    <xf applyNumberFormat="1" applyFont="1" fontId="6" numFmtId="49" fillId="0" borderId="0" xfId="0"/>
    <xf fontId="4" numFmtId="0" fillId="0" borderId="0" xfId="2"/>
    <xf applyAlignment="1" applyProtection="1" fontId="4" numFmtId="0" fillId="0" borderId="0" xfId="2">
      <alignment horizontal="left" vertical="top"/>
    </xf>
    <xf applyFont="1" applyAlignment="1" applyProtection="1" fontId="11" numFmtId="0" fillId="0" borderId="0" xfId="2">
      <alignment horizontal="left"/>
    </xf>
    <xf applyFont="1" applyAlignment="1" applyProtection="1" fontId="4" numFmtId="0" fillId="0" borderId="0" xfId="2">
      <alignment horizontal="left"/>
    </xf>
    <xf applyFont="1" applyAlignment="1" applyProtection="1" fontId="12" numFmtId="0" fillId="0" borderId="0" xfId="2">
      <alignment horizontal="left"/>
    </xf>
    <xf applyFont="1" applyAlignment="1" applyProtection="1" fontId="13" numFmtId="0" fillId="0" borderId="0" xfId="2">
      <alignment horizontal="left" wrapText="1"/>
    </xf>
    <xf applyFont="1" applyAlignment="1" applyProtection="1" fontId="14" numFmtId="0" fillId="0" borderId="0" xfId="2">
      <alignment horizontal="left" wrapText="1"/>
    </xf>
    <xf applyFont="1" applyFill="1" applyAlignment="1" fontId="10" numFmtId="0" fillId="0" borderId="0" xfId="1">
      <alignment horizontal="left"/>
    </xf>
    <xf applyFont="1" applyAlignment="1" applyProtection="1" fontId="15" numFmtId="0" fillId="0" borderId="0" xfId="2">
      <alignment vertical="top" wrapText="1"/>
    </xf>
    <xf applyFont="1" applyAlignment="1" applyProtection="1" fontId="12" numFmtId="0" fillId="0" borderId="0" xfId="2"/>
    <xf applyFont="1" applyAlignment="1" applyProtection="1" fontId="16" numFmtId="0" fillId="0" borderId="0" xfId="2">
      <alignment horizontal="left"/>
    </xf>
    <xf applyFont="1" applyAlignment="1" applyProtection="1" fontId="17" numFmtId="0" fillId="0" borderId="0" xfId="2">
      <alignment horizontal="left"/>
    </xf>
    <xf applyFont="1" applyAlignment="1" applyProtection="1" fontId="17" numFmtId="0" fillId="0" borderId="0" xfId="2"/>
    <xf applyFont="1" applyFill="1" applyBorder="1" applyAlignment="1" fontId="20" numFmtId="0" fillId="0" borderId="0" xfId="4">
      <alignment horizontal="left" vertical="center"/>
    </xf>
    <xf applyFont="1" applyAlignment="1" fontId="20" numFmtId="0" fillId="0" borderId="0" xfId="4">
      <alignment vertical="center"/>
    </xf>
    <xf applyFont="1" applyFill="1" applyAlignment="1" fontId="10" numFmtId="0" fillId="0" borderId="0" xfId="1">
      <alignment horizontal="left" shrinkToFit="1"/>
    </xf>
    <xf applyFont="1" applyAlignment="1" applyProtection="1" fontId="2" numFmtId="0" fillId="0" borderId="0" xfId="2">
      <alignment horizontal="left"/>
    </xf>
    <xf applyFont="1" fontId="2" numFmtId="0" fillId="0" borderId="0" xfId="2"/>
    <xf applyFont="1" applyAlignment="1" applyProtection="1" fontId="1" numFmtId="0" fillId="0" borderId="0" xfId="2">
      <alignment horizontal="left"/>
    </xf>
    <xf applyFont="1" applyFill="1" applyBorder="1" applyAlignment="1" fontId="8" numFmtId="0" fillId="4" borderId="1" xfId="0">
      <alignment horizontal="left"/>
    </xf>
    <xf applyFont="1" applyFill="1" applyBorder="1" applyAlignment="1" fontId="8" numFmtId="0" fillId="0" borderId="0" xfId="0">
      <alignment horizontal="left"/>
    </xf>
    <xf applyFill="1" applyBorder="1" applyAlignment="1" fontId="0" numFmtId="0" fillId="5" borderId="1" xfId="0">
      <alignment horizontal="left"/>
    </xf>
    <xf applyNumberFormat="1" applyFill="1" applyBorder="1" applyAlignment="1" fontId="0" numFmtId="22" fillId="0" borderId="1" xfId="0">
      <alignment horizontal="left"/>
    </xf>
    <xf applyFont="1" applyFill="1" applyBorder="1" applyAlignment="1" fontId="8" numFmtId="0" fillId="4" borderId="8" xfId="0">
      <alignment horizontal="left"/>
    </xf>
    <xf applyFont="1" applyFill="1" applyBorder="1" applyAlignment="1" fontId="8" numFmtId="0" fillId="4" borderId="9" xfId="0">
      <alignment horizontal="left"/>
    </xf>
    <xf applyFont="1" applyFill="1" applyBorder="1" applyAlignment="1" fontId="8" numFmtId="0" fillId="4" borderId="10" xfId="0">
      <alignment horizontal="left"/>
    </xf>
    <xf applyNumberFormat="1" applyFill="1" applyBorder="1" applyAlignment="1" fontId="0" numFmtId="49" fillId="2" borderId="1" xfId="0">
      <alignment horizontal="left"/>
    </xf>
    <xf applyNumberFormat="1" applyFill="1" applyBorder="1" applyAlignment="1" fontId="0" numFmtId="14" fillId="0" borderId="1" xfId="0">
      <alignment horizontal="left"/>
    </xf>
    <xf applyFill="1" applyBorder="1" applyAlignment="1" fontId="0" numFmtId="0" fillId="2" borderId="1" xfId="0">
      <alignment horizontal="left"/>
    </xf>
    <xf applyFont="1" applyFill="1" applyBorder="1" applyAlignment="1" fontId="19" numFmtId="0" fillId="0" borderId="0" xfId="1">
      <alignment horizontal="right" vertical="center"/>
    </xf>
    <xf applyFont="1" applyFill="1" applyAlignment="1" fontId="19" numFmtId="0" fillId="0" borderId="0" xfId="1">
      <alignment horizontal="right"/>
    </xf>
    <xf applyFont="1" applyFill="1" applyAlignment="1" fontId="19" numFmtId="0" fillId="0" borderId="0" xfId="1">
      <alignment horizontal="right" vertical="center"/>
    </xf>
    <xf applyFont="1" applyFill="1" applyBorder="1" applyAlignment="1" fontId="5" numFmtId="0" fillId="3" borderId="2" xfId="0">
      <alignment horizontal="center" vertical="center"/>
    </xf>
    <xf applyFont="1" applyFill="1" applyBorder="1" applyAlignment="1" fontId="5" numFmtId="0" fillId="3" borderId="4" xfId="0">
      <alignment horizontal="center" vertical="center"/>
    </xf>
    <xf applyFont="1" applyFill="1" applyBorder="1" applyAlignment="1" fontId="5" numFmtId="0" fillId="3" borderId="6" xfId="0">
      <alignment horizontal="center" vertical="center"/>
    </xf>
    <xf applyFont="1" applyFill="1" applyBorder="1" applyAlignment="1" fontId="5" numFmtId="0" fillId="3" borderId="2" xfId="0">
      <alignment horizontal="center" vertical="center" wrapText="1"/>
    </xf>
    <xf applyFont="1" applyFill="1" applyBorder="1" applyAlignment="1" fontId="5" numFmtId="0" fillId="3" borderId="4" xfId="0">
      <alignment horizontal="center" vertical="center" wrapText="1"/>
    </xf>
    <xf applyFont="1" applyFill="1" applyBorder="1" applyAlignment="1" fontId="5" numFmtId="0" fillId="3" borderId="6" xfId="0">
      <alignment horizontal="center" vertical="center" wrapText="1"/>
    </xf>
    <xf applyFont="1" applyFill="1" applyBorder="1" applyAlignment="1" fontId="5" numFmtId="0" fillId="3" borderId="3" xfId="0">
      <alignment horizontal="center" vertical="center" wrapText="1"/>
    </xf>
    <xf applyFont="1" applyFill="1" applyBorder="1" applyAlignment="1" fontId="5" numFmtId="0" fillId="3" borderId="5" xfId="0">
      <alignment horizontal="center" vertical="center" wrapText="1"/>
    </xf>
    <xf applyFont="1" applyFill="1" applyBorder="1" applyAlignment="1" fontId="5" numFmtId="0" fillId="3" borderId="7" xfId="0">
      <alignment horizontal="center" vertical="center" wrapText="1"/>
    </xf>
    <xf applyNumberFormat="1" applyFont="1" applyFill="1" applyBorder="1" applyAlignment="1" fontId="5" numFmtId="49" fillId="3" borderId="3" xfId="0">
      <alignment horizontal="center" vertical="center"/>
    </xf>
    <xf applyNumberFormat="1" applyFont="1" applyFill="1" applyBorder="1" applyAlignment="1" fontId="5" numFmtId="49" fillId="3" borderId="5" xfId="0">
      <alignment horizontal="center" vertical="center"/>
    </xf>
    <xf applyNumberFormat="1" applyFont="1" applyFill="1" applyBorder="1" applyAlignment="1" fontId="5" numFmtId="49" fillId="3" borderId="7" xfId="0">
      <alignment horizontal="center" vertical="center"/>
    </xf>
    <xf applyFill="1" applyBorder="1" applyAlignment="1" applyProtection="1" fontId="0" numFmtId="0" fillId="7" borderId="1" xfId="0">
      <alignment horizontal="left"/>
      <protection locked="0"/>
    </xf>
    <xf applyNumberFormat="1" applyFill="1" applyBorder="1" applyAlignment="1" applyProtection="1" fontId="0" numFmtId="49" fillId="7" borderId="1" xfId="0">
      <alignment horizontal="left"/>
      <protection locked="0"/>
    </xf>
    <xf applyBorder="1" fontId="0" numFmtId="0" fillId="0" borderId="11" xfId="0"/>
    <xf applyNumberFormat="1" applyBorder="1" fontId="0" numFmtId="4" fillId="0" borderId="11" xfId="0"/>
    <xf applyNumberFormat="1" applyBorder="1" fontId="0" numFmtId="3" fillId="0" borderId="11" xfId="0"/>
    <xf applyFill="1" applyBorder="1" applyProtection="1" fontId="0" numFmtId="0" fillId="7" borderId="11" xfId="0">
      <protection locked="0"/>
    </xf>
    <xf applyProtection="1" fontId="0" numFmtId="0" fillId="0" borderId="0" xfId="0">
      <protection locked="0"/>
    </xf>
    <xf applyFont="1" applyFill="1" applyBorder="1" applyAlignment="1" applyProtection="1" fontId="5" numFmtId="0" fillId="3" borderId="3" xfId="0">
      <alignment horizontal="center" vertical="center" wrapText="1"/>
      <protection locked="0"/>
    </xf>
    <xf applyFont="1" applyFill="1" applyBorder="1" applyAlignment="1" applyProtection="1" fontId="5" numFmtId="0" fillId="3" borderId="5" xfId="0">
      <alignment horizontal="center" vertical="center" wrapText="1"/>
      <protection locked="0"/>
    </xf>
    <xf applyFont="1" applyFill="1" applyBorder="1" applyAlignment="1" applyProtection="1" fontId="5" numFmtId="0" fillId="3" borderId="7" xfId="0">
      <alignment horizontal="center" vertical="center" wrapText="1"/>
      <protection locked="0"/>
    </xf>
    <xf applyFont="1" applyFill="1" fontId="21" numFmtId="0" fillId="4" borderId="0" xfId="0"/>
    <xf applyNumberFormat="1" applyFont="1" applyFill="1" fontId="21" numFmtId="49" fillId="4" borderId="0" xfId="0"/>
    <xf applyFont="1" fontId="21" numFmtId="0" fillId="0" borderId="0" xfId="0"/>
    <xf applyFont="1" applyFill="1" applyAlignment="1" fontId="21" numFmtId="0" fillId="4" borderId="0" xfId="0">
      <alignment wrapText="1"/>
    </xf>
    <xf applyFill="1" fontId="0" numFmtId="0" fillId="4" borderId="0" xfId="0"/>
    <xf applyFill="1" applyProtection="1" fontId="0" numFmtId="0" fillId="4" borderId="0" xfId="0">
      <protection locked="0"/>
    </xf>
    <xf applyFont="1" applyFill="1" fontId="21" numFmtId="0" fillId="8" borderId="0" xfId="0"/>
    <xf applyNumberFormat="1" applyFont="1" applyFill="1" fontId="21" numFmtId="49" fillId="8" borderId="0" xfId="0"/>
    <xf applyFont="1" applyFill="1" applyAlignment="1" fontId="21" numFmtId="0" fillId="8" borderId="0" xfId="0">
      <alignment wrapText="1"/>
    </xf>
    <xf applyFill="1" fontId="0" numFmtId="0" fillId="8" borderId="0" xfId="0"/>
    <xf applyFill="1" applyProtection="1" fontId="0" numFmtId="0" fillId="8" borderId="0" xfId="0">
      <protection locked="0"/>
    </xf>
    <xf applyFont="1" applyFill="1" fontId="21" numFmtId="0" fillId="9" borderId="0" xfId="0"/>
    <xf applyNumberFormat="1" applyFont="1" applyFill="1" fontId="21" numFmtId="49" fillId="9" borderId="0" xfId="0"/>
    <xf applyFont="1" applyFill="1" applyAlignment="1" fontId="21" numFmtId="0" fillId="9" borderId="0" xfId="0">
      <alignment wrapText="1"/>
    </xf>
    <xf applyFill="1" fontId="0" numFmtId="0" fillId="9" borderId="0" xfId="0"/>
    <xf applyFill="1" applyProtection="1" fontId="0" numFmtId="0" fillId="9" borderId="0" xfId="0">
      <protection locked="0"/>
    </xf>
    <xf applyNumberFormat="1" applyBorder="1" fontId="0" numFmtId="49" fillId="0" borderId="11" xfId="0"/>
    <xf applyAlignment="1" fontId="0" numFmtId="0" fillId="0" borderId="0" xfId="0">
      <alignment wrapText="1"/>
    </xf>
    <xf applyBorder="1" applyAlignment="1" fontId="0" numFmtId="0" fillId="0" borderId="12" xfId="0">
      <alignment wrapText="1"/>
    </xf>
    <xf applyBorder="1" applyAlignment="1" fontId="0" numFmtId="0" fillId="0" borderId="13" xfId="0">
      <alignment wrapText="1"/>
    </xf>
    <xf applyBorder="1" applyAlignment="1" fontId="0" numFmtId="0" fillId="0" borderId="14" xfId="0">
      <alignment wrapText="1"/>
    </xf>
    <xf applyBorder="1" applyAlignment="1" fontId="0" numFmtId="0" fillId="0" borderId="11" xfId="0">
      <alignment horizontal="left"/>
    </xf>
    <xf applyNumberFormat="1" applyBorder="1" fontId="0" numFmtId="164" fillId="0" borderId="11" xfId="0"/>
    <xf applyBorder="1" applyProtection="1" fontId="0" numFmtId="0" fillId="0" borderId="11" xfId="0">
      <protection locked="0"/>
    </xf>
    <xf applyNumberFormat="1" applyFill="1" applyBorder="1" applyProtection="1" fontId="0" numFmtId="4" fillId="7" borderId="11" xfId="0">
      <protection locked="0"/>
    </xf>
    <xf applyNumberFormat="1" applyBorder="1" fontId="0" numFmtId="9" fillId="0" borderId="11" xfId="0"/>
    <xf applyNumberFormat="1" applyFill="1" applyBorder="1" applyProtection="1" fontId="0" numFmtId="9" fillId="7" borderId="11" xfId="0">
      <protection locked="0"/>
    </xf>
    <xf applyFont="1" applyBorder="1" applyAlignment="1" fontId="22" numFmtId="0" fillId="0" borderId="11" xfId="0">
      <alignment wrapText="1"/>
    </xf>
    <xf applyFont="1" applyFill="1" applyBorder="1" applyAlignment="1" applyProtection="1" fontId="22" numFmtId="0" fillId="7" borderId="11" xfId="0">
      <alignment wrapText="1"/>
      <protection locked="0"/>
    </xf>
    <xf applyNumberFormat="1" applyFont="1" applyFill="1" fontId="21" numFmtId="4" fillId="9" borderId="0" xfId="0"/>
    <xf applyNumberFormat="1" applyFill="1" applyBorder="1" applyProtection="1" fontId="0" numFmtId="164" fillId="7" borderId="11" xfId="0">
      <protection locked="0"/>
    </xf>
    <xf applyFont="1" applyFill="1" fontId="21" numFmtId="0" fillId="10" borderId="0" xfId="0"/>
    <xf applyNumberFormat="1" applyFont="1" applyFill="1" fontId="21" numFmtId="49" fillId="10" borderId="0" xfId="0"/>
    <xf applyFont="1" applyFill="1" applyAlignment="1" fontId="21" numFmtId="0" fillId="10" borderId="0" xfId="0">
      <alignment wrapText="1"/>
    </xf>
    <xf applyFill="1" fontId="0" numFmtId="0" fillId="10" borderId="0" xfId="0"/>
    <xf applyFill="1" applyProtection="1" fontId="0" numFmtId="0" fillId="10" borderId="0" xfId="0">
      <protection locked="0"/>
    </xf>
    <xf applyNumberFormat="1" applyFont="1" fontId="21" numFmtId="4" fillId="0" borderId="0" xfId="0"/>
    <xf applyBorder="1" fontId="0" numFmtId="0" fillId="0" borderId="12" xfId="0"/>
    <xf applyBorder="1" fontId="0" numFmtId="0" fillId="0" borderId="13" xfId="0"/>
    <xf applyBorder="1" fontId="0" numFmtId="0" fillId="0" borderId="14" xfId="0"/>
    <xf applyFill="1" applyBorder="1" applyProtection="1" fontId="0" numFmtId="0" fillId="7" borderId="12" xfId="0">
      <protection locked="0"/>
    </xf>
    <xf applyFill="1" applyBorder="1" applyProtection="1" fontId="0" numFmtId="0" fillId="7" borderId="14" xfId="0">
      <protection locked="0"/>
    </xf>
    <xf applyFill="1" applyBorder="1" applyAlignment="1" applyProtection="1" fontId="0" numFmtId="0" fillId="7" borderId="11" xfId="0">
      <alignment horizontal="left"/>
      <protection locked="0"/>
    </xf>
    <xf applyNumberFormat="1" applyFill="1" applyProtection="1" fontId="0" numFmtId="49" fillId="7" borderId="0" xfId="0">
      <protection locked="0"/>
    </xf>
    <xf applyNumberFormat="1" applyFill="1" applyBorder="1" applyProtection="1" fontId="0" numFmtId="49" fillId="7" borderId="11" xfId="0">
      <protection locked="0"/>
    </xf>
    <xf applyNumberFormat="1" applyFont="1" applyFill="1" fontId="21" numFmtId="4" fillId="10" borderId="0" xfId="0"/>
    <xf applyNumberFormat="1" applyFont="1" applyFill="1" fontId="21" numFmtId="4" fillId="8" borderId="0" xfId="0"/>
    <xf applyNumberFormat="1" applyFont="1" applyFill="1" fontId="21" numFmtId="4" fillId="4" borderId="0" xfId="0"/>
    <xf applyBorder="1" applyAlignment="1" fontId="0" numFmtId="0" fillId="0" borderId="11" xfId="0">
      <alignment wrapText="1"/>
    </xf>
    <xf applyFill="1" applyBorder="1" fontId="0" numFmtId="0" fillId="11" borderId="11" xfId="0"/>
    <xf applyFont="1" applyFill="1" applyBorder="1" fontId="21" numFmtId="0" fillId="11" borderId="11" xfId="0"/>
    <xf applyNumberFormat="1" applyFont="1" applyFill="1" applyBorder="1" fontId="21" numFmtId="4" fillId="11" borderId="11" xfId="0"/>
    <xf applyFont="1" fontId="23" numFmtId="0" fillId="0" borderId="0" xfId="0"/>
    <xf applyFont="1" applyAlignment="1" fontId="1" numFmtId="0" fillId="0" borderId="0" xfId="2">
      <alignment horizontal="left" vertical="top"/>
    </xf>
    <xf applyFont="1" applyAlignment="1" fontId="11" numFmtId="0" fillId="0" borderId="0" xfId="2">
      <alignment horizontal="left"/>
    </xf>
    <xf applyFont="1" applyAlignment="1" fontId="1" numFmtId="0" fillId="0" borderId="0" xfId="2">
      <alignment horizontal="left"/>
    </xf>
    <xf applyFont="1" applyAlignment="1" fontId="17" numFmtId="0" fillId="0" borderId="0" xfId="2">
      <alignment horizontal="left"/>
    </xf>
    <xf applyFont="1" applyAlignment="1" fontId="12" numFmtId="0" fillId="0" borderId="0" xfId="2">
      <alignment horizontal="left"/>
    </xf>
    <xf applyFont="1" fontId="1" numFmtId="0" fillId="0" borderId="0" xfId="2"/>
    <xf applyFont="1" applyAlignment="1" fontId="15" numFmtId="0" fillId="0" borderId="0" xfId="2">
      <alignment vertical="top" wrapText="1"/>
    </xf>
    <xf applyFont="1" applyAlignment="1" fontId="13" numFmtId="0" fillId="0" borderId="0" xfId="2">
      <alignment horizontal="left" wrapText="1"/>
    </xf>
    <xf applyFont="1" applyAlignment="1" fontId="14" numFmtId="0" fillId="0" borderId="0" xfId="2">
      <alignment horizontal="left" wrapText="1"/>
    </xf>
    <xf applyFont="1" fontId="17" numFmtId="0" fillId="0" borderId="0" xfId="2"/>
    <xf applyFont="1" fontId="12" numFmtId="0" fillId="0" borderId="0" xfId="2"/>
    <xf applyFont="1" applyAlignment="1" fontId="16" numFmtId="0" fillId="0" borderId="0" xfId="2">
      <alignment horizontal="left"/>
    </xf>
  </cellXfs>
  <cellStyles count="5">
    <cellStyle name="60% - Accent2" xfId="1" builtinId="36"/>
    <cellStyle name="Hyperlink" xfId="4" builtinId="8"/>
    <cellStyle name="Normal" xfId="0" builtinId="0"/>
    <cellStyle name="Normální 2" xfId="2"/>
    <cellStyle name="Normální 3" xfId="3"/>
  </cellStyles>
  <dxfs count="0"/>
  <colors>
    <mruColors xmlns="http://schemas.openxmlformats.org/spreadsheetml/2006/main">
      <color rgb="FF6893C6"/>
      <color rgb="FFD9D9D9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5" Type="http://schemas.openxmlformats.org/officeDocument/2006/relationships/sharedStrings" Target="sharedStrings.xml" /><Relationship Id="flId7" Type="http://schemas.openxmlformats.org/officeDocument/2006/relationships/theme" Target="theme/theme1.xml" /><Relationship Id="flId6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 xmlns:a="http://schemas.openxmlformats.org/drawingml/2006/main"/>
  <a:extraClrSchemeLst xmlns:a="http://schemas.openxmlformats.org/drawingml/2006/main"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H24"/>
  <sheetViews>
    <sheetView showGridLines="0" tabSelected="1" topLeftCell="B1" workbookViewId="0">
      <selection activeCell="B3" sqref="B3"/>
    </sheetView>
  </sheetViews>
  <sheetFormatPr defaultColWidth="9.140625" defaultRowHeight="15"/>
  <cols>
    <col min="1" max="1" width="9.125" hidden="1" customWidth="1"/>
    <col min="2" max="2" width="2.75" customWidth="1"/>
    <col min="3" max="3" width="32.75" customWidth="1"/>
    <col min="4" max="4" width="17.75" customWidth="1"/>
    <col min="5" max="5" width="38.75" customWidth="1"/>
    <col min="6" max="7" width="13.75" customWidth="1"/>
  </cols>
  <sheetData>
    <row r="1" ht="52.5" customHeight="1">
      <c r="A1" t="s">
        <v>81</v>
      </c>
    </row>
    <row r="2" ht="18.75">
      <c r="B2" s="1" t="s">
        <v>19</v>
      </c>
    </row>
    <row r="3" ht="6.95" customHeight="1">
      <c r="A3" t="s">
        <v>82</v>
      </c>
      <c r="B3" s="9"/>
    </row>
    <row r="4" ht="18.75">
      <c r="C4" s="10" t="s">
        <v>76</v>
      </c>
      <c r="D4" s="35"/>
      <c r="E4" s="35"/>
      <c r="F4" s="35"/>
      <c r="G4" s="35"/>
      <c r="H4" s="35"/>
    </row>
    <row r="5" ht="18.75">
      <c r="A5" t="s">
        <v>83</v>
      </c>
      <c r="C5" s="10" t="s">
        <v>0</v>
      </c>
      <c r="D5" s="35" t="s">
        <v>84</v>
      </c>
      <c r="E5" s="35"/>
      <c r="F5" s="35"/>
      <c r="G5" s="35"/>
      <c r="H5" s="35"/>
    </row>
    <row r="6" ht="6.95" customHeight="1"/>
    <row r="7" ht="18.75">
      <c r="A7">
        <v>6</v>
      </c>
      <c r="C7" s="11" t="s">
        <v>20</v>
      </c>
      <c r="D7" s="34" t="s">
        <v>85</v>
      </c>
      <c r="E7" s="38" t="s">
        <v>86</v>
      </c>
      <c r="F7" s="39"/>
      <c r="G7" s="39"/>
      <c r="H7" s="40"/>
    </row>
    <row r="8">
      <c r="A8">
        <v>6</v>
      </c>
      <c r="C8" s="12" t="s">
        <v>1</v>
      </c>
      <c r="D8" s="36">
        <v>1</v>
      </c>
      <c r="E8" s="36"/>
      <c r="F8" s="36"/>
      <c r="G8" s="36"/>
      <c r="H8" s="36"/>
    </row>
    <row r="9">
      <c r="C9" s="8" t="s">
        <v>21</v>
      </c>
      <c r="D9" s="37">
        <v>44119</v>
      </c>
      <c r="E9" s="37"/>
      <c r="F9" s="37"/>
      <c r="G9" s="37"/>
      <c r="H9" s="37"/>
    </row>
    <row r="10">
      <c r="C10" s="8" t="s">
        <v>22</v>
      </c>
      <c r="D10" s="42">
        <v>44114</v>
      </c>
      <c r="E10" s="42"/>
      <c r="F10" s="42"/>
      <c r="G10" s="42"/>
      <c r="H10" s="42"/>
    </row>
    <row r="11" ht="6.95" customHeight="1"/>
    <row r="12">
      <c r="C12" s="5" t="s">
        <v>23</v>
      </c>
      <c r="D12" s="59"/>
      <c r="E12" s="43"/>
      <c r="F12" s="43"/>
      <c r="G12" s="43"/>
      <c r="H12" s="43"/>
    </row>
    <row r="13">
      <c r="C13" s="5" t="s">
        <v>24</v>
      </c>
      <c r="D13" s="60"/>
      <c r="E13" s="41"/>
      <c r="F13" s="41"/>
      <c r="G13" s="41"/>
      <c r="H13" s="41"/>
    </row>
    <row r="14" hidden="1">
      <c r="C14" s="5" t="s">
        <v>79</v>
      </c>
      <c r="D14" s="41"/>
      <c r="E14" s="41"/>
      <c r="F14" s="41"/>
      <c r="G14" s="41"/>
      <c r="H14" s="41"/>
    </row>
    <row r="15" hidden="1">
      <c r="C15" s="5" t="s">
        <v>80</v>
      </c>
      <c r="D15" s="41"/>
      <c r="E15" s="41"/>
      <c r="F15" s="41"/>
      <c r="G15" s="41"/>
      <c r="H15" s="41"/>
    </row>
    <row r="16" hidden="1">
      <c r="C16" s="5" t="s">
        <v>78</v>
      </c>
      <c r="D16" s="41"/>
      <c r="E16" s="41"/>
      <c r="F16" s="41"/>
      <c r="G16" s="41"/>
      <c r="H16" s="41"/>
    </row>
    <row r="18" ht="18.75">
      <c r="B18" s="1" t="s">
        <v>27</v>
      </c>
    </row>
    <row r="19" ht="6.95" customHeight="1"/>
    <row r="20">
      <c r="C20" s="6" t="s">
        <v>2</v>
      </c>
      <c r="D20" s="7" t="s">
        <v>3</v>
      </c>
      <c r="E20" s="7" t="s">
        <v>5</v>
      </c>
      <c r="F20" s="7" t="s">
        <v>25</v>
      </c>
      <c r="G20" s="7" t="s">
        <v>26</v>
      </c>
      <c r="H20" s="7" t="s">
        <v>4</v>
      </c>
    </row>
    <row r="21">
      <c r="A21" s="61">
        <v>46</v>
      </c>
      <c r="C21" s="61" t="s">
        <v>87</v>
      </c>
      <c r="D21" s="61" t="s">
        <v>88</v>
      </c>
      <c r="E21" s="62">
        <f xml:space="preserve"> 'Rozpočet'!AA8</f>
        <v>0</v>
      </c>
      <c r="F21" s="63"/>
      <c r="G21" s="63"/>
      <c r="H21" s="61" t="s">
        <v>89</v>
      </c>
    </row>
    <row r="22">
      <c r="A22" s="61">
        <v>47</v>
      </c>
      <c r="C22" s="61" t="s">
        <v>90</v>
      </c>
      <c r="D22" s="61" t="s">
        <v>91</v>
      </c>
      <c r="E22" s="64"/>
      <c r="F22" s="63"/>
      <c r="G22" s="63"/>
      <c r="H22" s="61" t="s">
        <v>92</v>
      </c>
    </row>
    <row r="23">
      <c r="A23" s="61">
        <v>50</v>
      </c>
      <c r="C23" s="61" t="s">
        <v>93</v>
      </c>
      <c r="D23" s="61" t="s">
        <v>94</v>
      </c>
      <c r="E23" s="64"/>
      <c r="F23" s="63"/>
      <c r="G23" s="63"/>
      <c r="H23" s="61" t="s">
        <v>92</v>
      </c>
    </row>
    <row r="24">
      <c r="A24" s="61">
        <v>53</v>
      </c>
      <c r="C24" s="61" t="s">
        <v>95</v>
      </c>
      <c r="D24" s="61" t="s">
        <v>96</v>
      </c>
      <c r="E24" s="64"/>
      <c r="F24" s="63"/>
      <c r="G24" s="63"/>
      <c r="H24" s="61" t="s">
        <v>92</v>
      </c>
    </row>
  </sheetData>
  <sheetProtection password="DE4B" sheet="1" objects="1" formatCells="0" formatColumns="0" formatRows="0" autoFilter="0"/>
  <mergeCells>
    <mergeCell ref="D16:H16"/>
    <mergeCell ref="D15:H15"/>
    <mergeCell ref="D14:H14"/>
    <mergeCell ref="D10:H10"/>
    <mergeCell ref="D12:H12"/>
    <mergeCell ref="D13:H13"/>
    <mergeCell ref="D4:H4"/>
    <mergeCell ref="D5:H5"/>
    <mergeCell ref="D8:H8"/>
    <mergeCell ref="D9:H9"/>
    <mergeCell ref="E7:H7"/>
  </mergeCells>
  <pageMargins left="0.7" right="0.7" top="0.787401575" bottom="0.787401575" header="0.3" footer="0.3"/>
  <pageSetup paperSize="9" orientation="landscape" r:id="fl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G276"/>
  <sheetViews>
    <sheetView showGridLines="0" topLeftCell="B1" workbookViewId="0">
      <pane ySplit="7" topLeftCell="B8" activePane="bottomLeft" state="frozen"/>
    </sheetView>
  </sheetViews>
  <sheetFormatPr defaultColWidth="9.140625" defaultRowHeight="15"/>
  <cols>
    <col min="1" max="1" width="9.125" hidden="1" customWidth="1"/>
    <col min="2" max="2" width="5.125" customWidth="1"/>
    <col min="3" max="3" width="4.75" hidden="1" customWidth="1"/>
    <col min="4" max="4" width="15.75" customWidth="1"/>
    <col min="5" max="5" width="5.25" bestFit="1" customWidth="1"/>
    <col min="6" max="6" width="15.75" style="13" customWidth="1"/>
    <col min="7" max="17" width="2.75" customWidth="1"/>
    <col min="18" max="18" width="80.75" customWidth="1"/>
    <col min="19" max="19" width="6.625" bestFit="1" customWidth="1"/>
    <col min="20" max="20" width="12.75" customWidth="1"/>
    <col min="21" max="22" width="11.75" hidden="1" customWidth="1"/>
    <col min="23" max="23" width="11.75" style="65" customWidth="1"/>
    <col min="24" max="24" width="11.75" hidden="1" customWidth="1"/>
    <col min="25" max="26" width="14.75" hidden="1" customWidth="1"/>
    <col min="27" max="27" width="14.75" customWidth="1"/>
    <col min="28" max="28" width="9.125" customWidth="1"/>
    <col min="29" max="29" width="14.75" customWidth="1"/>
    <col min="30" max="30" width="2.625" hidden="1" customWidth="1"/>
    <col min="31" max="31" width="10.75" hidden="1" customWidth="1"/>
    <col min="32" max="33" width="36.75" customWidth="1"/>
  </cols>
  <sheetData>
    <row r="1" ht="52.5" customHeight="1">
      <c r="AA1" s="45" t="s">
        <v>73</v>
      </c>
      <c r="AB1" s="45"/>
      <c r="AC1" s="45"/>
      <c r="AD1" s="45"/>
      <c r="AE1" s="45"/>
      <c r="AF1" s="45"/>
      <c r="AG1" s="30" t="s">
        <v>17</v>
      </c>
    </row>
    <row r="2" ht="18.75">
      <c r="A2" t="s">
        <v>83</v>
      </c>
      <c r="B2" s="1" t="s">
        <v>11</v>
      </c>
      <c r="E2" t="s">
        <v>84</v>
      </c>
      <c r="G2" s="1"/>
      <c r="AA2" s="46"/>
      <c r="AB2" s="46"/>
      <c r="AC2" s="46"/>
      <c r="AD2" s="46"/>
      <c r="AE2" s="46"/>
      <c r="AF2" s="46"/>
      <c r="AG2" s="28"/>
    </row>
    <row r="3" ht="18.75">
      <c r="A3">
        <v>6</v>
      </c>
      <c r="B3" s="1" t="s">
        <v>28</v>
      </c>
      <c r="D3" t="s">
        <v>85</v>
      </c>
      <c r="E3" t="s">
        <v>86</v>
      </c>
      <c r="F3" s="14"/>
      <c r="G3" s="1"/>
      <c r="AA3" s="44"/>
      <c r="AB3" s="44"/>
      <c r="AC3" s="44"/>
      <c r="AD3" s="44"/>
      <c r="AE3" s="44"/>
      <c r="AF3" s="44"/>
      <c r="AG3" s="29"/>
    </row>
    <row r="4">
      <c r="AA4" s="44"/>
      <c r="AB4" s="44"/>
      <c r="AC4" s="44"/>
      <c r="AD4" s="44"/>
      <c r="AE4" s="44"/>
      <c r="AF4" s="44"/>
    </row>
    <row r="5" customHeight="1">
      <c r="B5" s="47" t="s">
        <v>6</v>
      </c>
      <c r="C5" s="47" t="s">
        <v>7</v>
      </c>
      <c r="D5" s="50" t="s">
        <v>14</v>
      </c>
      <c r="E5" s="53" t="s">
        <v>18</v>
      </c>
      <c r="F5" s="56" t="s">
        <v>8</v>
      </c>
      <c r="G5" s="47" t="s">
        <v>9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 t="s">
        <v>3</v>
      </c>
      <c r="T5" s="47" t="s">
        <v>29</v>
      </c>
      <c r="U5" s="53" t="s">
        <v>12</v>
      </c>
      <c r="V5" s="53" t="s">
        <v>13</v>
      </c>
      <c r="W5" s="66" t="s">
        <v>10</v>
      </c>
      <c r="X5" s="53" t="s">
        <v>10</v>
      </c>
      <c r="Y5" s="53" t="s">
        <v>30</v>
      </c>
      <c r="Z5" s="53" t="s">
        <v>31</v>
      </c>
      <c r="AA5" s="50" t="s">
        <v>32</v>
      </c>
      <c r="AB5" s="53" t="s">
        <v>15</v>
      </c>
      <c r="AC5" s="53" t="s">
        <v>33</v>
      </c>
      <c r="AD5" s="2"/>
      <c r="AE5" s="53" t="s">
        <v>34</v>
      </c>
      <c r="AF5" s="47" t="s">
        <v>74</v>
      </c>
      <c r="AG5" s="47" t="s">
        <v>35</v>
      </c>
    </row>
    <row r="6">
      <c r="B6" s="48"/>
      <c r="C6" s="48"/>
      <c r="D6" s="51"/>
      <c r="E6" s="54"/>
      <c r="F6" s="5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54"/>
      <c r="V6" s="54"/>
      <c r="W6" s="67"/>
      <c r="X6" s="54"/>
      <c r="Y6" s="54"/>
      <c r="Z6" s="54"/>
      <c r="AA6" s="51"/>
      <c r="AB6" s="54"/>
      <c r="AC6" s="54"/>
      <c r="AD6" s="3"/>
      <c r="AE6" s="54"/>
      <c r="AF6" s="48"/>
      <c r="AG6" s="48"/>
    </row>
    <row r="7">
      <c r="B7" s="49"/>
      <c r="C7" s="49"/>
      <c r="D7" s="52"/>
      <c r="E7" s="55"/>
      <c r="F7" s="5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5"/>
      <c r="V7" s="55"/>
      <c r="W7" s="68"/>
      <c r="X7" s="55"/>
      <c r="Y7" s="55"/>
      <c r="Z7" s="55"/>
      <c r="AA7" s="52"/>
      <c r="AB7" s="55"/>
      <c r="AC7" s="55"/>
      <c r="AD7" s="4"/>
      <c r="AE7" s="55"/>
      <c r="AF7" s="49"/>
      <c r="AG7" s="49"/>
    </row>
    <row r="8">
      <c r="A8" t="s">
        <v>97</v>
      </c>
      <c r="B8" s="69" t="s">
        <v>98</v>
      </c>
      <c r="C8" s="69"/>
      <c r="D8" s="69"/>
      <c r="E8" s="73"/>
      <c r="F8" s="70" t="s">
        <v>85</v>
      </c>
      <c r="G8" s="72" t="s">
        <v>86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73"/>
      <c r="U8" s="73"/>
      <c r="V8" s="73"/>
      <c r="W8" s="74"/>
      <c r="X8" s="73"/>
      <c r="Y8" s="116">
        <f>Y9</f>
        <v>0</v>
      </c>
      <c r="Z8" s="116">
        <f>Z9</f>
        <v>0</v>
      </c>
      <c r="AA8" s="116">
        <f>AA9</f>
        <v>0</v>
      </c>
      <c r="AB8" s="73"/>
      <c r="AC8" s="116">
        <f>AC9</f>
        <v>0</v>
      </c>
      <c r="AD8">
        <v>0</v>
      </c>
      <c r="AF8" s="73"/>
      <c r="AG8" s="73"/>
    </row>
    <row r="9">
      <c r="A9" t="s">
        <v>99</v>
      </c>
      <c r="B9" s="75" t="s">
        <v>100</v>
      </c>
      <c r="C9" s="75"/>
      <c r="D9" s="75" t="s">
        <v>101</v>
      </c>
      <c r="E9" s="78"/>
      <c r="F9" s="76" t="s">
        <v>101</v>
      </c>
      <c r="G9" s="77"/>
      <c r="H9" s="77" t="s">
        <v>102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  <c r="T9" s="78"/>
      <c r="U9" s="78"/>
      <c r="V9" s="78"/>
      <c r="W9" s="79"/>
      <c r="X9" s="78"/>
      <c r="Y9" s="115">
        <f xml:space="preserve"> Y10+Y57+Y72+Y115+Y208+Y274</f>
        <v>0</v>
      </c>
      <c r="Z9" s="115">
        <f xml:space="preserve"> Z10+Z57+Z72+Z115+Z208+Z274</f>
        <v>0</v>
      </c>
      <c r="AA9" s="115">
        <f xml:space="preserve"> AA10+AA57+AA72+AA115+AA208+AA274</f>
        <v>0</v>
      </c>
      <c r="AB9" s="78"/>
      <c r="AC9" s="115">
        <f xml:space="preserve"> AC10+AC57+AC72+AC115+AC208+AC274</f>
        <v>0</v>
      </c>
      <c r="AD9">
        <v>1</v>
      </c>
      <c r="AF9" s="78"/>
      <c r="AG9" s="78"/>
    </row>
    <row r="10">
      <c r="A10" t="s">
        <v>103</v>
      </c>
      <c r="B10" s="80" t="s">
        <v>104</v>
      </c>
      <c r="C10" s="80"/>
      <c r="D10" s="80" t="s">
        <v>101</v>
      </c>
      <c r="E10" s="83"/>
      <c r="F10" s="81" t="s">
        <v>105</v>
      </c>
      <c r="G10" s="82"/>
      <c r="H10" s="82"/>
      <c r="I10" s="82" t="s">
        <v>106</v>
      </c>
      <c r="J10" s="82"/>
      <c r="K10" s="82"/>
      <c r="L10" s="82"/>
      <c r="M10" s="82"/>
      <c r="N10" s="82"/>
      <c r="O10" s="82"/>
      <c r="P10" s="82"/>
      <c r="Q10" s="82"/>
      <c r="R10" s="82"/>
      <c r="S10" s="83"/>
      <c r="T10" s="83"/>
      <c r="U10" s="83"/>
      <c r="V10" s="83"/>
      <c r="W10" s="84"/>
      <c r="X10" s="83"/>
      <c r="Y10" s="98">
        <f xml:space="preserve"> Y11+Y19+Y30+Y55</f>
        <v>0</v>
      </c>
      <c r="Z10" s="98">
        <f xml:space="preserve"> Z11+Z19+Z30+Z55</f>
        <v>0</v>
      </c>
      <c r="AA10" s="98">
        <f xml:space="preserve"> AA11+AA19+AA30+AA55</f>
        <v>0</v>
      </c>
      <c r="AB10" s="83"/>
      <c r="AC10" s="98">
        <f xml:space="preserve"> AC11+AC19+AC30+AC55</f>
        <v>0</v>
      </c>
      <c r="AD10">
        <v>2</v>
      </c>
      <c r="AF10" s="83"/>
      <c r="AG10" s="83"/>
    </row>
    <row r="11">
      <c r="A11" t="s">
        <v>107</v>
      </c>
      <c r="B11" s="80" t="s">
        <v>104</v>
      </c>
      <c r="C11" s="80"/>
      <c r="D11" s="80" t="s">
        <v>101</v>
      </c>
      <c r="E11" s="83"/>
      <c r="F11" s="81" t="s">
        <v>108</v>
      </c>
      <c r="G11" s="82"/>
      <c r="H11" s="82"/>
      <c r="I11" s="82"/>
      <c r="J11" s="82" t="s">
        <v>109</v>
      </c>
      <c r="K11" s="82"/>
      <c r="L11" s="82"/>
      <c r="M11" s="82"/>
      <c r="N11" s="82"/>
      <c r="O11" s="82"/>
      <c r="P11" s="82"/>
      <c r="Q11" s="82"/>
      <c r="R11" s="82"/>
      <c r="S11" s="83"/>
      <c r="T11" s="83"/>
      <c r="U11" s="83"/>
      <c r="V11" s="83"/>
      <c r="W11" s="84"/>
      <c r="X11" s="83"/>
      <c r="Y11" s="98">
        <f>SUM(Y12:Y18)</f>
        <v>0</v>
      </c>
      <c r="Z11" s="98">
        <f>SUM(Z12:Z18)</f>
        <v>0</v>
      </c>
      <c r="AA11" s="98">
        <f>SUM(AA12:AA18)</f>
        <v>0</v>
      </c>
      <c r="AB11" s="83"/>
      <c r="AC11" s="98">
        <f>SUM(AC12:AC18)</f>
        <v>0</v>
      </c>
      <c r="AD11">
        <v>3</v>
      </c>
      <c r="AF11" s="83"/>
      <c r="AG11" s="83"/>
    </row>
    <row r="12">
      <c r="A12" t="s">
        <v>110</v>
      </c>
      <c r="B12" s="61" t="s">
        <v>111</v>
      </c>
      <c r="C12" s="61"/>
      <c r="D12" s="61" t="s">
        <v>101</v>
      </c>
      <c r="E12" s="90">
        <v>1</v>
      </c>
      <c r="F12" s="85" t="s">
        <v>112</v>
      </c>
      <c r="G12" s="88"/>
      <c r="H12" s="87"/>
      <c r="I12" s="87"/>
      <c r="J12" s="87"/>
      <c r="K12" s="87" t="s">
        <v>113</v>
      </c>
      <c r="L12" s="87"/>
      <c r="M12" s="87"/>
      <c r="N12" s="87"/>
      <c r="O12" s="87"/>
      <c r="P12" s="87"/>
      <c r="Q12" s="87"/>
      <c r="R12" s="89"/>
      <c r="S12" s="61" t="s">
        <v>114</v>
      </c>
      <c r="T12" s="91">
        <v>1</v>
      </c>
      <c r="W12" s="93"/>
      <c r="X12" s="62">
        <f xml:space="preserve"> ROUND(U12,2)+ROUND(V12,2)+ROUND(W12,2)</f>
        <v>0</v>
      </c>
      <c r="AA12" s="62">
        <f xml:space="preserve"> ROUND(ROUND(T12,3)*X12,2)</f>
        <v>0</v>
      </c>
      <c r="AB12" s="95">
        <v>0.2</v>
      </c>
      <c r="AC12" s="62">
        <f xml:space="preserve"> ROUND((1+AB12)*ROUND(T12,3)*X12,2)</f>
        <v>0</v>
      </c>
      <c r="AD12">
        <v>4</v>
      </c>
      <c r="AF12" s="96"/>
      <c r="AG12" s="97"/>
    </row>
    <row r="13">
      <c r="A13" t="s">
        <v>115</v>
      </c>
      <c r="B13" s="61" t="s">
        <v>111</v>
      </c>
      <c r="C13" s="61"/>
      <c r="D13" s="61" t="s">
        <v>101</v>
      </c>
      <c r="E13" s="90">
        <v>2</v>
      </c>
      <c r="F13" s="85" t="s">
        <v>116</v>
      </c>
      <c r="G13" s="88"/>
      <c r="H13" s="87"/>
      <c r="I13" s="87"/>
      <c r="J13" s="87"/>
      <c r="K13" s="87" t="s">
        <v>117</v>
      </c>
      <c r="L13" s="87"/>
      <c r="M13" s="87"/>
      <c r="N13" s="87"/>
      <c r="O13" s="87"/>
      <c r="P13" s="87"/>
      <c r="Q13" s="87"/>
      <c r="R13" s="89"/>
      <c r="S13" s="61" t="s">
        <v>114</v>
      </c>
      <c r="T13" s="91">
        <v>2</v>
      </c>
      <c r="W13" s="93"/>
      <c r="X13" s="62">
        <f xml:space="preserve"> ROUND(U13,2)+ROUND(V13,2)+ROUND(W13,2)</f>
        <v>0</v>
      </c>
      <c r="AA13" s="62">
        <f xml:space="preserve"> ROUND(ROUND(T13,3)*X13,2)</f>
        <v>0</v>
      </c>
      <c r="AB13" s="95">
        <v>0.2</v>
      </c>
      <c r="AC13" s="62">
        <f xml:space="preserve"> ROUND((1+AB13)*ROUND(T13,3)*X13,2)</f>
        <v>0</v>
      </c>
      <c r="AD13">
        <v>4</v>
      </c>
      <c r="AF13" s="96"/>
      <c r="AG13" s="97"/>
    </row>
    <row r="14">
      <c r="A14" t="s">
        <v>118</v>
      </c>
      <c r="B14" s="61" t="s">
        <v>111</v>
      </c>
      <c r="C14" s="61"/>
      <c r="D14" s="61" t="s">
        <v>101</v>
      </c>
      <c r="E14" s="90">
        <v>3</v>
      </c>
      <c r="F14" s="85" t="s">
        <v>119</v>
      </c>
      <c r="G14" s="88"/>
      <c r="H14" s="87"/>
      <c r="I14" s="87"/>
      <c r="J14" s="87"/>
      <c r="K14" s="87" t="s">
        <v>120</v>
      </c>
      <c r="L14" s="87"/>
      <c r="M14" s="87"/>
      <c r="N14" s="87"/>
      <c r="O14" s="87"/>
      <c r="P14" s="87"/>
      <c r="Q14" s="87"/>
      <c r="R14" s="89"/>
      <c r="S14" s="61" t="s">
        <v>114</v>
      </c>
      <c r="T14" s="91">
        <v>2</v>
      </c>
      <c r="W14" s="93"/>
      <c r="X14" s="62">
        <f xml:space="preserve"> ROUND(U14,2)+ROUND(V14,2)+ROUND(W14,2)</f>
        <v>0</v>
      </c>
      <c r="AA14" s="62">
        <f xml:space="preserve"> ROUND(ROUND(T14,3)*X14,2)</f>
        <v>0</v>
      </c>
      <c r="AB14" s="95">
        <v>0.2</v>
      </c>
      <c r="AC14" s="62">
        <f xml:space="preserve"> ROUND((1+AB14)*ROUND(T14,3)*X14,2)</f>
        <v>0</v>
      </c>
      <c r="AD14">
        <v>4</v>
      </c>
      <c r="AF14" s="96"/>
      <c r="AG14" s="97"/>
    </row>
    <row r="15">
      <c r="A15" t="s">
        <v>121</v>
      </c>
      <c r="B15" s="61" t="s">
        <v>111</v>
      </c>
      <c r="C15" s="61"/>
      <c r="D15" s="61" t="s">
        <v>101</v>
      </c>
      <c r="E15" s="90">
        <v>4</v>
      </c>
      <c r="F15" s="85" t="s">
        <v>122</v>
      </c>
      <c r="G15" s="88"/>
      <c r="H15" s="87"/>
      <c r="I15" s="87"/>
      <c r="J15" s="87"/>
      <c r="K15" s="87" t="s">
        <v>123</v>
      </c>
      <c r="L15" s="87"/>
      <c r="M15" s="87"/>
      <c r="N15" s="87"/>
      <c r="O15" s="87"/>
      <c r="P15" s="87"/>
      <c r="Q15" s="87"/>
      <c r="R15" s="89"/>
      <c r="S15" s="61" t="s">
        <v>124</v>
      </c>
      <c r="T15" s="91">
        <v>12.726</v>
      </c>
      <c r="W15" s="93"/>
      <c r="X15" s="62">
        <f xml:space="preserve"> ROUND(U15,2)+ROUND(V15,2)+ROUND(W15,2)</f>
        <v>0</v>
      </c>
      <c r="AA15" s="62">
        <f xml:space="preserve"> ROUND(ROUND(T15,3)*X15,2)</f>
        <v>0</v>
      </c>
      <c r="AB15" s="95">
        <v>0.2</v>
      </c>
      <c r="AC15" s="62">
        <f xml:space="preserve"> ROUND((1+AB15)*ROUND(T15,3)*X15,2)</f>
        <v>0</v>
      </c>
      <c r="AD15">
        <v>4</v>
      </c>
      <c r="AF15" s="96"/>
      <c r="AG15" s="97"/>
    </row>
    <row r="16">
      <c r="A16" t="s">
        <v>125</v>
      </c>
      <c r="B16" s="61" t="s">
        <v>111</v>
      </c>
      <c r="C16" s="61"/>
      <c r="D16" s="61" t="s">
        <v>101</v>
      </c>
      <c r="E16" s="90">
        <v>5</v>
      </c>
      <c r="F16" s="85" t="s">
        <v>126</v>
      </c>
      <c r="G16" s="88"/>
      <c r="H16" s="87"/>
      <c r="I16" s="87"/>
      <c r="J16" s="87"/>
      <c r="K16" s="87" t="s">
        <v>127</v>
      </c>
      <c r="L16" s="87"/>
      <c r="M16" s="87"/>
      <c r="N16" s="87"/>
      <c r="O16" s="87"/>
      <c r="P16" s="87"/>
      <c r="Q16" s="87"/>
      <c r="R16" s="89"/>
      <c r="S16" s="61" t="s">
        <v>124</v>
      </c>
      <c r="T16" s="91">
        <v>1.08</v>
      </c>
      <c r="W16" s="93"/>
      <c r="X16" s="62">
        <f xml:space="preserve"> ROUND(U16,2)+ROUND(V16,2)+ROUND(W16,2)</f>
        <v>0</v>
      </c>
      <c r="AA16" s="62">
        <f xml:space="preserve"> ROUND(ROUND(T16,3)*X16,2)</f>
        <v>0</v>
      </c>
      <c r="AB16" s="95">
        <v>0.2</v>
      </c>
      <c r="AC16" s="62">
        <f xml:space="preserve"> ROUND((1+AB16)*ROUND(T16,3)*X16,2)</f>
        <v>0</v>
      </c>
      <c r="AD16">
        <v>4</v>
      </c>
      <c r="AF16" s="96"/>
      <c r="AG16" s="97"/>
    </row>
    <row r="17">
      <c r="A17" t="s">
        <v>128</v>
      </c>
      <c r="B17" s="61" t="s">
        <v>111</v>
      </c>
      <c r="C17" s="61"/>
      <c r="D17" s="61" t="s">
        <v>101</v>
      </c>
      <c r="E17" s="90">
        <v>6</v>
      </c>
      <c r="F17" s="85" t="s">
        <v>129</v>
      </c>
      <c r="G17" s="88"/>
      <c r="H17" s="87"/>
      <c r="I17" s="87"/>
      <c r="J17" s="87"/>
      <c r="K17" s="87" t="s">
        <v>130</v>
      </c>
      <c r="L17" s="87"/>
      <c r="M17" s="87"/>
      <c r="N17" s="87"/>
      <c r="O17" s="87"/>
      <c r="P17" s="87"/>
      <c r="Q17" s="87"/>
      <c r="R17" s="89"/>
      <c r="S17" s="61" t="s">
        <v>124</v>
      </c>
      <c r="T17" s="91">
        <v>5.274</v>
      </c>
      <c r="W17" s="93"/>
      <c r="X17" s="62">
        <f xml:space="preserve"> ROUND(U17,2)+ROUND(V17,2)+ROUND(W17,2)</f>
        <v>0</v>
      </c>
      <c r="AA17" s="62">
        <f xml:space="preserve"> ROUND(ROUND(T17,3)*X17,2)</f>
        <v>0</v>
      </c>
      <c r="AB17" s="95">
        <v>0.2</v>
      </c>
      <c r="AC17" s="62">
        <f xml:space="preserve"> ROUND((1+AB17)*ROUND(T17,3)*X17,2)</f>
        <v>0</v>
      </c>
      <c r="AD17">
        <v>4</v>
      </c>
      <c r="AF17" s="96"/>
      <c r="AG17" s="97"/>
    </row>
    <row r="18">
      <c r="A18" t="s">
        <v>131</v>
      </c>
      <c r="B18" s="61" t="s">
        <v>111</v>
      </c>
      <c r="C18" s="61"/>
      <c r="D18" s="61" t="s">
        <v>101</v>
      </c>
      <c r="E18" s="90">
        <v>7</v>
      </c>
      <c r="F18" s="85" t="s">
        <v>132</v>
      </c>
      <c r="G18" s="88"/>
      <c r="H18" s="87"/>
      <c r="I18" s="87"/>
      <c r="J18" s="87"/>
      <c r="K18" s="87" t="s">
        <v>133</v>
      </c>
      <c r="L18" s="87"/>
      <c r="M18" s="87"/>
      <c r="N18" s="87"/>
      <c r="O18" s="87"/>
      <c r="P18" s="87"/>
      <c r="Q18" s="87"/>
      <c r="R18" s="89"/>
      <c r="S18" s="61" t="s">
        <v>124</v>
      </c>
      <c r="T18" s="91">
        <v>10.491</v>
      </c>
      <c r="W18" s="93"/>
      <c r="X18" s="62">
        <f xml:space="preserve"> ROUND(U18,2)+ROUND(V18,2)+ROUND(W18,2)</f>
        <v>0</v>
      </c>
      <c r="AA18" s="62">
        <f xml:space="preserve"> ROUND(ROUND(T18,3)*X18,2)</f>
        <v>0</v>
      </c>
      <c r="AB18" s="95">
        <v>0.2</v>
      </c>
      <c r="AC18" s="62">
        <f xml:space="preserve"> ROUND((1+AB18)*ROUND(T18,3)*X18,2)</f>
        <v>0</v>
      </c>
      <c r="AD18">
        <v>4</v>
      </c>
      <c r="AF18" s="96"/>
      <c r="AG18" s="97"/>
    </row>
    <row r="19">
      <c r="A19" t="s">
        <v>134</v>
      </c>
      <c r="B19" s="80" t="s">
        <v>104</v>
      </c>
      <c r="C19" s="80"/>
      <c r="D19" s="80" t="s">
        <v>101</v>
      </c>
      <c r="E19" s="83"/>
      <c r="F19" s="81" t="s">
        <v>135</v>
      </c>
      <c r="G19" s="82"/>
      <c r="H19" s="82"/>
      <c r="I19" s="82"/>
      <c r="J19" s="82" t="s">
        <v>136</v>
      </c>
      <c r="K19" s="82"/>
      <c r="L19" s="82"/>
      <c r="M19" s="82"/>
      <c r="N19" s="82"/>
      <c r="O19" s="82"/>
      <c r="P19" s="82"/>
      <c r="Q19" s="82"/>
      <c r="R19" s="82"/>
      <c r="S19" s="83"/>
      <c r="T19" s="83"/>
      <c r="U19" s="83"/>
      <c r="V19" s="83"/>
      <c r="W19" s="84"/>
      <c r="X19" s="83"/>
      <c r="Y19" s="98">
        <f>SUM(Y20:Y29)</f>
        <v>0</v>
      </c>
      <c r="Z19" s="98">
        <f>SUM(Z20:Z29)</f>
        <v>0</v>
      </c>
      <c r="AA19" s="98">
        <f>SUM(AA20:AA29)</f>
        <v>0</v>
      </c>
      <c r="AB19" s="83"/>
      <c r="AC19" s="98">
        <f>SUM(AC20:AC29)</f>
        <v>0</v>
      </c>
      <c r="AD19">
        <v>3</v>
      </c>
      <c r="AF19" s="83"/>
      <c r="AG19" s="83"/>
    </row>
    <row r="20">
      <c r="A20" t="s">
        <v>137</v>
      </c>
      <c r="B20" s="61" t="s">
        <v>111</v>
      </c>
      <c r="C20" s="61"/>
      <c r="D20" s="61" t="s">
        <v>101</v>
      </c>
      <c r="E20" s="90">
        <v>8</v>
      </c>
      <c r="F20" s="85" t="s">
        <v>138</v>
      </c>
      <c r="G20" s="88"/>
      <c r="H20" s="87"/>
      <c r="I20" s="87"/>
      <c r="J20" s="87"/>
      <c r="K20" s="87" t="s">
        <v>139</v>
      </c>
      <c r="L20" s="87"/>
      <c r="M20" s="87"/>
      <c r="N20" s="87"/>
      <c r="O20" s="87"/>
      <c r="P20" s="87"/>
      <c r="Q20" s="87"/>
      <c r="R20" s="89"/>
      <c r="S20" s="61" t="s">
        <v>124</v>
      </c>
      <c r="T20" s="91">
        <v>1260</v>
      </c>
      <c r="W20" s="93"/>
      <c r="X20" s="62">
        <f xml:space="preserve"> ROUND(U20,2)+ROUND(V20,2)+ROUND(W20,2)</f>
        <v>0</v>
      </c>
      <c r="AA20" s="62">
        <f xml:space="preserve"> ROUND(ROUND(T20,3)*X20,2)</f>
        <v>0</v>
      </c>
      <c r="AB20" s="95">
        <v>0.2</v>
      </c>
      <c r="AC20" s="62">
        <f xml:space="preserve"> ROUND((1+AB20)*ROUND(T20,3)*X20,2)</f>
        <v>0</v>
      </c>
      <c r="AD20">
        <v>4</v>
      </c>
      <c r="AF20" s="96"/>
      <c r="AG20" s="97"/>
    </row>
    <row r="21">
      <c r="A21" t="s">
        <v>140</v>
      </c>
      <c r="B21" s="61" t="s">
        <v>111</v>
      </c>
      <c r="C21" s="61"/>
      <c r="D21" s="61" t="s">
        <v>101</v>
      </c>
      <c r="E21" s="90">
        <v>9</v>
      </c>
      <c r="F21" s="85" t="s">
        <v>141</v>
      </c>
      <c r="G21" s="88"/>
      <c r="H21" s="87"/>
      <c r="I21" s="87"/>
      <c r="J21" s="87"/>
      <c r="K21" s="87" t="s">
        <v>142</v>
      </c>
      <c r="L21" s="87"/>
      <c r="M21" s="87"/>
      <c r="N21" s="87"/>
      <c r="O21" s="87"/>
      <c r="P21" s="87"/>
      <c r="Q21" s="87"/>
      <c r="R21" s="89"/>
      <c r="S21" s="61" t="s">
        <v>114</v>
      </c>
      <c r="T21" s="91">
        <v>150</v>
      </c>
      <c r="W21" s="93"/>
      <c r="X21" s="62">
        <f xml:space="preserve"> ROUND(U21,2)+ROUND(V21,2)+ROUND(W21,2)</f>
        <v>0</v>
      </c>
      <c r="AA21" s="62">
        <f xml:space="preserve"> ROUND(ROUND(T21,3)*X21,2)</f>
        <v>0</v>
      </c>
      <c r="AB21" s="95">
        <v>0.2</v>
      </c>
      <c r="AC21" s="62">
        <f xml:space="preserve"> ROUND((1+AB21)*ROUND(T21,3)*X21,2)</f>
        <v>0</v>
      </c>
      <c r="AD21">
        <v>4</v>
      </c>
      <c r="AF21" s="96"/>
      <c r="AG21" s="97"/>
    </row>
    <row r="22">
      <c r="A22" t="s">
        <v>143</v>
      </c>
      <c r="B22" s="61" t="s">
        <v>111</v>
      </c>
      <c r="C22" s="61"/>
      <c r="D22" s="61" t="s">
        <v>101</v>
      </c>
      <c r="E22" s="90">
        <v>10</v>
      </c>
      <c r="F22" s="85" t="s">
        <v>144</v>
      </c>
      <c r="G22" s="88"/>
      <c r="H22" s="87"/>
      <c r="I22" s="87"/>
      <c r="J22" s="87"/>
      <c r="K22" s="87" t="s">
        <v>145</v>
      </c>
      <c r="L22" s="87"/>
      <c r="M22" s="87"/>
      <c r="N22" s="87"/>
      <c r="O22" s="87"/>
      <c r="P22" s="87"/>
      <c r="Q22" s="87"/>
      <c r="R22" s="89"/>
      <c r="S22" s="61" t="s">
        <v>114</v>
      </c>
      <c r="T22" s="91">
        <v>26</v>
      </c>
      <c r="W22" s="93"/>
      <c r="X22" s="62">
        <f xml:space="preserve"> ROUND(U22,2)+ROUND(V22,2)+ROUND(W22,2)</f>
        <v>0</v>
      </c>
      <c r="AA22" s="62">
        <f xml:space="preserve"> ROUND(ROUND(T22,3)*X22,2)</f>
        <v>0</v>
      </c>
      <c r="AB22" s="95">
        <v>0.2</v>
      </c>
      <c r="AC22" s="62">
        <f xml:space="preserve"> ROUND((1+AB22)*ROUND(T22,3)*X22,2)</f>
        <v>0</v>
      </c>
      <c r="AD22">
        <v>4</v>
      </c>
      <c r="AF22" s="96"/>
      <c r="AG22" s="97"/>
    </row>
    <row r="23">
      <c r="A23" t="s">
        <v>146</v>
      </c>
      <c r="B23" s="61" t="s">
        <v>111</v>
      </c>
      <c r="C23" s="61"/>
      <c r="D23" s="61" t="s">
        <v>101</v>
      </c>
      <c r="E23" s="90">
        <v>11</v>
      </c>
      <c r="F23" s="85" t="s">
        <v>147</v>
      </c>
      <c r="G23" s="88"/>
      <c r="H23" s="87"/>
      <c r="I23" s="87"/>
      <c r="J23" s="87"/>
      <c r="K23" s="87" t="s">
        <v>148</v>
      </c>
      <c r="L23" s="87"/>
      <c r="M23" s="87"/>
      <c r="N23" s="87"/>
      <c r="O23" s="87"/>
      <c r="P23" s="87"/>
      <c r="Q23" s="87"/>
      <c r="R23" s="89"/>
      <c r="S23" s="61" t="s">
        <v>114</v>
      </c>
      <c r="T23" s="91">
        <v>5</v>
      </c>
      <c r="W23" s="93"/>
      <c r="X23" s="62">
        <f xml:space="preserve"> ROUND(U23,2)+ROUND(V23,2)+ROUND(W23,2)</f>
        <v>0</v>
      </c>
      <c r="AA23" s="62">
        <f xml:space="preserve"> ROUND(ROUND(T23,3)*X23,2)</f>
        <v>0</v>
      </c>
      <c r="AB23" s="95">
        <v>0.2</v>
      </c>
      <c r="AC23" s="62">
        <f xml:space="preserve"> ROUND((1+AB23)*ROUND(T23,3)*X23,2)</f>
        <v>0</v>
      </c>
      <c r="AD23">
        <v>4</v>
      </c>
      <c r="AF23" s="96"/>
      <c r="AG23" s="97"/>
    </row>
    <row r="24">
      <c r="A24" t="s">
        <v>149</v>
      </c>
      <c r="B24" s="61" t="s">
        <v>111</v>
      </c>
      <c r="C24" s="61"/>
      <c r="D24" s="61" t="s">
        <v>101</v>
      </c>
      <c r="E24" s="90">
        <v>12</v>
      </c>
      <c r="F24" s="85" t="s">
        <v>150</v>
      </c>
      <c r="G24" s="88"/>
      <c r="H24" s="87"/>
      <c r="I24" s="87"/>
      <c r="J24" s="87"/>
      <c r="K24" s="87" t="s">
        <v>151</v>
      </c>
      <c r="L24" s="87"/>
      <c r="M24" s="87"/>
      <c r="N24" s="87"/>
      <c r="O24" s="87"/>
      <c r="P24" s="87"/>
      <c r="Q24" s="87"/>
      <c r="R24" s="89"/>
      <c r="S24" s="61" t="s">
        <v>114</v>
      </c>
      <c r="T24" s="91">
        <v>250</v>
      </c>
      <c r="W24" s="93"/>
      <c r="X24" s="62">
        <f xml:space="preserve"> ROUND(U24,2)+ROUND(V24,2)+ROUND(W24,2)</f>
        <v>0</v>
      </c>
      <c r="AA24" s="62">
        <f xml:space="preserve"> ROUND(ROUND(T24,3)*X24,2)</f>
        <v>0</v>
      </c>
      <c r="AB24" s="95">
        <v>0.2</v>
      </c>
      <c r="AC24" s="62">
        <f xml:space="preserve"> ROUND((1+AB24)*ROUND(T24,3)*X24,2)</f>
        <v>0</v>
      </c>
      <c r="AD24">
        <v>4</v>
      </c>
      <c r="AF24" s="96"/>
      <c r="AG24" s="97"/>
    </row>
    <row r="25">
      <c r="A25" t="s">
        <v>152</v>
      </c>
      <c r="B25" s="61" t="s">
        <v>111</v>
      </c>
      <c r="C25" s="61"/>
      <c r="D25" s="61" t="s">
        <v>101</v>
      </c>
      <c r="E25" s="90">
        <v>13</v>
      </c>
      <c r="F25" s="85" t="s">
        <v>153</v>
      </c>
      <c r="G25" s="88"/>
      <c r="H25" s="87"/>
      <c r="I25" s="87"/>
      <c r="J25" s="87"/>
      <c r="K25" s="87" t="s">
        <v>154</v>
      </c>
      <c r="L25" s="87"/>
      <c r="M25" s="87"/>
      <c r="N25" s="87"/>
      <c r="O25" s="87"/>
      <c r="P25" s="87"/>
      <c r="Q25" s="87"/>
      <c r="R25" s="89"/>
      <c r="S25" s="61" t="s">
        <v>114</v>
      </c>
      <c r="T25" s="91">
        <v>50</v>
      </c>
      <c r="W25" s="93"/>
      <c r="X25" s="62">
        <f xml:space="preserve"> ROUND(U25,2)+ROUND(V25,2)+ROUND(W25,2)</f>
        <v>0</v>
      </c>
      <c r="AA25" s="62">
        <f xml:space="preserve"> ROUND(ROUND(T25,3)*X25,2)</f>
        <v>0</v>
      </c>
      <c r="AB25" s="95">
        <v>0.2</v>
      </c>
      <c r="AC25" s="62">
        <f xml:space="preserve"> ROUND((1+AB25)*ROUND(T25,3)*X25,2)</f>
        <v>0</v>
      </c>
      <c r="AD25">
        <v>4</v>
      </c>
      <c r="AF25" s="96"/>
      <c r="AG25" s="97"/>
    </row>
    <row r="26">
      <c r="A26" t="s">
        <v>155</v>
      </c>
      <c r="B26" s="61" t="s">
        <v>111</v>
      </c>
      <c r="C26" s="61"/>
      <c r="D26" s="61" t="s">
        <v>101</v>
      </c>
      <c r="E26" s="90">
        <v>14</v>
      </c>
      <c r="F26" s="85" t="s">
        <v>156</v>
      </c>
      <c r="G26" s="88"/>
      <c r="H26" s="87"/>
      <c r="I26" s="87"/>
      <c r="J26" s="87"/>
      <c r="K26" s="87" t="s">
        <v>157</v>
      </c>
      <c r="L26" s="87"/>
      <c r="M26" s="87"/>
      <c r="N26" s="87"/>
      <c r="O26" s="87"/>
      <c r="P26" s="87"/>
      <c r="Q26" s="87"/>
      <c r="R26" s="89"/>
      <c r="S26" s="61" t="s">
        <v>114</v>
      </c>
      <c r="T26" s="91">
        <v>10</v>
      </c>
      <c r="W26" s="93"/>
      <c r="X26" s="62">
        <f xml:space="preserve"> ROUND(U26,2)+ROUND(V26,2)+ROUND(W26,2)</f>
        <v>0</v>
      </c>
      <c r="AA26" s="62">
        <f xml:space="preserve"> ROUND(ROUND(T26,3)*X26,2)</f>
        <v>0</v>
      </c>
      <c r="AB26" s="95">
        <v>0.2</v>
      </c>
      <c r="AC26" s="62">
        <f xml:space="preserve"> ROUND((1+AB26)*ROUND(T26,3)*X26,2)</f>
        <v>0</v>
      </c>
      <c r="AD26">
        <v>4</v>
      </c>
      <c r="AF26" s="96"/>
      <c r="AG26" s="97"/>
    </row>
    <row r="27">
      <c r="A27" t="s">
        <v>158</v>
      </c>
      <c r="B27" s="61" t="s">
        <v>111</v>
      </c>
      <c r="C27" s="61"/>
      <c r="D27" s="61" t="s">
        <v>101</v>
      </c>
      <c r="E27" s="90">
        <v>15</v>
      </c>
      <c r="F27" s="85" t="s">
        <v>159</v>
      </c>
      <c r="G27" s="88"/>
      <c r="H27" s="87"/>
      <c r="I27" s="87"/>
      <c r="J27" s="87"/>
      <c r="K27" s="87" t="s">
        <v>160</v>
      </c>
      <c r="L27" s="87"/>
      <c r="M27" s="87"/>
      <c r="N27" s="87"/>
      <c r="O27" s="87"/>
      <c r="P27" s="87"/>
      <c r="Q27" s="87"/>
      <c r="R27" s="89"/>
      <c r="S27" s="61" t="s">
        <v>124</v>
      </c>
      <c r="T27" s="91">
        <v>79.254</v>
      </c>
      <c r="W27" s="93"/>
      <c r="X27" s="62">
        <f xml:space="preserve"> ROUND(U27,2)+ROUND(V27,2)+ROUND(W27,2)</f>
        <v>0</v>
      </c>
      <c r="AA27" s="62">
        <f xml:space="preserve"> ROUND(ROUND(T27,3)*X27,2)</f>
        <v>0</v>
      </c>
      <c r="AB27" s="95">
        <v>0.2</v>
      </c>
      <c r="AC27" s="62">
        <f xml:space="preserve"> ROUND((1+AB27)*ROUND(T27,3)*X27,2)</f>
        <v>0</v>
      </c>
      <c r="AD27">
        <v>4</v>
      </c>
      <c r="AF27" s="96"/>
      <c r="AG27" s="97"/>
    </row>
    <row r="28">
      <c r="A28" t="s">
        <v>161</v>
      </c>
      <c r="B28" s="61" t="s">
        <v>111</v>
      </c>
      <c r="C28" s="61"/>
      <c r="D28" s="61" t="s">
        <v>101</v>
      </c>
      <c r="E28" s="90">
        <v>16</v>
      </c>
      <c r="F28" s="85" t="s">
        <v>162</v>
      </c>
      <c r="G28" s="88"/>
      <c r="H28" s="87"/>
      <c r="I28" s="87"/>
      <c r="J28" s="87"/>
      <c r="K28" s="87" t="s">
        <v>163</v>
      </c>
      <c r="L28" s="87"/>
      <c r="M28" s="87"/>
      <c r="N28" s="87"/>
      <c r="O28" s="87"/>
      <c r="P28" s="87"/>
      <c r="Q28" s="87"/>
      <c r="R28" s="89"/>
      <c r="S28" s="61" t="s">
        <v>114</v>
      </c>
      <c r="T28" s="91">
        <v>3</v>
      </c>
      <c r="W28" s="93"/>
      <c r="X28" s="62">
        <f xml:space="preserve"> ROUND(U28,2)+ROUND(V28,2)+ROUND(W28,2)</f>
        <v>0</v>
      </c>
      <c r="AA28" s="62">
        <f xml:space="preserve"> ROUND(ROUND(T28,3)*X28,2)</f>
        <v>0</v>
      </c>
      <c r="AB28" s="95">
        <v>0.2</v>
      </c>
      <c r="AC28" s="62">
        <f xml:space="preserve"> ROUND((1+AB28)*ROUND(T28,3)*X28,2)</f>
        <v>0</v>
      </c>
      <c r="AD28">
        <v>4</v>
      </c>
      <c r="AF28" s="96"/>
      <c r="AG28" s="97"/>
    </row>
    <row r="29">
      <c r="A29" t="s">
        <v>164</v>
      </c>
      <c r="B29" s="61" t="s">
        <v>165</v>
      </c>
      <c r="C29" s="61"/>
      <c r="D29" s="61" t="s">
        <v>101</v>
      </c>
      <c r="E29" s="90">
        <v>17</v>
      </c>
      <c r="F29" s="85" t="s">
        <v>166</v>
      </c>
      <c r="G29" s="88"/>
      <c r="H29" s="87"/>
      <c r="I29" s="87"/>
      <c r="J29" s="87"/>
      <c r="K29" s="87" t="s">
        <v>167</v>
      </c>
      <c r="L29" s="87"/>
      <c r="M29" s="87"/>
      <c r="N29" s="87"/>
      <c r="O29" s="87"/>
      <c r="P29" s="87"/>
      <c r="Q29" s="87"/>
      <c r="R29" s="89"/>
      <c r="S29" s="61" t="s">
        <v>114</v>
      </c>
      <c r="T29" s="91">
        <v>3</v>
      </c>
      <c r="W29" s="93"/>
      <c r="X29" s="62">
        <f xml:space="preserve"> ROUND(U29,2)+ROUND(V29,2)+ROUND(W29,2)</f>
        <v>0</v>
      </c>
      <c r="AA29" s="62">
        <f xml:space="preserve"> ROUND(ROUND(T29,3)*X29,2)</f>
        <v>0</v>
      </c>
      <c r="AB29" s="95">
        <v>0.2</v>
      </c>
      <c r="AC29" s="62">
        <f xml:space="preserve"> ROUND((1+AB29)*ROUND(T29,3)*X29,2)</f>
        <v>0</v>
      </c>
      <c r="AD29">
        <v>4</v>
      </c>
      <c r="AF29" s="96"/>
      <c r="AG29" s="97"/>
    </row>
    <row r="30">
      <c r="A30" t="s">
        <v>168</v>
      </c>
      <c r="B30" s="80" t="s">
        <v>104</v>
      </c>
      <c r="C30" s="80"/>
      <c r="D30" s="80" t="s">
        <v>101</v>
      </c>
      <c r="E30" s="83"/>
      <c r="F30" s="81" t="s">
        <v>169</v>
      </c>
      <c r="G30" s="82"/>
      <c r="H30" s="82"/>
      <c r="I30" s="82"/>
      <c r="J30" s="82" t="s">
        <v>170</v>
      </c>
      <c r="K30" s="82"/>
      <c r="L30" s="82"/>
      <c r="M30" s="82"/>
      <c r="N30" s="82"/>
      <c r="O30" s="82"/>
      <c r="P30" s="82"/>
      <c r="Q30" s="82"/>
      <c r="R30" s="82"/>
      <c r="S30" s="83"/>
      <c r="T30" s="83"/>
      <c r="U30" s="83"/>
      <c r="V30" s="83"/>
      <c r="W30" s="84"/>
      <c r="X30" s="83"/>
      <c r="Y30" s="98">
        <f>SUM(Y31:Y54)</f>
        <v>0</v>
      </c>
      <c r="Z30" s="98">
        <f>SUM(Z31:Z54)</f>
        <v>0</v>
      </c>
      <c r="AA30" s="98">
        <f>SUM(AA31:AA54)</f>
        <v>0</v>
      </c>
      <c r="AB30" s="83"/>
      <c r="AC30" s="98">
        <f>SUM(AC31:AC54)</f>
        <v>0</v>
      </c>
      <c r="AD30">
        <v>3</v>
      </c>
      <c r="AF30" s="83"/>
      <c r="AG30" s="83"/>
    </row>
    <row r="31">
      <c r="A31" t="s">
        <v>171</v>
      </c>
      <c r="B31" s="61" t="s">
        <v>111</v>
      </c>
      <c r="C31" s="61"/>
      <c r="D31" s="61" t="s">
        <v>101</v>
      </c>
      <c r="E31" s="90">
        <v>18</v>
      </c>
      <c r="F31" s="85" t="s">
        <v>172</v>
      </c>
      <c r="G31" s="88"/>
      <c r="H31" s="87"/>
      <c r="I31" s="87"/>
      <c r="J31" s="87"/>
      <c r="K31" s="87" t="s">
        <v>173</v>
      </c>
      <c r="L31" s="87"/>
      <c r="M31" s="87"/>
      <c r="N31" s="87"/>
      <c r="O31" s="87"/>
      <c r="P31" s="87"/>
      <c r="Q31" s="87"/>
      <c r="R31" s="89"/>
      <c r="S31" s="61" t="s">
        <v>124</v>
      </c>
      <c r="T31" s="91">
        <v>1021.9</v>
      </c>
      <c r="W31" s="93"/>
      <c r="X31" s="62">
        <f xml:space="preserve"> ROUND(U31,2)+ROUND(V31,2)+ROUND(W31,2)</f>
        <v>0</v>
      </c>
      <c r="AA31" s="62">
        <f xml:space="preserve"> ROUND(ROUND(T31,3)*X31,2)</f>
        <v>0</v>
      </c>
      <c r="AB31" s="95">
        <v>0.2</v>
      </c>
      <c r="AC31" s="62">
        <f xml:space="preserve"> ROUND((1+AB31)*ROUND(T31,3)*X31,2)</f>
        <v>0</v>
      </c>
      <c r="AD31">
        <v>4</v>
      </c>
      <c r="AF31" s="96"/>
      <c r="AG31" s="97"/>
    </row>
    <row r="32">
      <c r="A32" t="s">
        <v>174</v>
      </c>
      <c r="B32" s="61" t="s">
        <v>111</v>
      </c>
      <c r="C32" s="61"/>
      <c r="D32" s="61" t="s">
        <v>101</v>
      </c>
      <c r="E32" s="90">
        <v>19</v>
      </c>
      <c r="F32" s="85" t="s">
        <v>175</v>
      </c>
      <c r="G32" s="88"/>
      <c r="H32" s="87"/>
      <c r="I32" s="87"/>
      <c r="J32" s="87"/>
      <c r="K32" s="87" t="s">
        <v>176</v>
      </c>
      <c r="L32" s="87"/>
      <c r="M32" s="87"/>
      <c r="N32" s="87"/>
      <c r="O32" s="87"/>
      <c r="P32" s="87"/>
      <c r="Q32" s="87"/>
      <c r="R32" s="89"/>
      <c r="S32" s="61" t="s">
        <v>124</v>
      </c>
      <c r="T32" s="91">
        <v>6.9</v>
      </c>
      <c r="W32" s="93"/>
      <c r="X32" s="62">
        <f xml:space="preserve"> ROUND(U32,2)+ROUND(V32,2)+ROUND(W32,2)</f>
        <v>0</v>
      </c>
      <c r="AA32" s="62">
        <f xml:space="preserve"> ROUND(ROUND(T32,3)*X32,2)</f>
        <v>0</v>
      </c>
      <c r="AB32" s="95">
        <v>0.2</v>
      </c>
      <c r="AC32" s="62">
        <f xml:space="preserve"> ROUND((1+AB32)*ROUND(T32,3)*X32,2)</f>
        <v>0</v>
      </c>
      <c r="AD32">
        <v>4</v>
      </c>
      <c r="AF32" s="96"/>
      <c r="AG32" s="97"/>
    </row>
    <row r="33">
      <c r="A33" t="s">
        <v>177</v>
      </c>
      <c r="B33" s="61" t="s">
        <v>111</v>
      </c>
      <c r="C33" s="61"/>
      <c r="D33" s="61" t="s">
        <v>101</v>
      </c>
      <c r="E33" s="90">
        <v>20</v>
      </c>
      <c r="F33" s="85" t="s">
        <v>178</v>
      </c>
      <c r="G33" s="88"/>
      <c r="H33" s="87"/>
      <c r="I33" s="87"/>
      <c r="J33" s="87"/>
      <c r="K33" s="87" t="s">
        <v>179</v>
      </c>
      <c r="L33" s="87"/>
      <c r="M33" s="87"/>
      <c r="N33" s="87"/>
      <c r="O33" s="87"/>
      <c r="P33" s="87"/>
      <c r="Q33" s="87"/>
      <c r="R33" s="89"/>
      <c r="S33" s="61" t="s">
        <v>124</v>
      </c>
      <c r="T33" s="91">
        <v>121.933</v>
      </c>
      <c r="W33" s="93"/>
      <c r="X33" s="62">
        <f xml:space="preserve"> ROUND(U33,2)+ROUND(V33,2)+ROUND(W33,2)</f>
        <v>0</v>
      </c>
      <c r="AA33" s="62">
        <f xml:space="preserve"> ROUND(ROUND(T33,3)*X33,2)</f>
        <v>0</v>
      </c>
      <c r="AB33" s="95">
        <v>0.2</v>
      </c>
      <c r="AC33" s="62">
        <f xml:space="preserve"> ROUND((1+AB33)*ROUND(T33,3)*X33,2)</f>
        <v>0</v>
      </c>
      <c r="AD33">
        <v>4</v>
      </c>
      <c r="AF33" s="96"/>
      <c r="AG33" s="97"/>
    </row>
    <row r="34">
      <c r="A34" t="s">
        <v>180</v>
      </c>
      <c r="B34" s="61" t="s">
        <v>111</v>
      </c>
      <c r="C34" s="61"/>
      <c r="D34" s="61" t="s">
        <v>101</v>
      </c>
      <c r="E34" s="90">
        <v>21</v>
      </c>
      <c r="F34" s="85" t="s">
        <v>181</v>
      </c>
      <c r="G34" s="88"/>
      <c r="H34" s="87"/>
      <c r="I34" s="87"/>
      <c r="J34" s="87"/>
      <c r="K34" s="87" t="s">
        <v>182</v>
      </c>
      <c r="L34" s="87"/>
      <c r="M34" s="87"/>
      <c r="N34" s="87"/>
      <c r="O34" s="87"/>
      <c r="P34" s="87"/>
      <c r="Q34" s="87"/>
      <c r="R34" s="89"/>
      <c r="S34" s="61" t="s">
        <v>183</v>
      </c>
      <c r="T34" s="91">
        <v>1.305</v>
      </c>
      <c r="W34" s="93"/>
      <c r="X34" s="62">
        <f xml:space="preserve"> ROUND(U34,2)+ROUND(V34,2)+ROUND(W34,2)</f>
        <v>0</v>
      </c>
      <c r="AA34" s="62">
        <f xml:space="preserve"> ROUND(ROUND(T34,3)*X34,2)</f>
        <v>0</v>
      </c>
      <c r="AB34" s="95">
        <v>0.2</v>
      </c>
      <c r="AC34" s="62">
        <f xml:space="preserve"> ROUND((1+AB34)*ROUND(T34,3)*X34,2)</f>
        <v>0</v>
      </c>
      <c r="AD34">
        <v>4</v>
      </c>
      <c r="AF34" s="96"/>
      <c r="AG34" s="97"/>
    </row>
    <row r="35">
      <c r="A35" t="s">
        <v>184</v>
      </c>
      <c r="B35" s="61" t="s">
        <v>111</v>
      </c>
      <c r="C35" s="61"/>
      <c r="D35" s="61" t="s">
        <v>101</v>
      </c>
      <c r="E35" s="90">
        <v>22</v>
      </c>
      <c r="F35" s="85" t="s">
        <v>185</v>
      </c>
      <c r="G35" s="88"/>
      <c r="H35" s="87"/>
      <c r="I35" s="87"/>
      <c r="J35" s="87"/>
      <c r="K35" s="87" t="s">
        <v>186</v>
      </c>
      <c r="L35" s="87"/>
      <c r="M35" s="87"/>
      <c r="N35" s="87"/>
      <c r="O35" s="87"/>
      <c r="P35" s="87"/>
      <c r="Q35" s="87"/>
      <c r="R35" s="89"/>
      <c r="S35" s="61" t="s">
        <v>114</v>
      </c>
      <c r="T35" s="91">
        <v>21</v>
      </c>
      <c r="W35" s="93"/>
      <c r="X35" s="62">
        <f xml:space="preserve"> ROUND(U35,2)+ROUND(V35,2)+ROUND(W35,2)</f>
        <v>0</v>
      </c>
      <c r="AA35" s="62">
        <f xml:space="preserve"> ROUND(ROUND(T35,3)*X35,2)</f>
        <v>0</v>
      </c>
      <c r="AB35" s="95">
        <v>0.2</v>
      </c>
      <c r="AC35" s="62">
        <f xml:space="preserve"> ROUND((1+AB35)*ROUND(T35,3)*X35,2)</f>
        <v>0</v>
      </c>
      <c r="AD35">
        <v>4</v>
      </c>
      <c r="AF35" s="96"/>
      <c r="AG35" s="97"/>
    </row>
    <row r="36">
      <c r="A36" t="s">
        <v>187</v>
      </c>
      <c r="B36" s="61" t="s">
        <v>111</v>
      </c>
      <c r="C36" s="61"/>
      <c r="D36" s="61" t="s">
        <v>101</v>
      </c>
      <c r="E36" s="90">
        <v>23</v>
      </c>
      <c r="F36" s="85" t="s">
        <v>188</v>
      </c>
      <c r="G36" s="88"/>
      <c r="H36" s="87"/>
      <c r="I36" s="87"/>
      <c r="J36" s="87"/>
      <c r="K36" s="87" t="s">
        <v>189</v>
      </c>
      <c r="L36" s="87"/>
      <c r="M36" s="87"/>
      <c r="N36" s="87"/>
      <c r="O36" s="87"/>
      <c r="P36" s="87"/>
      <c r="Q36" s="87"/>
      <c r="R36" s="89"/>
      <c r="S36" s="61" t="s">
        <v>114</v>
      </c>
      <c r="T36" s="91">
        <v>3</v>
      </c>
      <c r="W36" s="93"/>
      <c r="X36" s="62">
        <f xml:space="preserve"> ROUND(U36,2)+ROUND(V36,2)+ROUND(W36,2)</f>
        <v>0</v>
      </c>
      <c r="AA36" s="62">
        <f xml:space="preserve"> ROUND(ROUND(T36,3)*X36,2)</f>
        <v>0</v>
      </c>
      <c r="AB36" s="95">
        <v>0.2</v>
      </c>
      <c r="AC36" s="62">
        <f xml:space="preserve"> ROUND((1+AB36)*ROUND(T36,3)*X36,2)</f>
        <v>0</v>
      </c>
      <c r="AD36">
        <v>4</v>
      </c>
      <c r="AF36" s="96"/>
      <c r="AG36" s="97"/>
    </row>
    <row r="37">
      <c r="A37" t="s">
        <v>190</v>
      </c>
      <c r="B37" s="61" t="s">
        <v>111</v>
      </c>
      <c r="C37" s="61"/>
      <c r="D37" s="61" t="s">
        <v>101</v>
      </c>
      <c r="E37" s="90">
        <v>24</v>
      </c>
      <c r="F37" s="85" t="s">
        <v>191</v>
      </c>
      <c r="G37" s="88"/>
      <c r="H37" s="87"/>
      <c r="I37" s="87"/>
      <c r="J37" s="87"/>
      <c r="K37" s="87" t="s">
        <v>192</v>
      </c>
      <c r="L37" s="87"/>
      <c r="M37" s="87"/>
      <c r="N37" s="87"/>
      <c r="O37" s="87"/>
      <c r="P37" s="87"/>
      <c r="Q37" s="87"/>
      <c r="R37" s="89"/>
      <c r="S37" s="61" t="s">
        <v>114</v>
      </c>
      <c r="T37" s="91">
        <v>1</v>
      </c>
      <c r="W37" s="93"/>
      <c r="X37" s="62">
        <f xml:space="preserve"> ROUND(U37,2)+ROUND(V37,2)+ROUND(W37,2)</f>
        <v>0</v>
      </c>
      <c r="AA37" s="62">
        <f xml:space="preserve"> ROUND(ROUND(T37,3)*X37,2)</f>
        <v>0</v>
      </c>
      <c r="AB37" s="95">
        <v>0.2</v>
      </c>
      <c r="AC37" s="62">
        <f xml:space="preserve"> ROUND((1+AB37)*ROUND(T37,3)*X37,2)</f>
        <v>0</v>
      </c>
      <c r="AD37">
        <v>4</v>
      </c>
      <c r="AF37" s="96"/>
      <c r="AG37" s="97"/>
    </row>
    <row r="38">
      <c r="A38" t="s">
        <v>193</v>
      </c>
      <c r="B38" s="61" t="s">
        <v>111</v>
      </c>
      <c r="C38" s="61"/>
      <c r="D38" s="61" t="s">
        <v>101</v>
      </c>
      <c r="E38" s="90">
        <v>25</v>
      </c>
      <c r="F38" s="85" t="s">
        <v>194</v>
      </c>
      <c r="G38" s="88"/>
      <c r="H38" s="87"/>
      <c r="I38" s="87"/>
      <c r="J38" s="87"/>
      <c r="K38" s="87" t="s">
        <v>195</v>
      </c>
      <c r="L38" s="87"/>
      <c r="M38" s="87"/>
      <c r="N38" s="87"/>
      <c r="O38" s="87"/>
      <c r="P38" s="87"/>
      <c r="Q38" s="87"/>
      <c r="R38" s="89"/>
      <c r="S38" s="61" t="s">
        <v>124</v>
      </c>
      <c r="T38" s="91">
        <v>1.08</v>
      </c>
      <c r="W38" s="93"/>
      <c r="X38" s="62">
        <f xml:space="preserve"> ROUND(U38,2)+ROUND(V38,2)+ROUND(W38,2)</f>
        <v>0</v>
      </c>
      <c r="AA38" s="62">
        <f xml:space="preserve"> ROUND(ROUND(T38,3)*X38,2)</f>
        <v>0</v>
      </c>
      <c r="AB38" s="95">
        <v>0.2</v>
      </c>
      <c r="AC38" s="62">
        <f xml:space="preserve"> ROUND((1+AB38)*ROUND(T38,3)*X38,2)</f>
        <v>0</v>
      </c>
      <c r="AD38">
        <v>4</v>
      </c>
      <c r="AF38" s="96"/>
      <c r="AG38" s="97"/>
    </row>
    <row r="39">
      <c r="A39" t="s">
        <v>196</v>
      </c>
      <c r="B39" s="61" t="s">
        <v>111</v>
      </c>
      <c r="C39" s="61"/>
      <c r="D39" s="61" t="s">
        <v>101</v>
      </c>
      <c r="E39" s="90">
        <v>26</v>
      </c>
      <c r="F39" s="85" t="s">
        <v>197</v>
      </c>
      <c r="G39" s="88"/>
      <c r="H39" s="87"/>
      <c r="I39" s="87"/>
      <c r="J39" s="87"/>
      <c r="K39" s="87" t="s">
        <v>198</v>
      </c>
      <c r="L39" s="87"/>
      <c r="M39" s="87"/>
      <c r="N39" s="87"/>
      <c r="O39" s="87"/>
      <c r="P39" s="87"/>
      <c r="Q39" s="87"/>
      <c r="R39" s="89"/>
      <c r="S39" s="61" t="s">
        <v>124</v>
      </c>
      <c r="T39" s="91">
        <v>36.8</v>
      </c>
      <c r="W39" s="93"/>
      <c r="X39" s="62">
        <f xml:space="preserve"> ROUND(U39,2)+ROUND(V39,2)+ROUND(W39,2)</f>
        <v>0</v>
      </c>
      <c r="AA39" s="62">
        <f xml:space="preserve"> ROUND(ROUND(T39,3)*X39,2)</f>
        <v>0</v>
      </c>
      <c r="AB39" s="95">
        <v>0.2</v>
      </c>
      <c r="AC39" s="62">
        <f xml:space="preserve"> ROUND((1+AB39)*ROUND(T39,3)*X39,2)</f>
        <v>0</v>
      </c>
      <c r="AD39">
        <v>4</v>
      </c>
      <c r="AF39" s="96"/>
      <c r="AG39" s="97"/>
    </row>
    <row r="40">
      <c r="A40" t="s">
        <v>199</v>
      </c>
      <c r="B40" s="61" t="s">
        <v>111</v>
      </c>
      <c r="C40" s="61"/>
      <c r="D40" s="61" t="s">
        <v>101</v>
      </c>
      <c r="E40" s="90">
        <v>27</v>
      </c>
      <c r="F40" s="85" t="s">
        <v>200</v>
      </c>
      <c r="G40" s="88"/>
      <c r="H40" s="87"/>
      <c r="I40" s="87"/>
      <c r="J40" s="87"/>
      <c r="K40" s="87" t="s">
        <v>201</v>
      </c>
      <c r="L40" s="87"/>
      <c r="M40" s="87"/>
      <c r="N40" s="87"/>
      <c r="O40" s="87"/>
      <c r="P40" s="87"/>
      <c r="Q40" s="87"/>
      <c r="R40" s="89"/>
      <c r="S40" s="61" t="s">
        <v>124</v>
      </c>
      <c r="T40" s="91">
        <v>8.7</v>
      </c>
      <c r="W40" s="93"/>
      <c r="X40" s="62">
        <f xml:space="preserve"> ROUND(U40,2)+ROUND(V40,2)+ROUND(W40,2)</f>
        <v>0</v>
      </c>
      <c r="AA40" s="62">
        <f xml:space="preserve"> ROUND(ROUND(T40,3)*X40,2)</f>
        <v>0</v>
      </c>
      <c r="AB40" s="95">
        <v>0.2</v>
      </c>
      <c r="AC40" s="62">
        <f xml:space="preserve"> ROUND((1+AB40)*ROUND(T40,3)*X40,2)</f>
        <v>0</v>
      </c>
      <c r="AD40">
        <v>4</v>
      </c>
      <c r="AF40" s="96"/>
      <c r="AG40" s="97"/>
    </row>
    <row r="41">
      <c r="A41" t="s">
        <v>202</v>
      </c>
      <c r="B41" s="61" t="s">
        <v>111</v>
      </c>
      <c r="C41" s="61"/>
      <c r="D41" s="61" t="s">
        <v>101</v>
      </c>
      <c r="E41" s="90">
        <v>28</v>
      </c>
      <c r="F41" s="85" t="s">
        <v>203</v>
      </c>
      <c r="G41" s="88"/>
      <c r="H41" s="87"/>
      <c r="I41" s="87"/>
      <c r="J41" s="87"/>
      <c r="K41" s="87" t="s">
        <v>204</v>
      </c>
      <c r="L41" s="87"/>
      <c r="M41" s="87"/>
      <c r="N41" s="87"/>
      <c r="O41" s="87"/>
      <c r="P41" s="87"/>
      <c r="Q41" s="87"/>
      <c r="R41" s="89"/>
      <c r="S41" s="61" t="s">
        <v>183</v>
      </c>
      <c r="T41" s="91">
        <v>0.324</v>
      </c>
      <c r="W41" s="93"/>
      <c r="X41" s="62">
        <f xml:space="preserve"> ROUND(U41,2)+ROUND(V41,2)+ROUND(W41,2)</f>
        <v>0</v>
      </c>
      <c r="AA41" s="62">
        <f xml:space="preserve"> ROUND(ROUND(T41,3)*X41,2)</f>
        <v>0</v>
      </c>
      <c r="AB41" s="95">
        <v>0.2</v>
      </c>
      <c r="AC41" s="62">
        <f xml:space="preserve"> ROUND((1+AB41)*ROUND(T41,3)*X41,2)</f>
        <v>0</v>
      </c>
      <c r="AD41">
        <v>4</v>
      </c>
      <c r="AF41" s="96"/>
      <c r="AG41" s="97"/>
    </row>
    <row r="42">
      <c r="A42" t="s">
        <v>205</v>
      </c>
      <c r="B42" s="61" t="s">
        <v>111</v>
      </c>
      <c r="C42" s="61"/>
      <c r="D42" s="61" t="s">
        <v>101</v>
      </c>
      <c r="E42" s="90">
        <v>29</v>
      </c>
      <c r="F42" s="85" t="s">
        <v>206</v>
      </c>
      <c r="G42" s="88"/>
      <c r="H42" s="87"/>
      <c r="I42" s="87"/>
      <c r="J42" s="87"/>
      <c r="K42" s="87" t="s">
        <v>207</v>
      </c>
      <c r="L42" s="87"/>
      <c r="M42" s="87"/>
      <c r="N42" s="87"/>
      <c r="O42" s="87"/>
      <c r="P42" s="87"/>
      <c r="Q42" s="87"/>
      <c r="R42" s="89"/>
      <c r="S42" s="61" t="s">
        <v>124</v>
      </c>
      <c r="T42" s="91">
        <v>9.324</v>
      </c>
      <c r="W42" s="93"/>
      <c r="X42" s="62">
        <f xml:space="preserve"> ROUND(U42,2)+ROUND(V42,2)+ROUND(W42,2)</f>
        <v>0</v>
      </c>
      <c r="AA42" s="62">
        <f xml:space="preserve"> ROUND(ROUND(T42,3)*X42,2)</f>
        <v>0</v>
      </c>
      <c r="AB42" s="95">
        <v>0.2</v>
      </c>
      <c r="AC42" s="62">
        <f xml:space="preserve"> ROUND((1+AB42)*ROUND(T42,3)*X42,2)</f>
        <v>0</v>
      </c>
      <c r="AD42">
        <v>4</v>
      </c>
      <c r="AF42" s="96"/>
      <c r="AG42" s="97"/>
    </row>
    <row r="43">
      <c r="A43" t="s">
        <v>208</v>
      </c>
      <c r="B43" s="61" t="s">
        <v>111</v>
      </c>
      <c r="C43" s="61"/>
      <c r="D43" s="61" t="s">
        <v>101</v>
      </c>
      <c r="E43" s="90">
        <v>30</v>
      </c>
      <c r="F43" s="85" t="s">
        <v>209</v>
      </c>
      <c r="G43" s="88"/>
      <c r="H43" s="87"/>
      <c r="I43" s="87"/>
      <c r="J43" s="87"/>
      <c r="K43" s="87" t="s">
        <v>210</v>
      </c>
      <c r="L43" s="87"/>
      <c r="M43" s="87"/>
      <c r="N43" s="87"/>
      <c r="O43" s="87"/>
      <c r="P43" s="87"/>
      <c r="Q43" s="87"/>
      <c r="R43" s="89"/>
      <c r="S43" s="61" t="s">
        <v>211</v>
      </c>
      <c r="T43" s="91">
        <v>37.3</v>
      </c>
      <c r="W43" s="93"/>
      <c r="X43" s="62">
        <f xml:space="preserve"> ROUND(U43,2)+ROUND(V43,2)+ROUND(W43,2)</f>
        <v>0</v>
      </c>
      <c r="AA43" s="62">
        <f xml:space="preserve"> ROUND(ROUND(T43,3)*X43,2)</f>
        <v>0</v>
      </c>
      <c r="AB43" s="95">
        <v>0.2</v>
      </c>
      <c r="AC43" s="62">
        <f xml:space="preserve"> ROUND((1+AB43)*ROUND(T43,3)*X43,2)</f>
        <v>0</v>
      </c>
      <c r="AD43">
        <v>4</v>
      </c>
      <c r="AF43" s="96"/>
      <c r="AG43" s="97"/>
    </row>
    <row r="44">
      <c r="A44" t="s">
        <v>212</v>
      </c>
      <c r="B44" s="61" t="s">
        <v>111</v>
      </c>
      <c r="C44" s="61"/>
      <c r="D44" s="61" t="s">
        <v>101</v>
      </c>
      <c r="E44" s="90">
        <v>31</v>
      </c>
      <c r="F44" s="85" t="s">
        <v>213</v>
      </c>
      <c r="G44" s="88"/>
      <c r="H44" s="87"/>
      <c r="I44" s="87"/>
      <c r="J44" s="87"/>
      <c r="K44" s="87" t="s">
        <v>214</v>
      </c>
      <c r="L44" s="87"/>
      <c r="M44" s="87"/>
      <c r="N44" s="87"/>
      <c r="O44" s="87"/>
      <c r="P44" s="87"/>
      <c r="Q44" s="87"/>
      <c r="R44" s="89"/>
      <c r="S44" s="61" t="s">
        <v>211</v>
      </c>
      <c r="T44" s="91">
        <v>9.28</v>
      </c>
      <c r="W44" s="93"/>
      <c r="X44" s="62">
        <f xml:space="preserve"> ROUND(U44,2)+ROUND(V44,2)+ROUND(W44,2)</f>
        <v>0</v>
      </c>
      <c r="AA44" s="62">
        <f xml:space="preserve"> ROUND(ROUND(T44,3)*X44,2)</f>
        <v>0</v>
      </c>
      <c r="AB44" s="95">
        <v>0.2</v>
      </c>
      <c r="AC44" s="62">
        <f xml:space="preserve"> ROUND((1+AB44)*ROUND(T44,3)*X44,2)</f>
        <v>0</v>
      </c>
      <c r="AD44">
        <v>4</v>
      </c>
      <c r="AF44" s="96"/>
      <c r="AG44" s="97"/>
    </row>
    <row r="45">
      <c r="A45" t="s">
        <v>215</v>
      </c>
      <c r="B45" s="61" t="s">
        <v>111</v>
      </c>
      <c r="C45" s="61"/>
      <c r="D45" s="61" t="s">
        <v>101</v>
      </c>
      <c r="E45" s="90">
        <v>32</v>
      </c>
      <c r="F45" s="85" t="s">
        <v>216</v>
      </c>
      <c r="G45" s="88"/>
      <c r="H45" s="87"/>
      <c r="I45" s="87"/>
      <c r="J45" s="87"/>
      <c r="K45" s="87" t="s">
        <v>217</v>
      </c>
      <c r="L45" s="87"/>
      <c r="M45" s="87"/>
      <c r="N45" s="87"/>
      <c r="O45" s="87"/>
      <c r="P45" s="87"/>
      <c r="Q45" s="87"/>
      <c r="R45" s="89"/>
      <c r="S45" s="61" t="s">
        <v>211</v>
      </c>
      <c r="T45" s="91">
        <v>4.8</v>
      </c>
      <c r="W45" s="93"/>
      <c r="X45" s="62">
        <f xml:space="preserve"> ROUND(U45,2)+ROUND(V45,2)+ROUND(W45,2)</f>
        <v>0</v>
      </c>
      <c r="AA45" s="62">
        <f xml:space="preserve"> ROUND(ROUND(T45,3)*X45,2)</f>
        <v>0</v>
      </c>
      <c r="AB45" s="95">
        <v>0.2</v>
      </c>
      <c r="AC45" s="62">
        <f xml:space="preserve"> ROUND((1+AB45)*ROUND(T45,3)*X45,2)</f>
        <v>0</v>
      </c>
      <c r="AD45">
        <v>4</v>
      </c>
      <c r="AF45" s="96"/>
      <c r="AG45" s="97"/>
    </row>
    <row r="46">
      <c r="A46" t="s">
        <v>218</v>
      </c>
      <c r="B46" s="61" t="s">
        <v>111</v>
      </c>
      <c r="C46" s="61"/>
      <c r="D46" s="61" t="s">
        <v>101</v>
      </c>
      <c r="E46" s="90">
        <v>33</v>
      </c>
      <c r="F46" s="85" t="s">
        <v>219</v>
      </c>
      <c r="G46" s="88"/>
      <c r="H46" s="87"/>
      <c r="I46" s="87"/>
      <c r="J46" s="87"/>
      <c r="K46" s="87" t="s">
        <v>220</v>
      </c>
      <c r="L46" s="87"/>
      <c r="M46" s="87"/>
      <c r="N46" s="87"/>
      <c r="O46" s="87"/>
      <c r="P46" s="87"/>
      <c r="Q46" s="87"/>
      <c r="R46" s="89"/>
      <c r="S46" s="61" t="s">
        <v>211</v>
      </c>
      <c r="T46" s="91">
        <v>164.96</v>
      </c>
      <c r="W46" s="93"/>
      <c r="X46" s="62">
        <f xml:space="preserve"> ROUND(U46,2)+ROUND(V46,2)+ROUND(W46,2)</f>
        <v>0</v>
      </c>
      <c r="AA46" s="62">
        <f xml:space="preserve"> ROUND(ROUND(T46,3)*X46,2)</f>
        <v>0</v>
      </c>
      <c r="AB46" s="95">
        <v>0.2</v>
      </c>
      <c r="AC46" s="62">
        <f xml:space="preserve"> ROUND((1+AB46)*ROUND(T46,3)*X46,2)</f>
        <v>0</v>
      </c>
      <c r="AD46">
        <v>4</v>
      </c>
      <c r="AF46" s="96"/>
      <c r="AG46" s="97"/>
    </row>
    <row r="47">
      <c r="A47" t="s">
        <v>221</v>
      </c>
      <c r="B47" s="61" t="s">
        <v>111</v>
      </c>
      <c r="C47" s="61"/>
      <c r="D47" s="61" t="s">
        <v>101</v>
      </c>
      <c r="E47" s="90">
        <v>34</v>
      </c>
      <c r="F47" s="85" t="s">
        <v>222</v>
      </c>
      <c r="G47" s="88"/>
      <c r="H47" s="87"/>
      <c r="I47" s="87"/>
      <c r="J47" s="87"/>
      <c r="K47" s="87" t="s">
        <v>223</v>
      </c>
      <c r="L47" s="87"/>
      <c r="M47" s="87"/>
      <c r="N47" s="87"/>
      <c r="O47" s="87"/>
      <c r="P47" s="87"/>
      <c r="Q47" s="87"/>
      <c r="R47" s="89"/>
      <c r="S47" s="61" t="s">
        <v>224</v>
      </c>
      <c r="T47" s="91">
        <v>22.816</v>
      </c>
      <c r="W47" s="93"/>
      <c r="X47" s="62">
        <f xml:space="preserve"> ROUND(U47,2)+ROUND(V47,2)+ROUND(W47,2)</f>
        <v>0</v>
      </c>
      <c r="AA47" s="62">
        <f xml:space="preserve"> ROUND(ROUND(T47,3)*X47,2)</f>
        <v>0</v>
      </c>
      <c r="AB47" s="95">
        <v>0.2</v>
      </c>
      <c r="AC47" s="62">
        <f xml:space="preserve"> ROUND((1+AB47)*ROUND(T47,3)*X47,2)</f>
        <v>0</v>
      </c>
      <c r="AD47">
        <v>4</v>
      </c>
      <c r="AF47" s="96"/>
      <c r="AG47" s="97"/>
    </row>
    <row r="48">
      <c r="A48" t="s">
        <v>225</v>
      </c>
      <c r="B48" s="61" t="s">
        <v>111</v>
      </c>
      <c r="C48" s="61"/>
      <c r="D48" s="61" t="s">
        <v>101</v>
      </c>
      <c r="E48" s="90">
        <v>35</v>
      </c>
      <c r="F48" s="85" t="s">
        <v>226</v>
      </c>
      <c r="G48" s="88"/>
      <c r="H48" s="87"/>
      <c r="I48" s="87"/>
      <c r="J48" s="87"/>
      <c r="K48" s="87" t="s">
        <v>227</v>
      </c>
      <c r="L48" s="87"/>
      <c r="M48" s="87"/>
      <c r="N48" s="87"/>
      <c r="O48" s="87"/>
      <c r="P48" s="87"/>
      <c r="Q48" s="87"/>
      <c r="R48" s="89"/>
      <c r="S48" s="61" t="s">
        <v>224</v>
      </c>
      <c r="T48" s="91">
        <v>45.632</v>
      </c>
      <c r="W48" s="93"/>
      <c r="X48" s="62">
        <f xml:space="preserve"> ROUND(U48,2)+ROUND(V48,2)+ROUND(W48,2)</f>
        <v>0</v>
      </c>
      <c r="AA48" s="62">
        <f xml:space="preserve"> ROUND(ROUND(T48,3)*X48,2)</f>
        <v>0</v>
      </c>
      <c r="AB48" s="95">
        <v>0.2</v>
      </c>
      <c r="AC48" s="62">
        <f xml:space="preserve"> ROUND((1+AB48)*ROUND(T48,3)*X48,2)</f>
        <v>0</v>
      </c>
      <c r="AD48">
        <v>4</v>
      </c>
      <c r="AF48" s="96"/>
      <c r="AG48" s="97"/>
    </row>
    <row r="49">
      <c r="A49" t="s">
        <v>228</v>
      </c>
      <c r="B49" s="61" t="s">
        <v>111</v>
      </c>
      <c r="C49" s="61"/>
      <c r="D49" s="61" t="s">
        <v>101</v>
      </c>
      <c r="E49" s="90">
        <v>36</v>
      </c>
      <c r="F49" s="85" t="s">
        <v>229</v>
      </c>
      <c r="G49" s="88"/>
      <c r="H49" s="87"/>
      <c r="I49" s="87"/>
      <c r="J49" s="87"/>
      <c r="K49" s="87" t="s">
        <v>230</v>
      </c>
      <c r="L49" s="87"/>
      <c r="M49" s="87"/>
      <c r="N49" s="87"/>
      <c r="O49" s="87"/>
      <c r="P49" s="87"/>
      <c r="Q49" s="87"/>
      <c r="R49" s="89"/>
      <c r="S49" s="61" t="s">
        <v>224</v>
      </c>
      <c r="T49" s="91">
        <v>1551.488</v>
      </c>
      <c r="W49" s="93"/>
      <c r="X49" s="62">
        <f xml:space="preserve"> ROUND(U49,2)+ROUND(V49,2)+ROUND(W49,2)</f>
        <v>0</v>
      </c>
      <c r="AA49" s="62">
        <f xml:space="preserve"> ROUND(ROUND(T49,3)*X49,2)</f>
        <v>0</v>
      </c>
      <c r="AB49" s="95">
        <v>0.2</v>
      </c>
      <c r="AC49" s="62">
        <f xml:space="preserve"> ROUND((1+AB49)*ROUND(T49,3)*X49,2)</f>
        <v>0</v>
      </c>
      <c r="AD49">
        <v>4</v>
      </c>
      <c r="AF49" s="96"/>
      <c r="AG49" s="97"/>
    </row>
    <row r="50">
      <c r="A50" t="s">
        <v>231</v>
      </c>
      <c r="B50" s="61" t="s">
        <v>111</v>
      </c>
      <c r="C50" s="61"/>
      <c r="D50" s="61" t="s">
        <v>101</v>
      </c>
      <c r="E50" s="90">
        <v>37</v>
      </c>
      <c r="F50" s="85" t="s">
        <v>232</v>
      </c>
      <c r="G50" s="88"/>
      <c r="H50" s="87"/>
      <c r="I50" s="87"/>
      <c r="J50" s="87"/>
      <c r="K50" s="87" t="s">
        <v>233</v>
      </c>
      <c r="L50" s="87"/>
      <c r="M50" s="87"/>
      <c r="N50" s="87"/>
      <c r="O50" s="87"/>
      <c r="P50" s="87"/>
      <c r="Q50" s="87"/>
      <c r="R50" s="89"/>
      <c r="S50" s="61" t="s">
        <v>224</v>
      </c>
      <c r="T50" s="91">
        <v>45.632</v>
      </c>
      <c r="W50" s="93"/>
      <c r="X50" s="62">
        <f xml:space="preserve"> ROUND(U50,2)+ROUND(V50,2)+ROUND(W50,2)</f>
        <v>0</v>
      </c>
      <c r="AA50" s="62">
        <f xml:space="preserve"> ROUND(ROUND(T50,3)*X50,2)</f>
        <v>0</v>
      </c>
      <c r="AB50" s="95">
        <v>0.2</v>
      </c>
      <c r="AC50" s="62">
        <f xml:space="preserve"> ROUND((1+AB50)*ROUND(T50,3)*X50,2)</f>
        <v>0</v>
      </c>
      <c r="AD50">
        <v>4</v>
      </c>
      <c r="AF50" s="96"/>
      <c r="AG50" s="97"/>
    </row>
    <row r="51">
      <c r="A51" t="s">
        <v>234</v>
      </c>
      <c r="B51" s="61" t="s">
        <v>111</v>
      </c>
      <c r="C51" s="61"/>
      <c r="D51" s="61" t="s">
        <v>101</v>
      </c>
      <c r="E51" s="90">
        <v>38</v>
      </c>
      <c r="F51" s="85" t="s">
        <v>235</v>
      </c>
      <c r="G51" s="88"/>
      <c r="H51" s="87"/>
      <c r="I51" s="87"/>
      <c r="J51" s="87"/>
      <c r="K51" s="87" t="s">
        <v>236</v>
      </c>
      <c r="L51" s="87"/>
      <c r="M51" s="87"/>
      <c r="N51" s="87"/>
      <c r="O51" s="87"/>
      <c r="P51" s="87"/>
      <c r="Q51" s="87"/>
      <c r="R51" s="89"/>
      <c r="S51" s="61" t="s">
        <v>224</v>
      </c>
      <c r="T51" s="91">
        <v>410.688</v>
      </c>
      <c r="W51" s="93"/>
      <c r="X51" s="62">
        <f xml:space="preserve"> ROUND(U51,2)+ROUND(V51,2)+ROUND(W51,2)</f>
        <v>0</v>
      </c>
      <c r="AA51" s="62">
        <f xml:space="preserve"> ROUND(ROUND(T51,3)*X51,2)</f>
        <v>0</v>
      </c>
      <c r="AB51" s="95">
        <v>0.2</v>
      </c>
      <c r="AC51" s="62">
        <f xml:space="preserve"> ROUND((1+AB51)*ROUND(T51,3)*X51,2)</f>
        <v>0</v>
      </c>
      <c r="AD51">
        <v>4</v>
      </c>
      <c r="AF51" s="96"/>
      <c r="AG51" s="97"/>
    </row>
    <row r="52">
      <c r="A52" t="s">
        <v>237</v>
      </c>
      <c r="B52" s="61" t="s">
        <v>111</v>
      </c>
      <c r="C52" s="61"/>
      <c r="D52" s="61" t="s">
        <v>101</v>
      </c>
      <c r="E52" s="90">
        <v>39</v>
      </c>
      <c r="F52" s="85" t="s">
        <v>238</v>
      </c>
      <c r="G52" s="88"/>
      <c r="H52" s="87"/>
      <c r="I52" s="87"/>
      <c r="J52" s="87"/>
      <c r="K52" s="87" t="s">
        <v>239</v>
      </c>
      <c r="L52" s="87"/>
      <c r="M52" s="87"/>
      <c r="N52" s="87"/>
      <c r="O52" s="87"/>
      <c r="P52" s="87"/>
      <c r="Q52" s="87"/>
      <c r="R52" s="89"/>
      <c r="S52" s="61" t="s">
        <v>224</v>
      </c>
      <c r="T52" s="91">
        <v>33.999</v>
      </c>
      <c r="W52" s="93"/>
      <c r="X52" s="62">
        <f xml:space="preserve"> ROUND(U52,2)+ROUND(V52,2)+ROUND(W52,2)</f>
        <v>0</v>
      </c>
      <c r="AA52" s="62">
        <f xml:space="preserve"> ROUND(ROUND(T52,3)*X52,2)</f>
        <v>0</v>
      </c>
      <c r="AB52" s="95">
        <v>0.2</v>
      </c>
      <c r="AC52" s="62">
        <f xml:space="preserve"> ROUND((1+AB52)*ROUND(T52,3)*X52,2)</f>
        <v>0</v>
      </c>
      <c r="AD52">
        <v>4</v>
      </c>
      <c r="AF52" s="96"/>
      <c r="AG52" s="97"/>
    </row>
    <row r="53">
      <c r="A53" t="s">
        <v>240</v>
      </c>
      <c r="B53" s="61" t="s">
        <v>111</v>
      </c>
      <c r="C53" s="61"/>
      <c r="D53" s="61" t="s">
        <v>101</v>
      </c>
      <c r="E53" s="90">
        <v>40</v>
      </c>
      <c r="F53" s="85" t="s">
        <v>241</v>
      </c>
      <c r="G53" s="88"/>
      <c r="H53" s="87"/>
      <c r="I53" s="87"/>
      <c r="J53" s="87"/>
      <c r="K53" s="87" t="s">
        <v>242</v>
      </c>
      <c r="L53" s="87"/>
      <c r="M53" s="87"/>
      <c r="N53" s="87"/>
      <c r="O53" s="87"/>
      <c r="P53" s="87"/>
      <c r="Q53" s="87"/>
      <c r="R53" s="89"/>
      <c r="S53" s="61" t="s">
        <v>224</v>
      </c>
      <c r="T53" s="91">
        <v>5.699</v>
      </c>
      <c r="W53" s="93"/>
      <c r="X53" s="62">
        <f xml:space="preserve"> ROUND(U53,2)+ROUND(V53,2)+ROUND(W53,2)</f>
        <v>0</v>
      </c>
      <c r="AA53" s="62">
        <f xml:space="preserve"> ROUND(ROUND(T53,3)*X53,2)</f>
        <v>0</v>
      </c>
      <c r="AB53" s="95">
        <v>0.2</v>
      </c>
      <c r="AC53" s="62">
        <f xml:space="preserve"> ROUND((1+AB53)*ROUND(T53,3)*X53,2)</f>
        <v>0</v>
      </c>
      <c r="AD53">
        <v>4</v>
      </c>
      <c r="AF53" s="96"/>
      <c r="AG53" s="97"/>
    </row>
    <row r="54">
      <c r="A54" t="s">
        <v>243</v>
      </c>
      <c r="B54" s="61" t="s">
        <v>111</v>
      </c>
      <c r="C54" s="61"/>
      <c r="D54" s="61" t="s">
        <v>101</v>
      </c>
      <c r="E54" s="90">
        <v>41</v>
      </c>
      <c r="F54" s="85" t="s">
        <v>244</v>
      </c>
      <c r="G54" s="88"/>
      <c r="H54" s="87"/>
      <c r="I54" s="87"/>
      <c r="J54" s="87"/>
      <c r="K54" s="87" t="s">
        <v>245</v>
      </c>
      <c r="L54" s="87"/>
      <c r="M54" s="87"/>
      <c r="N54" s="87"/>
      <c r="O54" s="87"/>
      <c r="P54" s="87"/>
      <c r="Q54" s="87"/>
      <c r="R54" s="89"/>
      <c r="S54" s="61" t="s">
        <v>224</v>
      </c>
      <c r="T54" s="91">
        <v>5.527</v>
      </c>
      <c r="W54" s="93"/>
      <c r="X54" s="62">
        <f xml:space="preserve"> ROUND(U54,2)+ROUND(V54,2)+ROUND(W54,2)</f>
        <v>0</v>
      </c>
      <c r="AA54" s="62">
        <f xml:space="preserve"> ROUND(ROUND(T54,3)*X54,2)</f>
        <v>0</v>
      </c>
      <c r="AB54" s="95">
        <v>0.2</v>
      </c>
      <c r="AC54" s="62">
        <f xml:space="preserve"> ROUND((1+AB54)*ROUND(T54,3)*X54,2)</f>
        <v>0</v>
      </c>
      <c r="AD54">
        <v>4</v>
      </c>
      <c r="AF54" s="96"/>
      <c r="AG54" s="97"/>
    </row>
    <row r="55">
      <c r="A55" t="s">
        <v>246</v>
      </c>
      <c r="B55" s="80" t="s">
        <v>104</v>
      </c>
      <c r="C55" s="80"/>
      <c r="D55" s="80" t="s">
        <v>101</v>
      </c>
      <c r="E55" s="83"/>
      <c r="F55" s="81" t="s">
        <v>247</v>
      </c>
      <c r="G55" s="82"/>
      <c r="H55" s="82"/>
      <c r="I55" s="82"/>
      <c r="J55" s="82" t="s">
        <v>248</v>
      </c>
      <c r="K55" s="82"/>
      <c r="L55" s="82"/>
      <c r="M55" s="82"/>
      <c r="N55" s="82"/>
      <c r="O55" s="82"/>
      <c r="P55" s="82"/>
      <c r="Q55" s="82"/>
      <c r="R55" s="82"/>
      <c r="S55" s="83"/>
      <c r="T55" s="83"/>
      <c r="U55" s="83"/>
      <c r="V55" s="83"/>
      <c r="W55" s="84"/>
      <c r="X55" s="83"/>
      <c r="Y55" s="98">
        <f>Y56</f>
        <v>0</v>
      </c>
      <c r="Z55" s="98">
        <f>Z56</f>
        <v>0</v>
      </c>
      <c r="AA55" s="98">
        <f>AA56</f>
        <v>0</v>
      </c>
      <c r="AB55" s="83"/>
      <c r="AC55" s="98">
        <f>AC56</f>
        <v>0</v>
      </c>
      <c r="AD55">
        <v>3</v>
      </c>
      <c r="AF55" s="83"/>
      <c r="AG55" s="83"/>
    </row>
    <row r="56">
      <c r="A56" t="s">
        <v>249</v>
      </c>
      <c r="B56" s="61" t="s">
        <v>111</v>
      </c>
      <c r="C56" s="61"/>
      <c r="D56" s="61" t="s">
        <v>101</v>
      </c>
      <c r="E56" s="90">
        <v>42</v>
      </c>
      <c r="F56" s="85" t="s">
        <v>250</v>
      </c>
      <c r="G56" s="88"/>
      <c r="H56" s="87"/>
      <c r="I56" s="87"/>
      <c r="J56" s="87"/>
      <c r="K56" s="87" t="s">
        <v>251</v>
      </c>
      <c r="L56" s="87"/>
      <c r="M56" s="87"/>
      <c r="N56" s="87"/>
      <c r="O56" s="87"/>
      <c r="P56" s="87"/>
      <c r="Q56" s="87"/>
      <c r="R56" s="89"/>
      <c r="S56" s="61" t="s">
        <v>224</v>
      </c>
      <c r="T56" s="91">
        <v>7.913</v>
      </c>
      <c r="W56" s="93"/>
      <c r="X56" s="62">
        <f xml:space="preserve"> ROUND(U56,2)+ROUND(V56,2)+ROUND(W56,2)</f>
        <v>0</v>
      </c>
      <c r="AA56" s="62">
        <f xml:space="preserve"> ROUND(ROUND(T56,3)*X56,2)</f>
        <v>0</v>
      </c>
      <c r="AB56" s="95">
        <v>0.2</v>
      </c>
      <c r="AC56" s="62">
        <f xml:space="preserve"> ROUND((1+AB56)*ROUND(T56,3)*X56,2)</f>
        <v>0</v>
      </c>
      <c r="AD56">
        <v>4</v>
      </c>
      <c r="AF56" s="96"/>
      <c r="AG56" s="97"/>
    </row>
    <row r="57">
      <c r="A57" t="s">
        <v>252</v>
      </c>
      <c r="B57" s="80" t="s">
        <v>104</v>
      </c>
      <c r="C57" s="80"/>
      <c r="D57" s="80" t="s">
        <v>101</v>
      </c>
      <c r="E57" s="83"/>
      <c r="F57" s="81" t="s">
        <v>253</v>
      </c>
      <c r="G57" s="82"/>
      <c r="H57" s="82"/>
      <c r="I57" s="82" t="s">
        <v>254</v>
      </c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83"/>
      <c r="U57" s="83"/>
      <c r="V57" s="83"/>
      <c r="W57" s="84"/>
      <c r="X57" s="83"/>
      <c r="Y57" s="98">
        <f xml:space="preserve"> Y58+Y61+Y67+Y69</f>
        <v>0</v>
      </c>
      <c r="Z57" s="98">
        <f xml:space="preserve"> Z58+Z61+Z67+Z69</f>
        <v>0</v>
      </c>
      <c r="AA57" s="98">
        <f xml:space="preserve"> AA58+AA61+AA67+AA69</f>
        <v>0</v>
      </c>
      <c r="AB57" s="83"/>
      <c r="AC57" s="98">
        <f xml:space="preserve"> AC58+AC61+AC67+AC69</f>
        <v>0</v>
      </c>
      <c r="AD57">
        <v>2</v>
      </c>
      <c r="AF57" s="83"/>
      <c r="AG57" s="83"/>
    </row>
    <row r="58">
      <c r="A58" t="s">
        <v>255</v>
      </c>
      <c r="B58" s="80" t="s">
        <v>104</v>
      </c>
      <c r="C58" s="80"/>
      <c r="D58" s="80" t="s">
        <v>101</v>
      </c>
      <c r="E58" s="83"/>
      <c r="F58" s="81" t="s">
        <v>256</v>
      </c>
      <c r="G58" s="82"/>
      <c r="H58" s="82"/>
      <c r="I58" s="82"/>
      <c r="J58" s="82" t="s">
        <v>257</v>
      </c>
      <c r="K58" s="82"/>
      <c r="L58" s="82"/>
      <c r="M58" s="82"/>
      <c r="N58" s="82"/>
      <c r="O58" s="82"/>
      <c r="P58" s="82"/>
      <c r="Q58" s="82"/>
      <c r="R58" s="82"/>
      <c r="S58" s="83"/>
      <c r="T58" s="83"/>
      <c r="U58" s="83"/>
      <c r="V58" s="83"/>
      <c r="W58" s="84"/>
      <c r="X58" s="83"/>
      <c r="Y58" s="98">
        <f>SUM(Y59:Y60)</f>
        <v>0</v>
      </c>
      <c r="Z58" s="98">
        <f>SUM(Z59:Z60)</f>
        <v>0</v>
      </c>
      <c r="AA58" s="98">
        <f>SUM(AA59:AA60)</f>
        <v>0</v>
      </c>
      <c r="AB58" s="83"/>
      <c r="AC58" s="98">
        <f>SUM(AC59:AC60)</f>
        <v>0</v>
      </c>
      <c r="AD58">
        <v>3</v>
      </c>
      <c r="AF58" s="83"/>
      <c r="AG58" s="83"/>
    </row>
    <row r="59">
      <c r="A59" t="s">
        <v>258</v>
      </c>
      <c r="B59" s="61" t="s">
        <v>111</v>
      </c>
      <c r="C59" s="61"/>
      <c r="D59" s="61" t="s">
        <v>101</v>
      </c>
      <c r="E59" s="90">
        <v>100</v>
      </c>
      <c r="F59" s="85" t="s">
        <v>259</v>
      </c>
      <c r="G59" s="88"/>
      <c r="H59" s="87"/>
      <c r="I59" s="87"/>
      <c r="J59" s="87"/>
      <c r="K59" s="87" t="s">
        <v>260</v>
      </c>
      <c r="L59" s="87"/>
      <c r="M59" s="87"/>
      <c r="N59" s="87"/>
      <c r="O59" s="87"/>
      <c r="P59" s="87"/>
      <c r="Q59" s="87"/>
      <c r="R59" s="89"/>
      <c r="S59" s="61" t="s">
        <v>124</v>
      </c>
      <c r="T59" s="91">
        <v>72.756</v>
      </c>
      <c r="W59" s="93"/>
      <c r="X59" s="62">
        <f xml:space="preserve"> ROUND(U59,2)+ROUND(V59,2)+ROUND(W59,2)</f>
        <v>0</v>
      </c>
      <c r="AA59" s="62">
        <f xml:space="preserve"> ROUND(ROUND(T59,3)*X59,2)</f>
        <v>0</v>
      </c>
      <c r="AB59" s="95">
        <v>0.2</v>
      </c>
      <c r="AC59" s="62">
        <f xml:space="preserve"> ROUND((1+AB59)*ROUND(T59,3)*X59,2)</f>
        <v>0</v>
      </c>
      <c r="AD59">
        <v>4</v>
      </c>
      <c r="AF59" s="96"/>
      <c r="AG59" s="97"/>
    </row>
    <row r="60">
      <c r="A60" t="s">
        <v>261</v>
      </c>
      <c r="B60" s="61" t="s">
        <v>111</v>
      </c>
      <c r="C60" s="61"/>
      <c r="D60" s="61" t="s">
        <v>101</v>
      </c>
      <c r="E60" s="90">
        <v>101</v>
      </c>
      <c r="F60" s="85" t="s">
        <v>262</v>
      </c>
      <c r="G60" s="88"/>
      <c r="H60" s="87"/>
      <c r="I60" s="87"/>
      <c r="J60" s="87"/>
      <c r="K60" s="87" t="s">
        <v>263</v>
      </c>
      <c r="L60" s="87"/>
      <c r="M60" s="87"/>
      <c r="N60" s="87"/>
      <c r="O60" s="87"/>
      <c r="P60" s="87"/>
      <c r="Q60" s="87"/>
      <c r="R60" s="89"/>
      <c r="S60" s="61" t="s">
        <v>124</v>
      </c>
      <c r="T60" s="91">
        <v>148.272</v>
      </c>
      <c r="W60" s="93"/>
      <c r="X60" s="62">
        <f xml:space="preserve"> ROUND(U60,2)+ROUND(V60,2)+ROUND(W60,2)</f>
        <v>0</v>
      </c>
      <c r="AA60" s="62">
        <f xml:space="preserve"> ROUND(ROUND(T60,3)*X60,2)</f>
        <v>0</v>
      </c>
      <c r="AB60" s="95">
        <v>0.2</v>
      </c>
      <c r="AC60" s="62">
        <f xml:space="preserve"> ROUND((1+AB60)*ROUND(T60,3)*X60,2)</f>
        <v>0</v>
      </c>
      <c r="AD60">
        <v>4</v>
      </c>
      <c r="AF60" s="96"/>
      <c r="AG60" s="97"/>
    </row>
    <row r="61">
      <c r="A61" t="s">
        <v>264</v>
      </c>
      <c r="B61" s="80" t="s">
        <v>104</v>
      </c>
      <c r="C61" s="80"/>
      <c r="D61" s="80" t="s">
        <v>101</v>
      </c>
      <c r="E61" s="83"/>
      <c r="F61" s="81" t="s">
        <v>265</v>
      </c>
      <c r="G61" s="82"/>
      <c r="H61" s="82"/>
      <c r="I61" s="82"/>
      <c r="J61" s="82" t="s">
        <v>266</v>
      </c>
      <c r="K61" s="82"/>
      <c r="L61" s="82"/>
      <c r="M61" s="82"/>
      <c r="N61" s="82"/>
      <c r="O61" s="82"/>
      <c r="P61" s="82"/>
      <c r="Q61" s="82"/>
      <c r="R61" s="82"/>
      <c r="S61" s="83"/>
      <c r="T61" s="83"/>
      <c r="U61" s="83"/>
      <c r="V61" s="83"/>
      <c r="W61" s="84"/>
      <c r="X61" s="83"/>
      <c r="Y61" s="98">
        <f>SUM(Y62:Y66)</f>
        <v>0</v>
      </c>
      <c r="Z61" s="98">
        <f>SUM(Z62:Z66)</f>
        <v>0</v>
      </c>
      <c r="AA61" s="98">
        <f>SUM(AA62:AA66)</f>
        <v>0</v>
      </c>
      <c r="AB61" s="83"/>
      <c r="AC61" s="98">
        <f>SUM(AC62:AC66)</f>
        <v>0</v>
      </c>
      <c r="AD61">
        <v>3</v>
      </c>
      <c r="AF61" s="83"/>
      <c r="AG61" s="83"/>
    </row>
    <row r="62">
      <c r="A62" t="s">
        <v>267</v>
      </c>
      <c r="B62" s="61" t="s">
        <v>111</v>
      </c>
      <c r="C62" s="61"/>
      <c r="D62" s="61" t="s">
        <v>101</v>
      </c>
      <c r="E62" s="90">
        <v>118</v>
      </c>
      <c r="F62" s="85" t="s">
        <v>268</v>
      </c>
      <c r="G62" s="88"/>
      <c r="H62" s="87"/>
      <c r="I62" s="87"/>
      <c r="J62" s="87"/>
      <c r="K62" s="87" t="s">
        <v>269</v>
      </c>
      <c r="L62" s="87"/>
      <c r="M62" s="87"/>
      <c r="N62" s="87"/>
      <c r="O62" s="87"/>
      <c r="P62" s="87"/>
      <c r="Q62" s="87"/>
      <c r="R62" s="89"/>
      <c r="S62" s="61" t="s">
        <v>124</v>
      </c>
      <c r="T62" s="91">
        <v>664.8</v>
      </c>
      <c r="W62" s="93"/>
      <c r="X62" s="62">
        <f xml:space="preserve"> ROUND(U62,2)+ROUND(V62,2)+ROUND(W62,2)</f>
        <v>0</v>
      </c>
      <c r="AA62" s="62">
        <f xml:space="preserve"> ROUND(ROUND(T62,3)*X62,2)</f>
        <v>0</v>
      </c>
      <c r="AB62" s="95">
        <v>0.2</v>
      </c>
      <c r="AC62" s="62">
        <f xml:space="preserve"> ROUND((1+AB62)*ROUND(T62,3)*X62,2)</f>
        <v>0</v>
      </c>
      <c r="AD62">
        <v>4</v>
      </c>
      <c r="AF62" s="96"/>
      <c r="AG62" s="97"/>
    </row>
    <row r="63">
      <c r="A63" t="s">
        <v>270</v>
      </c>
      <c r="B63" s="61" t="s">
        <v>111</v>
      </c>
      <c r="C63" s="61"/>
      <c r="D63" s="61" t="s">
        <v>101</v>
      </c>
      <c r="E63" s="90">
        <v>119</v>
      </c>
      <c r="F63" s="85" t="s">
        <v>271</v>
      </c>
      <c r="G63" s="88"/>
      <c r="H63" s="87"/>
      <c r="I63" s="87"/>
      <c r="J63" s="87"/>
      <c r="K63" s="87" t="s">
        <v>272</v>
      </c>
      <c r="L63" s="87"/>
      <c r="M63" s="87"/>
      <c r="N63" s="87"/>
      <c r="O63" s="87"/>
      <c r="P63" s="87"/>
      <c r="Q63" s="87"/>
      <c r="R63" s="89"/>
      <c r="S63" s="61" t="s">
        <v>124</v>
      </c>
      <c r="T63" s="91">
        <v>664.8</v>
      </c>
      <c r="W63" s="93"/>
      <c r="X63" s="62">
        <f xml:space="preserve"> ROUND(U63,2)+ROUND(V63,2)+ROUND(W63,2)</f>
        <v>0</v>
      </c>
      <c r="AA63" s="62">
        <f xml:space="preserve"> ROUND(ROUND(T63,3)*X63,2)</f>
        <v>0</v>
      </c>
      <c r="AB63" s="95">
        <v>0.2</v>
      </c>
      <c r="AC63" s="62">
        <f xml:space="preserve"> ROUND((1+AB63)*ROUND(T63,3)*X63,2)</f>
        <v>0</v>
      </c>
      <c r="AD63">
        <v>4</v>
      </c>
      <c r="AF63" s="96"/>
      <c r="AG63" s="97"/>
    </row>
    <row r="64">
      <c r="A64" t="s">
        <v>273</v>
      </c>
      <c r="B64" s="61" t="s">
        <v>111</v>
      </c>
      <c r="C64" s="61"/>
      <c r="D64" s="61" t="s">
        <v>101</v>
      </c>
      <c r="E64" s="90">
        <v>120</v>
      </c>
      <c r="F64" s="85" t="s">
        <v>274</v>
      </c>
      <c r="G64" s="88"/>
      <c r="H64" s="87"/>
      <c r="I64" s="87"/>
      <c r="J64" s="87"/>
      <c r="K64" s="87" t="s">
        <v>275</v>
      </c>
      <c r="L64" s="87"/>
      <c r="M64" s="87"/>
      <c r="N64" s="87"/>
      <c r="O64" s="87"/>
      <c r="P64" s="87"/>
      <c r="Q64" s="87"/>
      <c r="R64" s="89"/>
      <c r="S64" s="61" t="s">
        <v>114</v>
      </c>
      <c r="T64" s="91">
        <v>144</v>
      </c>
      <c r="W64" s="93"/>
      <c r="X64" s="62">
        <f xml:space="preserve"> ROUND(U64,2)+ROUND(V64,2)+ROUND(W64,2)</f>
        <v>0</v>
      </c>
      <c r="AA64" s="62">
        <f xml:space="preserve"> ROUND(ROUND(T64,3)*X64,2)</f>
        <v>0</v>
      </c>
      <c r="AB64" s="95">
        <v>0.2</v>
      </c>
      <c r="AC64" s="62">
        <f xml:space="preserve"> ROUND((1+AB64)*ROUND(T64,3)*X64,2)</f>
        <v>0</v>
      </c>
      <c r="AD64">
        <v>4</v>
      </c>
      <c r="AF64" s="96"/>
      <c r="AG64" s="97"/>
    </row>
    <row r="65">
      <c r="A65" t="s">
        <v>276</v>
      </c>
      <c r="B65" s="61" t="s">
        <v>111</v>
      </c>
      <c r="C65" s="61"/>
      <c r="D65" s="61" t="s">
        <v>101</v>
      </c>
      <c r="E65" s="90">
        <v>132</v>
      </c>
      <c r="F65" s="85" t="s">
        <v>277</v>
      </c>
      <c r="G65" s="88"/>
      <c r="H65" s="87"/>
      <c r="I65" s="87"/>
      <c r="J65" s="87"/>
      <c r="K65" s="87" t="s">
        <v>278</v>
      </c>
      <c r="L65" s="87"/>
      <c r="M65" s="87"/>
      <c r="N65" s="87"/>
      <c r="O65" s="87"/>
      <c r="P65" s="87"/>
      <c r="Q65" s="87"/>
      <c r="R65" s="89"/>
      <c r="S65" s="61" t="s">
        <v>124</v>
      </c>
      <c r="T65" s="91">
        <v>13.475</v>
      </c>
      <c r="W65" s="93"/>
      <c r="X65" s="62">
        <f xml:space="preserve"> ROUND(U65,2)+ROUND(V65,2)+ROUND(W65,2)</f>
        <v>0</v>
      </c>
      <c r="AA65" s="62">
        <f xml:space="preserve"> ROUND(ROUND(T65,3)*X65,2)</f>
        <v>0</v>
      </c>
      <c r="AB65" s="95">
        <v>0.2</v>
      </c>
      <c r="AC65" s="62">
        <f xml:space="preserve"> ROUND((1+AB65)*ROUND(T65,3)*X65,2)</f>
        <v>0</v>
      </c>
      <c r="AD65">
        <v>4</v>
      </c>
      <c r="AF65" s="96"/>
      <c r="AG65" s="97"/>
    </row>
    <row r="66">
      <c r="A66" t="s">
        <v>279</v>
      </c>
      <c r="B66" s="61" t="s">
        <v>111</v>
      </c>
      <c r="C66" s="61"/>
      <c r="D66" s="61" t="s">
        <v>101</v>
      </c>
      <c r="E66" s="90">
        <v>133</v>
      </c>
      <c r="F66" s="85" t="s">
        <v>280</v>
      </c>
      <c r="G66" s="88"/>
      <c r="H66" s="87"/>
      <c r="I66" s="87"/>
      <c r="J66" s="87"/>
      <c r="K66" s="87" t="s">
        <v>281</v>
      </c>
      <c r="L66" s="87"/>
      <c r="M66" s="87"/>
      <c r="N66" s="87"/>
      <c r="O66" s="87"/>
      <c r="P66" s="87"/>
      <c r="Q66" s="87"/>
      <c r="R66" s="89"/>
      <c r="S66" s="61" t="s">
        <v>124</v>
      </c>
      <c r="T66" s="91">
        <v>7.425</v>
      </c>
      <c r="W66" s="93"/>
      <c r="X66" s="62">
        <f xml:space="preserve"> ROUND(U66,2)+ROUND(V66,2)+ROUND(W66,2)</f>
        <v>0</v>
      </c>
      <c r="AA66" s="62">
        <f xml:space="preserve"> ROUND(ROUND(T66,3)*X66,2)</f>
        <v>0</v>
      </c>
      <c r="AB66" s="95">
        <v>0.2</v>
      </c>
      <c r="AC66" s="62">
        <f xml:space="preserve"> ROUND((1+AB66)*ROUND(T66,3)*X66,2)</f>
        <v>0</v>
      </c>
      <c r="AD66">
        <v>4</v>
      </c>
      <c r="AF66" s="96"/>
      <c r="AG66" s="97"/>
    </row>
    <row r="67">
      <c r="A67" t="s">
        <v>282</v>
      </c>
      <c r="B67" s="80" t="s">
        <v>104</v>
      </c>
      <c r="C67" s="80"/>
      <c r="D67" s="80" t="s">
        <v>101</v>
      </c>
      <c r="E67" s="83"/>
      <c r="F67" s="81" t="s">
        <v>283</v>
      </c>
      <c r="G67" s="82"/>
      <c r="H67" s="82"/>
      <c r="I67" s="82"/>
      <c r="J67" s="82" t="s">
        <v>284</v>
      </c>
      <c r="K67" s="82"/>
      <c r="L67" s="82"/>
      <c r="M67" s="82"/>
      <c r="N67" s="82"/>
      <c r="O67" s="82"/>
      <c r="P67" s="82"/>
      <c r="Q67" s="82"/>
      <c r="R67" s="82"/>
      <c r="S67" s="83"/>
      <c r="T67" s="83"/>
      <c r="U67" s="83"/>
      <c r="V67" s="83"/>
      <c r="W67" s="84"/>
      <c r="X67" s="83"/>
      <c r="Y67" s="98">
        <f>Y68</f>
        <v>0</v>
      </c>
      <c r="Z67" s="98">
        <f>Z68</f>
        <v>0</v>
      </c>
      <c r="AA67" s="98">
        <f>AA68</f>
        <v>0</v>
      </c>
      <c r="AB67" s="83"/>
      <c r="AC67" s="98">
        <f>AC68</f>
        <v>0</v>
      </c>
      <c r="AD67">
        <v>3</v>
      </c>
      <c r="AF67" s="83"/>
      <c r="AG67" s="83"/>
    </row>
    <row r="68">
      <c r="A68" t="s">
        <v>285</v>
      </c>
      <c r="B68" s="61" t="s">
        <v>111</v>
      </c>
      <c r="C68" s="61"/>
      <c r="D68" s="61" t="s">
        <v>101</v>
      </c>
      <c r="E68" s="90">
        <v>206</v>
      </c>
      <c r="F68" s="85" t="s">
        <v>286</v>
      </c>
      <c r="G68" s="88"/>
      <c r="H68" s="87"/>
      <c r="I68" s="87"/>
      <c r="J68" s="87"/>
      <c r="K68" s="87" t="s">
        <v>287</v>
      </c>
      <c r="L68" s="87"/>
      <c r="M68" s="87"/>
      <c r="N68" s="87"/>
      <c r="O68" s="87"/>
      <c r="P68" s="87"/>
      <c r="Q68" s="87"/>
      <c r="R68" s="89"/>
      <c r="S68" s="61" t="s">
        <v>124</v>
      </c>
      <c r="T68" s="91">
        <v>93.49</v>
      </c>
      <c r="W68" s="93"/>
      <c r="X68" s="62">
        <f xml:space="preserve"> ROUND(U68,2)+ROUND(V68,2)+ROUND(W68,2)</f>
        <v>0</v>
      </c>
      <c r="AA68" s="62">
        <f xml:space="preserve"> ROUND(ROUND(T68,3)*X68,2)</f>
        <v>0</v>
      </c>
      <c r="AB68" s="95">
        <v>0.2</v>
      </c>
      <c r="AC68" s="62">
        <f xml:space="preserve"> ROUND((1+AB68)*ROUND(T68,3)*X68,2)</f>
        <v>0</v>
      </c>
      <c r="AD68">
        <v>4</v>
      </c>
      <c r="AF68" s="96"/>
      <c r="AG68" s="97"/>
    </row>
    <row r="69">
      <c r="A69" t="s">
        <v>288</v>
      </c>
      <c r="B69" s="80" t="s">
        <v>104</v>
      </c>
      <c r="C69" s="80"/>
      <c r="D69" s="80" t="s">
        <v>101</v>
      </c>
      <c r="E69" s="83"/>
      <c r="F69" s="81" t="s">
        <v>289</v>
      </c>
      <c r="G69" s="82"/>
      <c r="H69" s="82"/>
      <c r="I69" s="82"/>
      <c r="J69" s="82" t="s">
        <v>290</v>
      </c>
      <c r="K69" s="82"/>
      <c r="L69" s="82"/>
      <c r="M69" s="82"/>
      <c r="N69" s="82"/>
      <c r="O69" s="82"/>
      <c r="P69" s="82"/>
      <c r="Q69" s="82"/>
      <c r="R69" s="82"/>
      <c r="S69" s="83"/>
      <c r="T69" s="83"/>
      <c r="U69" s="83"/>
      <c r="V69" s="83"/>
      <c r="W69" s="84"/>
      <c r="X69" s="83"/>
      <c r="Y69" s="98">
        <f>SUM(Y70:Y71)</f>
        <v>0</v>
      </c>
      <c r="Z69" s="98">
        <f>SUM(Z70:Z71)</f>
        <v>0</v>
      </c>
      <c r="AA69" s="98">
        <f>SUM(AA70:AA71)</f>
        <v>0</v>
      </c>
      <c r="AB69" s="83"/>
      <c r="AC69" s="98">
        <f>SUM(AC70:AC71)</f>
        <v>0</v>
      </c>
      <c r="AD69">
        <v>3</v>
      </c>
      <c r="AF69" s="83"/>
      <c r="AG69" s="83"/>
    </row>
    <row r="70">
      <c r="A70" t="s">
        <v>291</v>
      </c>
      <c r="B70" s="61" t="s">
        <v>111</v>
      </c>
      <c r="C70" s="61"/>
      <c r="D70" s="61" t="s">
        <v>101</v>
      </c>
      <c r="E70" s="90">
        <v>232</v>
      </c>
      <c r="F70" s="85" t="s">
        <v>292</v>
      </c>
      <c r="G70" s="88"/>
      <c r="H70" s="87"/>
      <c r="I70" s="87"/>
      <c r="J70" s="87"/>
      <c r="K70" s="87" t="s">
        <v>293</v>
      </c>
      <c r="L70" s="87"/>
      <c r="M70" s="87"/>
      <c r="N70" s="87"/>
      <c r="O70" s="87"/>
      <c r="P70" s="87"/>
      <c r="Q70" s="87"/>
      <c r="R70" s="89"/>
      <c r="S70" s="61" t="s">
        <v>124</v>
      </c>
      <c r="T70" s="91">
        <v>26.568</v>
      </c>
      <c r="W70" s="93"/>
      <c r="X70" s="62">
        <f xml:space="preserve"> ROUND(U70,2)+ROUND(V70,2)+ROUND(W70,2)</f>
        <v>0</v>
      </c>
      <c r="AA70" s="62">
        <f xml:space="preserve"> ROUND(ROUND(T70,3)*X70,2)</f>
        <v>0</v>
      </c>
      <c r="AB70" s="95">
        <v>0.2</v>
      </c>
      <c r="AC70" s="62">
        <f xml:space="preserve"> ROUND((1+AB70)*ROUND(T70,3)*X70,2)</f>
        <v>0</v>
      </c>
      <c r="AD70">
        <v>4</v>
      </c>
      <c r="AF70" s="96"/>
      <c r="AG70" s="97"/>
    </row>
    <row r="71">
      <c r="A71" t="s">
        <v>294</v>
      </c>
      <c r="B71" s="61" t="s">
        <v>111</v>
      </c>
      <c r="C71" s="61"/>
      <c r="D71" s="61" t="s">
        <v>101</v>
      </c>
      <c r="E71" s="90">
        <v>233</v>
      </c>
      <c r="F71" s="85" t="s">
        <v>295</v>
      </c>
      <c r="G71" s="88"/>
      <c r="H71" s="87"/>
      <c r="I71" s="87"/>
      <c r="J71" s="87"/>
      <c r="K71" s="87" t="s">
        <v>296</v>
      </c>
      <c r="L71" s="87"/>
      <c r="M71" s="87"/>
      <c r="N71" s="87"/>
      <c r="O71" s="87"/>
      <c r="P71" s="87"/>
      <c r="Q71" s="87"/>
      <c r="R71" s="89"/>
      <c r="S71" s="61" t="s">
        <v>94</v>
      </c>
      <c r="T71" s="99">
        <v>1</v>
      </c>
      <c r="W71" s="93"/>
      <c r="X71" s="62">
        <f xml:space="preserve"> ROUND(U71,2)+ROUND(V71,2)+ROUND(W71,2)</f>
        <v>0</v>
      </c>
      <c r="AA71" s="62">
        <f xml:space="preserve"> ROUND(ROUND(T71,3)*X71,2)</f>
        <v>0</v>
      </c>
      <c r="AB71" s="95">
        <v>0.2</v>
      </c>
      <c r="AC71" s="62">
        <f xml:space="preserve"> ROUND((1+AB71)*ROUND(T71,3)*X71,2)</f>
        <v>0</v>
      </c>
      <c r="AD71">
        <v>4</v>
      </c>
      <c r="AF71" s="96"/>
      <c r="AG71" s="97"/>
    </row>
    <row r="72">
      <c r="A72" t="s">
        <v>297</v>
      </c>
      <c r="B72" s="100" t="s">
        <v>298</v>
      </c>
      <c r="C72" s="100"/>
      <c r="D72" s="100" t="s">
        <v>101</v>
      </c>
      <c r="E72" s="103"/>
      <c r="F72" s="101" t="s">
        <v>299</v>
      </c>
      <c r="G72" s="102"/>
      <c r="H72" s="102"/>
      <c r="I72" s="102" t="s">
        <v>300</v>
      </c>
      <c r="J72" s="102"/>
      <c r="K72" s="102"/>
      <c r="L72" s="102"/>
      <c r="M72" s="102"/>
      <c r="N72" s="102"/>
      <c r="O72" s="102"/>
      <c r="P72" s="102"/>
      <c r="Q72" s="102"/>
      <c r="R72" s="102"/>
      <c r="S72" s="103"/>
      <c r="T72" s="103"/>
      <c r="U72" s="103"/>
      <c r="V72" s="103"/>
      <c r="W72" s="104"/>
      <c r="X72" s="103"/>
      <c r="Y72" s="114">
        <f xml:space="preserve"> Y73+Y106+Y112</f>
        <v>0</v>
      </c>
      <c r="Z72" s="114">
        <f xml:space="preserve"> Z73+Z106+Z112</f>
        <v>0</v>
      </c>
      <c r="AA72" s="114">
        <f xml:space="preserve"> AA73+AA106+AA112</f>
        <v>0</v>
      </c>
      <c r="AB72" s="103"/>
      <c r="AC72" s="114">
        <f xml:space="preserve"> AC73+AC106+AC112</f>
        <v>0</v>
      </c>
      <c r="AD72">
        <v>2</v>
      </c>
      <c r="AF72" s="103"/>
      <c r="AG72" s="103"/>
    </row>
    <row r="73">
      <c r="A73" t="s">
        <v>301</v>
      </c>
      <c r="B73" s="80" t="s">
        <v>104</v>
      </c>
      <c r="C73" s="80"/>
      <c r="D73" s="80" t="s">
        <v>101</v>
      </c>
      <c r="E73" s="83"/>
      <c r="F73" s="81" t="s">
        <v>105</v>
      </c>
      <c r="G73" s="82"/>
      <c r="H73" s="82"/>
      <c r="I73" s="82"/>
      <c r="J73" s="82" t="s">
        <v>302</v>
      </c>
      <c r="K73" s="82"/>
      <c r="L73" s="82"/>
      <c r="M73" s="82"/>
      <c r="N73" s="82"/>
      <c r="O73" s="82"/>
      <c r="P73" s="82"/>
      <c r="Q73" s="82"/>
      <c r="R73" s="82"/>
      <c r="S73" s="83"/>
      <c r="T73" s="83"/>
      <c r="U73" s="83"/>
      <c r="V73" s="83"/>
      <c r="W73" s="84"/>
      <c r="X73" s="83"/>
      <c r="Y73" s="98">
        <f xml:space="preserve"> Y74+Y91</f>
        <v>0</v>
      </c>
      <c r="Z73" s="98">
        <f xml:space="preserve"> Z74+Z91</f>
        <v>0</v>
      </c>
      <c r="AA73" s="98">
        <f xml:space="preserve"> AA74+AA91</f>
        <v>0</v>
      </c>
      <c r="AB73" s="83"/>
      <c r="AC73" s="98">
        <f xml:space="preserve"> AC74+AC91</f>
        <v>0</v>
      </c>
      <c r="AD73">
        <v>3</v>
      </c>
      <c r="AF73" s="83"/>
      <c r="AG73" s="83"/>
    </row>
    <row r="74">
      <c r="A74" t="s">
        <v>303</v>
      </c>
      <c r="B74" s="80" t="s">
        <v>104</v>
      </c>
      <c r="C74" s="80"/>
      <c r="D74" s="80" t="s">
        <v>101</v>
      </c>
      <c r="E74" s="83"/>
      <c r="F74" s="81" t="s">
        <v>135</v>
      </c>
      <c r="G74" s="82"/>
      <c r="H74" s="82"/>
      <c r="I74" s="82"/>
      <c r="J74" s="82"/>
      <c r="K74" s="82" t="s">
        <v>304</v>
      </c>
      <c r="L74" s="82"/>
      <c r="M74" s="82"/>
      <c r="N74" s="82"/>
      <c r="O74" s="82"/>
      <c r="P74" s="82"/>
      <c r="Q74" s="82"/>
      <c r="R74" s="82"/>
      <c r="S74" s="83"/>
      <c r="T74" s="83"/>
      <c r="U74" s="83"/>
      <c r="V74" s="83"/>
      <c r="W74" s="84"/>
      <c r="X74" s="83"/>
      <c r="Y74" s="98">
        <f>SUM(Y75:Y90)</f>
        <v>0</v>
      </c>
      <c r="Z74" s="98">
        <f>SUM(Z75:Z90)</f>
        <v>0</v>
      </c>
      <c r="AA74" s="98">
        <f>SUM(AA75:AA90)</f>
        <v>0</v>
      </c>
      <c r="AB74" s="83"/>
      <c r="AC74" s="98">
        <f>SUM(AC75:AC90)</f>
        <v>0</v>
      </c>
      <c r="AD74">
        <v>4</v>
      </c>
      <c r="AF74" s="83"/>
      <c r="AG74" s="83"/>
    </row>
    <row r="75">
      <c r="A75" t="s">
        <v>305</v>
      </c>
      <c r="B75" s="61" t="s">
        <v>111</v>
      </c>
      <c r="C75" s="61"/>
      <c r="D75" s="61" t="s">
        <v>101</v>
      </c>
      <c r="E75" s="90">
        <v>1</v>
      </c>
      <c r="F75" s="85" t="s">
        <v>138</v>
      </c>
      <c r="G75" s="88"/>
      <c r="H75" s="87"/>
      <c r="I75" s="87"/>
      <c r="J75" s="87"/>
      <c r="K75" s="87"/>
      <c r="L75" s="87" t="s">
        <v>139</v>
      </c>
      <c r="M75" s="87"/>
      <c r="N75" s="87"/>
      <c r="O75" s="87"/>
      <c r="P75" s="87"/>
      <c r="Q75" s="87"/>
      <c r="R75" s="89"/>
      <c r="S75" s="61" t="s">
        <v>124</v>
      </c>
      <c r="T75" s="91">
        <v>14.092</v>
      </c>
      <c r="W75" s="93"/>
      <c r="X75" s="62">
        <f xml:space="preserve"> ROUND(U75,2)+ROUND(V75,2)+ROUND(W75,2)</f>
        <v>0</v>
      </c>
      <c r="AA75" s="62">
        <f xml:space="preserve"> ROUND(ROUND(T75,3)*X75,2)</f>
        <v>0</v>
      </c>
      <c r="AB75" s="95">
        <v>0.2</v>
      </c>
      <c r="AC75" s="62">
        <f xml:space="preserve"> ROUND((1+AB75)*ROUND(T75,3)*X75,2)</f>
        <v>0</v>
      </c>
      <c r="AD75">
        <v>5</v>
      </c>
      <c r="AF75" s="96"/>
      <c r="AG75" s="97"/>
    </row>
    <row r="76">
      <c r="A76" t="s">
        <v>306</v>
      </c>
      <c r="B76" s="61" t="s">
        <v>111</v>
      </c>
      <c r="C76" s="61"/>
      <c r="D76" s="61" t="s">
        <v>101</v>
      </c>
      <c r="E76" s="90">
        <v>2</v>
      </c>
      <c r="F76" s="85" t="s">
        <v>307</v>
      </c>
      <c r="G76" s="88"/>
      <c r="H76" s="87"/>
      <c r="I76" s="87"/>
      <c r="J76" s="87"/>
      <c r="K76" s="87"/>
      <c r="L76" s="87" t="s">
        <v>308</v>
      </c>
      <c r="M76" s="87"/>
      <c r="N76" s="87"/>
      <c r="O76" s="87"/>
      <c r="P76" s="87"/>
      <c r="Q76" s="87"/>
      <c r="R76" s="89"/>
      <c r="S76" s="61" t="s">
        <v>124</v>
      </c>
      <c r="T76" s="91">
        <v>9.75</v>
      </c>
      <c r="W76" s="93"/>
      <c r="X76" s="62">
        <f xml:space="preserve"> ROUND(U76,2)+ROUND(V76,2)+ROUND(W76,2)</f>
        <v>0</v>
      </c>
      <c r="AA76" s="62">
        <f xml:space="preserve"> ROUND(ROUND(T76,3)*X76,2)</f>
        <v>0</v>
      </c>
      <c r="AB76" s="95">
        <v>0.2</v>
      </c>
      <c r="AC76" s="62">
        <f xml:space="preserve"> ROUND((1+AB76)*ROUND(T76,3)*X76,2)</f>
        <v>0</v>
      </c>
      <c r="AD76">
        <v>5</v>
      </c>
      <c r="AF76" s="96"/>
      <c r="AG76" s="97"/>
    </row>
    <row r="77">
      <c r="A77" t="s">
        <v>309</v>
      </c>
      <c r="B77" s="61" t="s">
        <v>111</v>
      </c>
      <c r="C77" s="61"/>
      <c r="D77" s="61" t="s">
        <v>101</v>
      </c>
      <c r="E77" s="90">
        <v>3</v>
      </c>
      <c r="F77" s="85" t="s">
        <v>310</v>
      </c>
      <c r="G77" s="88"/>
      <c r="H77" s="87"/>
      <c r="I77" s="87"/>
      <c r="J77" s="87"/>
      <c r="K77" s="87"/>
      <c r="L77" s="87" t="s">
        <v>311</v>
      </c>
      <c r="M77" s="87"/>
      <c r="N77" s="87"/>
      <c r="O77" s="87"/>
      <c r="P77" s="87"/>
      <c r="Q77" s="87"/>
      <c r="R77" s="89"/>
      <c r="S77" s="61" t="s">
        <v>124</v>
      </c>
      <c r="T77" s="91">
        <v>9.75</v>
      </c>
      <c r="W77" s="93"/>
      <c r="X77" s="62">
        <f xml:space="preserve"> ROUND(U77,2)+ROUND(V77,2)+ROUND(W77,2)</f>
        <v>0</v>
      </c>
      <c r="AA77" s="62">
        <f xml:space="preserve"> ROUND(ROUND(T77,3)*X77,2)</f>
        <v>0</v>
      </c>
      <c r="AB77" s="95">
        <v>0.2</v>
      </c>
      <c r="AC77" s="62">
        <f xml:space="preserve"> ROUND((1+AB77)*ROUND(T77,3)*X77,2)</f>
        <v>0</v>
      </c>
      <c r="AD77">
        <v>5</v>
      </c>
      <c r="AF77" s="96"/>
      <c r="AG77" s="97"/>
    </row>
    <row r="78">
      <c r="A78" t="s">
        <v>312</v>
      </c>
      <c r="B78" s="61" t="s">
        <v>111</v>
      </c>
      <c r="C78" s="61"/>
      <c r="D78" s="61" t="s">
        <v>101</v>
      </c>
      <c r="E78" s="90">
        <v>4</v>
      </c>
      <c r="F78" s="85" t="s">
        <v>313</v>
      </c>
      <c r="G78" s="88"/>
      <c r="H78" s="87"/>
      <c r="I78" s="87"/>
      <c r="J78" s="87"/>
      <c r="K78" s="87"/>
      <c r="L78" s="87" t="s">
        <v>314</v>
      </c>
      <c r="M78" s="87"/>
      <c r="N78" s="87"/>
      <c r="O78" s="87"/>
      <c r="P78" s="87"/>
      <c r="Q78" s="87"/>
      <c r="R78" s="89"/>
      <c r="S78" s="61" t="s">
        <v>124</v>
      </c>
      <c r="T78" s="91">
        <v>9.75</v>
      </c>
      <c r="W78" s="93"/>
      <c r="X78" s="62">
        <f xml:space="preserve"> ROUND(U78,2)+ROUND(V78,2)+ROUND(W78,2)</f>
        <v>0</v>
      </c>
      <c r="AA78" s="62">
        <f xml:space="preserve"> ROUND(ROUND(T78,3)*X78,2)</f>
        <v>0</v>
      </c>
      <c r="AB78" s="95">
        <v>0.2</v>
      </c>
      <c r="AC78" s="62">
        <f xml:space="preserve"> ROUND((1+AB78)*ROUND(T78,3)*X78,2)</f>
        <v>0</v>
      </c>
      <c r="AD78">
        <v>5</v>
      </c>
      <c r="AF78" s="96"/>
      <c r="AG78" s="97"/>
    </row>
    <row r="79">
      <c r="A79" t="s">
        <v>315</v>
      </c>
      <c r="B79" s="61" t="s">
        <v>111</v>
      </c>
      <c r="C79" s="61"/>
      <c r="D79" s="61" t="s">
        <v>101</v>
      </c>
      <c r="E79" s="90">
        <v>5</v>
      </c>
      <c r="F79" s="85" t="s">
        <v>316</v>
      </c>
      <c r="G79" s="88"/>
      <c r="H79" s="87"/>
      <c r="I79" s="87"/>
      <c r="J79" s="87"/>
      <c r="K79" s="87"/>
      <c r="L79" s="87" t="s">
        <v>317</v>
      </c>
      <c r="M79" s="87"/>
      <c r="N79" s="87"/>
      <c r="O79" s="87"/>
      <c r="P79" s="87"/>
      <c r="Q79" s="87"/>
      <c r="R79" s="89"/>
      <c r="S79" s="61" t="s">
        <v>124</v>
      </c>
      <c r="T79" s="91">
        <v>9.75</v>
      </c>
      <c r="W79" s="93"/>
      <c r="X79" s="62">
        <f xml:space="preserve"> ROUND(U79,2)+ROUND(V79,2)+ROUND(W79,2)</f>
        <v>0</v>
      </c>
      <c r="AA79" s="62">
        <f xml:space="preserve"> ROUND(ROUND(T79,3)*X79,2)</f>
        <v>0</v>
      </c>
      <c r="AB79" s="95">
        <v>0.2</v>
      </c>
      <c r="AC79" s="62">
        <f xml:space="preserve"> ROUND((1+AB79)*ROUND(T79,3)*X79,2)</f>
        <v>0</v>
      </c>
      <c r="AD79">
        <v>5</v>
      </c>
      <c r="AF79" s="96"/>
      <c r="AG79" s="97"/>
    </row>
    <row r="80">
      <c r="A80" t="s">
        <v>318</v>
      </c>
      <c r="B80" s="61" t="s">
        <v>111</v>
      </c>
      <c r="C80" s="61"/>
      <c r="D80" s="61" t="s">
        <v>101</v>
      </c>
      <c r="E80" s="90">
        <v>6</v>
      </c>
      <c r="F80" s="85" t="s">
        <v>319</v>
      </c>
      <c r="G80" s="88"/>
      <c r="H80" s="87"/>
      <c r="I80" s="87"/>
      <c r="J80" s="87"/>
      <c r="K80" s="87"/>
      <c r="L80" s="87" t="s">
        <v>320</v>
      </c>
      <c r="M80" s="87"/>
      <c r="N80" s="87"/>
      <c r="O80" s="87"/>
      <c r="P80" s="87"/>
      <c r="Q80" s="87"/>
      <c r="R80" s="89"/>
      <c r="S80" s="61" t="s">
        <v>211</v>
      </c>
      <c r="T80" s="91">
        <v>10.4</v>
      </c>
      <c r="W80" s="93"/>
      <c r="X80" s="62">
        <f xml:space="preserve"> ROUND(U80,2)+ROUND(V80,2)+ROUND(W80,2)</f>
        <v>0</v>
      </c>
      <c r="AA80" s="62">
        <f xml:space="preserve"> ROUND(ROUND(T80,3)*X80,2)</f>
        <v>0</v>
      </c>
      <c r="AB80" s="95">
        <v>0.2</v>
      </c>
      <c r="AC80" s="62">
        <f xml:space="preserve"> ROUND((1+AB80)*ROUND(T80,3)*X80,2)</f>
        <v>0</v>
      </c>
      <c r="AD80">
        <v>5</v>
      </c>
      <c r="AF80" s="96"/>
      <c r="AG80" s="97"/>
    </row>
    <row r="81">
      <c r="A81" t="s">
        <v>321</v>
      </c>
      <c r="B81" s="61" t="s">
        <v>111</v>
      </c>
      <c r="C81" s="61"/>
      <c r="D81" s="61" t="s">
        <v>101</v>
      </c>
      <c r="E81" s="90">
        <v>7</v>
      </c>
      <c r="F81" s="85" t="s">
        <v>322</v>
      </c>
      <c r="G81" s="88"/>
      <c r="H81" s="87"/>
      <c r="I81" s="87"/>
      <c r="J81" s="87"/>
      <c r="K81" s="87"/>
      <c r="L81" s="87" t="s">
        <v>323</v>
      </c>
      <c r="M81" s="87"/>
      <c r="N81" s="87"/>
      <c r="O81" s="87"/>
      <c r="P81" s="87"/>
      <c r="Q81" s="87"/>
      <c r="R81" s="89"/>
      <c r="S81" s="61" t="s">
        <v>124</v>
      </c>
      <c r="T81" s="91">
        <v>4.5</v>
      </c>
      <c r="W81" s="93"/>
      <c r="X81" s="62">
        <f xml:space="preserve"> ROUND(U81,2)+ROUND(V81,2)+ROUND(W81,2)</f>
        <v>0</v>
      </c>
      <c r="AA81" s="62">
        <f xml:space="preserve"> ROUND(ROUND(T81,3)*X81,2)</f>
        <v>0</v>
      </c>
      <c r="AB81" s="95">
        <v>0.2</v>
      </c>
      <c r="AC81" s="62">
        <f xml:space="preserve"> ROUND((1+AB81)*ROUND(T81,3)*X81,2)</f>
        <v>0</v>
      </c>
      <c r="AD81">
        <v>5</v>
      </c>
      <c r="AF81" s="96"/>
      <c r="AG81" s="97"/>
    </row>
    <row r="82">
      <c r="A82" t="s">
        <v>324</v>
      </c>
      <c r="B82" s="61" t="s">
        <v>111</v>
      </c>
      <c r="C82" s="61"/>
      <c r="D82" s="61" t="s">
        <v>101</v>
      </c>
      <c r="E82" s="90">
        <v>8</v>
      </c>
      <c r="F82" s="85" t="s">
        <v>325</v>
      </c>
      <c r="G82" s="88"/>
      <c r="H82" s="87"/>
      <c r="I82" s="87"/>
      <c r="J82" s="87"/>
      <c r="K82" s="87"/>
      <c r="L82" s="87" t="s">
        <v>326</v>
      </c>
      <c r="M82" s="87"/>
      <c r="N82" s="87"/>
      <c r="O82" s="87"/>
      <c r="P82" s="87"/>
      <c r="Q82" s="87"/>
      <c r="R82" s="89"/>
      <c r="S82" s="61" t="s">
        <v>124</v>
      </c>
      <c r="T82" s="91">
        <v>0.676</v>
      </c>
      <c r="W82" s="93"/>
      <c r="X82" s="62">
        <f xml:space="preserve"> ROUND(U82,2)+ROUND(V82,2)+ROUND(W82,2)</f>
        <v>0</v>
      </c>
      <c r="AA82" s="62">
        <f xml:space="preserve"> ROUND(ROUND(T82,3)*X82,2)</f>
        <v>0</v>
      </c>
      <c r="AB82" s="95">
        <v>0.2</v>
      </c>
      <c r="AC82" s="62">
        <f xml:space="preserve"> ROUND((1+AB82)*ROUND(T82,3)*X82,2)</f>
        <v>0</v>
      </c>
      <c r="AD82">
        <v>5</v>
      </c>
      <c r="AF82" s="96"/>
      <c r="AG82" s="97"/>
    </row>
    <row r="83">
      <c r="A83" t="s">
        <v>327</v>
      </c>
      <c r="B83" s="61" t="s">
        <v>111</v>
      </c>
      <c r="C83" s="61"/>
      <c r="D83" s="61" t="s">
        <v>101</v>
      </c>
      <c r="E83" s="90">
        <v>9</v>
      </c>
      <c r="F83" s="85" t="s">
        <v>328</v>
      </c>
      <c r="G83" s="88"/>
      <c r="H83" s="87"/>
      <c r="I83" s="87"/>
      <c r="J83" s="87"/>
      <c r="K83" s="87"/>
      <c r="L83" s="87" t="s">
        <v>329</v>
      </c>
      <c r="M83" s="87"/>
      <c r="N83" s="87"/>
      <c r="O83" s="87"/>
      <c r="P83" s="87"/>
      <c r="Q83" s="87"/>
      <c r="R83" s="89"/>
      <c r="S83" s="61" t="s">
        <v>124</v>
      </c>
      <c r="T83" s="91">
        <v>76.994</v>
      </c>
      <c r="W83" s="93"/>
      <c r="X83" s="62">
        <f xml:space="preserve"> ROUND(U83,2)+ROUND(V83,2)+ROUND(W83,2)</f>
        <v>0</v>
      </c>
      <c r="AA83" s="62">
        <f xml:space="preserve"> ROUND(ROUND(T83,3)*X83,2)</f>
        <v>0</v>
      </c>
      <c r="AB83" s="95">
        <v>0.2</v>
      </c>
      <c r="AC83" s="62">
        <f xml:space="preserve"> ROUND((1+AB83)*ROUND(T83,3)*X83,2)</f>
        <v>0</v>
      </c>
      <c r="AD83">
        <v>5</v>
      </c>
      <c r="AF83" s="96"/>
      <c r="AG83" s="97"/>
    </row>
    <row r="84">
      <c r="A84" t="s">
        <v>330</v>
      </c>
      <c r="B84" s="61" t="s">
        <v>111</v>
      </c>
      <c r="C84" s="61"/>
      <c r="D84" s="61" t="s">
        <v>101</v>
      </c>
      <c r="E84" s="90">
        <v>10</v>
      </c>
      <c r="F84" s="85" t="s">
        <v>331</v>
      </c>
      <c r="G84" s="88"/>
      <c r="H84" s="87"/>
      <c r="I84" s="87"/>
      <c r="J84" s="87"/>
      <c r="K84" s="87"/>
      <c r="L84" s="87" t="s">
        <v>332</v>
      </c>
      <c r="M84" s="87"/>
      <c r="N84" s="87"/>
      <c r="O84" s="87"/>
      <c r="P84" s="87"/>
      <c r="Q84" s="87"/>
      <c r="R84" s="89"/>
      <c r="S84" s="61" t="s">
        <v>124</v>
      </c>
      <c r="T84" s="91">
        <v>9.75</v>
      </c>
      <c r="W84" s="93"/>
      <c r="X84" s="62">
        <f xml:space="preserve"> ROUND(U84,2)+ROUND(V84,2)+ROUND(W84,2)</f>
        <v>0</v>
      </c>
      <c r="AA84" s="62">
        <f xml:space="preserve"> ROUND(ROUND(T84,3)*X84,2)</f>
        <v>0</v>
      </c>
      <c r="AB84" s="95">
        <v>0.2</v>
      </c>
      <c r="AC84" s="62">
        <f xml:space="preserve"> ROUND((1+AB84)*ROUND(T84,3)*X84,2)</f>
        <v>0</v>
      </c>
      <c r="AD84">
        <v>5</v>
      </c>
      <c r="AF84" s="96"/>
      <c r="AG84" s="97"/>
    </row>
    <row r="85">
      <c r="A85" t="s">
        <v>333</v>
      </c>
      <c r="B85" s="61" t="s">
        <v>111</v>
      </c>
      <c r="C85" s="61"/>
      <c r="D85" s="61" t="s">
        <v>101</v>
      </c>
      <c r="E85" s="90">
        <v>11</v>
      </c>
      <c r="F85" s="85" t="s">
        <v>334</v>
      </c>
      <c r="G85" s="88"/>
      <c r="H85" s="87"/>
      <c r="I85" s="87"/>
      <c r="J85" s="87"/>
      <c r="K85" s="87"/>
      <c r="L85" s="87" t="s">
        <v>335</v>
      </c>
      <c r="M85" s="87"/>
      <c r="N85" s="87"/>
      <c r="O85" s="87"/>
      <c r="P85" s="87"/>
      <c r="Q85" s="87"/>
      <c r="R85" s="89"/>
      <c r="S85" s="61" t="s">
        <v>124</v>
      </c>
      <c r="T85" s="91">
        <v>9.75</v>
      </c>
      <c r="W85" s="93"/>
      <c r="X85" s="62">
        <f xml:space="preserve"> ROUND(U85,2)+ROUND(V85,2)+ROUND(W85,2)</f>
        <v>0</v>
      </c>
      <c r="AA85" s="62">
        <f xml:space="preserve"> ROUND(ROUND(T85,3)*X85,2)</f>
        <v>0</v>
      </c>
      <c r="AB85" s="95">
        <v>0.2</v>
      </c>
      <c r="AC85" s="62">
        <f xml:space="preserve"> ROUND((1+AB85)*ROUND(T85,3)*X85,2)</f>
        <v>0</v>
      </c>
      <c r="AD85">
        <v>5</v>
      </c>
      <c r="AF85" s="96"/>
      <c r="AG85" s="97"/>
    </row>
    <row r="86">
      <c r="A86" t="s">
        <v>336</v>
      </c>
      <c r="B86" s="61" t="s">
        <v>111</v>
      </c>
      <c r="C86" s="61"/>
      <c r="D86" s="61" t="s">
        <v>101</v>
      </c>
      <c r="E86" s="90">
        <v>12</v>
      </c>
      <c r="F86" s="85" t="s">
        <v>337</v>
      </c>
      <c r="G86" s="88"/>
      <c r="H86" s="87"/>
      <c r="I86" s="87"/>
      <c r="J86" s="87"/>
      <c r="K86" s="87"/>
      <c r="L86" s="87" t="s">
        <v>338</v>
      </c>
      <c r="M86" s="87"/>
      <c r="N86" s="87"/>
      <c r="O86" s="87"/>
      <c r="P86" s="87"/>
      <c r="Q86" s="87"/>
      <c r="R86" s="89"/>
      <c r="S86" s="61" t="s">
        <v>124</v>
      </c>
      <c r="T86" s="91">
        <v>76.994</v>
      </c>
      <c r="W86" s="93"/>
      <c r="X86" s="62">
        <f xml:space="preserve"> ROUND(U86,2)+ROUND(V86,2)+ROUND(W86,2)</f>
        <v>0</v>
      </c>
      <c r="AA86" s="62">
        <f xml:space="preserve"> ROUND(ROUND(T86,3)*X86,2)</f>
        <v>0</v>
      </c>
      <c r="AB86" s="95">
        <v>0.2</v>
      </c>
      <c r="AC86" s="62">
        <f xml:space="preserve"> ROUND((1+AB86)*ROUND(T86,3)*X86,2)</f>
        <v>0</v>
      </c>
      <c r="AD86">
        <v>5</v>
      </c>
      <c r="AF86" s="96"/>
      <c r="AG86" s="97"/>
    </row>
    <row r="87">
      <c r="A87" t="s">
        <v>339</v>
      </c>
      <c r="B87" s="61" t="s">
        <v>111</v>
      </c>
      <c r="C87" s="61"/>
      <c r="D87" s="61" t="s">
        <v>101</v>
      </c>
      <c r="E87" s="90">
        <v>13</v>
      </c>
      <c r="F87" s="85" t="s">
        <v>340</v>
      </c>
      <c r="G87" s="88"/>
      <c r="H87" s="87"/>
      <c r="I87" s="87"/>
      <c r="J87" s="87"/>
      <c r="K87" s="87"/>
      <c r="L87" s="87" t="s">
        <v>341</v>
      </c>
      <c r="M87" s="87"/>
      <c r="N87" s="87"/>
      <c r="O87" s="87"/>
      <c r="P87" s="87"/>
      <c r="Q87" s="87"/>
      <c r="R87" s="89"/>
      <c r="S87" s="61" t="s">
        <v>124</v>
      </c>
      <c r="T87" s="91">
        <v>76.994</v>
      </c>
      <c r="W87" s="93"/>
      <c r="X87" s="62">
        <f xml:space="preserve"> ROUND(U87,2)+ROUND(V87,2)+ROUND(W87,2)</f>
        <v>0</v>
      </c>
      <c r="AA87" s="62">
        <f xml:space="preserve"> ROUND(ROUND(T87,3)*X87,2)</f>
        <v>0</v>
      </c>
      <c r="AB87" s="95">
        <v>0.2</v>
      </c>
      <c r="AC87" s="62">
        <f xml:space="preserve"> ROUND((1+AB87)*ROUND(T87,3)*X87,2)</f>
        <v>0</v>
      </c>
      <c r="AD87">
        <v>5</v>
      </c>
      <c r="AF87" s="96"/>
      <c r="AG87" s="97"/>
    </row>
    <row r="88">
      <c r="A88" t="s">
        <v>342</v>
      </c>
      <c r="B88" s="61" t="s">
        <v>111</v>
      </c>
      <c r="C88" s="61"/>
      <c r="D88" s="61" t="s">
        <v>101</v>
      </c>
      <c r="E88" s="90">
        <v>14</v>
      </c>
      <c r="F88" s="85" t="s">
        <v>343</v>
      </c>
      <c r="G88" s="88"/>
      <c r="H88" s="87"/>
      <c r="I88" s="87"/>
      <c r="J88" s="87"/>
      <c r="K88" s="87"/>
      <c r="L88" s="87" t="s">
        <v>344</v>
      </c>
      <c r="M88" s="87"/>
      <c r="N88" s="87"/>
      <c r="O88" s="87"/>
      <c r="P88" s="87"/>
      <c r="Q88" s="87"/>
      <c r="R88" s="89"/>
      <c r="S88" s="61" t="s">
        <v>124</v>
      </c>
      <c r="T88" s="91">
        <v>9.75</v>
      </c>
      <c r="W88" s="93"/>
      <c r="X88" s="62">
        <f xml:space="preserve"> ROUND(U88,2)+ROUND(V88,2)+ROUND(W88,2)</f>
        <v>0</v>
      </c>
      <c r="AA88" s="62">
        <f xml:space="preserve"> ROUND(ROUND(T88,3)*X88,2)</f>
        <v>0</v>
      </c>
      <c r="AB88" s="95">
        <v>0.2</v>
      </c>
      <c r="AC88" s="62">
        <f xml:space="preserve"> ROUND((1+AB88)*ROUND(T88,3)*X88,2)</f>
        <v>0</v>
      </c>
      <c r="AD88">
        <v>5</v>
      </c>
      <c r="AF88" s="96"/>
      <c r="AG88" s="97"/>
    </row>
    <row r="89">
      <c r="A89" t="s">
        <v>345</v>
      </c>
      <c r="B89" s="61" t="s">
        <v>111</v>
      </c>
      <c r="C89" s="61"/>
      <c r="D89" s="61" t="s">
        <v>101</v>
      </c>
      <c r="E89" s="90">
        <v>15</v>
      </c>
      <c r="F89" s="85" t="s">
        <v>346</v>
      </c>
      <c r="G89" s="88"/>
      <c r="H89" s="87"/>
      <c r="I89" s="87"/>
      <c r="J89" s="87"/>
      <c r="K89" s="87"/>
      <c r="L89" s="87" t="s">
        <v>347</v>
      </c>
      <c r="M89" s="87"/>
      <c r="N89" s="87"/>
      <c r="O89" s="87"/>
      <c r="P89" s="87"/>
      <c r="Q89" s="87"/>
      <c r="R89" s="89"/>
      <c r="S89" s="61" t="s">
        <v>211</v>
      </c>
      <c r="T89" s="91">
        <v>32.5</v>
      </c>
      <c r="W89" s="93"/>
      <c r="X89" s="62">
        <f xml:space="preserve"> ROUND(U89,2)+ROUND(V89,2)+ROUND(W89,2)</f>
        <v>0</v>
      </c>
      <c r="AA89" s="62">
        <f xml:space="preserve"> ROUND(ROUND(T89,3)*X89,2)</f>
        <v>0</v>
      </c>
      <c r="AB89" s="95">
        <v>0.2</v>
      </c>
      <c r="AC89" s="62">
        <f xml:space="preserve"> ROUND((1+AB89)*ROUND(T89,3)*X89,2)</f>
        <v>0</v>
      </c>
      <c r="AD89">
        <v>5</v>
      </c>
      <c r="AF89" s="96"/>
      <c r="AG89" s="97"/>
    </row>
    <row r="90">
      <c r="A90" t="s">
        <v>348</v>
      </c>
      <c r="B90" s="61" t="s">
        <v>111</v>
      </c>
      <c r="C90" s="61"/>
      <c r="D90" s="61" t="s">
        <v>101</v>
      </c>
      <c r="E90" s="90">
        <v>16</v>
      </c>
      <c r="F90" s="85" t="s">
        <v>349</v>
      </c>
      <c r="G90" s="88"/>
      <c r="H90" s="87"/>
      <c r="I90" s="87"/>
      <c r="J90" s="87"/>
      <c r="K90" s="87"/>
      <c r="L90" s="87" t="s">
        <v>350</v>
      </c>
      <c r="M90" s="87"/>
      <c r="N90" s="87"/>
      <c r="O90" s="87"/>
      <c r="P90" s="87"/>
      <c r="Q90" s="87"/>
      <c r="R90" s="89"/>
      <c r="S90" s="61" t="s">
        <v>124</v>
      </c>
      <c r="T90" s="91">
        <v>9.75</v>
      </c>
      <c r="W90" s="93"/>
      <c r="X90" s="62">
        <f xml:space="preserve"> ROUND(U90,2)+ROUND(V90,2)+ROUND(W90,2)</f>
        <v>0</v>
      </c>
      <c r="AA90" s="62">
        <f xml:space="preserve"> ROUND(ROUND(T90,3)*X90,2)</f>
        <v>0</v>
      </c>
      <c r="AB90" s="95">
        <v>0.2</v>
      </c>
      <c r="AC90" s="62">
        <f xml:space="preserve"> ROUND((1+AB90)*ROUND(T90,3)*X90,2)</f>
        <v>0</v>
      </c>
      <c r="AD90">
        <v>5</v>
      </c>
      <c r="AF90" s="96"/>
      <c r="AG90" s="97"/>
    </row>
    <row r="91">
      <c r="A91" t="s">
        <v>351</v>
      </c>
      <c r="B91" s="80" t="s">
        <v>104</v>
      </c>
      <c r="C91" s="80"/>
      <c r="D91" s="80" t="s">
        <v>101</v>
      </c>
      <c r="E91" s="83"/>
      <c r="F91" s="81" t="s">
        <v>169</v>
      </c>
      <c r="G91" s="82"/>
      <c r="H91" s="82"/>
      <c r="I91" s="82"/>
      <c r="J91" s="82"/>
      <c r="K91" s="82" t="s">
        <v>352</v>
      </c>
      <c r="L91" s="82"/>
      <c r="M91" s="82"/>
      <c r="N91" s="82"/>
      <c r="O91" s="82"/>
      <c r="P91" s="82"/>
      <c r="Q91" s="82"/>
      <c r="R91" s="82"/>
      <c r="S91" s="83"/>
      <c r="T91" s="83"/>
      <c r="U91" s="83"/>
      <c r="V91" s="83"/>
      <c r="W91" s="84"/>
      <c r="X91" s="83"/>
      <c r="Y91" s="98">
        <f>SUM(Y92:Y105)</f>
        <v>0</v>
      </c>
      <c r="Z91" s="98">
        <f>SUM(Z92:Z105)</f>
        <v>0</v>
      </c>
      <c r="AA91" s="98">
        <f>SUM(AA92:AA105)</f>
        <v>0</v>
      </c>
      <c r="AB91" s="83"/>
      <c r="AC91" s="98">
        <f>SUM(AC92:AC105)</f>
        <v>0</v>
      </c>
      <c r="AD91">
        <v>4</v>
      </c>
      <c r="AF91" s="83"/>
      <c r="AG91" s="83"/>
    </row>
    <row r="92">
      <c r="A92" t="s">
        <v>353</v>
      </c>
      <c r="B92" s="61" t="s">
        <v>111</v>
      </c>
      <c r="C92" s="61"/>
      <c r="D92" s="61" t="s">
        <v>101</v>
      </c>
      <c r="E92" s="90">
        <v>17</v>
      </c>
      <c r="F92" s="85" t="s">
        <v>354</v>
      </c>
      <c r="G92" s="88"/>
      <c r="H92" s="87"/>
      <c r="I92" s="87"/>
      <c r="J92" s="87"/>
      <c r="K92" s="87"/>
      <c r="L92" s="87" t="s">
        <v>355</v>
      </c>
      <c r="M92" s="87"/>
      <c r="N92" s="87"/>
      <c r="O92" s="87"/>
      <c r="P92" s="87"/>
      <c r="Q92" s="87"/>
      <c r="R92" s="89"/>
      <c r="S92" s="61" t="s">
        <v>124</v>
      </c>
      <c r="T92" s="91">
        <v>76.994</v>
      </c>
      <c r="W92" s="93"/>
      <c r="X92" s="62">
        <f xml:space="preserve"> ROUND(U92,2)+ROUND(V92,2)+ROUND(W92,2)</f>
        <v>0</v>
      </c>
      <c r="AA92" s="62">
        <f xml:space="preserve"> ROUND(ROUND(T92,3)*X92,2)</f>
        <v>0</v>
      </c>
      <c r="AB92" s="95">
        <v>0.2</v>
      </c>
      <c r="AC92" s="62">
        <f xml:space="preserve"> ROUND((1+AB92)*ROUND(T92,3)*X92,2)</f>
        <v>0</v>
      </c>
      <c r="AD92">
        <v>5</v>
      </c>
      <c r="AF92" s="96"/>
      <c r="AG92" s="97"/>
    </row>
    <row r="93">
      <c r="A93" t="s">
        <v>356</v>
      </c>
      <c r="B93" s="61" t="s">
        <v>111</v>
      </c>
      <c r="C93" s="61"/>
      <c r="D93" s="61" t="s">
        <v>101</v>
      </c>
      <c r="E93" s="90">
        <v>18</v>
      </c>
      <c r="F93" s="85" t="s">
        <v>357</v>
      </c>
      <c r="G93" s="88"/>
      <c r="H93" s="87"/>
      <c r="I93" s="87"/>
      <c r="J93" s="87"/>
      <c r="K93" s="87"/>
      <c r="L93" s="87" t="s">
        <v>358</v>
      </c>
      <c r="M93" s="87"/>
      <c r="N93" s="87"/>
      <c r="O93" s="87"/>
      <c r="P93" s="87"/>
      <c r="Q93" s="87"/>
      <c r="R93" s="89"/>
      <c r="S93" s="61" t="s">
        <v>124</v>
      </c>
      <c r="T93" s="91">
        <v>30</v>
      </c>
      <c r="W93" s="93"/>
      <c r="X93" s="62">
        <f xml:space="preserve"> ROUND(U93,2)+ROUND(V93,2)+ROUND(W93,2)</f>
        <v>0</v>
      </c>
      <c r="AA93" s="62">
        <f xml:space="preserve"> ROUND(ROUND(T93,3)*X93,2)</f>
        <v>0</v>
      </c>
      <c r="AB93" s="95">
        <v>0.2</v>
      </c>
      <c r="AC93" s="62">
        <f xml:space="preserve"> ROUND((1+AB93)*ROUND(T93,3)*X93,2)</f>
        <v>0</v>
      </c>
      <c r="AD93">
        <v>5</v>
      </c>
      <c r="AF93" s="96"/>
      <c r="AG93" s="97"/>
    </row>
    <row r="94">
      <c r="A94" t="s">
        <v>359</v>
      </c>
      <c r="B94" s="61" t="s">
        <v>111</v>
      </c>
      <c r="C94" s="61"/>
      <c r="D94" s="61" t="s">
        <v>101</v>
      </c>
      <c r="E94" s="90">
        <v>19</v>
      </c>
      <c r="F94" s="85" t="s">
        <v>360</v>
      </c>
      <c r="G94" s="88"/>
      <c r="H94" s="87"/>
      <c r="I94" s="87"/>
      <c r="J94" s="87"/>
      <c r="K94" s="87"/>
      <c r="L94" s="87" t="s">
        <v>361</v>
      </c>
      <c r="M94" s="87"/>
      <c r="N94" s="87"/>
      <c r="O94" s="87"/>
      <c r="P94" s="87"/>
      <c r="Q94" s="87"/>
      <c r="R94" s="89"/>
      <c r="S94" s="61" t="s">
        <v>124</v>
      </c>
      <c r="T94" s="91">
        <v>30</v>
      </c>
      <c r="W94" s="93"/>
      <c r="X94" s="62">
        <f xml:space="preserve"> ROUND(U94,2)+ROUND(V94,2)+ROUND(W94,2)</f>
        <v>0</v>
      </c>
      <c r="AA94" s="62">
        <f xml:space="preserve"> ROUND(ROUND(T94,3)*X94,2)</f>
        <v>0</v>
      </c>
      <c r="AB94" s="95">
        <v>0.2</v>
      </c>
      <c r="AC94" s="62">
        <f xml:space="preserve"> ROUND((1+AB94)*ROUND(T94,3)*X94,2)</f>
        <v>0</v>
      </c>
      <c r="AD94">
        <v>5</v>
      </c>
      <c r="AF94" s="96"/>
      <c r="AG94" s="97"/>
    </row>
    <row r="95">
      <c r="A95" t="s">
        <v>362</v>
      </c>
      <c r="B95" s="61" t="s">
        <v>111</v>
      </c>
      <c r="C95" s="61"/>
      <c r="D95" s="61" t="s">
        <v>101</v>
      </c>
      <c r="E95" s="90">
        <v>20</v>
      </c>
      <c r="F95" s="85" t="s">
        <v>363</v>
      </c>
      <c r="G95" s="88"/>
      <c r="H95" s="87"/>
      <c r="I95" s="87"/>
      <c r="J95" s="87"/>
      <c r="K95" s="87"/>
      <c r="L95" s="87" t="s">
        <v>364</v>
      </c>
      <c r="M95" s="87"/>
      <c r="N95" s="87"/>
      <c r="O95" s="87"/>
      <c r="P95" s="87"/>
      <c r="Q95" s="87"/>
      <c r="R95" s="89"/>
      <c r="S95" s="61" t="s">
        <v>211</v>
      </c>
      <c r="T95" s="91">
        <v>72.1</v>
      </c>
      <c r="W95" s="93"/>
      <c r="X95" s="62">
        <f xml:space="preserve"> ROUND(U95,2)+ROUND(V95,2)+ROUND(W95,2)</f>
        <v>0</v>
      </c>
      <c r="AA95" s="62">
        <f xml:space="preserve"> ROUND(ROUND(T95,3)*X95,2)</f>
        <v>0</v>
      </c>
      <c r="AB95" s="95">
        <v>0.2</v>
      </c>
      <c r="AC95" s="62">
        <f xml:space="preserve"> ROUND((1+AB95)*ROUND(T95,3)*X95,2)</f>
        <v>0</v>
      </c>
      <c r="AD95">
        <v>5</v>
      </c>
      <c r="AF95" s="96"/>
      <c r="AG95" s="97"/>
    </row>
    <row r="96">
      <c r="A96" t="s">
        <v>365</v>
      </c>
      <c r="B96" s="61" t="s">
        <v>111</v>
      </c>
      <c r="C96" s="61"/>
      <c r="D96" s="61" t="s">
        <v>101</v>
      </c>
      <c r="E96" s="90">
        <v>21</v>
      </c>
      <c r="F96" s="85" t="s">
        <v>366</v>
      </c>
      <c r="G96" s="88"/>
      <c r="H96" s="87"/>
      <c r="I96" s="87"/>
      <c r="J96" s="87"/>
      <c r="K96" s="87"/>
      <c r="L96" s="87" t="s">
        <v>367</v>
      </c>
      <c r="M96" s="87"/>
      <c r="N96" s="87"/>
      <c r="O96" s="87"/>
      <c r="P96" s="87"/>
      <c r="Q96" s="87"/>
      <c r="R96" s="89"/>
      <c r="S96" s="61" t="s">
        <v>211</v>
      </c>
      <c r="T96" s="91">
        <v>32.5</v>
      </c>
      <c r="W96" s="93"/>
      <c r="X96" s="62">
        <f xml:space="preserve"> ROUND(U96,2)+ROUND(V96,2)+ROUND(W96,2)</f>
        <v>0</v>
      </c>
      <c r="AA96" s="62">
        <f xml:space="preserve"> ROUND(ROUND(T96,3)*X96,2)</f>
        <v>0</v>
      </c>
      <c r="AB96" s="95">
        <v>0.2</v>
      </c>
      <c r="AC96" s="62">
        <f xml:space="preserve"> ROUND((1+AB96)*ROUND(T96,3)*X96,2)</f>
        <v>0</v>
      </c>
      <c r="AD96">
        <v>5</v>
      </c>
      <c r="AF96" s="96"/>
      <c r="AG96" s="97"/>
    </row>
    <row r="97">
      <c r="A97" t="s">
        <v>368</v>
      </c>
      <c r="B97" s="61" t="s">
        <v>111</v>
      </c>
      <c r="C97" s="61"/>
      <c r="D97" s="61" t="s">
        <v>101</v>
      </c>
      <c r="E97" s="90">
        <v>22</v>
      </c>
      <c r="F97" s="85" t="s">
        <v>369</v>
      </c>
      <c r="G97" s="88"/>
      <c r="H97" s="87"/>
      <c r="I97" s="87"/>
      <c r="J97" s="87"/>
      <c r="K97" s="87"/>
      <c r="L97" s="87" t="s">
        <v>370</v>
      </c>
      <c r="M97" s="87"/>
      <c r="N97" s="87"/>
      <c r="O97" s="87"/>
      <c r="P97" s="87"/>
      <c r="Q97" s="87"/>
      <c r="R97" s="89"/>
      <c r="S97" s="61" t="s">
        <v>211</v>
      </c>
      <c r="T97" s="91">
        <v>10.4</v>
      </c>
      <c r="W97" s="93"/>
      <c r="X97" s="62">
        <f xml:space="preserve"> ROUND(U97,2)+ROUND(V97,2)+ROUND(W97,2)</f>
        <v>0</v>
      </c>
      <c r="AA97" s="62">
        <f xml:space="preserve"> ROUND(ROUND(T97,3)*X97,2)</f>
        <v>0</v>
      </c>
      <c r="AB97" s="95">
        <v>0.2</v>
      </c>
      <c r="AC97" s="62">
        <f xml:space="preserve"> ROUND((1+AB97)*ROUND(T97,3)*X97,2)</f>
        <v>0</v>
      </c>
      <c r="AD97">
        <v>5</v>
      </c>
      <c r="AF97" s="96"/>
      <c r="AG97" s="97"/>
    </row>
    <row r="98">
      <c r="A98" t="s">
        <v>371</v>
      </c>
      <c r="B98" s="61" t="s">
        <v>111</v>
      </c>
      <c r="C98" s="61"/>
      <c r="D98" s="61" t="s">
        <v>101</v>
      </c>
      <c r="E98" s="90">
        <v>23</v>
      </c>
      <c r="F98" s="85" t="s">
        <v>372</v>
      </c>
      <c r="G98" s="88"/>
      <c r="H98" s="87"/>
      <c r="I98" s="87"/>
      <c r="J98" s="87"/>
      <c r="K98" s="87"/>
      <c r="L98" s="87" t="s">
        <v>373</v>
      </c>
      <c r="M98" s="87"/>
      <c r="N98" s="87"/>
      <c r="O98" s="87"/>
      <c r="P98" s="87"/>
      <c r="Q98" s="87"/>
      <c r="R98" s="89"/>
      <c r="S98" s="61" t="s">
        <v>124</v>
      </c>
      <c r="T98" s="91">
        <v>11.7</v>
      </c>
      <c r="W98" s="93"/>
      <c r="X98" s="62">
        <f xml:space="preserve"> ROUND(U98,2)+ROUND(V98,2)+ROUND(W98,2)</f>
        <v>0</v>
      </c>
      <c r="AA98" s="62">
        <f xml:space="preserve"> ROUND(ROUND(T98,3)*X98,2)</f>
        <v>0</v>
      </c>
      <c r="AB98" s="95">
        <v>0.2</v>
      </c>
      <c r="AC98" s="62">
        <f xml:space="preserve"> ROUND((1+AB98)*ROUND(T98,3)*X98,2)</f>
        <v>0</v>
      </c>
      <c r="AD98">
        <v>5</v>
      </c>
      <c r="AF98" s="96"/>
      <c r="AG98" s="97"/>
    </row>
    <row r="99">
      <c r="A99" t="s">
        <v>374</v>
      </c>
      <c r="B99" s="61" t="s">
        <v>111</v>
      </c>
      <c r="C99" s="61"/>
      <c r="D99" s="61" t="s">
        <v>101</v>
      </c>
      <c r="E99" s="90">
        <v>24</v>
      </c>
      <c r="F99" s="85" t="s">
        <v>375</v>
      </c>
      <c r="G99" s="88"/>
      <c r="H99" s="87"/>
      <c r="I99" s="87"/>
      <c r="J99" s="87"/>
      <c r="K99" s="87"/>
      <c r="L99" s="87" t="s">
        <v>376</v>
      </c>
      <c r="M99" s="87"/>
      <c r="N99" s="87"/>
      <c r="O99" s="87"/>
      <c r="P99" s="87"/>
      <c r="Q99" s="87"/>
      <c r="R99" s="89"/>
      <c r="S99" s="61" t="s">
        <v>124</v>
      </c>
      <c r="T99" s="91">
        <v>13</v>
      </c>
      <c r="W99" s="93"/>
      <c r="X99" s="62">
        <f xml:space="preserve"> ROUND(U99,2)+ROUND(V99,2)+ROUND(W99,2)</f>
        <v>0</v>
      </c>
      <c r="AA99" s="62">
        <f xml:space="preserve"> ROUND(ROUND(T99,3)*X99,2)</f>
        <v>0</v>
      </c>
      <c r="AB99" s="95">
        <v>0.2</v>
      </c>
      <c r="AC99" s="62">
        <f xml:space="preserve"> ROUND((1+AB99)*ROUND(T99,3)*X99,2)</f>
        <v>0</v>
      </c>
      <c r="AD99">
        <v>5</v>
      </c>
      <c r="AF99" s="96"/>
      <c r="AG99" s="97"/>
    </row>
    <row r="100">
      <c r="A100" t="s">
        <v>377</v>
      </c>
      <c r="B100" s="61" t="s">
        <v>111</v>
      </c>
      <c r="C100" s="61"/>
      <c r="D100" s="61" t="s">
        <v>101</v>
      </c>
      <c r="E100" s="90">
        <v>25</v>
      </c>
      <c r="F100" s="85" t="s">
        <v>226</v>
      </c>
      <c r="G100" s="88"/>
      <c r="H100" s="87"/>
      <c r="I100" s="87"/>
      <c r="J100" s="87"/>
      <c r="K100" s="87"/>
      <c r="L100" s="87" t="s">
        <v>227</v>
      </c>
      <c r="M100" s="87"/>
      <c r="N100" s="87"/>
      <c r="O100" s="87"/>
      <c r="P100" s="87"/>
      <c r="Q100" s="87"/>
      <c r="R100" s="89"/>
      <c r="S100" s="61" t="s">
        <v>224</v>
      </c>
      <c r="T100" s="91">
        <v>0.65</v>
      </c>
      <c r="W100" s="93"/>
      <c r="X100" s="62">
        <f xml:space="preserve"> ROUND(U100,2)+ROUND(V100,2)+ROUND(W100,2)</f>
        <v>0</v>
      </c>
      <c r="AA100" s="62">
        <f xml:space="preserve"> ROUND(ROUND(T100,3)*X100,2)</f>
        <v>0</v>
      </c>
      <c r="AB100" s="95">
        <v>0.2</v>
      </c>
      <c r="AC100" s="62">
        <f xml:space="preserve"> ROUND((1+AB100)*ROUND(T100,3)*X100,2)</f>
        <v>0</v>
      </c>
      <c r="AD100">
        <v>5</v>
      </c>
      <c r="AF100" s="96"/>
      <c r="AG100" s="97"/>
    </row>
    <row r="101">
      <c r="A101" t="s">
        <v>378</v>
      </c>
      <c r="B101" s="61" t="s">
        <v>111</v>
      </c>
      <c r="C101" s="61"/>
      <c r="D101" s="61" t="s">
        <v>101</v>
      </c>
      <c r="E101" s="90">
        <v>26</v>
      </c>
      <c r="F101" s="85" t="s">
        <v>229</v>
      </c>
      <c r="G101" s="88"/>
      <c r="H101" s="87"/>
      <c r="I101" s="87"/>
      <c r="J101" s="87"/>
      <c r="K101" s="87"/>
      <c r="L101" s="87" t="s">
        <v>230</v>
      </c>
      <c r="M101" s="87"/>
      <c r="N101" s="87"/>
      <c r="O101" s="87"/>
      <c r="P101" s="87"/>
      <c r="Q101" s="87"/>
      <c r="R101" s="89"/>
      <c r="S101" s="61" t="s">
        <v>224</v>
      </c>
      <c r="T101" s="91">
        <v>65</v>
      </c>
      <c r="W101" s="93"/>
      <c r="X101" s="62">
        <f xml:space="preserve"> ROUND(U101,2)+ROUND(V101,2)+ROUND(W101,2)</f>
        <v>0</v>
      </c>
      <c r="AA101" s="62">
        <f xml:space="preserve"> ROUND(ROUND(T101,3)*X101,2)</f>
        <v>0</v>
      </c>
      <c r="AB101" s="95">
        <v>0.2</v>
      </c>
      <c r="AC101" s="62">
        <f xml:space="preserve"> ROUND((1+AB101)*ROUND(T101,3)*X101,2)</f>
        <v>0</v>
      </c>
      <c r="AD101">
        <v>5</v>
      </c>
      <c r="AF101" s="96"/>
      <c r="AG101" s="97"/>
    </row>
    <row r="102">
      <c r="A102" t="s">
        <v>379</v>
      </c>
      <c r="B102" s="61" t="s">
        <v>111</v>
      </c>
      <c r="C102" s="61"/>
      <c r="D102" s="61" t="s">
        <v>101</v>
      </c>
      <c r="E102" s="90">
        <v>27</v>
      </c>
      <c r="F102" s="85" t="s">
        <v>232</v>
      </c>
      <c r="G102" s="88"/>
      <c r="H102" s="87"/>
      <c r="I102" s="87"/>
      <c r="J102" s="87"/>
      <c r="K102" s="87"/>
      <c r="L102" s="87" t="s">
        <v>233</v>
      </c>
      <c r="M102" s="87"/>
      <c r="N102" s="87"/>
      <c r="O102" s="87"/>
      <c r="P102" s="87"/>
      <c r="Q102" s="87"/>
      <c r="R102" s="89"/>
      <c r="S102" s="61" t="s">
        <v>224</v>
      </c>
      <c r="T102" s="91">
        <v>1.08</v>
      </c>
      <c r="W102" s="93"/>
      <c r="X102" s="62">
        <f xml:space="preserve"> ROUND(U102,2)+ROUND(V102,2)+ROUND(W102,2)</f>
        <v>0</v>
      </c>
      <c r="AA102" s="62">
        <f xml:space="preserve"> ROUND(ROUND(T102,3)*X102,2)</f>
        <v>0</v>
      </c>
      <c r="AB102" s="95">
        <v>0.2</v>
      </c>
      <c r="AC102" s="62">
        <f xml:space="preserve"> ROUND((1+AB102)*ROUND(T102,3)*X102,2)</f>
        <v>0</v>
      </c>
      <c r="AD102">
        <v>5</v>
      </c>
      <c r="AF102" s="96"/>
      <c r="AG102" s="97"/>
    </row>
    <row r="103">
      <c r="A103" t="s">
        <v>380</v>
      </c>
      <c r="B103" s="61" t="s">
        <v>111</v>
      </c>
      <c r="C103" s="61"/>
      <c r="D103" s="61" t="s">
        <v>101</v>
      </c>
      <c r="E103" s="90">
        <v>28</v>
      </c>
      <c r="F103" s="85" t="s">
        <v>381</v>
      </c>
      <c r="G103" s="88"/>
      <c r="H103" s="87"/>
      <c r="I103" s="87"/>
      <c r="J103" s="87"/>
      <c r="K103" s="87"/>
      <c r="L103" s="87" t="s">
        <v>382</v>
      </c>
      <c r="M103" s="87"/>
      <c r="N103" s="87"/>
      <c r="O103" s="87"/>
      <c r="P103" s="87"/>
      <c r="Q103" s="87"/>
      <c r="R103" s="89"/>
      <c r="S103" s="61" t="s">
        <v>224</v>
      </c>
      <c r="T103" s="91">
        <v>1.08</v>
      </c>
      <c r="W103" s="93"/>
      <c r="X103" s="62">
        <f xml:space="preserve"> ROUND(U103,2)+ROUND(V103,2)+ROUND(W103,2)</f>
        <v>0</v>
      </c>
      <c r="AA103" s="62">
        <f xml:space="preserve"> ROUND(ROUND(T103,3)*X103,2)</f>
        <v>0</v>
      </c>
      <c r="AB103" s="95">
        <v>0.2</v>
      </c>
      <c r="AC103" s="62">
        <f xml:space="preserve"> ROUND((1+AB103)*ROUND(T103,3)*X103,2)</f>
        <v>0</v>
      </c>
      <c r="AD103">
        <v>5</v>
      </c>
      <c r="AF103" s="96"/>
      <c r="AG103" s="97"/>
    </row>
    <row r="104">
      <c r="A104" t="s">
        <v>383</v>
      </c>
      <c r="B104" s="61" t="s">
        <v>111</v>
      </c>
      <c r="C104" s="61"/>
      <c r="D104" s="61" t="s">
        <v>101</v>
      </c>
      <c r="E104" s="90">
        <v>29</v>
      </c>
      <c r="F104" s="85" t="s">
        <v>384</v>
      </c>
      <c r="G104" s="88"/>
      <c r="H104" s="87"/>
      <c r="I104" s="87"/>
      <c r="J104" s="87"/>
      <c r="K104" s="87"/>
      <c r="L104" s="87" t="s">
        <v>385</v>
      </c>
      <c r="M104" s="87"/>
      <c r="N104" s="87"/>
      <c r="O104" s="87"/>
      <c r="P104" s="87"/>
      <c r="Q104" s="87"/>
      <c r="R104" s="89"/>
      <c r="S104" s="61" t="s">
        <v>224</v>
      </c>
      <c r="T104" s="91">
        <v>0.4</v>
      </c>
      <c r="W104" s="93"/>
      <c r="X104" s="62">
        <f xml:space="preserve"> ROUND(U104,2)+ROUND(V104,2)+ROUND(W104,2)</f>
        <v>0</v>
      </c>
      <c r="AA104" s="62">
        <f xml:space="preserve"> ROUND(ROUND(T104,3)*X104,2)</f>
        <v>0</v>
      </c>
      <c r="AB104" s="95">
        <v>0.2</v>
      </c>
      <c r="AC104" s="62">
        <f xml:space="preserve"> ROUND((1+AB104)*ROUND(T104,3)*X104,2)</f>
        <v>0</v>
      </c>
      <c r="AD104">
        <v>5</v>
      </c>
      <c r="AF104" s="96"/>
      <c r="AG104" s="97"/>
    </row>
    <row r="105">
      <c r="A105" t="s">
        <v>386</v>
      </c>
      <c r="B105" s="61" t="s">
        <v>111</v>
      </c>
      <c r="C105" s="61"/>
      <c r="D105" s="61" t="s">
        <v>101</v>
      </c>
      <c r="E105" s="90">
        <v>30</v>
      </c>
      <c r="F105" s="85" t="s">
        <v>387</v>
      </c>
      <c r="G105" s="88"/>
      <c r="H105" s="87"/>
      <c r="I105" s="87"/>
      <c r="J105" s="87"/>
      <c r="K105" s="87"/>
      <c r="L105" s="87" t="s">
        <v>388</v>
      </c>
      <c r="M105" s="87"/>
      <c r="N105" s="87"/>
      <c r="O105" s="87"/>
      <c r="P105" s="87"/>
      <c r="Q105" s="87"/>
      <c r="R105" s="89"/>
      <c r="S105" s="61" t="s">
        <v>114</v>
      </c>
      <c r="T105" s="91">
        <v>1</v>
      </c>
      <c r="W105" s="93"/>
      <c r="X105" s="62">
        <f xml:space="preserve"> ROUND(U105,2)+ROUND(V105,2)+ROUND(W105,2)</f>
        <v>0</v>
      </c>
      <c r="AA105" s="62">
        <f xml:space="preserve"> ROUND(ROUND(T105,3)*X105,2)</f>
        <v>0</v>
      </c>
      <c r="AB105" s="95">
        <v>0.2</v>
      </c>
      <c r="AC105" s="62">
        <f xml:space="preserve"> ROUND((1+AB105)*ROUND(T105,3)*X105,2)</f>
        <v>0</v>
      </c>
      <c r="AD105">
        <v>5</v>
      </c>
      <c r="AF105" s="96"/>
      <c r="AG105" s="97"/>
    </row>
    <row r="106">
      <c r="A106" t="s">
        <v>389</v>
      </c>
      <c r="B106" s="80" t="s">
        <v>104</v>
      </c>
      <c r="C106" s="80"/>
      <c r="D106" s="80" t="s">
        <v>101</v>
      </c>
      <c r="E106" s="83"/>
      <c r="F106" s="81" t="s">
        <v>253</v>
      </c>
      <c r="G106" s="82"/>
      <c r="H106" s="82"/>
      <c r="I106" s="82"/>
      <c r="J106" s="82" t="s">
        <v>390</v>
      </c>
      <c r="K106" s="82"/>
      <c r="L106" s="82"/>
      <c r="M106" s="82"/>
      <c r="N106" s="82"/>
      <c r="O106" s="82"/>
      <c r="P106" s="82"/>
      <c r="Q106" s="82"/>
      <c r="R106" s="82"/>
      <c r="S106" s="83"/>
      <c r="T106" s="83"/>
      <c r="U106" s="83"/>
      <c r="V106" s="83"/>
      <c r="W106" s="84"/>
      <c r="X106" s="83"/>
      <c r="Y106" s="98">
        <f xml:space="preserve"> Y107+Y109</f>
        <v>0</v>
      </c>
      <c r="Z106" s="98">
        <f xml:space="preserve"> Z107+Z109</f>
        <v>0</v>
      </c>
      <c r="AA106" s="98">
        <f xml:space="preserve"> AA107+AA109</f>
        <v>0</v>
      </c>
      <c r="AB106" s="83"/>
      <c r="AC106" s="98">
        <f xml:space="preserve"> AC107+AC109</f>
        <v>0</v>
      </c>
      <c r="AD106">
        <v>3</v>
      </c>
      <c r="AF106" s="83"/>
      <c r="AG106" s="83"/>
    </row>
    <row r="107">
      <c r="A107" t="s">
        <v>391</v>
      </c>
      <c r="B107" s="80" t="s">
        <v>104</v>
      </c>
      <c r="C107" s="80"/>
      <c r="D107" s="80" t="s">
        <v>101</v>
      </c>
      <c r="E107" s="83"/>
      <c r="F107" s="81" t="s">
        <v>265</v>
      </c>
      <c r="G107" s="82"/>
      <c r="H107" s="82"/>
      <c r="I107" s="82"/>
      <c r="J107" s="82"/>
      <c r="K107" s="82" t="s">
        <v>392</v>
      </c>
      <c r="L107" s="82"/>
      <c r="M107" s="82"/>
      <c r="N107" s="82"/>
      <c r="O107" s="82"/>
      <c r="P107" s="82"/>
      <c r="Q107" s="82"/>
      <c r="R107" s="82"/>
      <c r="S107" s="83"/>
      <c r="T107" s="83"/>
      <c r="U107" s="83"/>
      <c r="V107" s="83"/>
      <c r="W107" s="84"/>
      <c r="X107" s="83"/>
      <c r="Y107" s="98">
        <f>Y108</f>
        <v>0</v>
      </c>
      <c r="Z107" s="98">
        <f>Z108</f>
        <v>0</v>
      </c>
      <c r="AA107" s="98">
        <f>AA108</f>
        <v>0</v>
      </c>
      <c r="AB107" s="83"/>
      <c r="AC107" s="98">
        <f>AC108</f>
        <v>0</v>
      </c>
      <c r="AD107">
        <v>4</v>
      </c>
      <c r="AF107" s="83"/>
      <c r="AG107" s="83"/>
    </row>
    <row r="108">
      <c r="A108" t="s">
        <v>393</v>
      </c>
      <c r="B108" s="61" t="s">
        <v>111</v>
      </c>
      <c r="C108" s="61"/>
      <c r="D108" s="61" t="s">
        <v>101</v>
      </c>
      <c r="E108" s="90">
        <v>35</v>
      </c>
      <c r="F108" s="85" t="s">
        <v>394</v>
      </c>
      <c r="G108" s="88"/>
      <c r="H108" s="87"/>
      <c r="I108" s="87"/>
      <c r="J108" s="87"/>
      <c r="K108" s="87"/>
      <c r="L108" s="87" t="s">
        <v>395</v>
      </c>
      <c r="M108" s="87"/>
      <c r="N108" s="87"/>
      <c r="O108" s="87"/>
      <c r="P108" s="87"/>
      <c r="Q108" s="87"/>
      <c r="R108" s="89"/>
      <c r="S108" s="61" t="s">
        <v>124</v>
      </c>
      <c r="T108" s="91">
        <v>11.7</v>
      </c>
      <c r="W108" s="93"/>
      <c r="X108" s="62">
        <f xml:space="preserve"> ROUND(U108,2)+ROUND(V108,2)+ROUND(W108,2)</f>
        <v>0</v>
      </c>
      <c r="AA108" s="62">
        <f xml:space="preserve"> ROUND(ROUND(T108,3)*X108,2)</f>
        <v>0</v>
      </c>
      <c r="AB108" s="95">
        <v>0.2</v>
      </c>
      <c r="AC108" s="62">
        <f xml:space="preserve"> ROUND((1+AB108)*ROUND(T108,3)*X108,2)</f>
        <v>0</v>
      </c>
      <c r="AD108">
        <v>5</v>
      </c>
      <c r="AF108" s="96"/>
      <c r="AG108" s="97"/>
    </row>
    <row r="109">
      <c r="A109" t="s">
        <v>396</v>
      </c>
      <c r="B109" s="80" t="s">
        <v>104</v>
      </c>
      <c r="C109" s="80"/>
      <c r="D109" s="80" t="s">
        <v>101</v>
      </c>
      <c r="E109" s="83"/>
      <c r="F109" s="81" t="s">
        <v>397</v>
      </c>
      <c r="G109" s="82"/>
      <c r="H109" s="82"/>
      <c r="I109" s="82"/>
      <c r="J109" s="82"/>
      <c r="K109" s="82" t="s">
        <v>398</v>
      </c>
      <c r="L109" s="82"/>
      <c r="M109" s="82"/>
      <c r="N109" s="82"/>
      <c r="O109" s="82"/>
      <c r="P109" s="82"/>
      <c r="Q109" s="82"/>
      <c r="R109" s="82"/>
      <c r="S109" s="83"/>
      <c r="T109" s="83"/>
      <c r="U109" s="83"/>
      <c r="V109" s="83"/>
      <c r="W109" s="84"/>
      <c r="X109" s="83"/>
      <c r="Y109" s="98">
        <f>SUM(Y110:Y111)</f>
        <v>0</v>
      </c>
      <c r="Z109" s="98">
        <f>SUM(Z110:Z111)</f>
        <v>0</v>
      </c>
      <c r="AA109" s="98">
        <f>SUM(AA110:AA111)</f>
        <v>0</v>
      </c>
      <c r="AB109" s="83"/>
      <c r="AC109" s="98">
        <f>SUM(AC110:AC111)</f>
        <v>0</v>
      </c>
      <c r="AD109">
        <v>4</v>
      </c>
      <c r="AF109" s="83"/>
      <c r="AG109" s="83"/>
    </row>
    <row r="110">
      <c r="A110" t="s">
        <v>399</v>
      </c>
      <c r="B110" s="61" t="s">
        <v>111</v>
      </c>
      <c r="C110" s="61"/>
      <c r="D110" s="61" t="s">
        <v>101</v>
      </c>
      <c r="E110" s="90">
        <v>36</v>
      </c>
      <c r="F110" s="85" t="s">
        <v>400</v>
      </c>
      <c r="G110" s="88"/>
      <c r="H110" s="87"/>
      <c r="I110" s="87"/>
      <c r="J110" s="87"/>
      <c r="K110" s="87"/>
      <c r="L110" s="87" t="s">
        <v>401</v>
      </c>
      <c r="M110" s="87"/>
      <c r="N110" s="87"/>
      <c r="O110" s="87"/>
      <c r="P110" s="87"/>
      <c r="Q110" s="87"/>
      <c r="R110" s="89"/>
      <c r="S110" s="61" t="s">
        <v>124</v>
      </c>
      <c r="T110" s="91">
        <v>17.09</v>
      </c>
      <c r="W110" s="93"/>
      <c r="X110" s="62">
        <f xml:space="preserve"> ROUND(U110,2)+ROUND(V110,2)+ROUND(W110,2)</f>
        <v>0</v>
      </c>
      <c r="AA110" s="62">
        <f xml:space="preserve"> ROUND(ROUND(T110,3)*X110,2)</f>
        <v>0</v>
      </c>
      <c r="AB110" s="95">
        <v>0.2</v>
      </c>
      <c r="AC110" s="62">
        <f xml:space="preserve"> ROUND((1+AB110)*ROUND(T110,3)*X110,2)</f>
        <v>0</v>
      </c>
      <c r="AD110">
        <v>5</v>
      </c>
      <c r="AF110" s="96"/>
      <c r="AG110" s="97"/>
    </row>
    <row r="111">
      <c r="A111" t="s">
        <v>402</v>
      </c>
      <c r="B111" s="61" t="s">
        <v>111</v>
      </c>
      <c r="C111" s="61"/>
      <c r="D111" s="61" t="s">
        <v>101</v>
      </c>
      <c r="E111" s="90">
        <v>37</v>
      </c>
      <c r="F111" s="85" t="s">
        <v>403</v>
      </c>
      <c r="G111" s="88"/>
      <c r="H111" s="87"/>
      <c r="I111" s="87"/>
      <c r="J111" s="87"/>
      <c r="K111" s="87"/>
      <c r="L111" s="87" t="s">
        <v>404</v>
      </c>
      <c r="M111" s="87"/>
      <c r="N111" s="87"/>
      <c r="O111" s="87"/>
      <c r="P111" s="87"/>
      <c r="Q111" s="87"/>
      <c r="R111" s="89"/>
      <c r="S111" s="61" t="s">
        <v>124</v>
      </c>
      <c r="T111" s="91">
        <v>17.09</v>
      </c>
      <c r="W111" s="93"/>
      <c r="X111" s="62">
        <f xml:space="preserve"> ROUND(U111,2)+ROUND(V111,2)+ROUND(W111,2)</f>
        <v>0</v>
      </c>
      <c r="AA111" s="62">
        <f xml:space="preserve"> ROUND(ROUND(T111,3)*X111,2)</f>
        <v>0</v>
      </c>
      <c r="AB111" s="95">
        <v>0.2</v>
      </c>
      <c r="AC111" s="62">
        <f xml:space="preserve"> ROUND((1+AB111)*ROUND(T111,3)*X111,2)</f>
        <v>0</v>
      </c>
      <c r="AD111">
        <v>5</v>
      </c>
      <c r="AF111" s="96"/>
      <c r="AG111" s="97"/>
    </row>
    <row r="112">
      <c r="A112" t="s">
        <v>405</v>
      </c>
      <c r="B112" s="80" t="s">
        <v>104</v>
      </c>
      <c r="C112" s="80"/>
      <c r="D112" s="80" t="s">
        <v>101</v>
      </c>
      <c r="E112" s="83"/>
      <c r="F112" s="81" t="s">
        <v>407</v>
      </c>
      <c r="G112" s="83"/>
      <c r="H112" s="83"/>
      <c r="I112" s="83"/>
      <c r="J112" s="80" t="s">
        <v>406</v>
      </c>
      <c r="K112" s="83"/>
      <c r="L112" s="83"/>
      <c r="M112" s="83"/>
      <c r="N112" s="83"/>
      <c r="O112" s="83"/>
      <c r="P112" s="83"/>
      <c r="Q112" s="83"/>
      <c r="R112" s="83"/>
      <c r="S112" s="83"/>
      <c r="T112" s="84"/>
      <c r="U112" s="83"/>
      <c r="V112" s="83"/>
      <c r="W112" s="84"/>
      <c r="X112" s="83"/>
      <c r="Y112" s="98">
        <f xml:space="preserve"> SUM(Y113:Y114)</f>
        <v>0</v>
      </c>
      <c r="Z112" s="98">
        <f xml:space="preserve"> SUM(Z113:Z114)</f>
        <v>0</v>
      </c>
      <c r="AA112" s="98">
        <f xml:space="preserve"> SUM(AA113:AA114)</f>
        <v>0</v>
      </c>
      <c r="AB112" s="83"/>
      <c r="AC112" s="98">
        <f xml:space="preserve"> SUM(AC113:AC114)</f>
        <v>0</v>
      </c>
      <c r="AD112">
        <v>3</v>
      </c>
      <c r="AF112" s="83"/>
      <c r="AG112" s="83"/>
    </row>
    <row r="113">
      <c r="A113" t="s">
        <v>408</v>
      </c>
      <c r="B113" s="64" t="s">
        <v>111</v>
      </c>
      <c r="C113" s="61"/>
      <c r="D113" s="61" t="s">
        <v>101</v>
      </c>
      <c r="E113" s="111"/>
      <c r="F113" s="113"/>
      <c r="G113" s="107"/>
      <c r="H113" s="106"/>
      <c r="I113" s="106"/>
      <c r="J113" s="106"/>
      <c r="K113" s="109"/>
      <c r="L113" s="109"/>
      <c r="M113" s="109"/>
      <c r="N113" s="109"/>
      <c r="O113" s="109"/>
      <c r="P113" s="109"/>
      <c r="Q113" s="109"/>
      <c r="R113" s="110"/>
      <c r="S113" s="64"/>
      <c r="T113" s="99">
        <v>1</v>
      </c>
      <c r="W113" s="93"/>
      <c r="X113" s="62">
        <f xml:space="preserve"> ROUND(U113,2)+ROUND(V113,2)+ROUND(W113,2)</f>
        <v>0</v>
      </c>
      <c r="AA113" s="62">
        <f xml:space="preserve"> ROUND(ROUND(T113,3)*X113,2)</f>
        <v>0</v>
      </c>
      <c r="AB113" s="95">
        <v>0.2</v>
      </c>
      <c r="AC113" s="62">
        <f xml:space="preserve"> ROUND((1+AB113)*ROUND(T113,3)*X113,2)</f>
        <v>0</v>
      </c>
      <c r="AD113">
        <v>4</v>
      </c>
      <c r="AF113" s="96"/>
      <c r="AG113" s="97"/>
    </row>
    <row r="114">
      <c r="A114" t="s">
        <v>409</v>
      </c>
      <c r="B114" s="64" t="s">
        <v>111</v>
      </c>
      <c r="C114" s="61"/>
      <c r="D114" s="61" t="s">
        <v>101</v>
      </c>
      <c r="E114" s="111"/>
      <c r="F114" s="113"/>
      <c r="G114" s="107"/>
      <c r="H114" s="106"/>
      <c r="I114" s="106"/>
      <c r="J114" s="106"/>
      <c r="K114" s="109"/>
      <c r="L114" s="109"/>
      <c r="M114" s="109"/>
      <c r="N114" s="109"/>
      <c r="O114" s="109"/>
      <c r="P114" s="109"/>
      <c r="Q114" s="109"/>
      <c r="R114" s="110"/>
      <c r="S114" s="64"/>
      <c r="T114" s="99">
        <v>1</v>
      </c>
      <c r="W114" s="93"/>
      <c r="X114" s="62">
        <f xml:space="preserve"> ROUND(U114,2)+ROUND(V114,2)+ROUND(W114,2)</f>
        <v>0</v>
      </c>
      <c r="AA114" s="62">
        <f xml:space="preserve"> ROUND(ROUND(T114,3)*X114,2)</f>
        <v>0</v>
      </c>
      <c r="AB114" s="95">
        <v>0.2</v>
      </c>
      <c r="AC114" s="62">
        <f xml:space="preserve"> ROUND((1+AB114)*ROUND(T114,3)*X114,2)</f>
        <v>0</v>
      </c>
      <c r="AD114">
        <v>4</v>
      </c>
      <c r="AF114" s="96"/>
      <c r="AG114" s="97"/>
    </row>
    <row r="115">
      <c r="A115" t="s">
        <v>410</v>
      </c>
      <c r="B115" s="100" t="s">
        <v>298</v>
      </c>
      <c r="C115" s="100"/>
      <c r="D115" s="100" t="s">
        <v>101</v>
      </c>
      <c r="E115" s="103"/>
      <c r="F115" s="101" t="s">
        <v>108</v>
      </c>
      <c r="G115" s="102"/>
      <c r="H115" s="102"/>
      <c r="I115" s="102" t="s">
        <v>411</v>
      </c>
      <c r="J115" s="102"/>
      <c r="K115" s="102"/>
      <c r="L115" s="102"/>
      <c r="M115" s="102"/>
      <c r="N115" s="102"/>
      <c r="O115" s="102"/>
      <c r="P115" s="102"/>
      <c r="Q115" s="102"/>
      <c r="R115" s="102"/>
      <c r="S115" s="103"/>
      <c r="T115" s="103"/>
      <c r="U115" s="103"/>
      <c r="V115" s="103"/>
      <c r="W115" s="104"/>
      <c r="X115" s="103"/>
      <c r="Y115" s="114">
        <f xml:space="preserve"> Y116+Y183+Y205</f>
        <v>0</v>
      </c>
      <c r="Z115" s="114">
        <f xml:space="preserve"> Z116+Z183+Z205</f>
        <v>0</v>
      </c>
      <c r="AA115" s="114">
        <f xml:space="preserve"> AA116+AA183+AA205</f>
        <v>0</v>
      </c>
      <c r="AB115" s="103"/>
      <c r="AC115" s="114">
        <f xml:space="preserve"> AC116+AC183+AC205</f>
        <v>0</v>
      </c>
      <c r="AD115">
        <v>2</v>
      </c>
      <c r="AF115" s="103"/>
      <c r="AG115" s="103"/>
    </row>
    <row r="116">
      <c r="A116" t="s">
        <v>412</v>
      </c>
      <c r="B116" s="80" t="s">
        <v>104</v>
      </c>
      <c r="C116" s="80"/>
      <c r="D116" s="80" t="s">
        <v>101</v>
      </c>
      <c r="E116" s="83"/>
      <c r="F116" s="81" t="s">
        <v>105</v>
      </c>
      <c r="G116" s="82"/>
      <c r="H116" s="82"/>
      <c r="I116" s="82"/>
      <c r="J116" s="82" t="s">
        <v>302</v>
      </c>
      <c r="K116" s="82"/>
      <c r="L116" s="82"/>
      <c r="M116" s="82"/>
      <c r="N116" s="82"/>
      <c r="O116" s="82"/>
      <c r="P116" s="82"/>
      <c r="Q116" s="82"/>
      <c r="R116" s="82"/>
      <c r="S116" s="83"/>
      <c r="T116" s="83"/>
      <c r="U116" s="83"/>
      <c r="V116" s="83"/>
      <c r="W116" s="84"/>
      <c r="X116" s="83"/>
      <c r="Y116" s="98">
        <f xml:space="preserve"> Y117+Y123+Y127+Y129+Y132+Y134+Y140+Y181</f>
        <v>0</v>
      </c>
      <c r="Z116" s="98">
        <f xml:space="preserve"> Z117+Z123+Z127+Z129+Z132+Z134+Z140+Z181</f>
        <v>0</v>
      </c>
      <c r="AA116" s="98">
        <f xml:space="preserve"> AA117+AA123+AA127+AA129+AA132+AA134+AA140+AA181</f>
        <v>0</v>
      </c>
      <c r="AB116" s="83"/>
      <c r="AC116" s="98">
        <f xml:space="preserve"> AC117+AC123+AC127+AC129+AC132+AC134+AC140+AC181</f>
        <v>0</v>
      </c>
      <c r="AD116">
        <v>3</v>
      </c>
      <c r="AF116" s="83"/>
      <c r="AG116" s="83"/>
    </row>
    <row r="117">
      <c r="A117" t="s">
        <v>413</v>
      </c>
      <c r="B117" s="80" t="s">
        <v>104</v>
      </c>
      <c r="C117" s="80"/>
      <c r="D117" s="80" t="s">
        <v>101</v>
      </c>
      <c r="E117" s="83"/>
      <c r="F117" s="81" t="s">
        <v>299</v>
      </c>
      <c r="G117" s="82"/>
      <c r="H117" s="82"/>
      <c r="I117" s="82"/>
      <c r="J117" s="82"/>
      <c r="K117" s="82" t="s">
        <v>414</v>
      </c>
      <c r="L117" s="82"/>
      <c r="M117" s="82"/>
      <c r="N117" s="82"/>
      <c r="O117" s="82"/>
      <c r="P117" s="82"/>
      <c r="Q117" s="82"/>
      <c r="R117" s="82"/>
      <c r="S117" s="83"/>
      <c r="T117" s="83"/>
      <c r="U117" s="83"/>
      <c r="V117" s="83"/>
      <c r="W117" s="84"/>
      <c r="X117" s="83"/>
      <c r="Y117" s="98">
        <f>SUM(Y118:Y122)</f>
        <v>0</v>
      </c>
      <c r="Z117" s="98">
        <f>SUM(Z118:Z122)</f>
        <v>0</v>
      </c>
      <c r="AA117" s="98">
        <f>SUM(AA118:AA122)</f>
        <v>0</v>
      </c>
      <c r="AB117" s="83"/>
      <c r="AC117" s="98">
        <f>SUM(AC118:AC122)</f>
        <v>0</v>
      </c>
      <c r="AD117">
        <v>4</v>
      </c>
      <c r="AF117" s="83"/>
      <c r="AG117" s="83"/>
    </row>
    <row r="118">
      <c r="A118" t="s">
        <v>415</v>
      </c>
      <c r="B118" s="61" t="s">
        <v>111</v>
      </c>
      <c r="C118" s="61"/>
      <c r="D118" s="61" t="s">
        <v>101</v>
      </c>
      <c r="E118" s="90">
        <v>1</v>
      </c>
      <c r="F118" s="85" t="s">
        <v>416</v>
      </c>
      <c r="G118" s="88"/>
      <c r="H118" s="87"/>
      <c r="I118" s="87"/>
      <c r="J118" s="87"/>
      <c r="K118" s="87"/>
      <c r="L118" s="87" t="s">
        <v>417</v>
      </c>
      <c r="M118" s="87"/>
      <c r="N118" s="87"/>
      <c r="O118" s="87"/>
      <c r="P118" s="87"/>
      <c r="Q118" s="87"/>
      <c r="R118" s="89"/>
      <c r="S118" s="61" t="s">
        <v>124</v>
      </c>
      <c r="T118" s="91">
        <v>283.1</v>
      </c>
      <c r="W118" s="93"/>
      <c r="X118" s="62">
        <f xml:space="preserve"> ROUND(U118,2)+ROUND(V118,2)+ROUND(W118,2)</f>
        <v>0</v>
      </c>
      <c r="AA118" s="62">
        <f xml:space="preserve"> ROUND(ROUND(T118,3)*X118,2)</f>
        <v>0</v>
      </c>
      <c r="AB118" s="95">
        <v>0.2</v>
      </c>
      <c r="AC118" s="62">
        <f xml:space="preserve"> ROUND((1+AB118)*ROUND(T118,3)*X118,2)</f>
        <v>0</v>
      </c>
      <c r="AD118">
        <v>5</v>
      </c>
      <c r="AF118" s="96"/>
      <c r="AG118" s="97"/>
    </row>
    <row r="119">
      <c r="A119" t="s">
        <v>418</v>
      </c>
      <c r="B119" s="61" t="s">
        <v>111</v>
      </c>
      <c r="C119" s="61"/>
      <c r="D119" s="61" t="s">
        <v>101</v>
      </c>
      <c r="E119" s="90">
        <v>2</v>
      </c>
      <c r="F119" s="85" t="s">
        <v>419</v>
      </c>
      <c r="G119" s="88"/>
      <c r="H119" s="87"/>
      <c r="I119" s="87"/>
      <c r="J119" s="87"/>
      <c r="K119" s="87"/>
      <c r="L119" s="87" t="s">
        <v>420</v>
      </c>
      <c r="M119" s="87"/>
      <c r="N119" s="87"/>
      <c r="O119" s="87"/>
      <c r="P119" s="87"/>
      <c r="Q119" s="87"/>
      <c r="R119" s="89"/>
      <c r="S119" s="61" t="s">
        <v>124</v>
      </c>
      <c r="T119" s="91">
        <v>118.15</v>
      </c>
      <c r="W119" s="93"/>
      <c r="X119" s="62">
        <f xml:space="preserve"> ROUND(U119,2)+ROUND(V119,2)+ROUND(W119,2)</f>
        <v>0</v>
      </c>
      <c r="AA119" s="62">
        <f xml:space="preserve"> ROUND(ROUND(T119,3)*X119,2)</f>
        <v>0</v>
      </c>
      <c r="AB119" s="95">
        <v>0.2</v>
      </c>
      <c r="AC119" s="62">
        <f xml:space="preserve"> ROUND((1+AB119)*ROUND(T119,3)*X119,2)</f>
        <v>0</v>
      </c>
      <c r="AD119">
        <v>5</v>
      </c>
      <c r="AF119" s="96"/>
      <c r="AG119" s="97"/>
    </row>
    <row r="120">
      <c r="A120" t="s">
        <v>421</v>
      </c>
      <c r="B120" s="61" t="s">
        <v>111</v>
      </c>
      <c r="C120" s="61"/>
      <c r="D120" s="61" t="s">
        <v>101</v>
      </c>
      <c r="E120" s="90">
        <v>3</v>
      </c>
      <c r="F120" s="85" t="s">
        <v>422</v>
      </c>
      <c r="G120" s="88"/>
      <c r="H120" s="87"/>
      <c r="I120" s="87"/>
      <c r="J120" s="87"/>
      <c r="K120" s="87"/>
      <c r="L120" s="87" t="s">
        <v>423</v>
      </c>
      <c r="M120" s="87"/>
      <c r="N120" s="87"/>
      <c r="O120" s="87"/>
      <c r="P120" s="87"/>
      <c r="Q120" s="87"/>
      <c r="R120" s="89"/>
      <c r="S120" s="61" t="s">
        <v>124</v>
      </c>
      <c r="T120" s="91">
        <v>153.15</v>
      </c>
      <c r="W120" s="93"/>
      <c r="X120" s="62">
        <f xml:space="preserve"> ROUND(U120,2)+ROUND(V120,2)+ROUND(W120,2)</f>
        <v>0</v>
      </c>
      <c r="AA120" s="62">
        <f xml:space="preserve"> ROUND(ROUND(T120,3)*X120,2)</f>
        <v>0</v>
      </c>
      <c r="AB120" s="95">
        <v>0.2</v>
      </c>
      <c r="AC120" s="62">
        <f xml:space="preserve"> ROUND((1+AB120)*ROUND(T120,3)*X120,2)</f>
        <v>0</v>
      </c>
      <c r="AD120">
        <v>5</v>
      </c>
      <c r="AF120" s="96"/>
      <c r="AG120" s="97"/>
    </row>
    <row r="121">
      <c r="A121" t="s">
        <v>424</v>
      </c>
      <c r="B121" s="61" t="s">
        <v>111</v>
      </c>
      <c r="C121" s="61"/>
      <c r="D121" s="61" t="s">
        <v>101</v>
      </c>
      <c r="E121" s="90">
        <v>4</v>
      </c>
      <c r="F121" s="85" t="s">
        <v>425</v>
      </c>
      <c r="G121" s="88"/>
      <c r="H121" s="87"/>
      <c r="I121" s="87"/>
      <c r="J121" s="87"/>
      <c r="K121" s="87"/>
      <c r="L121" s="87" t="s">
        <v>426</v>
      </c>
      <c r="M121" s="87"/>
      <c r="N121" s="87"/>
      <c r="O121" s="87"/>
      <c r="P121" s="87"/>
      <c r="Q121" s="87"/>
      <c r="R121" s="89"/>
      <c r="S121" s="61" t="s">
        <v>114</v>
      </c>
      <c r="T121" s="91">
        <v>4</v>
      </c>
      <c r="W121" s="93"/>
      <c r="X121" s="62">
        <f xml:space="preserve"> ROUND(U121,2)+ROUND(V121,2)+ROUND(W121,2)</f>
        <v>0</v>
      </c>
      <c r="AA121" s="62">
        <f xml:space="preserve"> ROUND(ROUND(T121,3)*X121,2)</f>
        <v>0</v>
      </c>
      <c r="AB121" s="95">
        <v>0.2</v>
      </c>
      <c r="AC121" s="62">
        <f xml:space="preserve"> ROUND((1+AB121)*ROUND(T121,3)*X121,2)</f>
        <v>0</v>
      </c>
      <c r="AD121">
        <v>5</v>
      </c>
      <c r="AF121" s="96"/>
      <c r="AG121" s="97"/>
    </row>
    <row r="122">
      <c r="A122" t="s">
        <v>427</v>
      </c>
      <c r="B122" s="61" t="s">
        <v>111</v>
      </c>
      <c r="C122" s="61"/>
      <c r="D122" s="61" t="s">
        <v>101</v>
      </c>
      <c r="E122" s="90">
        <v>5</v>
      </c>
      <c r="F122" s="85" t="s">
        <v>428</v>
      </c>
      <c r="G122" s="88"/>
      <c r="H122" s="87"/>
      <c r="I122" s="87"/>
      <c r="J122" s="87"/>
      <c r="K122" s="87"/>
      <c r="L122" s="87" t="s">
        <v>429</v>
      </c>
      <c r="M122" s="87"/>
      <c r="N122" s="87"/>
      <c r="O122" s="87"/>
      <c r="P122" s="87"/>
      <c r="Q122" s="87"/>
      <c r="R122" s="89"/>
      <c r="S122" s="61" t="s">
        <v>114</v>
      </c>
      <c r="T122" s="91">
        <v>6</v>
      </c>
      <c r="W122" s="93"/>
      <c r="X122" s="62">
        <f xml:space="preserve"> ROUND(U122,2)+ROUND(V122,2)+ROUND(W122,2)</f>
        <v>0</v>
      </c>
      <c r="AA122" s="62">
        <f xml:space="preserve"> ROUND(ROUND(T122,3)*X122,2)</f>
        <v>0</v>
      </c>
      <c r="AB122" s="95">
        <v>0.2</v>
      </c>
      <c r="AC122" s="62">
        <f xml:space="preserve"> ROUND((1+AB122)*ROUND(T122,3)*X122,2)</f>
        <v>0</v>
      </c>
      <c r="AD122">
        <v>5</v>
      </c>
      <c r="AF122" s="96"/>
      <c r="AG122" s="97"/>
    </row>
    <row r="123">
      <c r="A123" t="s">
        <v>430</v>
      </c>
      <c r="B123" s="80" t="s">
        <v>104</v>
      </c>
      <c r="C123" s="80"/>
      <c r="D123" s="80" t="s">
        <v>101</v>
      </c>
      <c r="E123" s="83"/>
      <c r="F123" s="81" t="s">
        <v>431</v>
      </c>
      <c r="G123" s="82"/>
      <c r="H123" s="82"/>
      <c r="I123" s="82"/>
      <c r="J123" s="82"/>
      <c r="K123" s="82" t="s">
        <v>432</v>
      </c>
      <c r="L123" s="82"/>
      <c r="M123" s="82"/>
      <c r="N123" s="82"/>
      <c r="O123" s="82"/>
      <c r="P123" s="82"/>
      <c r="Q123" s="82"/>
      <c r="R123" s="82"/>
      <c r="S123" s="83"/>
      <c r="T123" s="83"/>
      <c r="U123" s="83"/>
      <c r="V123" s="83"/>
      <c r="W123" s="84"/>
      <c r="X123" s="83"/>
      <c r="Y123" s="98">
        <f>SUM(Y124:Y126)</f>
        <v>0</v>
      </c>
      <c r="Z123" s="98">
        <f>SUM(Z124:Z126)</f>
        <v>0</v>
      </c>
      <c r="AA123" s="98">
        <f>SUM(AA124:AA126)</f>
        <v>0</v>
      </c>
      <c r="AB123" s="83"/>
      <c r="AC123" s="98">
        <f>SUM(AC124:AC126)</f>
        <v>0</v>
      </c>
      <c r="AD123">
        <v>4</v>
      </c>
      <c r="AF123" s="83"/>
      <c r="AG123" s="83"/>
    </row>
    <row r="124">
      <c r="A124" t="s">
        <v>433</v>
      </c>
      <c r="B124" s="61" t="s">
        <v>111</v>
      </c>
      <c r="C124" s="61"/>
      <c r="D124" s="61" t="s">
        <v>101</v>
      </c>
      <c r="E124" s="90">
        <v>6</v>
      </c>
      <c r="F124" s="85" t="s">
        <v>434</v>
      </c>
      <c r="G124" s="88"/>
      <c r="H124" s="87"/>
      <c r="I124" s="87"/>
      <c r="J124" s="87"/>
      <c r="K124" s="87"/>
      <c r="L124" s="87" t="s">
        <v>435</v>
      </c>
      <c r="M124" s="87"/>
      <c r="N124" s="87"/>
      <c r="O124" s="87"/>
      <c r="P124" s="87"/>
      <c r="Q124" s="87"/>
      <c r="R124" s="89"/>
      <c r="S124" s="61" t="s">
        <v>183</v>
      </c>
      <c r="T124" s="91">
        <v>12.166</v>
      </c>
      <c r="W124" s="93"/>
      <c r="X124" s="62">
        <f xml:space="preserve"> ROUND(U124,2)+ROUND(V124,2)+ROUND(W124,2)</f>
        <v>0</v>
      </c>
      <c r="AA124" s="62">
        <f xml:space="preserve"> ROUND(ROUND(T124,3)*X124,2)</f>
        <v>0</v>
      </c>
      <c r="AB124" s="95">
        <v>0.2</v>
      </c>
      <c r="AC124" s="62">
        <f xml:space="preserve"> ROUND((1+AB124)*ROUND(T124,3)*X124,2)</f>
        <v>0</v>
      </c>
      <c r="AD124">
        <v>5</v>
      </c>
      <c r="AF124" s="96"/>
      <c r="AG124" s="97"/>
    </row>
    <row r="125">
      <c r="A125" t="s">
        <v>436</v>
      </c>
      <c r="B125" s="61" t="s">
        <v>111</v>
      </c>
      <c r="C125" s="61"/>
      <c r="D125" s="61" t="s">
        <v>101</v>
      </c>
      <c r="E125" s="90">
        <v>7</v>
      </c>
      <c r="F125" s="85" t="s">
        <v>437</v>
      </c>
      <c r="G125" s="88"/>
      <c r="H125" s="87"/>
      <c r="I125" s="87"/>
      <c r="J125" s="87"/>
      <c r="K125" s="87"/>
      <c r="L125" s="87" t="s">
        <v>438</v>
      </c>
      <c r="M125" s="87"/>
      <c r="N125" s="87"/>
      <c r="O125" s="87"/>
      <c r="P125" s="87"/>
      <c r="Q125" s="87"/>
      <c r="R125" s="89"/>
      <c r="S125" s="61" t="s">
        <v>224</v>
      </c>
      <c r="T125" s="91">
        <v>0.3</v>
      </c>
      <c r="W125" s="93"/>
      <c r="X125" s="62">
        <f xml:space="preserve"> ROUND(U125,2)+ROUND(V125,2)+ROUND(W125,2)</f>
        <v>0</v>
      </c>
      <c r="AA125" s="62">
        <f xml:space="preserve"> ROUND(ROUND(T125,3)*X125,2)</f>
        <v>0</v>
      </c>
      <c r="AB125" s="95">
        <v>0.2</v>
      </c>
      <c r="AC125" s="62">
        <f xml:space="preserve"> ROUND((1+AB125)*ROUND(T125,3)*X125,2)</f>
        <v>0</v>
      </c>
      <c r="AD125">
        <v>5</v>
      </c>
      <c r="AF125" s="96"/>
      <c r="AG125" s="97"/>
    </row>
    <row r="126">
      <c r="A126" t="s">
        <v>439</v>
      </c>
      <c r="B126" s="61" t="s">
        <v>111</v>
      </c>
      <c r="C126" s="61"/>
      <c r="D126" s="61" t="s">
        <v>101</v>
      </c>
      <c r="E126" s="90">
        <v>8</v>
      </c>
      <c r="F126" s="85" t="s">
        <v>440</v>
      </c>
      <c r="G126" s="88"/>
      <c r="H126" s="87"/>
      <c r="I126" s="87"/>
      <c r="J126" s="87"/>
      <c r="K126" s="87"/>
      <c r="L126" s="87" t="s">
        <v>441</v>
      </c>
      <c r="M126" s="87"/>
      <c r="N126" s="87"/>
      <c r="O126" s="87"/>
      <c r="P126" s="87"/>
      <c r="Q126" s="87"/>
      <c r="R126" s="89"/>
      <c r="S126" s="61" t="s">
        <v>211</v>
      </c>
      <c r="T126" s="91">
        <v>15</v>
      </c>
      <c r="W126" s="93"/>
      <c r="X126" s="62">
        <f xml:space="preserve"> ROUND(U126,2)+ROUND(V126,2)+ROUND(W126,2)</f>
        <v>0</v>
      </c>
      <c r="AA126" s="62">
        <f xml:space="preserve"> ROUND(ROUND(T126,3)*X126,2)</f>
        <v>0</v>
      </c>
      <c r="AB126" s="95">
        <v>0.2</v>
      </c>
      <c r="AC126" s="62">
        <f xml:space="preserve"> ROUND((1+AB126)*ROUND(T126,3)*X126,2)</f>
        <v>0</v>
      </c>
      <c r="AD126">
        <v>5</v>
      </c>
      <c r="AF126" s="96"/>
      <c r="AG126" s="97"/>
    </row>
    <row r="127">
      <c r="A127" t="s">
        <v>442</v>
      </c>
      <c r="B127" s="80" t="s">
        <v>104</v>
      </c>
      <c r="C127" s="80"/>
      <c r="D127" s="80" t="s">
        <v>101</v>
      </c>
      <c r="E127" s="83"/>
      <c r="F127" s="81" t="s">
        <v>108</v>
      </c>
      <c r="G127" s="82"/>
      <c r="H127" s="82"/>
      <c r="I127" s="82"/>
      <c r="J127" s="82"/>
      <c r="K127" s="82" t="s">
        <v>443</v>
      </c>
      <c r="L127" s="82"/>
      <c r="M127" s="82"/>
      <c r="N127" s="82"/>
      <c r="O127" s="82"/>
      <c r="P127" s="82"/>
      <c r="Q127" s="82"/>
      <c r="R127" s="82"/>
      <c r="S127" s="83"/>
      <c r="T127" s="83"/>
      <c r="U127" s="83"/>
      <c r="V127" s="83"/>
      <c r="W127" s="84"/>
      <c r="X127" s="83"/>
      <c r="Y127" s="98">
        <f>Y128</f>
        <v>0</v>
      </c>
      <c r="Z127" s="98">
        <f>Z128</f>
        <v>0</v>
      </c>
      <c r="AA127" s="98">
        <f>AA128</f>
        <v>0</v>
      </c>
      <c r="AB127" s="83"/>
      <c r="AC127" s="98">
        <f>AC128</f>
        <v>0</v>
      </c>
      <c r="AD127">
        <v>4</v>
      </c>
      <c r="AF127" s="83"/>
      <c r="AG127" s="83"/>
    </row>
    <row r="128">
      <c r="A128" t="s">
        <v>444</v>
      </c>
      <c r="B128" s="61" t="s">
        <v>111</v>
      </c>
      <c r="C128" s="61"/>
      <c r="D128" s="61" t="s">
        <v>101</v>
      </c>
      <c r="E128" s="90">
        <v>9</v>
      </c>
      <c r="F128" s="85" t="s">
        <v>445</v>
      </c>
      <c r="G128" s="88"/>
      <c r="H128" s="87"/>
      <c r="I128" s="87"/>
      <c r="J128" s="87"/>
      <c r="K128" s="87"/>
      <c r="L128" s="87" t="s">
        <v>446</v>
      </c>
      <c r="M128" s="87"/>
      <c r="N128" s="87"/>
      <c r="O128" s="87"/>
      <c r="P128" s="87"/>
      <c r="Q128" s="87"/>
      <c r="R128" s="89"/>
      <c r="S128" s="61" t="s">
        <v>124</v>
      </c>
      <c r="T128" s="91">
        <v>4</v>
      </c>
      <c r="W128" s="93"/>
      <c r="X128" s="62">
        <f xml:space="preserve"> ROUND(U128,2)+ROUND(V128,2)+ROUND(W128,2)</f>
        <v>0</v>
      </c>
      <c r="AA128" s="62">
        <f xml:space="preserve"> ROUND(ROUND(T128,3)*X128,2)</f>
        <v>0</v>
      </c>
      <c r="AB128" s="95">
        <v>0.2</v>
      </c>
      <c r="AC128" s="62">
        <f xml:space="preserve"> ROUND((1+AB128)*ROUND(T128,3)*X128,2)</f>
        <v>0</v>
      </c>
      <c r="AD128">
        <v>5</v>
      </c>
      <c r="AF128" s="96"/>
      <c r="AG128" s="97"/>
    </row>
    <row r="129">
      <c r="A129" t="s">
        <v>447</v>
      </c>
      <c r="B129" s="80" t="s">
        <v>104</v>
      </c>
      <c r="C129" s="80"/>
      <c r="D129" s="80" t="s">
        <v>101</v>
      </c>
      <c r="E129" s="83"/>
      <c r="F129" s="81" t="s">
        <v>448</v>
      </c>
      <c r="G129" s="82"/>
      <c r="H129" s="82"/>
      <c r="I129" s="82"/>
      <c r="J129" s="82"/>
      <c r="K129" s="82" t="s">
        <v>449</v>
      </c>
      <c r="L129" s="82"/>
      <c r="M129" s="82"/>
      <c r="N129" s="82"/>
      <c r="O129" s="82"/>
      <c r="P129" s="82"/>
      <c r="Q129" s="82"/>
      <c r="R129" s="82"/>
      <c r="S129" s="83"/>
      <c r="T129" s="83"/>
      <c r="U129" s="83"/>
      <c r="V129" s="83"/>
      <c r="W129" s="84"/>
      <c r="X129" s="83"/>
      <c r="Y129" s="98">
        <f>SUM(Y130:Y131)</f>
        <v>0</v>
      </c>
      <c r="Z129" s="98">
        <f>SUM(Z130:Z131)</f>
        <v>0</v>
      </c>
      <c r="AA129" s="98">
        <f>SUM(AA130:AA131)</f>
        <v>0</v>
      </c>
      <c r="AB129" s="83"/>
      <c r="AC129" s="98">
        <f>SUM(AC130:AC131)</f>
        <v>0</v>
      </c>
      <c r="AD129">
        <v>4</v>
      </c>
      <c r="AF129" s="83"/>
      <c r="AG129" s="83"/>
    </row>
    <row r="130">
      <c r="A130" t="s">
        <v>450</v>
      </c>
      <c r="B130" s="61" t="s">
        <v>111</v>
      </c>
      <c r="C130" s="61"/>
      <c r="D130" s="61" t="s">
        <v>101</v>
      </c>
      <c r="E130" s="90">
        <v>10</v>
      </c>
      <c r="F130" s="85" t="s">
        <v>451</v>
      </c>
      <c r="G130" s="88"/>
      <c r="H130" s="87"/>
      <c r="I130" s="87"/>
      <c r="J130" s="87"/>
      <c r="K130" s="87"/>
      <c r="L130" s="87" t="s">
        <v>452</v>
      </c>
      <c r="M130" s="87"/>
      <c r="N130" s="87"/>
      <c r="O130" s="87"/>
      <c r="P130" s="87"/>
      <c r="Q130" s="87"/>
      <c r="R130" s="89"/>
      <c r="S130" s="61" t="s">
        <v>124</v>
      </c>
      <c r="T130" s="91">
        <v>10.584</v>
      </c>
      <c r="W130" s="93"/>
      <c r="X130" s="62">
        <f xml:space="preserve"> ROUND(U130,2)+ROUND(V130,2)+ROUND(W130,2)</f>
        <v>0</v>
      </c>
      <c r="AA130" s="62">
        <f xml:space="preserve"> ROUND(ROUND(T130,3)*X130,2)</f>
        <v>0</v>
      </c>
      <c r="AB130" s="95">
        <v>0.2</v>
      </c>
      <c r="AC130" s="62">
        <f xml:space="preserve"> ROUND((1+AB130)*ROUND(T130,3)*X130,2)</f>
        <v>0</v>
      </c>
      <c r="AD130">
        <v>5</v>
      </c>
      <c r="AF130" s="96"/>
      <c r="AG130" s="97"/>
    </row>
    <row r="131">
      <c r="A131" t="s">
        <v>453</v>
      </c>
      <c r="B131" s="61" t="s">
        <v>111</v>
      </c>
      <c r="C131" s="61"/>
      <c r="D131" s="61" t="s">
        <v>101</v>
      </c>
      <c r="E131" s="90">
        <v>11</v>
      </c>
      <c r="F131" s="85" t="s">
        <v>454</v>
      </c>
      <c r="G131" s="88"/>
      <c r="H131" s="87"/>
      <c r="I131" s="87"/>
      <c r="J131" s="87"/>
      <c r="K131" s="87"/>
      <c r="L131" s="87" t="s">
        <v>455</v>
      </c>
      <c r="M131" s="87"/>
      <c r="N131" s="87"/>
      <c r="O131" s="87"/>
      <c r="P131" s="87"/>
      <c r="Q131" s="87"/>
      <c r="R131" s="89"/>
      <c r="S131" s="61" t="s">
        <v>124</v>
      </c>
      <c r="T131" s="91">
        <v>10.584</v>
      </c>
      <c r="W131" s="93"/>
      <c r="X131" s="62">
        <f xml:space="preserve"> ROUND(U131,2)+ROUND(V131,2)+ROUND(W131,2)</f>
        <v>0</v>
      </c>
      <c r="AA131" s="62">
        <f xml:space="preserve"> ROUND(ROUND(T131,3)*X131,2)</f>
        <v>0</v>
      </c>
      <c r="AB131" s="95">
        <v>0.2</v>
      </c>
      <c r="AC131" s="62">
        <f xml:space="preserve"> ROUND((1+AB131)*ROUND(T131,3)*X131,2)</f>
        <v>0</v>
      </c>
      <c r="AD131">
        <v>5</v>
      </c>
      <c r="AF131" s="96"/>
      <c r="AG131" s="97"/>
    </row>
    <row r="132">
      <c r="A132" t="s">
        <v>456</v>
      </c>
      <c r="B132" s="80" t="s">
        <v>104</v>
      </c>
      <c r="C132" s="80"/>
      <c r="D132" s="80" t="s">
        <v>101</v>
      </c>
      <c r="E132" s="83"/>
      <c r="F132" s="81" t="s">
        <v>457</v>
      </c>
      <c r="G132" s="82"/>
      <c r="H132" s="82"/>
      <c r="I132" s="82"/>
      <c r="J132" s="82"/>
      <c r="K132" s="82" t="s">
        <v>458</v>
      </c>
      <c r="L132" s="82"/>
      <c r="M132" s="82"/>
      <c r="N132" s="82"/>
      <c r="O132" s="82"/>
      <c r="P132" s="82"/>
      <c r="Q132" s="82"/>
      <c r="R132" s="82"/>
      <c r="S132" s="83"/>
      <c r="T132" s="83"/>
      <c r="U132" s="83"/>
      <c r="V132" s="83"/>
      <c r="W132" s="84"/>
      <c r="X132" s="83"/>
      <c r="Y132" s="98">
        <f>Y133</f>
        <v>0</v>
      </c>
      <c r="Z132" s="98">
        <f>Z133</f>
        <v>0</v>
      </c>
      <c r="AA132" s="98">
        <f>AA133</f>
        <v>0</v>
      </c>
      <c r="AB132" s="83"/>
      <c r="AC132" s="98">
        <f>AC133</f>
        <v>0</v>
      </c>
      <c r="AD132">
        <v>4</v>
      </c>
      <c r="AF132" s="83"/>
      <c r="AG132" s="83"/>
    </row>
    <row r="133">
      <c r="A133" t="s">
        <v>459</v>
      </c>
      <c r="B133" s="61" t="s">
        <v>111</v>
      </c>
      <c r="C133" s="61"/>
      <c r="D133" s="61" t="s">
        <v>101</v>
      </c>
      <c r="E133" s="90">
        <v>12</v>
      </c>
      <c r="F133" s="85" t="s">
        <v>460</v>
      </c>
      <c r="G133" s="88"/>
      <c r="H133" s="87"/>
      <c r="I133" s="87"/>
      <c r="J133" s="87"/>
      <c r="K133" s="87"/>
      <c r="L133" s="87" t="s">
        <v>461</v>
      </c>
      <c r="M133" s="87"/>
      <c r="N133" s="87"/>
      <c r="O133" s="87"/>
      <c r="P133" s="87"/>
      <c r="Q133" s="87"/>
      <c r="R133" s="89"/>
      <c r="S133" s="61" t="s">
        <v>124</v>
      </c>
      <c r="T133" s="91">
        <v>118</v>
      </c>
      <c r="W133" s="93"/>
      <c r="X133" s="62">
        <f xml:space="preserve"> ROUND(U133,2)+ROUND(V133,2)+ROUND(W133,2)</f>
        <v>0</v>
      </c>
      <c r="AA133" s="62">
        <f xml:space="preserve"> ROUND(ROUND(T133,3)*X133,2)</f>
        <v>0</v>
      </c>
      <c r="AB133" s="95">
        <v>0.2</v>
      </c>
      <c r="AC133" s="62">
        <f xml:space="preserve"> ROUND((1+AB133)*ROUND(T133,3)*X133,2)</f>
        <v>0</v>
      </c>
      <c r="AD133">
        <v>5</v>
      </c>
      <c r="AF133" s="96"/>
      <c r="AG133" s="97"/>
    </row>
    <row r="134">
      <c r="A134" t="s">
        <v>462</v>
      </c>
      <c r="B134" s="80" t="s">
        <v>104</v>
      </c>
      <c r="C134" s="80"/>
      <c r="D134" s="80" t="s">
        <v>101</v>
      </c>
      <c r="E134" s="83"/>
      <c r="F134" s="81" t="s">
        <v>135</v>
      </c>
      <c r="G134" s="82"/>
      <c r="H134" s="82"/>
      <c r="I134" s="82"/>
      <c r="J134" s="82"/>
      <c r="K134" s="82" t="s">
        <v>304</v>
      </c>
      <c r="L134" s="82"/>
      <c r="M134" s="82"/>
      <c r="N134" s="82"/>
      <c r="O134" s="82"/>
      <c r="P134" s="82"/>
      <c r="Q134" s="82"/>
      <c r="R134" s="82"/>
      <c r="S134" s="83"/>
      <c r="T134" s="83"/>
      <c r="U134" s="83"/>
      <c r="V134" s="83"/>
      <c r="W134" s="84"/>
      <c r="X134" s="83"/>
      <c r="Y134" s="98">
        <f>SUM(Y135:Y139)</f>
        <v>0</v>
      </c>
      <c r="Z134" s="98">
        <f>SUM(Z135:Z139)</f>
        <v>0</v>
      </c>
      <c r="AA134" s="98">
        <f>SUM(AA135:AA139)</f>
        <v>0</v>
      </c>
      <c r="AB134" s="83"/>
      <c r="AC134" s="98">
        <f>SUM(AC135:AC139)</f>
        <v>0</v>
      </c>
      <c r="AD134">
        <v>4</v>
      </c>
      <c r="AF134" s="83"/>
      <c r="AG134" s="83"/>
    </row>
    <row r="135">
      <c r="A135" t="s">
        <v>463</v>
      </c>
      <c r="B135" s="61" t="s">
        <v>111</v>
      </c>
      <c r="C135" s="61"/>
      <c r="D135" s="61" t="s">
        <v>101</v>
      </c>
      <c r="E135" s="90">
        <v>30</v>
      </c>
      <c r="F135" s="85" t="s">
        <v>328</v>
      </c>
      <c r="G135" s="88"/>
      <c r="H135" s="87"/>
      <c r="I135" s="87"/>
      <c r="J135" s="87"/>
      <c r="K135" s="87"/>
      <c r="L135" s="87" t="s">
        <v>329</v>
      </c>
      <c r="M135" s="87"/>
      <c r="N135" s="87"/>
      <c r="O135" s="87"/>
      <c r="P135" s="87"/>
      <c r="Q135" s="87"/>
      <c r="R135" s="89"/>
      <c r="S135" s="61" t="s">
        <v>124</v>
      </c>
      <c r="T135" s="91">
        <v>4.86</v>
      </c>
      <c r="W135" s="93"/>
      <c r="X135" s="62">
        <f xml:space="preserve"> ROUND(U135,2)+ROUND(V135,2)+ROUND(W135,2)</f>
        <v>0</v>
      </c>
      <c r="AA135" s="62">
        <f xml:space="preserve"> ROUND(ROUND(T135,3)*X135,2)</f>
        <v>0</v>
      </c>
      <c r="AB135" s="95">
        <v>0.2</v>
      </c>
      <c r="AC135" s="62">
        <f xml:space="preserve"> ROUND((1+AB135)*ROUND(T135,3)*X135,2)</f>
        <v>0</v>
      </c>
      <c r="AD135">
        <v>5</v>
      </c>
      <c r="AF135" s="96"/>
      <c r="AG135" s="97"/>
    </row>
    <row r="136">
      <c r="A136" t="s">
        <v>464</v>
      </c>
      <c r="B136" s="61" t="s">
        <v>111</v>
      </c>
      <c r="C136" s="61"/>
      <c r="D136" s="61" t="s">
        <v>101</v>
      </c>
      <c r="E136" s="90">
        <v>31</v>
      </c>
      <c r="F136" s="85" t="s">
        <v>340</v>
      </c>
      <c r="G136" s="88"/>
      <c r="H136" s="87"/>
      <c r="I136" s="87"/>
      <c r="J136" s="87"/>
      <c r="K136" s="87"/>
      <c r="L136" s="87" t="s">
        <v>465</v>
      </c>
      <c r="M136" s="87"/>
      <c r="N136" s="87"/>
      <c r="O136" s="87"/>
      <c r="P136" s="87"/>
      <c r="Q136" s="87"/>
      <c r="R136" s="89"/>
      <c r="S136" s="61" t="s">
        <v>124</v>
      </c>
      <c r="T136" s="91">
        <v>4.86</v>
      </c>
      <c r="W136" s="93"/>
      <c r="X136" s="62">
        <f xml:space="preserve"> ROUND(U136,2)+ROUND(V136,2)+ROUND(W136,2)</f>
        <v>0</v>
      </c>
      <c r="AA136" s="62">
        <f xml:space="preserve"> ROUND(ROUND(T136,3)*X136,2)</f>
        <v>0</v>
      </c>
      <c r="AB136" s="95">
        <v>0.2</v>
      </c>
      <c r="AC136" s="62">
        <f xml:space="preserve"> ROUND((1+AB136)*ROUND(T136,3)*X136,2)</f>
        <v>0</v>
      </c>
      <c r="AD136">
        <v>5</v>
      </c>
      <c r="AF136" s="96"/>
      <c r="AG136" s="97"/>
    </row>
    <row r="137">
      <c r="A137" t="s">
        <v>466</v>
      </c>
      <c r="B137" s="61" t="s">
        <v>111</v>
      </c>
      <c r="C137" s="61"/>
      <c r="D137" s="61" t="s">
        <v>101</v>
      </c>
      <c r="E137" s="90">
        <v>32</v>
      </c>
      <c r="F137" s="85" t="s">
        <v>467</v>
      </c>
      <c r="G137" s="88"/>
      <c r="H137" s="87"/>
      <c r="I137" s="87"/>
      <c r="J137" s="87"/>
      <c r="K137" s="87"/>
      <c r="L137" s="87" t="s">
        <v>468</v>
      </c>
      <c r="M137" s="87"/>
      <c r="N137" s="87"/>
      <c r="O137" s="87"/>
      <c r="P137" s="87"/>
      <c r="Q137" s="87"/>
      <c r="R137" s="89"/>
      <c r="S137" s="61" t="s">
        <v>183</v>
      </c>
      <c r="T137" s="91">
        <v>17.7</v>
      </c>
      <c r="W137" s="93"/>
      <c r="X137" s="62">
        <f xml:space="preserve"> ROUND(U137,2)+ROUND(V137,2)+ROUND(W137,2)</f>
        <v>0</v>
      </c>
      <c r="AA137" s="62">
        <f xml:space="preserve"> ROUND(ROUND(T137,3)*X137,2)</f>
        <v>0</v>
      </c>
      <c r="AB137" s="95">
        <v>0.2</v>
      </c>
      <c r="AC137" s="62">
        <f xml:space="preserve"> ROUND((1+AB137)*ROUND(T137,3)*X137,2)</f>
        <v>0</v>
      </c>
      <c r="AD137">
        <v>5</v>
      </c>
      <c r="AF137" s="96"/>
      <c r="AG137" s="97"/>
    </row>
    <row r="138">
      <c r="A138" t="s">
        <v>469</v>
      </c>
      <c r="B138" s="61" t="s">
        <v>111</v>
      </c>
      <c r="C138" s="61"/>
      <c r="D138" s="61" t="s">
        <v>101</v>
      </c>
      <c r="E138" s="90">
        <v>39</v>
      </c>
      <c r="F138" s="85" t="s">
        <v>470</v>
      </c>
      <c r="G138" s="88"/>
      <c r="H138" s="87"/>
      <c r="I138" s="87"/>
      <c r="J138" s="87"/>
      <c r="K138" s="87"/>
      <c r="L138" s="87" t="s">
        <v>471</v>
      </c>
      <c r="M138" s="87"/>
      <c r="N138" s="87"/>
      <c r="O138" s="87"/>
      <c r="P138" s="87"/>
      <c r="Q138" s="87"/>
      <c r="R138" s="89"/>
      <c r="S138" s="61" t="s">
        <v>124</v>
      </c>
      <c r="T138" s="91">
        <v>199.22</v>
      </c>
      <c r="W138" s="93"/>
      <c r="X138" s="62">
        <f xml:space="preserve"> ROUND(U138,2)+ROUND(V138,2)+ROUND(W138,2)</f>
        <v>0</v>
      </c>
      <c r="AA138" s="62">
        <f xml:space="preserve"> ROUND(ROUND(T138,3)*X138,2)</f>
        <v>0</v>
      </c>
      <c r="AB138" s="95">
        <v>0.2</v>
      </c>
      <c r="AC138" s="62">
        <f xml:space="preserve"> ROUND((1+AB138)*ROUND(T138,3)*X138,2)</f>
        <v>0</v>
      </c>
      <c r="AD138">
        <v>5</v>
      </c>
      <c r="AF138" s="96"/>
      <c r="AG138" s="97"/>
    </row>
    <row r="139">
      <c r="A139" t="s">
        <v>472</v>
      </c>
      <c r="B139" s="61" t="s">
        <v>111</v>
      </c>
      <c r="C139" s="61"/>
      <c r="D139" s="61" t="s">
        <v>101</v>
      </c>
      <c r="E139" s="90">
        <v>40</v>
      </c>
      <c r="F139" s="85" t="s">
        <v>473</v>
      </c>
      <c r="G139" s="88"/>
      <c r="H139" s="87"/>
      <c r="I139" s="87"/>
      <c r="J139" s="87"/>
      <c r="K139" s="87"/>
      <c r="L139" s="87" t="s">
        <v>474</v>
      </c>
      <c r="M139" s="87"/>
      <c r="N139" s="87"/>
      <c r="O139" s="87"/>
      <c r="P139" s="87"/>
      <c r="Q139" s="87"/>
      <c r="R139" s="89"/>
      <c r="S139" s="61" t="s">
        <v>211</v>
      </c>
      <c r="T139" s="91">
        <v>25</v>
      </c>
      <c r="W139" s="93"/>
      <c r="X139" s="62">
        <f xml:space="preserve"> ROUND(U139,2)+ROUND(V139,2)+ROUND(W139,2)</f>
        <v>0</v>
      </c>
      <c r="AA139" s="62">
        <f xml:space="preserve"> ROUND(ROUND(T139,3)*X139,2)</f>
        <v>0</v>
      </c>
      <c r="AB139" s="95">
        <v>0.2</v>
      </c>
      <c r="AC139" s="62">
        <f xml:space="preserve"> ROUND((1+AB139)*ROUND(T139,3)*X139,2)</f>
        <v>0</v>
      </c>
      <c r="AD139">
        <v>5</v>
      </c>
      <c r="AF139" s="96"/>
      <c r="AG139" s="97"/>
    </row>
    <row r="140">
      <c r="A140" t="s">
        <v>475</v>
      </c>
      <c r="B140" s="80" t="s">
        <v>104</v>
      </c>
      <c r="C140" s="80"/>
      <c r="D140" s="80" t="s">
        <v>101</v>
      </c>
      <c r="E140" s="83"/>
      <c r="F140" s="81" t="s">
        <v>169</v>
      </c>
      <c r="G140" s="82"/>
      <c r="H140" s="82"/>
      <c r="I140" s="82"/>
      <c r="J140" s="82"/>
      <c r="K140" s="82" t="s">
        <v>352</v>
      </c>
      <c r="L140" s="82"/>
      <c r="M140" s="82"/>
      <c r="N140" s="82"/>
      <c r="O140" s="82"/>
      <c r="P140" s="82"/>
      <c r="Q140" s="82"/>
      <c r="R140" s="82"/>
      <c r="S140" s="83"/>
      <c r="T140" s="83"/>
      <c r="U140" s="83"/>
      <c r="V140" s="83"/>
      <c r="W140" s="84"/>
      <c r="X140" s="83"/>
      <c r="Y140" s="98">
        <f>SUM(Y141:Y180)</f>
        <v>0</v>
      </c>
      <c r="Z140" s="98">
        <f>SUM(Z141:Z180)</f>
        <v>0</v>
      </c>
      <c r="AA140" s="98">
        <f>SUM(AA141:AA180)</f>
        <v>0</v>
      </c>
      <c r="AB140" s="83"/>
      <c r="AC140" s="98">
        <f>SUM(AC141:AC180)</f>
        <v>0</v>
      </c>
      <c r="AD140">
        <v>4</v>
      </c>
      <c r="AF140" s="83"/>
      <c r="AG140" s="83"/>
    </row>
    <row r="141">
      <c r="A141" t="s">
        <v>476</v>
      </c>
      <c r="B141" s="61" t="s">
        <v>111</v>
      </c>
      <c r="C141" s="61"/>
      <c r="D141" s="61" t="s">
        <v>101</v>
      </c>
      <c r="E141" s="90">
        <v>41</v>
      </c>
      <c r="F141" s="85" t="s">
        <v>477</v>
      </c>
      <c r="G141" s="88"/>
      <c r="H141" s="87"/>
      <c r="I141" s="87"/>
      <c r="J141" s="87"/>
      <c r="K141" s="87"/>
      <c r="L141" s="87" t="s">
        <v>478</v>
      </c>
      <c r="M141" s="87"/>
      <c r="N141" s="87"/>
      <c r="O141" s="87"/>
      <c r="P141" s="87"/>
      <c r="Q141" s="87"/>
      <c r="R141" s="89"/>
      <c r="S141" s="61" t="s">
        <v>114</v>
      </c>
      <c r="T141" s="91">
        <v>2</v>
      </c>
      <c r="W141" s="93"/>
      <c r="X141" s="62">
        <f xml:space="preserve"> ROUND(U141,2)+ROUND(V141,2)+ROUND(W141,2)</f>
        <v>0</v>
      </c>
      <c r="AA141" s="62">
        <f xml:space="preserve"> ROUND(ROUND(T141,3)*X141,2)</f>
        <v>0</v>
      </c>
      <c r="AB141" s="95">
        <v>0.2</v>
      </c>
      <c r="AC141" s="62">
        <f xml:space="preserve"> ROUND((1+AB141)*ROUND(T141,3)*X141,2)</f>
        <v>0</v>
      </c>
      <c r="AD141">
        <v>5</v>
      </c>
      <c r="AF141" s="96"/>
      <c r="AG141" s="97"/>
    </row>
    <row r="142">
      <c r="A142" t="s">
        <v>479</v>
      </c>
      <c r="B142" s="61" t="s">
        <v>111</v>
      </c>
      <c r="C142" s="61"/>
      <c r="D142" s="61" t="s">
        <v>101</v>
      </c>
      <c r="E142" s="90">
        <v>42</v>
      </c>
      <c r="F142" s="85" t="s">
        <v>480</v>
      </c>
      <c r="G142" s="88"/>
      <c r="H142" s="87"/>
      <c r="I142" s="87"/>
      <c r="J142" s="87"/>
      <c r="K142" s="87"/>
      <c r="L142" s="87" t="s">
        <v>481</v>
      </c>
      <c r="M142" s="87"/>
      <c r="N142" s="87"/>
      <c r="O142" s="87"/>
      <c r="P142" s="87"/>
      <c r="Q142" s="87"/>
      <c r="R142" s="89"/>
      <c r="S142" s="61" t="s">
        <v>114</v>
      </c>
      <c r="T142" s="91">
        <v>4</v>
      </c>
      <c r="W142" s="93"/>
      <c r="X142" s="62">
        <f xml:space="preserve"> ROUND(U142,2)+ROUND(V142,2)+ROUND(W142,2)</f>
        <v>0</v>
      </c>
      <c r="AA142" s="62">
        <f xml:space="preserve"> ROUND(ROUND(T142,3)*X142,2)</f>
        <v>0</v>
      </c>
      <c r="AB142" s="95">
        <v>0.2</v>
      </c>
      <c r="AC142" s="62">
        <f xml:space="preserve"> ROUND((1+AB142)*ROUND(T142,3)*X142,2)</f>
        <v>0</v>
      </c>
      <c r="AD142">
        <v>5</v>
      </c>
      <c r="AF142" s="96"/>
      <c r="AG142" s="97"/>
    </row>
    <row r="143">
      <c r="A143" t="s">
        <v>482</v>
      </c>
      <c r="B143" s="61" t="s">
        <v>111</v>
      </c>
      <c r="C143" s="61"/>
      <c r="D143" s="61" t="s">
        <v>101</v>
      </c>
      <c r="E143" s="90">
        <v>43</v>
      </c>
      <c r="F143" s="85" t="s">
        <v>483</v>
      </c>
      <c r="G143" s="88"/>
      <c r="H143" s="87"/>
      <c r="I143" s="87"/>
      <c r="J143" s="87"/>
      <c r="K143" s="87"/>
      <c r="L143" s="87" t="s">
        <v>484</v>
      </c>
      <c r="M143" s="87"/>
      <c r="N143" s="87"/>
      <c r="O143" s="87"/>
      <c r="P143" s="87"/>
      <c r="Q143" s="87"/>
      <c r="R143" s="89"/>
      <c r="S143" s="61" t="s">
        <v>114</v>
      </c>
      <c r="T143" s="91">
        <v>2</v>
      </c>
      <c r="W143" s="93"/>
      <c r="X143" s="62">
        <f xml:space="preserve"> ROUND(U143,2)+ROUND(V143,2)+ROUND(W143,2)</f>
        <v>0</v>
      </c>
      <c r="AA143" s="62">
        <f xml:space="preserve"> ROUND(ROUND(T143,3)*X143,2)</f>
        <v>0</v>
      </c>
      <c r="AB143" s="95">
        <v>0.2</v>
      </c>
      <c r="AC143" s="62">
        <f xml:space="preserve"> ROUND((1+AB143)*ROUND(T143,3)*X143,2)</f>
        <v>0</v>
      </c>
      <c r="AD143">
        <v>5</v>
      </c>
      <c r="AF143" s="96"/>
      <c r="AG143" s="97"/>
    </row>
    <row r="144">
      <c r="A144" t="s">
        <v>485</v>
      </c>
      <c r="B144" s="61" t="s">
        <v>111</v>
      </c>
      <c r="C144" s="61"/>
      <c r="D144" s="61" t="s">
        <v>101</v>
      </c>
      <c r="E144" s="90">
        <v>44</v>
      </c>
      <c r="F144" s="85" t="s">
        <v>486</v>
      </c>
      <c r="G144" s="88"/>
      <c r="H144" s="87"/>
      <c r="I144" s="87"/>
      <c r="J144" s="87"/>
      <c r="K144" s="87"/>
      <c r="L144" s="87" t="s">
        <v>487</v>
      </c>
      <c r="M144" s="87"/>
      <c r="N144" s="87"/>
      <c r="O144" s="87"/>
      <c r="P144" s="87"/>
      <c r="Q144" s="87"/>
      <c r="R144" s="89"/>
      <c r="S144" s="61" t="s">
        <v>114</v>
      </c>
      <c r="T144" s="91">
        <v>4</v>
      </c>
      <c r="W144" s="93"/>
      <c r="X144" s="62">
        <f xml:space="preserve"> ROUND(U144,2)+ROUND(V144,2)+ROUND(W144,2)</f>
        <v>0</v>
      </c>
      <c r="AA144" s="62">
        <f xml:space="preserve"> ROUND(ROUND(T144,3)*X144,2)</f>
        <v>0</v>
      </c>
      <c r="AB144" s="95">
        <v>0.2</v>
      </c>
      <c r="AC144" s="62">
        <f xml:space="preserve"> ROUND((1+AB144)*ROUND(T144,3)*X144,2)</f>
        <v>0</v>
      </c>
      <c r="AD144">
        <v>5</v>
      </c>
      <c r="AF144" s="96"/>
      <c r="AG144" s="97"/>
    </row>
    <row r="145">
      <c r="A145" t="s">
        <v>488</v>
      </c>
      <c r="B145" s="61" t="s">
        <v>111</v>
      </c>
      <c r="C145" s="61"/>
      <c r="D145" s="61" t="s">
        <v>101</v>
      </c>
      <c r="E145" s="90">
        <v>45</v>
      </c>
      <c r="F145" s="85" t="s">
        <v>489</v>
      </c>
      <c r="G145" s="88"/>
      <c r="H145" s="87"/>
      <c r="I145" s="87"/>
      <c r="J145" s="87"/>
      <c r="K145" s="87"/>
      <c r="L145" s="87" t="s">
        <v>490</v>
      </c>
      <c r="M145" s="87"/>
      <c r="N145" s="87"/>
      <c r="O145" s="87"/>
      <c r="P145" s="87"/>
      <c r="Q145" s="87"/>
      <c r="R145" s="89"/>
      <c r="S145" s="61" t="s">
        <v>124</v>
      </c>
      <c r="T145" s="91">
        <v>343.664</v>
      </c>
      <c r="W145" s="93"/>
      <c r="X145" s="62">
        <f xml:space="preserve"> ROUND(U145,2)+ROUND(V145,2)+ROUND(W145,2)</f>
        <v>0</v>
      </c>
      <c r="AA145" s="62">
        <f xml:space="preserve"> ROUND(ROUND(T145,3)*X145,2)</f>
        <v>0</v>
      </c>
      <c r="AB145" s="95">
        <v>0.2</v>
      </c>
      <c r="AC145" s="62">
        <f xml:space="preserve"> ROUND((1+AB145)*ROUND(T145,3)*X145,2)</f>
        <v>0</v>
      </c>
      <c r="AD145">
        <v>5</v>
      </c>
      <c r="AF145" s="96"/>
      <c r="AG145" s="97"/>
    </row>
    <row r="146">
      <c r="A146" t="s">
        <v>491</v>
      </c>
      <c r="B146" s="61" t="s">
        <v>111</v>
      </c>
      <c r="C146" s="61"/>
      <c r="D146" s="61" t="s">
        <v>101</v>
      </c>
      <c r="E146" s="90">
        <v>46</v>
      </c>
      <c r="F146" s="85" t="s">
        <v>492</v>
      </c>
      <c r="G146" s="88"/>
      <c r="H146" s="87"/>
      <c r="I146" s="87"/>
      <c r="J146" s="87"/>
      <c r="K146" s="87"/>
      <c r="L146" s="87" t="s">
        <v>493</v>
      </c>
      <c r="M146" s="87"/>
      <c r="N146" s="87"/>
      <c r="O146" s="87"/>
      <c r="P146" s="87"/>
      <c r="Q146" s="87"/>
      <c r="R146" s="89"/>
      <c r="S146" s="61" t="s">
        <v>124</v>
      </c>
      <c r="T146" s="91">
        <v>340.665</v>
      </c>
      <c r="W146" s="93"/>
      <c r="X146" s="62">
        <f xml:space="preserve"> ROUND(U146,2)+ROUND(V146,2)+ROUND(W146,2)</f>
        <v>0</v>
      </c>
      <c r="AA146" s="62">
        <f xml:space="preserve"> ROUND(ROUND(T146,3)*X146,2)</f>
        <v>0</v>
      </c>
      <c r="AB146" s="95">
        <v>0.2</v>
      </c>
      <c r="AC146" s="62">
        <f xml:space="preserve"> ROUND((1+AB146)*ROUND(T146,3)*X146,2)</f>
        <v>0</v>
      </c>
      <c r="AD146">
        <v>5</v>
      </c>
      <c r="AF146" s="96"/>
      <c r="AG146" s="97"/>
    </row>
    <row r="147">
      <c r="A147" t="s">
        <v>494</v>
      </c>
      <c r="B147" s="61" t="s">
        <v>111</v>
      </c>
      <c r="C147" s="61"/>
      <c r="D147" s="61" t="s">
        <v>101</v>
      </c>
      <c r="E147" s="90">
        <v>47</v>
      </c>
      <c r="F147" s="85" t="s">
        <v>354</v>
      </c>
      <c r="G147" s="88"/>
      <c r="H147" s="87"/>
      <c r="I147" s="87"/>
      <c r="J147" s="87"/>
      <c r="K147" s="87"/>
      <c r="L147" s="87" t="s">
        <v>495</v>
      </c>
      <c r="M147" s="87"/>
      <c r="N147" s="87"/>
      <c r="O147" s="87"/>
      <c r="P147" s="87"/>
      <c r="Q147" s="87"/>
      <c r="R147" s="89"/>
      <c r="S147" s="61" t="s">
        <v>124</v>
      </c>
      <c r="T147" s="91">
        <v>687.688</v>
      </c>
      <c r="W147" s="93"/>
      <c r="X147" s="62">
        <f xml:space="preserve"> ROUND(U147,2)+ROUND(V147,2)+ROUND(W147,2)</f>
        <v>0</v>
      </c>
      <c r="AA147" s="62">
        <f xml:space="preserve"> ROUND(ROUND(T147,3)*X147,2)</f>
        <v>0</v>
      </c>
      <c r="AB147" s="95">
        <v>0.2</v>
      </c>
      <c r="AC147" s="62">
        <f xml:space="preserve"> ROUND((1+AB147)*ROUND(T147,3)*X147,2)</f>
        <v>0</v>
      </c>
      <c r="AD147">
        <v>5</v>
      </c>
      <c r="AF147" s="96"/>
      <c r="AG147" s="97"/>
    </row>
    <row r="148">
      <c r="A148" t="s">
        <v>496</v>
      </c>
      <c r="B148" s="61" t="s">
        <v>111</v>
      </c>
      <c r="C148" s="61"/>
      <c r="D148" s="61" t="s">
        <v>101</v>
      </c>
      <c r="E148" s="90">
        <v>48</v>
      </c>
      <c r="F148" s="85" t="s">
        <v>357</v>
      </c>
      <c r="G148" s="88"/>
      <c r="H148" s="87"/>
      <c r="I148" s="87"/>
      <c r="J148" s="87"/>
      <c r="K148" s="87"/>
      <c r="L148" s="87" t="s">
        <v>358</v>
      </c>
      <c r="M148" s="87"/>
      <c r="N148" s="87"/>
      <c r="O148" s="87"/>
      <c r="P148" s="87"/>
      <c r="Q148" s="87"/>
      <c r="R148" s="89"/>
      <c r="S148" s="61" t="s">
        <v>124</v>
      </c>
      <c r="T148" s="91">
        <v>191</v>
      </c>
      <c r="W148" s="93"/>
      <c r="X148" s="62">
        <f xml:space="preserve"> ROUND(U148,2)+ROUND(V148,2)+ROUND(W148,2)</f>
        <v>0</v>
      </c>
      <c r="AA148" s="62">
        <f xml:space="preserve"> ROUND(ROUND(T148,3)*X148,2)</f>
        <v>0</v>
      </c>
      <c r="AB148" s="95">
        <v>0.2</v>
      </c>
      <c r="AC148" s="62">
        <f xml:space="preserve"> ROUND((1+AB148)*ROUND(T148,3)*X148,2)</f>
        <v>0</v>
      </c>
      <c r="AD148">
        <v>5</v>
      </c>
      <c r="AF148" s="96"/>
      <c r="AG148" s="97"/>
    </row>
    <row r="149">
      <c r="A149" t="s">
        <v>497</v>
      </c>
      <c r="B149" s="61" t="s">
        <v>111</v>
      </c>
      <c r="C149" s="61"/>
      <c r="D149" s="61" t="s">
        <v>101</v>
      </c>
      <c r="E149" s="90">
        <v>49</v>
      </c>
      <c r="F149" s="85" t="s">
        <v>360</v>
      </c>
      <c r="G149" s="88"/>
      <c r="H149" s="87"/>
      <c r="I149" s="87"/>
      <c r="J149" s="87"/>
      <c r="K149" s="87"/>
      <c r="L149" s="87" t="s">
        <v>361</v>
      </c>
      <c r="M149" s="87"/>
      <c r="N149" s="87"/>
      <c r="O149" s="87"/>
      <c r="P149" s="87"/>
      <c r="Q149" s="87"/>
      <c r="R149" s="89"/>
      <c r="S149" s="61" t="s">
        <v>124</v>
      </c>
      <c r="T149" s="91">
        <v>191</v>
      </c>
      <c r="W149" s="93"/>
      <c r="X149" s="62">
        <f xml:space="preserve"> ROUND(U149,2)+ROUND(V149,2)+ROUND(W149,2)</f>
        <v>0</v>
      </c>
      <c r="AA149" s="62">
        <f xml:space="preserve"> ROUND(ROUND(T149,3)*X149,2)</f>
        <v>0</v>
      </c>
      <c r="AB149" s="95">
        <v>0.2</v>
      </c>
      <c r="AC149" s="62">
        <f xml:space="preserve"> ROUND((1+AB149)*ROUND(T149,3)*X149,2)</f>
        <v>0</v>
      </c>
      <c r="AD149">
        <v>5</v>
      </c>
      <c r="AF149" s="96"/>
      <c r="AG149" s="97"/>
    </row>
    <row r="150">
      <c r="A150" t="s">
        <v>498</v>
      </c>
      <c r="B150" s="61" t="s">
        <v>111</v>
      </c>
      <c r="C150" s="61"/>
      <c r="D150" s="61" t="s">
        <v>101</v>
      </c>
      <c r="E150" s="90">
        <v>50</v>
      </c>
      <c r="F150" s="85" t="s">
        <v>499</v>
      </c>
      <c r="G150" s="88"/>
      <c r="H150" s="87"/>
      <c r="I150" s="87"/>
      <c r="J150" s="87"/>
      <c r="K150" s="87"/>
      <c r="L150" s="87" t="s">
        <v>500</v>
      </c>
      <c r="M150" s="87"/>
      <c r="N150" s="87"/>
      <c r="O150" s="87"/>
      <c r="P150" s="87"/>
      <c r="Q150" s="87"/>
      <c r="R150" s="89"/>
      <c r="S150" s="61" t="s">
        <v>183</v>
      </c>
      <c r="T150" s="91">
        <v>1.642</v>
      </c>
      <c r="W150" s="93"/>
      <c r="X150" s="62">
        <f xml:space="preserve"> ROUND(U150,2)+ROUND(V150,2)+ROUND(W150,2)</f>
        <v>0</v>
      </c>
      <c r="AA150" s="62">
        <f xml:space="preserve"> ROUND(ROUND(T150,3)*X150,2)</f>
        <v>0</v>
      </c>
      <c r="AB150" s="95">
        <v>0.2</v>
      </c>
      <c r="AC150" s="62">
        <f xml:space="preserve"> ROUND((1+AB150)*ROUND(T150,3)*X150,2)</f>
        <v>0</v>
      </c>
      <c r="AD150">
        <v>5</v>
      </c>
      <c r="AF150" s="96"/>
      <c r="AG150" s="97"/>
    </row>
    <row r="151">
      <c r="A151" t="s">
        <v>501</v>
      </c>
      <c r="B151" s="61" t="s">
        <v>111</v>
      </c>
      <c r="C151" s="61"/>
      <c r="D151" s="61" t="s">
        <v>101</v>
      </c>
      <c r="E151" s="90">
        <v>51</v>
      </c>
      <c r="F151" s="85" t="s">
        <v>178</v>
      </c>
      <c r="G151" s="88"/>
      <c r="H151" s="87"/>
      <c r="I151" s="87"/>
      <c r="J151" s="87"/>
      <c r="K151" s="87"/>
      <c r="L151" s="87" t="s">
        <v>502</v>
      </c>
      <c r="M151" s="87"/>
      <c r="N151" s="87"/>
      <c r="O151" s="87"/>
      <c r="P151" s="87"/>
      <c r="Q151" s="87"/>
      <c r="R151" s="89"/>
      <c r="S151" s="61" t="s">
        <v>124</v>
      </c>
      <c r="T151" s="91">
        <v>3.98</v>
      </c>
      <c r="W151" s="93"/>
      <c r="X151" s="62">
        <f xml:space="preserve"> ROUND(U151,2)+ROUND(V151,2)+ROUND(W151,2)</f>
        <v>0</v>
      </c>
      <c r="AA151" s="62">
        <f xml:space="preserve"> ROUND(ROUND(T151,3)*X151,2)</f>
        <v>0</v>
      </c>
      <c r="AB151" s="95">
        <v>0.2</v>
      </c>
      <c r="AC151" s="62">
        <f xml:space="preserve"> ROUND((1+AB151)*ROUND(T151,3)*X151,2)</f>
        <v>0</v>
      </c>
      <c r="AD151">
        <v>5</v>
      </c>
      <c r="AF151" s="96"/>
      <c r="AG151" s="97"/>
    </row>
    <row r="152">
      <c r="A152" t="s">
        <v>503</v>
      </c>
      <c r="B152" s="61" t="s">
        <v>111</v>
      </c>
      <c r="C152" s="61"/>
      <c r="D152" s="61" t="s">
        <v>101</v>
      </c>
      <c r="E152" s="90">
        <v>52</v>
      </c>
      <c r="F152" s="85" t="s">
        <v>504</v>
      </c>
      <c r="G152" s="88"/>
      <c r="H152" s="87"/>
      <c r="I152" s="87"/>
      <c r="J152" s="87"/>
      <c r="K152" s="87"/>
      <c r="L152" s="87" t="s">
        <v>505</v>
      </c>
      <c r="M152" s="87"/>
      <c r="N152" s="87"/>
      <c r="O152" s="87"/>
      <c r="P152" s="87"/>
      <c r="Q152" s="87"/>
      <c r="R152" s="89"/>
      <c r="S152" s="61" t="s">
        <v>183</v>
      </c>
      <c r="T152" s="91">
        <v>13.14</v>
      </c>
      <c r="W152" s="93"/>
      <c r="X152" s="62">
        <f xml:space="preserve"> ROUND(U152,2)+ROUND(V152,2)+ROUND(W152,2)</f>
        <v>0</v>
      </c>
      <c r="AA152" s="62">
        <f xml:space="preserve"> ROUND(ROUND(T152,3)*X152,2)</f>
        <v>0</v>
      </c>
      <c r="AB152" s="95">
        <v>0.2</v>
      </c>
      <c r="AC152" s="62">
        <f xml:space="preserve"> ROUND((1+AB152)*ROUND(T152,3)*X152,2)</f>
        <v>0</v>
      </c>
      <c r="AD152">
        <v>5</v>
      </c>
      <c r="AF152" s="96"/>
      <c r="AG152" s="97"/>
    </row>
    <row r="153">
      <c r="A153" t="s">
        <v>506</v>
      </c>
      <c r="B153" s="61" t="s">
        <v>111</v>
      </c>
      <c r="C153" s="61"/>
      <c r="D153" s="61" t="s">
        <v>101</v>
      </c>
      <c r="E153" s="90">
        <v>53</v>
      </c>
      <c r="F153" s="85" t="s">
        <v>507</v>
      </c>
      <c r="G153" s="88"/>
      <c r="H153" s="87"/>
      <c r="I153" s="87"/>
      <c r="J153" s="87"/>
      <c r="K153" s="87"/>
      <c r="L153" s="87" t="s">
        <v>508</v>
      </c>
      <c r="M153" s="87"/>
      <c r="N153" s="87"/>
      <c r="O153" s="87"/>
      <c r="P153" s="87"/>
      <c r="Q153" s="87"/>
      <c r="R153" s="89"/>
      <c r="S153" s="61" t="s">
        <v>124</v>
      </c>
      <c r="T153" s="91">
        <v>45.85</v>
      </c>
      <c r="W153" s="93"/>
      <c r="X153" s="62">
        <f xml:space="preserve"> ROUND(U153,2)+ROUND(V153,2)+ROUND(W153,2)</f>
        <v>0</v>
      </c>
      <c r="AA153" s="62">
        <f xml:space="preserve"> ROUND(ROUND(T153,3)*X153,2)</f>
        <v>0</v>
      </c>
      <c r="AB153" s="95">
        <v>0.2</v>
      </c>
      <c r="AC153" s="62">
        <f xml:space="preserve"> ROUND((1+AB153)*ROUND(T153,3)*X153,2)</f>
        <v>0</v>
      </c>
      <c r="AD153">
        <v>5</v>
      </c>
      <c r="AF153" s="96"/>
      <c r="AG153" s="97"/>
    </row>
    <row r="154">
      <c r="A154" t="s">
        <v>509</v>
      </c>
      <c r="B154" s="61" t="s">
        <v>111</v>
      </c>
      <c r="C154" s="61"/>
      <c r="D154" s="61" t="s">
        <v>101</v>
      </c>
      <c r="E154" s="90">
        <v>54</v>
      </c>
      <c r="F154" s="85" t="s">
        <v>510</v>
      </c>
      <c r="G154" s="88"/>
      <c r="H154" s="87"/>
      <c r="I154" s="87"/>
      <c r="J154" s="87"/>
      <c r="K154" s="87"/>
      <c r="L154" s="87" t="s">
        <v>511</v>
      </c>
      <c r="M154" s="87"/>
      <c r="N154" s="87"/>
      <c r="O154" s="87"/>
      <c r="P154" s="87"/>
      <c r="Q154" s="87"/>
      <c r="R154" s="89"/>
      <c r="S154" s="61" t="s">
        <v>124</v>
      </c>
      <c r="T154" s="91">
        <v>15.68</v>
      </c>
      <c r="W154" s="93"/>
      <c r="X154" s="62">
        <f xml:space="preserve"> ROUND(U154,2)+ROUND(V154,2)+ROUND(W154,2)</f>
        <v>0</v>
      </c>
      <c r="AA154" s="62">
        <f xml:space="preserve"> ROUND(ROUND(T154,3)*X154,2)</f>
        <v>0</v>
      </c>
      <c r="AB154" s="95">
        <v>0.2</v>
      </c>
      <c r="AC154" s="62">
        <f xml:space="preserve"> ROUND((1+AB154)*ROUND(T154,3)*X154,2)</f>
        <v>0</v>
      </c>
      <c r="AD154">
        <v>5</v>
      </c>
      <c r="AF154" s="96"/>
      <c r="AG154" s="97"/>
    </row>
    <row r="155">
      <c r="A155" t="s">
        <v>512</v>
      </c>
      <c r="B155" s="61" t="s">
        <v>111</v>
      </c>
      <c r="C155" s="61"/>
      <c r="D155" s="61" t="s">
        <v>101</v>
      </c>
      <c r="E155" s="90">
        <v>55</v>
      </c>
      <c r="F155" s="85" t="s">
        <v>513</v>
      </c>
      <c r="G155" s="88"/>
      <c r="H155" s="87"/>
      <c r="I155" s="87"/>
      <c r="J155" s="87"/>
      <c r="K155" s="87"/>
      <c r="L155" s="87" t="s">
        <v>514</v>
      </c>
      <c r="M155" s="87"/>
      <c r="N155" s="87"/>
      <c r="O155" s="87"/>
      <c r="P155" s="87"/>
      <c r="Q155" s="87"/>
      <c r="R155" s="89"/>
      <c r="S155" s="61" t="s">
        <v>183</v>
      </c>
      <c r="T155" s="91">
        <v>25.95</v>
      </c>
      <c r="W155" s="93"/>
      <c r="X155" s="62">
        <f xml:space="preserve"> ROUND(U155,2)+ROUND(V155,2)+ROUND(W155,2)</f>
        <v>0</v>
      </c>
      <c r="AA155" s="62">
        <f xml:space="preserve"> ROUND(ROUND(T155,3)*X155,2)</f>
        <v>0</v>
      </c>
      <c r="AB155" s="95">
        <v>0.2</v>
      </c>
      <c r="AC155" s="62">
        <f xml:space="preserve"> ROUND((1+AB155)*ROUND(T155,3)*X155,2)</f>
        <v>0</v>
      </c>
      <c r="AD155">
        <v>5</v>
      </c>
      <c r="AF155" s="96"/>
      <c r="AG155" s="97"/>
    </row>
    <row r="156">
      <c r="A156" t="s">
        <v>515</v>
      </c>
      <c r="B156" s="61" t="s">
        <v>111</v>
      </c>
      <c r="C156" s="61"/>
      <c r="D156" s="61" t="s">
        <v>101</v>
      </c>
      <c r="E156" s="90">
        <v>56</v>
      </c>
      <c r="F156" s="85" t="s">
        <v>516</v>
      </c>
      <c r="G156" s="88"/>
      <c r="H156" s="87"/>
      <c r="I156" s="87"/>
      <c r="J156" s="87"/>
      <c r="K156" s="87"/>
      <c r="L156" s="87" t="s">
        <v>517</v>
      </c>
      <c r="M156" s="87"/>
      <c r="N156" s="87"/>
      <c r="O156" s="87"/>
      <c r="P156" s="87"/>
      <c r="Q156" s="87"/>
      <c r="R156" s="89"/>
      <c r="S156" s="61" t="s">
        <v>114</v>
      </c>
      <c r="T156" s="91">
        <v>2</v>
      </c>
      <c r="W156" s="93"/>
      <c r="X156" s="62">
        <f xml:space="preserve"> ROUND(U156,2)+ROUND(V156,2)+ROUND(W156,2)</f>
        <v>0</v>
      </c>
      <c r="AA156" s="62">
        <f xml:space="preserve"> ROUND(ROUND(T156,3)*X156,2)</f>
        <v>0</v>
      </c>
      <c r="AB156" s="95">
        <v>0.2</v>
      </c>
      <c r="AC156" s="62">
        <f xml:space="preserve"> ROUND((1+AB156)*ROUND(T156,3)*X156,2)</f>
        <v>0</v>
      </c>
      <c r="AD156">
        <v>5</v>
      </c>
      <c r="AF156" s="96"/>
      <c r="AG156" s="97"/>
    </row>
    <row r="157">
      <c r="A157" t="s">
        <v>518</v>
      </c>
      <c r="B157" s="61" t="s">
        <v>111</v>
      </c>
      <c r="C157" s="61"/>
      <c r="D157" s="61" t="s">
        <v>101</v>
      </c>
      <c r="E157" s="90">
        <v>57</v>
      </c>
      <c r="F157" s="85" t="s">
        <v>519</v>
      </c>
      <c r="G157" s="88"/>
      <c r="H157" s="87"/>
      <c r="I157" s="87"/>
      <c r="J157" s="87"/>
      <c r="K157" s="87"/>
      <c r="L157" s="87" t="s">
        <v>520</v>
      </c>
      <c r="M157" s="87"/>
      <c r="N157" s="87"/>
      <c r="O157" s="87"/>
      <c r="P157" s="87"/>
      <c r="Q157" s="87"/>
      <c r="R157" s="89"/>
      <c r="S157" s="61" t="s">
        <v>114</v>
      </c>
      <c r="T157" s="91">
        <v>5</v>
      </c>
      <c r="W157" s="93"/>
      <c r="X157" s="62">
        <f xml:space="preserve"> ROUND(U157,2)+ROUND(V157,2)+ROUND(W157,2)</f>
        <v>0</v>
      </c>
      <c r="AA157" s="62">
        <f xml:space="preserve"> ROUND(ROUND(T157,3)*X157,2)</f>
        <v>0</v>
      </c>
      <c r="AB157" s="95">
        <v>0.2</v>
      </c>
      <c r="AC157" s="62">
        <f xml:space="preserve"> ROUND((1+AB157)*ROUND(T157,3)*X157,2)</f>
        <v>0</v>
      </c>
      <c r="AD157">
        <v>5</v>
      </c>
      <c r="AF157" s="96"/>
      <c r="AG157" s="97"/>
    </row>
    <row r="158">
      <c r="A158" t="s">
        <v>521</v>
      </c>
      <c r="B158" s="61" t="s">
        <v>111</v>
      </c>
      <c r="C158" s="61"/>
      <c r="D158" s="61" t="s">
        <v>101</v>
      </c>
      <c r="E158" s="90">
        <v>58</v>
      </c>
      <c r="F158" s="85" t="s">
        <v>522</v>
      </c>
      <c r="G158" s="88"/>
      <c r="H158" s="87"/>
      <c r="I158" s="87"/>
      <c r="J158" s="87"/>
      <c r="K158" s="87"/>
      <c r="L158" s="87" t="s">
        <v>523</v>
      </c>
      <c r="M158" s="87"/>
      <c r="N158" s="87"/>
      <c r="O158" s="87"/>
      <c r="P158" s="87"/>
      <c r="Q158" s="87"/>
      <c r="R158" s="89"/>
      <c r="S158" s="61" t="s">
        <v>114</v>
      </c>
      <c r="T158" s="91">
        <v>2</v>
      </c>
      <c r="W158" s="93"/>
      <c r="X158" s="62">
        <f xml:space="preserve"> ROUND(U158,2)+ROUND(V158,2)+ROUND(W158,2)</f>
        <v>0</v>
      </c>
      <c r="AA158" s="62">
        <f xml:space="preserve"> ROUND(ROUND(T158,3)*X158,2)</f>
        <v>0</v>
      </c>
      <c r="AB158" s="95">
        <v>0.2</v>
      </c>
      <c r="AC158" s="62">
        <f xml:space="preserve"> ROUND((1+AB158)*ROUND(T158,3)*X158,2)</f>
        <v>0</v>
      </c>
      <c r="AD158">
        <v>5</v>
      </c>
      <c r="AF158" s="96"/>
      <c r="AG158" s="97"/>
    </row>
    <row r="159">
      <c r="A159" t="s">
        <v>524</v>
      </c>
      <c r="B159" s="61" t="s">
        <v>111</v>
      </c>
      <c r="C159" s="61"/>
      <c r="D159" s="61" t="s">
        <v>101</v>
      </c>
      <c r="E159" s="90">
        <v>59</v>
      </c>
      <c r="F159" s="85" t="s">
        <v>525</v>
      </c>
      <c r="G159" s="88"/>
      <c r="H159" s="87"/>
      <c r="I159" s="87"/>
      <c r="J159" s="87"/>
      <c r="K159" s="87"/>
      <c r="L159" s="87" t="s">
        <v>526</v>
      </c>
      <c r="M159" s="87"/>
      <c r="N159" s="87"/>
      <c r="O159" s="87"/>
      <c r="P159" s="87"/>
      <c r="Q159" s="87"/>
      <c r="R159" s="89"/>
      <c r="S159" s="61" t="s">
        <v>114</v>
      </c>
      <c r="T159" s="91">
        <v>2</v>
      </c>
      <c r="W159" s="93"/>
      <c r="X159" s="62">
        <f xml:space="preserve"> ROUND(U159,2)+ROUND(V159,2)+ROUND(W159,2)</f>
        <v>0</v>
      </c>
      <c r="AA159" s="62">
        <f xml:space="preserve"> ROUND(ROUND(T159,3)*X159,2)</f>
        <v>0</v>
      </c>
      <c r="AB159" s="95">
        <v>0.2</v>
      </c>
      <c r="AC159" s="62">
        <f xml:space="preserve"> ROUND((1+AB159)*ROUND(T159,3)*X159,2)</f>
        <v>0</v>
      </c>
      <c r="AD159">
        <v>5</v>
      </c>
      <c r="AF159" s="96"/>
      <c r="AG159" s="97"/>
    </row>
    <row r="160">
      <c r="A160" t="s">
        <v>527</v>
      </c>
      <c r="B160" s="61" t="s">
        <v>111</v>
      </c>
      <c r="C160" s="61"/>
      <c r="D160" s="61" t="s">
        <v>101</v>
      </c>
      <c r="E160" s="90">
        <v>60</v>
      </c>
      <c r="F160" s="85" t="s">
        <v>528</v>
      </c>
      <c r="G160" s="88"/>
      <c r="H160" s="87"/>
      <c r="I160" s="87"/>
      <c r="J160" s="87"/>
      <c r="K160" s="87"/>
      <c r="L160" s="87" t="s">
        <v>529</v>
      </c>
      <c r="M160" s="87"/>
      <c r="N160" s="87"/>
      <c r="O160" s="87"/>
      <c r="P160" s="87"/>
      <c r="Q160" s="87"/>
      <c r="R160" s="89"/>
      <c r="S160" s="61" t="s">
        <v>114</v>
      </c>
      <c r="T160" s="91">
        <v>4</v>
      </c>
      <c r="W160" s="93"/>
      <c r="X160" s="62">
        <f xml:space="preserve"> ROUND(U160,2)+ROUND(V160,2)+ROUND(W160,2)</f>
        <v>0</v>
      </c>
      <c r="AA160" s="62">
        <f xml:space="preserve"> ROUND(ROUND(T160,3)*X160,2)</f>
        <v>0</v>
      </c>
      <c r="AB160" s="95">
        <v>0.2</v>
      </c>
      <c r="AC160" s="62">
        <f xml:space="preserve"> ROUND((1+AB160)*ROUND(T160,3)*X160,2)</f>
        <v>0</v>
      </c>
      <c r="AD160">
        <v>5</v>
      </c>
      <c r="AF160" s="96"/>
      <c r="AG160" s="97"/>
    </row>
    <row r="161">
      <c r="A161" t="s">
        <v>530</v>
      </c>
      <c r="B161" s="61" t="s">
        <v>111</v>
      </c>
      <c r="C161" s="61"/>
      <c r="D161" s="61" t="s">
        <v>101</v>
      </c>
      <c r="E161" s="90">
        <v>61</v>
      </c>
      <c r="F161" s="85" t="s">
        <v>531</v>
      </c>
      <c r="G161" s="88"/>
      <c r="H161" s="87"/>
      <c r="I161" s="87"/>
      <c r="J161" s="87"/>
      <c r="K161" s="87"/>
      <c r="L161" s="87" t="s">
        <v>532</v>
      </c>
      <c r="M161" s="87"/>
      <c r="N161" s="87"/>
      <c r="O161" s="87"/>
      <c r="P161" s="87"/>
      <c r="Q161" s="87"/>
      <c r="R161" s="89"/>
      <c r="S161" s="61" t="s">
        <v>114</v>
      </c>
      <c r="T161" s="91">
        <v>4</v>
      </c>
      <c r="W161" s="93"/>
      <c r="X161" s="62">
        <f xml:space="preserve"> ROUND(U161,2)+ROUND(V161,2)+ROUND(W161,2)</f>
        <v>0</v>
      </c>
      <c r="AA161" s="62">
        <f xml:space="preserve"> ROUND(ROUND(T161,3)*X161,2)</f>
        <v>0</v>
      </c>
      <c r="AB161" s="95">
        <v>0.2</v>
      </c>
      <c r="AC161" s="62">
        <f xml:space="preserve"> ROUND((1+AB161)*ROUND(T161,3)*X161,2)</f>
        <v>0</v>
      </c>
      <c r="AD161">
        <v>5</v>
      </c>
      <c r="AF161" s="96"/>
      <c r="AG161" s="97"/>
    </row>
    <row r="162">
      <c r="A162" t="s">
        <v>533</v>
      </c>
      <c r="B162" s="61" t="s">
        <v>111</v>
      </c>
      <c r="C162" s="61"/>
      <c r="D162" s="61" t="s">
        <v>101</v>
      </c>
      <c r="E162" s="90">
        <v>62</v>
      </c>
      <c r="F162" s="85" t="s">
        <v>534</v>
      </c>
      <c r="G162" s="88"/>
      <c r="H162" s="87"/>
      <c r="I162" s="87"/>
      <c r="J162" s="87"/>
      <c r="K162" s="87"/>
      <c r="L162" s="87" t="s">
        <v>535</v>
      </c>
      <c r="M162" s="87"/>
      <c r="N162" s="87"/>
      <c r="O162" s="87"/>
      <c r="P162" s="87"/>
      <c r="Q162" s="87"/>
      <c r="R162" s="89"/>
      <c r="S162" s="61" t="s">
        <v>114</v>
      </c>
      <c r="T162" s="91">
        <v>1</v>
      </c>
      <c r="W162" s="93"/>
      <c r="X162" s="62">
        <f xml:space="preserve"> ROUND(U162,2)+ROUND(V162,2)+ROUND(W162,2)</f>
        <v>0</v>
      </c>
      <c r="AA162" s="62">
        <f xml:space="preserve"> ROUND(ROUND(T162,3)*X162,2)</f>
        <v>0</v>
      </c>
      <c r="AB162" s="95">
        <v>0.2</v>
      </c>
      <c r="AC162" s="62">
        <f xml:space="preserve"> ROUND((1+AB162)*ROUND(T162,3)*X162,2)</f>
        <v>0</v>
      </c>
      <c r="AD162">
        <v>5</v>
      </c>
      <c r="AF162" s="96"/>
      <c r="AG162" s="97"/>
    </row>
    <row r="163">
      <c r="A163" t="s">
        <v>536</v>
      </c>
      <c r="B163" s="61" t="s">
        <v>111</v>
      </c>
      <c r="C163" s="61"/>
      <c r="D163" s="61" t="s">
        <v>101</v>
      </c>
      <c r="E163" s="90">
        <v>63</v>
      </c>
      <c r="F163" s="85" t="s">
        <v>537</v>
      </c>
      <c r="G163" s="88"/>
      <c r="H163" s="87"/>
      <c r="I163" s="87"/>
      <c r="J163" s="87"/>
      <c r="K163" s="87"/>
      <c r="L163" s="87" t="s">
        <v>538</v>
      </c>
      <c r="M163" s="87"/>
      <c r="N163" s="87"/>
      <c r="O163" s="87"/>
      <c r="P163" s="87"/>
      <c r="Q163" s="87"/>
      <c r="R163" s="89"/>
      <c r="S163" s="61" t="s">
        <v>539</v>
      </c>
      <c r="T163" s="91">
        <v>60</v>
      </c>
      <c r="W163" s="93"/>
      <c r="X163" s="62">
        <f xml:space="preserve"> ROUND(U163,2)+ROUND(V163,2)+ROUND(W163,2)</f>
        <v>0</v>
      </c>
      <c r="AA163" s="62">
        <f xml:space="preserve"> ROUND(ROUND(T163,3)*X163,2)</f>
        <v>0</v>
      </c>
      <c r="AB163" s="95">
        <v>0.2</v>
      </c>
      <c r="AC163" s="62">
        <f xml:space="preserve"> ROUND((1+AB163)*ROUND(T163,3)*X163,2)</f>
        <v>0</v>
      </c>
      <c r="AD163">
        <v>5</v>
      </c>
      <c r="AF163" s="96"/>
      <c r="AG163" s="97"/>
    </row>
    <row r="164">
      <c r="A164" t="s">
        <v>540</v>
      </c>
      <c r="B164" s="61" t="s">
        <v>111</v>
      </c>
      <c r="C164" s="61"/>
      <c r="D164" s="61" t="s">
        <v>101</v>
      </c>
      <c r="E164" s="90">
        <v>64</v>
      </c>
      <c r="F164" s="85" t="s">
        <v>541</v>
      </c>
      <c r="G164" s="88"/>
      <c r="H164" s="87"/>
      <c r="I164" s="87"/>
      <c r="J164" s="87"/>
      <c r="K164" s="87"/>
      <c r="L164" s="87" t="s">
        <v>542</v>
      </c>
      <c r="M164" s="87"/>
      <c r="N164" s="87"/>
      <c r="O164" s="87"/>
      <c r="P164" s="87"/>
      <c r="Q164" s="87"/>
      <c r="R164" s="89"/>
      <c r="S164" s="61" t="s">
        <v>539</v>
      </c>
      <c r="T164" s="91">
        <v>43</v>
      </c>
      <c r="W164" s="93"/>
      <c r="X164" s="62">
        <f xml:space="preserve"> ROUND(U164,2)+ROUND(V164,2)+ROUND(W164,2)</f>
        <v>0</v>
      </c>
      <c r="AA164" s="62">
        <f xml:space="preserve"> ROUND(ROUND(T164,3)*X164,2)</f>
        <v>0</v>
      </c>
      <c r="AB164" s="95">
        <v>0.2</v>
      </c>
      <c r="AC164" s="62">
        <f xml:space="preserve"> ROUND((1+AB164)*ROUND(T164,3)*X164,2)</f>
        <v>0</v>
      </c>
      <c r="AD164">
        <v>5</v>
      </c>
      <c r="AF164" s="96"/>
      <c r="AG164" s="97"/>
    </row>
    <row r="165">
      <c r="A165" t="s">
        <v>543</v>
      </c>
      <c r="B165" s="61" t="s">
        <v>111</v>
      </c>
      <c r="C165" s="61"/>
      <c r="D165" s="61" t="s">
        <v>101</v>
      </c>
      <c r="E165" s="90">
        <v>65</v>
      </c>
      <c r="F165" s="85" t="s">
        <v>544</v>
      </c>
      <c r="G165" s="88"/>
      <c r="H165" s="87"/>
      <c r="I165" s="87"/>
      <c r="J165" s="87"/>
      <c r="K165" s="87"/>
      <c r="L165" s="87" t="s">
        <v>545</v>
      </c>
      <c r="M165" s="87"/>
      <c r="N165" s="87"/>
      <c r="O165" s="87"/>
      <c r="P165" s="87"/>
      <c r="Q165" s="87"/>
      <c r="R165" s="89"/>
      <c r="S165" s="61" t="s">
        <v>211</v>
      </c>
      <c r="T165" s="91">
        <v>1</v>
      </c>
      <c r="W165" s="93"/>
      <c r="X165" s="62">
        <f xml:space="preserve"> ROUND(U165,2)+ROUND(V165,2)+ROUND(W165,2)</f>
        <v>0</v>
      </c>
      <c r="AA165" s="62">
        <f xml:space="preserve"> ROUND(ROUND(T165,3)*X165,2)</f>
        <v>0</v>
      </c>
      <c r="AB165" s="95">
        <v>0.2</v>
      </c>
      <c r="AC165" s="62">
        <f xml:space="preserve"> ROUND((1+AB165)*ROUND(T165,3)*X165,2)</f>
        <v>0</v>
      </c>
      <c r="AD165">
        <v>5</v>
      </c>
      <c r="AF165" s="96"/>
      <c r="AG165" s="97"/>
    </row>
    <row r="166">
      <c r="A166" t="s">
        <v>546</v>
      </c>
      <c r="B166" s="61" t="s">
        <v>111</v>
      </c>
      <c r="C166" s="61"/>
      <c r="D166" s="61" t="s">
        <v>101</v>
      </c>
      <c r="E166" s="90">
        <v>66</v>
      </c>
      <c r="F166" s="85" t="s">
        <v>547</v>
      </c>
      <c r="G166" s="88"/>
      <c r="H166" s="87"/>
      <c r="I166" s="87"/>
      <c r="J166" s="87"/>
      <c r="K166" s="87"/>
      <c r="L166" s="87" t="s">
        <v>548</v>
      </c>
      <c r="M166" s="87"/>
      <c r="N166" s="87"/>
      <c r="O166" s="87"/>
      <c r="P166" s="87"/>
      <c r="Q166" s="87"/>
      <c r="R166" s="89"/>
      <c r="S166" s="61" t="s">
        <v>211</v>
      </c>
      <c r="T166" s="91">
        <v>7.26</v>
      </c>
      <c r="W166" s="93"/>
      <c r="X166" s="62">
        <f xml:space="preserve"> ROUND(U166,2)+ROUND(V166,2)+ROUND(W166,2)</f>
        <v>0</v>
      </c>
      <c r="AA166" s="62">
        <f xml:space="preserve"> ROUND(ROUND(T166,3)*X166,2)</f>
        <v>0</v>
      </c>
      <c r="AB166" s="95">
        <v>0.2</v>
      </c>
      <c r="AC166" s="62">
        <f xml:space="preserve"> ROUND((1+AB166)*ROUND(T166,3)*X166,2)</f>
        <v>0</v>
      </c>
      <c r="AD166">
        <v>5</v>
      </c>
      <c r="AF166" s="96"/>
      <c r="AG166" s="97"/>
    </row>
    <row r="167">
      <c r="A167" t="s">
        <v>549</v>
      </c>
      <c r="B167" s="61" t="s">
        <v>111</v>
      </c>
      <c r="C167" s="61"/>
      <c r="D167" s="61" t="s">
        <v>101</v>
      </c>
      <c r="E167" s="90">
        <v>67</v>
      </c>
      <c r="F167" s="85" t="s">
        <v>550</v>
      </c>
      <c r="G167" s="88"/>
      <c r="H167" s="87"/>
      <c r="I167" s="87"/>
      <c r="J167" s="87"/>
      <c r="K167" s="87"/>
      <c r="L167" s="87" t="s">
        <v>551</v>
      </c>
      <c r="M167" s="87"/>
      <c r="N167" s="87"/>
      <c r="O167" s="87"/>
      <c r="P167" s="87"/>
      <c r="Q167" s="87"/>
      <c r="R167" s="89"/>
      <c r="S167" s="61" t="s">
        <v>124</v>
      </c>
      <c r="T167" s="91">
        <v>7.202</v>
      </c>
      <c r="W167" s="93"/>
      <c r="X167" s="62">
        <f xml:space="preserve"> ROUND(U167,2)+ROUND(V167,2)+ROUND(W167,2)</f>
        <v>0</v>
      </c>
      <c r="AA167" s="62">
        <f xml:space="preserve"> ROUND(ROUND(T167,3)*X167,2)</f>
        <v>0</v>
      </c>
      <c r="AB167" s="95">
        <v>0.2</v>
      </c>
      <c r="AC167" s="62">
        <f xml:space="preserve"> ROUND((1+AB167)*ROUND(T167,3)*X167,2)</f>
        <v>0</v>
      </c>
      <c r="AD167">
        <v>5</v>
      </c>
      <c r="AF167" s="96"/>
      <c r="AG167" s="97"/>
    </row>
    <row r="168">
      <c r="A168" t="s">
        <v>552</v>
      </c>
      <c r="B168" s="61" t="s">
        <v>111</v>
      </c>
      <c r="C168" s="61"/>
      <c r="D168" s="61" t="s">
        <v>101</v>
      </c>
      <c r="E168" s="90">
        <v>68</v>
      </c>
      <c r="F168" s="85" t="s">
        <v>553</v>
      </c>
      <c r="G168" s="88"/>
      <c r="H168" s="87"/>
      <c r="I168" s="87"/>
      <c r="J168" s="87"/>
      <c r="K168" s="87"/>
      <c r="L168" s="87" t="s">
        <v>554</v>
      </c>
      <c r="M168" s="87"/>
      <c r="N168" s="87"/>
      <c r="O168" s="87"/>
      <c r="P168" s="87"/>
      <c r="Q168" s="87"/>
      <c r="R168" s="89"/>
      <c r="S168" s="61" t="s">
        <v>224</v>
      </c>
      <c r="T168" s="91">
        <v>96</v>
      </c>
      <c r="W168" s="93"/>
      <c r="X168" s="62">
        <f xml:space="preserve"> ROUND(U168,2)+ROUND(V168,2)+ROUND(W168,2)</f>
        <v>0</v>
      </c>
      <c r="AA168" s="62">
        <f xml:space="preserve"> ROUND(ROUND(T168,3)*X168,2)</f>
        <v>0</v>
      </c>
      <c r="AB168" s="95">
        <v>0.2</v>
      </c>
      <c r="AC168" s="62">
        <f xml:space="preserve"> ROUND((1+AB168)*ROUND(T168,3)*X168,2)</f>
        <v>0</v>
      </c>
      <c r="AD168">
        <v>5</v>
      </c>
      <c r="AF168" s="96"/>
      <c r="AG168" s="97"/>
    </row>
    <row r="169">
      <c r="A169" t="s">
        <v>555</v>
      </c>
      <c r="B169" s="61" t="s">
        <v>111</v>
      </c>
      <c r="C169" s="61"/>
      <c r="D169" s="61" t="s">
        <v>101</v>
      </c>
      <c r="E169" s="90">
        <v>69</v>
      </c>
      <c r="F169" s="85" t="s">
        <v>556</v>
      </c>
      <c r="G169" s="88"/>
      <c r="H169" s="87"/>
      <c r="I169" s="87"/>
      <c r="J169" s="87"/>
      <c r="K169" s="87"/>
      <c r="L169" s="87" t="s">
        <v>557</v>
      </c>
      <c r="M169" s="87"/>
      <c r="N169" s="87"/>
      <c r="O169" s="87"/>
      <c r="P169" s="87"/>
      <c r="Q169" s="87"/>
      <c r="R169" s="89"/>
      <c r="S169" s="61" t="s">
        <v>211</v>
      </c>
      <c r="T169" s="91">
        <v>8</v>
      </c>
      <c r="W169" s="93"/>
      <c r="X169" s="62">
        <f xml:space="preserve"> ROUND(U169,2)+ROUND(V169,2)+ROUND(W169,2)</f>
        <v>0</v>
      </c>
      <c r="AA169" s="62">
        <f xml:space="preserve"> ROUND(ROUND(T169,3)*X169,2)</f>
        <v>0</v>
      </c>
      <c r="AB169" s="95">
        <v>0.2</v>
      </c>
      <c r="AC169" s="62">
        <f xml:space="preserve"> ROUND((1+AB169)*ROUND(T169,3)*X169,2)</f>
        <v>0</v>
      </c>
      <c r="AD169">
        <v>5</v>
      </c>
      <c r="AF169" s="96"/>
      <c r="AG169" s="97"/>
    </row>
    <row r="170">
      <c r="A170" t="s">
        <v>558</v>
      </c>
      <c r="B170" s="61" t="s">
        <v>111</v>
      </c>
      <c r="C170" s="61"/>
      <c r="D170" s="61" t="s">
        <v>101</v>
      </c>
      <c r="E170" s="90">
        <v>70</v>
      </c>
      <c r="F170" s="85" t="s">
        <v>559</v>
      </c>
      <c r="G170" s="88"/>
      <c r="H170" s="87"/>
      <c r="I170" s="87"/>
      <c r="J170" s="87"/>
      <c r="K170" s="87"/>
      <c r="L170" s="87" t="s">
        <v>560</v>
      </c>
      <c r="M170" s="87"/>
      <c r="N170" s="87"/>
      <c r="O170" s="87"/>
      <c r="P170" s="87"/>
      <c r="Q170" s="87"/>
      <c r="R170" s="89"/>
      <c r="S170" s="61" t="s">
        <v>211</v>
      </c>
      <c r="T170" s="91">
        <v>8</v>
      </c>
      <c r="W170" s="93"/>
      <c r="X170" s="62">
        <f xml:space="preserve"> ROUND(U170,2)+ROUND(V170,2)+ROUND(W170,2)</f>
        <v>0</v>
      </c>
      <c r="AA170" s="62">
        <f xml:space="preserve"> ROUND(ROUND(T170,3)*X170,2)</f>
        <v>0</v>
      </c>
      <c r="AB170" s="95">
        <v>0.2</v>
      </c>
      <c r="AC170" s="62">
        <f xml:space="preserve"> ROUND((1+AB170)*ROUND(T170,3)*X170,2)</f>
        <v>0</v>
      </c>
      <c r="AD170">
        <v>5</v>
      </c>
      <c r="AF170" s="96"/>
      <c r="AG170" s="97"/>
    </row>
    <row r="171">
      <c r="A171" t="s">
        <v>561</v>
      </c>
      <c r="B171" s="61" t="s">
        <v>111</v>
      </c>
      <c r="C171" s="61"/>
      <c r="D171" s="61" t="s">
        <v>101</v>
      </c>
      <c r="E171" s="90">
        <v>71</v>
      </c>
      <c r="F171" s="85" t="s">
        <v>226</v>
      </c>
      <c r="G171" s="88"/>
      <c r="H171" s="87"/>
      <c r="I171" s="87"/>
      <c r="J171" s="87"/>
      <c r="K171" s="87"/>
      <c r="L171" s="87" t="s">
        <v>227</v>
      </c>
      <c r="M171" s="87"/>
      <c r="N171" s="87"/>
      <c r="O171" s="87"/>
      <c r="P171" s="87"/>
      <c r="Q171" s="87"/>
      <c r="R171" s="89"/>
      <c r="S171" s="61" t="s">
        <v>224</v>
      </c>
      <c r="T171" s="91">
        <v>117.35</v>
      </c>
      <c r="W171" s="93"/>
      <c r="X171" s="62">
        <f xml:space="preserve"> ROUND(U171,2)+ROUND(V171,2)+ROUND(W171,2)</f>
        <v>0</v>
      </c>
      <c r="AA171" s="62">
        <f xml:space="preserve"> ROUND(ROUND(T171,3)*X171,2)</f>
        <v>0</v>
      </c>
      <c r="AB171" s="95">
        <v>0.2</v>
      </c>
      <c r="AC171" s="62">
        <f xml:space="preserve"> ROUND((1+AB171)*ROUND(T171,3)*X171,2)</f>
        <v>0</v>
      </c>
      <c r="AD171">
        <v>5</v>
      </c>
      <c r="AF171" s="96"/>
      <c r="AG171" s="97"/>
    </row>
    <row r="172">
      <c r="A172" t="s">
        <v>562</v>
      </c>
      <c r="B172" s="61" t="s">
        <v>111</v>
      </c>
      <c r="C172" s="61"/>
      <c r="D172" s="61" t="s">
        <v>101</v>
      </c>
      <c r="E172" s="90">
        <v>72</v>
      </c>
      <c r="F172" s="85" t="s">
        <v>229</v>
      </c>
      <c r="G172" s="88"/>
      <c r="H172" s="87"/>
      <c r="I172" s="87"/>
      <c r="J172" s="87"/>
      <c r="K172" s="87"/>
      <c r="L172" s="87" t="s">
        <v>230</v>
      </c>
      <c r="M172" s="87"/>
      <c r="N172" s="87"/>
      <c r="O172" s="87"/>
      <c r="P172" s="87"/>
      <c r="Q172" s="87"/>
      <c r="R172" s="89"/>
      <c r="S172" s="61" t="s">
        <v>224</v>
      </c>
      <c r="T172" s="91">
        <v>1173.5</v>
      </c>
      <c r="W172" s="93"/>
      <c r="X172" s="62">
        <f xml:space="preserve"> ROUND(U172,2)+ROUND(V172,2)+ROUND(W172,2)</f>
        <v>0</v>
      </c>
      <c r="AA172" s="62">
        <f xml:space="preserve"> ROUND(ROUND(T172,3)*X172,2)</f>
        <v>0</v>
      </c>
      <c r="AB172" s="95">
        <v>0.2</v>
      </c>
      <c r="AC172" s="62">
        <f xml:space="preserve"> ROUND((1+AB172)*ROUND(T172,3)*X172,2)</f>
        <v>0</v>
      </c>
      <c r="AD172">
        <v>5</v>
      </c>
      <c r="AF172" s="96"/>
      <c r="AG172" s="97"/>
    </row>
    <row r="173">
      <c r="A173" t="s">
        <v>563</v>
      </c>
      <c r="B173" s="61" t="s">
        <v>111</v>
      </c>
      <c r="C173" s="61"/>
      <c r="D173" s="61" t="s">
        <v>101</v>
      </c>
      <c r="E173" s="90">
        <v>73</v>
      </c>
      <c r="F173" s="85" t="s">
        <v>232</v>
      </c>
      <c r="G173" s="88"/>
      <c r="H173" s="87"/>
      <c r="I173" s="87"/>
      <c r="J173" s="87"/>
      <c r="K173" s="87"/>
      <c r="L173" s="87" t="s">
        <v>233</v>
      </c>
      <c r="M173" s="87"/>
      <c r="N173" s="87"/>
      <c r="O173" s="87"/>
      <c r="P173" s="87"/>
      <c r="Q173" s="87"/>
      <c r="R173" s="89"/>
      <c r="S173" s="61" t="s">
        <v>224</v>
      </c>
      <c r="T173" s="91">
        <v>83.1</v>
      </c>
      <c r="W173" s="93"/>
      <c r="X173" s="62">
        <f xml:space="preserve"> ROUND(U173,2)+ROUND(V173,2)+ROUND(W173,2)</f>
        <v>0</v>
      </c>
      <c r="AA173" s="62">
        <f xml:space="preserve"> ROUND(ROUND(T173,3)*X173,2)</f>
        <v>0</v>
      </c>
      <c r="AB173" s="95">
        <v>0.2</v>
      </c>
      <c r="AC173" s="62">
        <f xml:space="preserve"> ROUND((1+AB173)*ROUND(T173,3)*X173,2)</f>
        <v>0</v>
      </c>
      <c r="AD173">
        <v>5</v>
      </c>
      <c r="AF173" s="96"/>
      <c r="AG173" s="97"/>
    </row>
    <row r="174">
      <c r="A174" t="s">
        <v>564</v>
      </c>
      <c r="B174" s="61" t="s">
        <v>111</v>
      </c>
      <c r="C174" s="61"/>
      <c r="D174" s="61" t="s">
        <v>101</v>
      </c>
      <c r="E174" s="90">
        <v>74</v>
      </c>
      <c r="F174" s="85" t="s">
        <v>235</v>
      </c>
      <c r="G174" s="88"/>
      <c r="H174" s="87"/>
      <c r="I174" s="87"/>
      <c r="J174" s="87"/>
      <c r="K174" s="87"/>
      <c r="L174" s="87" t="s">
        <v>236</v>
      </c>
      <c r="M174" s="87"/>
      <c r="N174" s="87"/>
      <c r="O174" s="87"/>
      <c r="P174" s="87"/>
      <c r="Q174" s="87"/>
      <c r="R174" s="89"/>
      <c r="S174" s="61" t="s">
        <v>224</v>
      </c>
      <c r="T174" s="91">
        <v>254.35</v>
      </c>
      <c r="W174" s="93"/>
      <c r="X174" s="62">
        <f xml:space="preserve"> ROUND(U174,2)+ROUND(V174,2)+ROUND(W174,2)</f>
        <v>0</v>
      </c>
      <c r="AA174" s="62">
        <f xml:space="preserve"> ROUND(ROUND(T174,3)*X174,2)</f>
        <v>0</v>
      </c>
      <c r="AB174" s="95">
        <v>0.2</v>
      </c>
      <c r="AC174" s="62">
        <f xml:space="preserve"> ROUND((1+AB174)*ROUND(T174,3)*X174,2)</f>
        <v>0</v>
      </c>
      <c r="AD174">
        <v>5</v>
      </c>
      <c r="AF174" s="96"/>
      <c r="AG174" s="97"/>
    </row>
    <row r="175">
      <c r="A175" t="s">
        <v>565</v>
      </c>
      <c r="B175" s="61" t="s">
        <v>111</v>
      </c>
      <c r="C175" s="61"/>
      <c r="D175" s="61" t="s">
        <v>101</v>
      </c>
      <c r="E175" s="90">
        <v>75</v>
      </c>
      <c r="F175" s="85" t="s">
        <v>381</v>
      </c>
      <c r="G175" s="88"/>
      <c r="H175" s="87"/>
      <c r="I175" s="87"/>
      <c r="J175" s="87"/>
      <c r="K175" s="87"/>
      <c r="L175" s="87" t="s">
        <v>382</v>
      </c>
      <c r="M175" s="87"/>
      <c r="N175" s="87"/>
      <c r="O175" s="87"/>
      <c r="P175" s="87"/>
      <c r="Q175" s="87"/>
      <c r="R175" s="89"/>
      <c r="S175" s="61" t="s">
        <v>224</v>
      </c>
      <c r="T175" s="91">
        <v>117.3</v>
      </c>
      <c r="W175" s="93"/>
      <c r="X175" s="62">
        <f xml:space="preserve"> ROUND(U175,2)+ROUND(V175,2)+ROUND(W175,2)</f>
        <v>0</v>
      </c>
      <c r="AA175" s="62">
        <f xml:space="preserve"> ROUND(ROUND(T175,3)*X175,2)</f>
        <v>0</v>
      </c>
      <c r="AB175" s="95">
        <v>0.2</v>
      </c>
      <c r="AC175" s="62">
        <f xml:space="preserve"> ROUND((1+AB175)*ROUND(T175,3)*X175,2)</f>
        <v>0</v>
      </c>
      <c r="AD175">
        <v>5</v>
      </c>
      <c r="AF175" s="96"/>
      <c r="AG175" s="97"/>
    </row>
    <row r="176">
      <c r="A176" t="s">
        <v>566</v>
      </c>
      <c r="B176" s="61" t="s">
        <v>111</v>
      </c>
      <c r="C176" s="61"/>
      <c r="D176" s="61" t="s">
        <v>101</v>
      </c>
      <c r="E176" s="90">
        <v>76</v>
      </c>
      <c r="F176" s="85" t="s">
        <v>238</v>
      </c>
      <c r="G176" s="88"/>
      <c r="H176" s="87"/>
      <c r="I176" s="87"/>
      <c r="J176" s="87"/>
      <c r="K176" s="87"/>
      <c r="L176" s="87" t="s">
        <v>567</v>
      </c>
      <c r="M176" s="87"/>
      <c r="N176" s="87"/>
      <c r="O176" s="87"/>
      <c r="P176" s="87"/>
      <c r="Q176" s="87"/>
      <c r="R176" s="89"/>
      <c r="S176" s="61" t="s">
        <v>224</v>
      </c>
      <c r="T176" s="91">
        <v>56.4</v>
      </c>
      <c r="W176" s="93"/>
      <c r="X176" s="62">
        <f xml:space="preserve"> ROUND(U176,2)+ROUND(V176,2)+ROUND(W176,2)</f>
        <v>0</v>
      </c>
      <c r="AA176" s="62">
        <f xml:space="preserve"> ROUND(ROUND(T176,3)*X176,2)</f>
        <v>0</v>
      </c>
      <c r="AB176" s="95">
        <v>0.2</v>
      </c>
      <c r="AC176" s="62">
        <f xml:space="preserve"> ROUND((1+AB176)*ROUND(T176,3)*X176,2)</f>
        <v>0</v>
      </c>
      <c r="AD176">
        <v>5</v>
      </c>
      <c r="AF176" s="96"/>
      <c r="AG176" s="97"/>
    </row>
    <row r="177">
      <c r="A177" t="s">
        <v>568</v>
      </c>
      <c r="B177" s="61" t="s">
        <v>111</v>
      </c>
      <c r="C177" s="61"/>
      <c r="D177" s="61" t="s">
        <v>101</v>
      </c>
      <c r="E177" s="90">
        <v>77</v>
      </c>
      <c r="F177" s="85" t="s">
        <v>569</v>
      </c>
      <c r="G177" s="88"/>
      <c r="H177" s="87"/>
      <c r="I177" s="87"/>
      <c r="J177" s="87"/>
      <c r="K177" s="87"/>
      <c r="L177" s="87" t="s">
        <v>570</v>
      </c>
      <c r="M177" s="87"/>
      <c r="N177" s="87"/>
      <c r="O177" s="87"/>
      <c r="P177" s="87"/>
      <c r="Q177" s="87"/>
      <c r="R177" s="89"/>
      <c r="S177" s="61" t="s">
        <v>224</v>
      </c>
      <c r="T177" s="91">
        <v>21.3</v>
      </c>
      <c r="W177" s="93"/>
      <c r="X177" s="62">
        <f xml:space="preserve"> ROUND(U177,2)+ROUND(V177,2)+ROUND(W177,2)</f>
        <v>0</v>
      </c>
      <c r="AA177" s="62">
        <f xml:space="preserve"> ROUND(ROUND(T177,3)*X177,2)</f>
        <v>0</v>
      </c>
      <c r="AB177" s="95">
        <v>0.2</v>
      </c>
      <c r="AC177" s="62">
        <f xml:space="preserve"> ROUND((1+AB177)*ROUND(T177,3)*X177,2)</f>
        <v>0</v>
      </c>
      <c r="AD177">
        <v>5</v>
      </c>
      <c r="AF177" s="96"/>
      <c r="AG177" s="97"/>
    </row>
    <row r="178">
      <c r="A178" t="s">
        <v>571</v>
      </c>
      <c r="B178" s="61" t="s">
        <v>111</v>
      </c>
      <c r="C178" s="61"/>
      <c r="D178" s="61" t="s">
        <v>101</v>
      </c>
      <c r="E178" s="90">
        <v>78</v>
      </c>
      <c r="F178" s="85" t="s">
        <v>384</v>
      </c>
      <c r="G178" s="88"/>
      <c r="H178" s="87"/>
      <c r="I178" s="87"/>
      <c r="J178" s="87"/>
      <c r="K178" s="87"/>
      <c r="L178" s="87" t="s">
        <v>385</v>
      </c>
      <c r="M178" s="87"/>
      <c r="N178" s="87"/>
      <c r="O178" s="87"/>
      <c r="P178" s="87"/>
      <c r="Q178" s="87"/>
      <c r="R178" s="89"/>
      <c r="S178" s="61" t="s">
        <v>224</v>
      </c>
      <c r="T178" s="91">
        <v>17.1</v>
      </c>
      <c r="W178" s="93"/>
      <c r="X178" s="62">
        <f xml:space="preserve"> ROUND(U178,2)+ROUND(V178,2)+ROUND(W178,2)</f>
        <v>0</v>
      </c>
      <c r="AA178" s="62">
        <f xml:space="preserve"> ROUND(ROUND(T178,3)*X178,2)</f>
        <v>0</v>
      </c>
      <c r="AB178" s="95">
        <v>0.2</v>
      </c>
      <c r="AC178" s="62">
        <f xml:space="preserve"> ROUND((1+AB178)*ROUND(T178,3)*X178,2)</f>
        <v>0</v>
      </c>
      <c r="AD178">
        <v>5</v>
      </c>
      <c r="AF178" s="96"/>
      <c r="AG178" s="97"/>
    </row>
    <row r="179">
      <c r="A179" t="s">
        <v>572</v>
      </c>
      <c r="B179" s="61" t="s">
        <v>111</v>
      </c>
      <c r="C179" s="61"/>
      <c r="D179" s="61" t="s">
        <v>101</v>
      </c>
      <c r="E179" s="90">
        <v>79</v>
      </c>
      <c r="F179" s="85" t="s">
        <v>573</v>
      </c>
      <c r="G179" s="88"/>
      <c r="H179" s="87"/>
      <c r="I179" s="87"/>
      <c r="J179" s="87"/>
      <c r="K179" s="87"/>
      <c r="L179" s="87" t="s">
        <v>574</v>
      </c>
      <c r="M179" s="87"/>
      <c r="N179" s="87"/>
      <c r="O179" s="87"/>
      <c r="P179" s="87"/>
      <c r="Q179" s="87"/>
      <c r="R179" s="89"/>
      <c r="S179" s="61" t="s">
        <v>224</v>
      </c>
      <c r="T179" s="91">
        <v>22</v>
      </c>
      <c r="W179" s="93"/>
      <c r="X179" s="62">
        <f xml:space="preserve"> ROUND(U179,2)+ROUND(V179,2)+ROUND(W179,2)</f>
        <v>0</v>
      </c>
      <c r="AA179" s="62">
        <f xml:space="preserve"> ROUND(ROUND(T179,3)*X179,2)</f>
        <v>0</v>
      </c>
      <c r="AB179" s="95">
        <v>0.2</v>
      </c>
      <c r="AC179" s="62">
        <f xml:space="preserve"> ROUND((1+AB179)*ROUND(T179,3)*X179,2)</f>
        <v>0</v>
      </c>
      <c r="AD179">
        <v>5</v>
      </c>
      <c r="AF179" s="96"/>
      <c r="AG179" s="97"/>
    </row>
    <row r="180">
      <c r="A180" t="s">
        <v>575</v>
      </c>
      <c r="B180" s="61" t="s">
        <v>111</v>
      </c>
      <c r="C180" s="61"/>
      <c r="D180" s="61" t="s">
        <v>101</v>
      </c>
      <c r="E180" s="90">
        <v>80</v>
      </c>
      <c r="F180" s="85" t="s">
        <v>387</v>
      </c>
      <c r="G180" s="88"/>
      <c r="H180" s="87"/>
      <c r="I180" s="87"/>
      <c r="J180" s="87"/>
      <c r="K180" s="87"/>
      <c r="L180" s="87" t="s">
        <v>388</v>
      </c>
      <c r="M180" s="87"/>
      <c r="N180" s="87"/>
      <c r="O180" s="87"/>
      <c r="P180" s="87"/>
      <c r="Q180" s="87"/>
      <c r="R180" s="89"/>
      <c r="S180" s="61" t="s">
        <v>114</v>
      </c>
      <c r="T180" s="91">
        <v>2</v>
      </c>
      <c r="W180" s="93"/>
      <c r="X180" s="62">
        <f xml:space="preserve"> ROUND(U180,2)+ROUND(V180,2)+ROUND(W180,2)</f>
        <v>0</v>
      </c>
      <c r="AA180" s="62">
        <f xml:space="preserve"> ROUND(ROUND(T180,3)*X180,2)</f>
        <v>0</v>
      </c>
      <c r="AB180" s="95">
        <v>0.2</v>
      </c>
      <c r="AC180" s="62">
        <f xml:space="preserve"> ROUND((1+AB180)*ROUND(T180,3)*X180,2)</f>
        <v>0</v>
      </c>
      <c r="AD180">
        <v>5</v>
      </c>
      <c r="AF180" s="96"/>
      <c r="AG180" s="97"/>
    </row>
    <row r="181">
      <c r="A181" t="s">
        <v>576</v>
      </c>
      <c r="B181" s="80" t="s">
        <v>104</v>
      </c>
      <c r="C181" s="80"/>
      <c r="D181" s="80" t="s">
        <v>101</v>
      </c>
      <c r="E181" s="83"/>
      <c r="F181" s="81" t="s">
        <v>247</v>
      </c>
      <c r="G181" s="82"/>
      <c r="H181" s="82"/>
      <c r="I181" s="82"/>
      <c r="J181" s="82"/>
      <c r="K181" s="82" t="s">
        <v>577</v>
      </c>
      <c r="L181" s="82"/>
      <c r="M181" s="82"/>
      <c r="N181" s="82"/>
      <c r="O181" s="82"/>
      <c r="P181" s="82"/>
      <c r="Q181" s="82"/>
      <c r="R181" s="82"/>
      <c r="S181" s="83"/>
      <c r="T181" s="83"/>
      <c r="U181" s="83"/>
      <c r="V181" s="83"/>
      <c r="W181" s="84"/>
      <c r="X181" s="83"/>
      <c r="Y181" s="98">
        <f>Y182</f>
        <v>0</v>
      </c>
      <c r="Z181" s="98">
        <f>Z182</f>
        <v>0</v>
      </c>
      <c r="AA181" s="98">
        <f>AA182</f>
        <v>0</v>
      </c>
      <c r="AB181" s="83"/>
      <c r="AC181" s="98">
        <f>AC182</f>
        <v>0</v>
      </c>
      <c r="AD181">
        <v>4</v>
      </c>
      <c r="AF181" s="83"/>
      <c r="AG181" s="83"/>
    </row>
    <row r="182">
      <c r="A182" t="s">
        <v>578</v>
      </c>
      <c r="B182" s="61" t="s">
        <v>111</v>
      </c>
      <c r="C182" s="61"/>
      <c r="D182" s="61" t="s">
        <v>101</v>
      </c>
      <c r="E182" s="90">
        <v>81</v>
      </c>
      <c r="F182" s="85" t="s">
        <v>250</v>
      </c>
      <c r="G182" s="88"/>
      <c r="H182" s="87"/>
      <c r="I182" s="87"/>
      <c r="J182" s="87"/>
      <c r="K182" s="87"/>
      <c r="L182" s="87" t="s">
        <v>251</v>
      </c>
      <c r="M182" s="87"/>
      <c r="N182" s="87"/>
      <c r="O182" s="87"/>
      <c r="P182" s="87"/>
      <c r="Q182" s="87"/>
      <c r="R182" s="89"/>
      <c r="S182" s="61" t="s">
        <v>224</v>
      </c>
      <c r="T182" s="91">
        <v>29.98</v>
      </c>
      <c r="W182" s="93"/>
      <c r="X182" s="62">
        <f xml:space="preserve"> ROUND(U182,2)+ROUND(V182,2)+ROUND(W182,2)</f>
        <v>0</v>
      </c>
      <c r="AA182" s="62">
        <f xml:space="preserve"> ROUND(ROUND(T182,3)*X182,2)</f>
        <v>0</v>
      </c>
      <c r="AB182" s="95">
        <v>0.2</v>
      </c>
      <c r="AC182" s="62">
        <f xml:space="preserve"> ROUND((1+AB182)*ROUND(T182,3)*X182,2)</f>
        <v>0</v>
      </c>
      <c r="AD182">
        <v>5</v>
      </c>
      <c r="AF182" s="96"/>
      <c r="AG182" s="97"/>
    </row>
    <row r="183">
      <c r="A183" t="s">
        <v>579</v>
      </c>
      <c r="B183" s="80" t="s">
        <v>104</v>
      </c>
      <c r="C183" s="80"/>
      <c r="D183" s="80" t="s">
        <v>101</v>
      </c>
      <c r="E183" s="83"/>
      <c r="F183" s="81" t="s">
        <v>253</v>
      </c>
      <c r="G183" s="82"/>
      <c r="H183" s="82"/>
      <c r="I183" s="82"/>
      <c r="J183" s="82" t="s">
        <v>390</v>
      </c>
      <c r="K183" s="82"/>
      <c r="L183" s="82"/>
      <c r="M183" s="82"/>
      <c r="N183" s="82"/>
      <c r="O183" s="82"/>
      <c r="P183" s="82"/>
      <c r="Q183" s="82"/>
      <c r="R183" s="82"/>
      <c r="S183" s="83"/>
      <c r="T183" s="83"/>
      <c r="U183" s="83"/>
      <c r="V183" s="83"/>
      <c r="W183" s="84"/>
      <c r="X183" s="83"/>
      <c r="Y183" s="98">
        <f xml:space="preserve"> Y184+Y190+Y201</f>
        <v>0</v>
      </c>
      <c r="Z183" s="98">
        <f xml:space="preserve"> Z184+Z190+Z201</f>
        <v>0</v>
      </c>
      <c r="AA183" s="98">
        <f xml:space="preserve"> AA184+AA190+AA201</f>
        <v>0</v>
      </c>
      <c r="AB183" s="83"/>
      <c r="AC183" s="98">
        <f xml:space="preserve"> AC184+AC190+AC201</f>
        <v>0</v>
      </c>
      <c r="AD183">
        <v>3</v>
      </c>
      <c r="AF183" s="83"/>
      <c r="AG183" s="83"/>
    </row>
    <row r="184">
      <c r="A184" t="s">
        <v>580</v>
      </c>
      <c r="B184" s="80" t="s">
        <v>104</v>
      </c>
      <c r="C184" s="80"/>
      <c r="D184" s="80" t="s">
        <v>101</v>
      </c>
      <c r="E184" s="83"/>
      <c r="F184" s="81" t="s">
        <v>265</v>
      </c>
      <c r="G184" s="82"/>
      <c r="H184" s="82"/>
      <c r="I184" s="82"/>
      <c r="J184" s="82"/>
      <c r="K184" s="82" t="s">
        <v>392</v>
      </c>
      <c r="L184" s="82"/>
      <c r="M184" s="82"/>
      <c r="N184" s="82"/>
      <c r="O184" s="82"/>
      <c r="P184" s="82"/>
      <c r="Q184" s="82"/>
      <c r="R184" s="82"/>
      <c r="S184" s="83"/>
      <c r="T184" s="83"/>
      <c r="U184" s="83"/>
      <c r="V184" s="83"/>
      <c r="W184" s="84"/>
      <c r="X184" s="83"/>
      <c r="Y184" s="98">
        <f>SUM(Y185:Y189)</f>
        <v>0</v>
      </c>
      <c r="Z184" s="98">
        <f>SUM(Z185:Z189)</f>
        <v>0</v>
      </c>
      <c r="AA184" s="98">
        <f>SUM(AA185:AA189)</f>
        <v>0</v>
      </c>
      <c r="AB184" s="83"/>
      <c r="AC184" s="98">
        <f>SUM(AC185:AC189)</f>
        <v>0</v>
      </c>
      <c r="AD184">
        <v>4</v>
      </c>
      <c r="AF184" s="83"/>
      <c r="AG184" s="83"/>
    </row>
    <row r="185">
      <c r="A185" t="s">
        <v>581</v>
      </c>
      <c r="B185" s="61" t="s">
        <v>111</v>
      </c>
      <c r="C185" s="61"/>
      <c r="D185" s="61" t="s">
        <v>101</v>
      </c>
      <c r="E185" s="90">
        <v>132</v>
      </c>
      <c r="F185" s="85" t="s">
        <v>582</v>
      </c>
      <c r="G185" s="88"/>
      <c r="H185" s="87"/>
      <c r="I185" s="87"/>
      <c r="J185" s="87"/>
      <c r="K185" s="87"/>
      <c r="L185" s="87" t="s">
        <v>583</v>
      </c>
      <c r="M185" s="87"/>
      <c r="N185" s="87"/>
      <c r="O185" s="87"/>
      <c r="P185" s="87"/>
      <c r="Q185" s="87"/>
      <c r="R185" s="89"/>
      <c r="S185" s="61" t="s">
        <v>211</v>
      </c>
      <c r="T185" s="91">
        <v>29.19</v>
      </c>
      <c r="W185" s="93"/>
      <c r="X185" s="62">
        <f xml:space="preserve"> ROUND(U185,2)+ROUND(V185,2)+ROUND(W185,2)</f>
        <v>0</v>
      </c>
      <c r="AA185" s="62">
        <f xml:space="preserve"> ROUND(ROUND(T185,3)*X185,2)</f>
        <v>0</v>
      </c>
      <c r="AB185" s="95">
        <v>0.2</v>
      </c>
      <c r="AC185" s="62">
        <f xml:space="preserve"> ROUND((1+AB185)*ROUND(T185,3)*X185,2)</f>
        <v>0</v>
      </c>
      <c r="AD185">
        <v>5</v>
      </c>
      <c r="AF185" s="96"/>
      <c r="AG185" s="97"/>
    </row>
    <row r="186">
      <c r="A186" t="s">
        <v>584</v>
      </c>
      <c r="B186" s="61" t="s">
        <v>111</v>
      </c>
      <c r="C186" s="61"/>
      <c r="D186" s="61" t="s">
        <v>101</v>
      </c>
      <c r="E186" s="90">
        <v>133</v>
      </c>
      <c r="F186" s="85" t="s">
        <v>585</v>
      </c>
      <c r="G186" s="88"/>
      <c r="H186" s="87"/>
      <c r="I186" s="87"/>
      <c r="J186" s="87"/>
      <c r="K186" s="87"/>
      <c r="L186" s="87" t="s">
        <v>586</v>
      </c>
      <c r="M186" s="87"/>
      <c r="N186" s="87"/>
      <c r="O186" s="87"/>
      <c r="P186" s="87"/>
      <c r="Q186" s="87"/>
      <c r="R186" s="89"/>
      <c r="S186" s="61" t="s">
        <v>211</v>
      </c>
      <c r="T186" s="91">
        <v>7.26</v>
      </c>
      <c r="W186" s="93"/>
      <c r="X186" s="62">
        <f xml:space="preserve"> ROUND(U186,2)+ROUND(V186,2)+ROUND(W186,2)</f>
        <v>0</v>
      </c>
      <c r="AA186" s="62">
        <f xml:space="preserve"> ROUND(ROUND(T186,3)*X186,2)</f>
        <v>0</v>
      </c>
      <c r="AB186" s="95">
        <v>0.2</v>
      </c>
      <c r="AC186" s="62">
        <f xml:space="preserve"> ROUND((1+AB186)*ROUND(T186,3)*X186,2)</f>
        <v>0</v>
      </c>
      <c r="AD186">
        <v>5</v>
      </c>
      <c r="AF186" s="96"/>
      <c r="AG186" s="97"/>
    </row>
    <row r="187">
      <c r="A187" t="s">
        <v>587</v>
      </c>
      <c r="B187" s="61" t="s">
        <v>111</v>
      </c>
      <c r="C187" s="61"/>
      <c r="D187" s="61" t="s">
        <v>101</v>
      </c>
      <c r="E187" s="90">
        <v>134</v>
      </c>
      <c r="F187" s="85" t="s">
        <v>588</v>
      </c>
      <c r="G187" s="88"/>
      <c r="H187" s="87"/>
      <c r="I187" s="87"/>
      <c r="J187" s="87"/>
      <c r="K187" s="87"/>
      <c r="L187" s="87" t="s">
        <v>589</v>
      </c>
      <c r="M187" s="87"/>
      <c r="N187" s="87"/>
      <c r="O187" s="87"/>
      <c r="P187" s="87"/>
      <c r="Q187" s="87"/>
      <c r="R187" s="89"/>
      <c r="S187" s="61" t="s">
        <v>211</v>
      </c>
      <c r="T187" s="91">
        <v>28.79</v>
      </c>
      <c r="W187" s="93"/>
      <c r="X187" s="62">
        <f xml:space="preserve"> ROUND(U187,2)+ROUND(V187,2)+ROUND(W187,2)</f>
        <v>0</v>
      </c>
      <c r="AA187" s="62">
        <f xml:space="preserve"> ROUND(ROUND(T187,3)*X187,2)</f>
        <v>0</v>
      </c>
      <c r="AB187" s="95">
        <v>0.2</v>
      </c>
      <c r="AC187" s="62">
        <f xml:space="preserve"> ROUND((1+AB187)*ROUND(T187,3)*X187,2)</f>
        <v>0</v>
      </c>
      <c r="AD187">
        <v>5</v>
      </c>
      <c r="AF187" s="96"/>
      <c r="AG187" s="97"/>
    </row>
    <row r="188">
      <c r="A188" t="s">
        <v>590</v>
      </c>
      <c r="B188" s="61" t="s">
        <v>111</v>
      </c>
      <c r="C188" s="61"/>
      <c r="D188" s="61" t="s">
        <v>101</v>
      </c>
      <c r="E188" s="90">
        <v>135</v>
      </c>
      <c r="F188" s="85" t="s">
        <v>591</v>
      </c>
      <c r="G188" s="88"/>
      <c r="H188" s="87"/>
      <c r="I188" s="87"/>
      <c r="J188" s="87"/>
      <c r="K188" s="87"/>
      <c r="L188" s="87" t="s">
        <v>592</v>
      </c>
      <c r="M188" s="87"/>
      <c r="N188" s="87"/>
      <c r="O188" s="87"/>
      <c r="P188" s="87"/>
      <c r="Q188" s="87"/>
      <c r="R188" s="89"/>
      <c r="S188" s="61" t="s">
        <v>211</v>
      </c>
      <c r="T188" s="91">
        <v>34.2</v>
      </c>
      <c r="W188" s="93"/>
      <c r="X188" s="62">
        <f xml:space="preserve"> ROUND(U188,2)+ROUND(V188,2)+ROUND(W188,2)</f>
        <v>0</v>
      </c>
      <c r="AA188" s="62">
        <f xml:space="preserve"> ROUND(ROUND(T188,3)*X188,2)</f>
        <v>0</v>
      </c>
      <c r="AB188" s="95">
        <v>0.2</v>
      </c>
      <c r="AC188" s="62">
        <f xml:space="preserve"> ROUND((1+AB188)*ROUND(T188,3)*X188,2)</f>
        <v>0</v>
      </c>
      <c r="AD188">
        <v>5</v>
      </c>
      <c r="AF188" s="96"/>
      <c r="AG188" s="97"/>
    </row>
    <row r="189">
      <c r="A189" t="s">
        <v>593</v>
      </c>
      <c r="B189" s="61" t="s">
        <v>111</v>
      </c>
      <c r="C189" s="61"/>
      <c r="D189" s="61" t="s">
        <v>101</v>
      </c>
      <c r="E189" s="90">
        <v>136</v>
      </c>
      <c r="F189" s="85" t="s">
        <v>594</v>
      </c>
      <c r="G189" s="88"/>
      <c r="H189" s="87"/>
      <c r="I189" s="87"/>
      <c r="J189" s="87"/>
      <c r="K189" s="87"/>
      <c r="L189" s="87" t="s">
        <v>595</v>
      </c>
      <c r="M189" s="87"/>
      <c r="N189" s="87"/>
      <c r="O189" s="87"/>
      <c r="P189" s="87"/>
      <c r="Q189" s="87"/>
      <c r="R189" s="89"/>
      <c r="S189" s="61" t="s">
        <v>596</v>
      </c>
      <c r="T189" s="91">
        <v>1</v>
      </c>
      <c r="W189" s="93"/>
      <c r="X189" s="62">
        <f xml:space="preserve"> ROUND(U189,2)+ROUND(V189,2)+ROUND(W189,2)</f>
        <v>0</v>
      </c>
      <c r="AA189" s="62">
        <f xml:space="preserve"> ROUND(ROUND(T189,3)*X189,2)</f>
        <v>0</v>
      </c>
      <c r="AB189" s="95">
        <v>0.2</v>
      </c>
      <c r="AC189" s="62">
        <f xml:space="preserve"> ROUND((1+AB189)*ROUND(T189,3)*X189,2)</f>
        <v>0</v>
      </c>
      <c r="AD189">
        <v>5</v>
      </c>
      <c r="AF189" s="96"/>
      <c r="AG189" s="97"/>
    </row>
    <row r="190">
      <c r="A190" t="s">
        <v>597</v>
      </c>
      <c r="B190" s="80" t="s">
        <v>104</v>
      </c>
      <c r="C190" s="80"/>
      <c r="D190" s="80" t="s">
        <v>101</v>
      </c>
      <c r="E190" s="83"/>
      <c r="F190" s="81" t="s">
        <v>598</v>
      </c>
      <c r="G190" s="82"/>
      <c r="H190" s="82"/>
      <c r="I190" s="82"/>
      <c r="J190" s="82"/>
      <c r="K190" s="82" t="s">
        <v>599</v>
      </c>
      <c r="L190" s="82"/>
      <c r="M190" s="82"/>
      <c r="N190" s="82"/>
      <c r="O190" s="82"/>
      <c r="P190" s="82"/>
      <c r="Q190" s="82"/>
      <c r="R190" s="82"/>
      <c r="S190" s="83"/>
      <c r="T190" s="83"/>
      <c r="U190" s="83"/>
      <c r="V190" s="83"/>
      <c r="W190" s="84"/>
      <c r="X190" s="83"/>
      <c r="Y190" s="98">
        <f>SUM(Y191:Y200)</f>
        <v>0</v>
      </c>
      <c r="Z190" s="98">
        <f>SUM(Z191:Z200)</f>
        <v>0</v>
      </c>
      <c r="AA190" s="98">
        <f>SUM(AA191:AA200)</f>
        <v>0</v>
      </c>
      <c r="AB190" s="83"/>
      <c r="AC190" s="98">
        <f>SUM(AC191:AC200)</f>
        <v>0</v>
      </c>
      <c r="AD190">
        <v>4</v>
      </c>
      <c r="AF190" s="83"/>
      <c r="AG190" s="83"/>
    </row>
    <row r="191">
      <c r="A191" t="s">
        <v>600</v>
      </c>
      <c r="B191" s="61" t="s">
        <v>111</v>
      </c>
      <c r="C191" s="61"/>
      <c r="D191" s="61" t="s">
        <v>101</v>
      </c>
      <c r="E191" s="90">
        <v>137</v>
      </c>
      <c r="F191" s="85" t="s">
        <v>601</v>
      </c>
      <c r="G191" s="88"/>
      <c r="H191" s="87"/>
      <c r="I191" s="87"/>
      <c r="J191" s="87"/>
      <c r="K191" s="87"/>
      <c r="L191" s="87" t="s">
        <v>602</v>
      </c>
      <c r="M191" s="87"/>
      <c r="N191" s="87"/>
      <c r="O191" s="87"/>
      <c r="P191" s="87"/>
      <c r="Q191" s="87"/>
      <c r="R191" s="89"/>
      <c r="S191" s="61" t="s">
        <v>124</v>
      </c>
      <c r="T191" s="91">
        <v>9.5</v>
      </c>
      <c r="W191" s="93"/>
      <c r="X191" s="62">
        <f xml:space="preserve"> ROUND(U191,2)+ROUND(V191,2)+ROUND(W191,2)</f>
        <v>0</v>
      </c>
      <c r="AA191" s="62">
        <f xml:space="preserve"> ROUND(ROUND(T191,3)*X191,2)</f>
        <v>0</v>
      </c>
      <c r="AB191" s="95">
        <v>0.2</v>
      </c>
      <c r="AC191" s="62">
        <f xml:space="preserve"> ROUND((1+AB191)*ROUND(T191,3)*X191,2)</f>
        <v>0</v>
      </c>
      <c r="AD191">
        <v>5</v>
      </c>
      <c r="AF191" s="96"/>
      <c r="AG191" s="97"/>
    </row>
    <row r="192">
      <c r="A192" t="s">
        <v>603</v>
      </c>
      <c r="B192" s="61" t="s">
        <v>165</v>
      </c>
      <c r="C192" s="61"/>
      <c r="D192" s="61" t="s">
        <v>101</v>
      </c>
      <c r="E192" s="90">
        <v>138</v>
      </c>
      <c r="F192" s="85" t="s">
        <v>604</v>
      </c>
      <c r="G192" s="88"/>
      <c r="H192" s="87"/>
      <c r="I192" s="87"/>
      <c r="J192" s="87"/>
      <c r="K192" s="87"/>
      <c r="L192" s="87" t="s">
        <v>605</v>
      </c>
      <c r="M192" s="87"/>
      <c r="N192" s="87"/>
      <c r="O192" s="87"/>
      <c r="P192" s="87"/>
      <c r="Q192" s="87"/>
      <c r="R192" s="89"/>
      <c r="S192" s="61" t="s">
        <v>124</v>
      </c>
      <c r="T192" s="91">
        <v>9.975</v>
      </c>
      <c r="W192" s="93"/>
      <c r="X192" s="62">
        <f xml:space="preserve"> ROUND(U192,2)+ROUND(V192,2)+ROUND(W192,2)</f>
        <v>0</v>
      </c>
      <c r="AA192" s="62">
        <f xml:space="preserve"> ROUND(ROUND(T192,3)*X192,2)</f>
        <v>0</v>
      </c>
      <c r="AB192" s="95">
        <v>0.2</v>
      </c>
      <c r="AC192" s="62">
        <f xml:space="preserve"> ROUND((1+AB192)*ROUND(T192,3)*X192,2)</f>
        <v>0</v>
      </c>
      <c r="AD192">
        <v>5</v>
      </c>
      <c r="AF192" s="96"/>
      <c r="AG192" s="97"/>
    </row>
    <row r="193">
      <c r="A193" t="s">
        <v>606</v>
      </c>
      <c r="B193" s="61" t="s">
        <v>111</v>
      </c>
      <c r="C193" s="61"/>
      <c r="D193" s="61" t="s">
        <v>101</v>
      </c>
      <c r="E193" s="90">
        <v>139</v>
      </c>
      <c r="F193" s="85" t="s">
        <v>607</v>
      </c>
      <c r="G193" s="88"/>
      <c r="H193" s="87"/>
      <c r="I193" s="87"/>
      <c r="J193" s="87"/>
      <c r="K193" s="87"/>
      <c r="L193" s="87" t="s">
        <v>608</v>
      </c>
      <c r="M193" s="87"/>
      <c r="N193" s="87"/>
      <c r="O193" s="87"/>
      <c r="P193" s="87"/>
      <c r="Q193" s="87"/>
      <c r="R193" s="89"/>
      <c r="S193" s="61" t="s">
        <v>124</v>
      </c>
      <c r="T193" s="91">
        <v>19.3</v>
      </c>
      <c r="W193" s="93"/>
      <c r="X193" s="62">
        <f xml:space="preserve"> ROUND(U193,2)+ROUND(V193,2)+ROUND(W193,2)</f>
        <v>0</v>
      </c>
      <c r="AA193" s="62">
        <f xml:space="preserve"> ROUND(ROUND(T193,3)*X193,2)</f>
        <v>0</v>
      </c>
      <c r="AB193" s="95">
        <v>0.2</v>
      </c>
      <c r="AC193" s="62">
        <f xml:space="preserve"> ROUND((1+AB193)*ROUND(T193,3)*X193,2)</f>
        <v>0</v>
      </c>
      <c r="AD193">
        <v>5</v>
      </c>
      <c r="AF193" s="96"/>
      <c r="AG193" s="97"/>
    </row>
    <row r="194">
      <c r="A194" t="s">
        <v>609</v>
      </c>
      <c r="B194" s="61" t="s">
        <v>111</v>
      </c>
      <c r="C194" s="61"/>
      <c r="D194" s="61" t="s">
        <v>101</v>
      </c>
      <c r="E194" s="90">
        <v>140</v>
      </c>
      <c r="F194" s="85" t="s">
        <v>610</v>
      </c>
      <c r="G194" s="88"/>
      <c r="H194" s="87"/>
      <c r="I194" s="87"/>
      <c r="J194" s="87"/>
      <c r="K194" s="87"/>
      <c r="L194" s="87" t="s">
        <v>611</v>
      </c>
      <c r="M194" s="87"/>
      <c r="N194" s="87"/>
      <c r="O194" s="87"/>
      <c r="P194" s="87"/>
      <c r="Q194" s="87"/>
      <c r="R194" s="89"/>
      <c r="S194" s="61" t="s">
        <v>124</v>
      </c>
      <c r="T194" s="91">
        <v>6.08</v>
      </c>
      <c r="W194" s="93"/>
      <c r="X194" s="62">
        <f xml:space="preserve"> ROUND(U194,2)+ROUND(V194,2)+ROUND(W194,2)</f>
        <v>0</v>
      </c>
      <c r="AA194" s="62">
        <f xml:space="preserve"> ROUND(ROUND(T194,3)*X194,2)</f>
        <v>0</v>
      </c>
      <c r="AB194" s="95">
        <v>0.2</v>
      </c>
      <c r="AC194" s="62">
        <f xml:space="preserve"> ROUND((1+AB194)*ROUND(T194,3)*X194,2)</f>
        <v>0</v>
      </c>
      <c r="AD194">
        <v>5</v>
      </c>
      <c r="AF194" s="96"/>
      <c r="AG194" s="97"/>
    </row>
    <row r="195">
      <c r="A195" t="s">
        <v>612</v>
      </c>
      <c r="B195" s="61" t="s">
        <v>111</v>
      </c>
      <c r="C195" s="61"/>
      <c r="D195" s="61" t="s">
        <v>101</v>
      </c>
      <c r="E195" s="90">
        <v>141</v>
      </c>
      <c r="F195" s="85" t="s">
        <v>613</v>
      </c>
      <c r="G195" s="88"/>
      <c r="H195" s="87"/>
      <c r="I195" s="87"/>
      <c r="J195" s="87"/>
      <c r="K195" s="87"/>
      <c r="L195" s="87" t="s">
        <v>614</v>
      </c>
      <c r="M195" s="87"/>
      <c r="N195" s="87"/>
      <c r="O195" s="87"/>
      <c r="P195" s="87"/>
      <c r="Q195" s="87"/>
      <c r="R195" s="89"/>
      <c r="S195" s="61" t="s">
        <v>211</v>
      </c>
      <c r="T195" s="91">
        <v>28.16</v>
      </c>
      <c r="W195" s="93"/>
      <c r="X195" s="62">
        <f xml:space="preserve"> ROUND(U195,2)+ROUND(V195,2)+ROUND(W195,2)</f>
        <v>0</v>
      </c>
      <c r="AA195" s="62">
        <f xml:space="preserve"> ROUND(ROUND(T195,3)*X195,2)</f>
        <v>0</v>
      </c>
      <c r="AB195" s="95">
        <v>0.2</v>
      </c>
      <c r="AC195" s="62">
        <f xml:space="preserve"> ROUND((1+AB195)*ROUND(T195,3)*X195,2)</f>
        <v>0</v>
      </c>
      <c r="AD195">
        <v>5</v>
      </c>
      <c r="AF195" s="96"/>
      <c r="AG195" s="97"/>
    </row>
    <row r="196">
      <c r="A196" t="s">
        <v>615</v>
      </c>
      <c r="B196" s="61" t="s">
        <v>111</v>
      </c>
      <c r="C196" s="61"/>
      <c r="D196" s="61" t="s">
        <v>101</v>
      </c>
      <c r="E196" s="90">
        <v>142</v>
      </c>
      <c r="F196" s="85" t="s">
        <v>616</v>
      </c>
      <c r="G196" s="88"/>
      <c r="H196" s="87"/>
      <c r="I196" s="87"/>
      <c r="J196" s="87"/>
      <c r="K196" s="87"/>
      <c r="L196" s="87" t="s">
        <v>617</v>
      </c>
      <c r="M196" s="87"/>
      <c r="N196" s="87"/>
      <c r="O196" s="87"/>
      <c r="P196" s="87"/>
      <c r="Q196" s="87"/>
      <c r="R196" s="89"/>
      <c r="S196" s="61" t="s">
        <v>124</v>
      </c>
      <c r="T196" s="91">
        <v>43.571</v>
      </c>
      <c r="W196" s="93"/>
      <c r="X196" s="62">
        <f xml:space="preserve"> ROUND(U196,2)+ROUND(V196,2)+ROUND(W196,2)</f>
        <v>0</v>
      </c>
      <c r="AA196" s="62">
        <f xml:space="preserve"> ROUND(ROUND(T196,3)*X196,2)</f>
        <v>0</v>
      </c>
      <c r="AB196" s="95">
        <v>0.2</v>
      </c>
      <c r="AC196" s="62">
        <f xml:space="preserve"> ROUND((1+AB196)*ROUND(T196,3)*X196,2)</f>
        <v>0</v>
      </c>
      <c r="AD196">
        <v>5</v>
      </c>
      <c r="AF196" s="96"/>
      <c r="AG196" s="97"/>
    </row>
    <row r="197">
      <c r="A197" t="s">
        <v>618</v>
      </c>
      <c r="B197" s="61" t="s">
        <v>165</v>
      </c>
      <c r="C197" s="61"/>
      <c r="D197" s="61" t="s">
        <v>101</v>
      </c>
      <c r="E197" s="90">
        <v>143</v>
      </c>
      <c r="F197" s="85" t="s">
        <v>619</v>
      </c>
      <c r="G197" s="88"/>
      <c r="H197" s="87"/>
      <c r="I197" s="87"/>
      <c r="J197" s="87"/>
      <c r="K197" s="87"/>
      <c r="L197" s="87" t="s">
        <v>620</v>
      </c>
      <c r="M197" s="87"/>
      <c r="N197" s="87"/>
      <c r="O197" s="87"/>
      <c r="P197" s="87"/>
      <c r="Q197" s="87"/>
      <c r="R197" s="89"/>
      <c r="S197" s="61" t="s">
        <v>124</v>
      </c>
      <c r="T197" s="91">
        <v>44.442</v>
      </c>
      <c r="W197" s="93"/>
      <c r="X197" s="62">
        <f xml:space="preserve"> ROUND(U197,2)+ROUND(V197,2)+ROUND(W197,2)</f>
        <v>0</v>
      </c>
      <c r="AA197" s="62">
        <f xml:space="preserve"> ROUND(ROUND(T197,3)*X197,2)</f>
        <v>0</v>
      </c>
      <c r="AB197" s="95">
        <v>0.2</v>
      </c>
      <c r="AC197" s="62">
        <f xml:space="preserve"> ROUND((1+AB197)*ROUND(T197,3)*X197,2)</f>
        <v>0</v>
      </c>
      <c r="AD197">
        <v>5</v>
      </c>
      <c r="AF197" s="96"/>
      <c r="AG197" s="97"/>
    </row>
    <row r="198">
      <c r="A198" t="s">
        <v>621</v>
      </c>
      <c r="B198" s="61" t="s">
        <v>165</v>
      </c>
      <c r="C198" s="61"/>
      <c r="D198" s="61" t="s">
        <v>101</v>
      </c>
      <c r="E198" s="90">
        <v>144</v>
      </c>
      <c r="F198" s="85" t="s">
        <v>622</v>
      </c>
      <c r="G198" s="88"/>
      <c r="H198" s="87"/>
      <c r="I198" s="87"/>
      <c r="J198" s="87"/>
      <c r="K198" s="87"/>
      <c r="L198" s="87" t="s">
        <v>623</v>
      </c>
      <c r="M198" s="87"/>
      <c r="N198" s="87"/>
      <c r="O198" s="87"/>
      <c r="P198" s="87"/>
      <c r="Q198" s="87"/>
      <c r="R198" s="89"/>
      <c r="S198" s="61" t="s">
        <v>114</v>
      </c>
      <c r="T198" s="91">
        <v>95.37</v>
      </c>
      <c r="W198" s="93"/>
      <c r="X198" s="62">
        <f xml:space="preserve"> ROUND(U198,2)+ROUND(V198,2)+ROUND(W198,2)</f>
        <v>0</v>
      </c>
      <c r="AA198" s="62">
        <f xml:space="preserve"> ROUND(ROUND(T198,3)*X198,2)</f>
        <v>0</v>
      </c>
      <c r="AB198" s="95">
        <v>0.2</v>
      </c>
      <c r="AC198" s="62">
        <f xml:space="preserve"> ROUND((1+AB198)*ROUND(T198,3)*X198,2)</f>
        <v>0</v>
      </c>
      <c r="AD198">
        <v>5</v>
      </c>
      <c r="AF198" s="96"/>
      <c r="AG198" s="97"/>
    </row>
    <row r="199">
      <c r="A199" t="s">
        <v>624</v>
      </c>
      <c r="B199" s="61" t="s">
        <v>165</v>
      </c>
      <c r="C199" s="61"/>
      <c r="D199" s="61" t="s">
        <v>101</v>
      </c>
      <c r="E199" s="90">
        <v>145</v>
      </c>
      <c r="F199" s="85" t="s">
        <v>625</v>
      </c>
      <c r="G199" s="88"/>
      <c r="H199" s="87"/>
      <c r="I199" s="87"/>
      <c r="J199" s="87"/>
      <c r="K199" s="87"/>
      <c r="L199" s="87" t="s">
        <v>626</v>
      </c>
      <c r="M199" s="87"/>
      <c r="N199" s="87"/>
      <c r="O199" s="87"/>
      <c r="P199" s="87"/>
      <c r="Q199" s="87"/>
      <c r="R199" s="89"/>
      <c r="S199" s="61" t="s">
        <v>124</v>
      </c>
      <c r="T199" s="91">
        <v>26.649</v>
      </c>
      <c r="W199" s="93"/>
      <c r="X199" s="62">
        <f xml:space="preserve"> ROUND(U199,2)+ROUND(V199,2)+ROUND(W199,2)</f>
        <v>0</v>
      </c>
      <c r="AA199" s="62">
        <f xml:space="preserve"> ROUND(ROUND(T199,3)*X199,2)</f>
        <v>0</v>
      </c>
      <c r="AB199" s="95">
        <v>0.2</v>
      </c>
      <c r="AC199" s="62">
        <f xml:space="preserve"> ROUND((1+AB199)*ROUND(T199,3)*X199,2)</f>
        <v>0</v>
      </c>
      <c r="AD199">
        <v>5</v>
      </c>
      <c r="AF199" s="96"/>
      <c r="AG199" s="97"/>
    </row>
    <row r="200">
      <c r="A200" t="s">
        <v>627</v>
      </c>
      <c r="B200" s="61" t="s">
        <v>111</v>
      </c>
      <c r="C200" s="61"/>
      <c r="D200" s="61" t="s">
        <v>101</v>
      </c>
      <c r="E200" s="90">
        <v>146</v>
      </c>
      <c r="F200" s="85" t="s">
        <v>628</v>
      </c>
      <c r="G200" s="88"/>
      <c r="H200" s="87"/>
      <c r="I200" s="87"/>
      <c r="J200" s="87"/>
      <c r="K200" s="87"/>
      <c r="L200" s="87" t="s">
        <v>629</v>
      </c>
      <c r="M200" s="87"/>
      <c r="N200" s="87"/>
      <c r="O200" s="87"/>
      <c r="P200" s="87"/>
      <c r="Q200" s="87"/>
      <c r="R200" s="89"/>
      <c r="S200" s="61" t="s">
        <v>224</v>
      </c>
      <c r="T200" s="91">
        <v>0.958</v>
      </c>
      <c r="W200" s="93"/>
      <c r="X200" s="62">
        <f xml:space="preserve"> ROUND(U200,2)+ROUND(V200,2)+ROUND(W200,2)</f>
        <v>0</v>
      </c>
      <c r="AA200" s="62">
        <f xml:space="preserve"> ROUND(ROUND(T200,3)*X200,2)</f>
        <v>0</v>
      </c>
      <c r="AB200" s="95">
        <v>0.2</v>
      </c>
      <c r="AC200" s="62">
        <f xml:space="preserve"> ROUND((1+AB200)*ROUND(T200,3)*X200,2)</f>
        <v>0</v>
      </c>
      <c r="AD200">
        <v>5</v>
      </c>
      <c r="AF200" s="96"/>
      <c r="AG200" s="97"/>
    </row>
    <row r="201">
      <c r="A201" t="s">
        <v>630</v>
      </c>
      <c r="B201" s="80" t="s">
        <v>104</v>
      </c>
      <c r="C201" s="80"/>
      <c r="D201" s="80" t="s">
        <v>101</v>
      </c>
      <c r="E201" s="83"/>
      <c r="F201" s="81" t="s">
        <v>397</v>
      </c>
      <c r="G201" s="82"/>
      <c r="H201" s="82"/>
      <c r="I201" s="82"/>
      <c r="J201" s="82"/>
      <c r="K201" s="82" t="s">
        <v>398</v>
      </c>
      <c r="L201" s="82"/>
      <c r="M201" s="82"/>
      <c r="N201" s="82"/>
      <c r="O201" s="82"/>
      <c r="P201" s="82"/>
      <c r="Q201" s="82"/>
      <c r="R201" s="82"/>
      <c r="S201" s="83"/>
      <c r="T201" s="83"/>
      <c r="U201" s="83"/>
      <c r="V201" s="83"/>
      <c r="W201" s="84"/>
      <c r="X201" s="83"/>
      <c r="Y201" s="98">
        <f>SUM(Y202:Y204)</f>
        <v>0</v>
      </c>
      <c r="Z201" s="98">
        <f>SUM(Z202:Z204)</f>
        <v>0</v>
      </c>
      <c r="AA201" s="98">
        <f>SUM(AA202:AA204)</f>
        <v>0</v>
      </c>
      <c r="AB201" s="83"/>
      <c r="AC201" s="98">
        <f>SUM(AC202:AC204)</f>
        <v>0</v>
      </c>
      <c r="AD201">
        <v>4</v>
      </c>
      <c r="AF201" s="83"/>
      <c r="AG201" s="83"/>
    </row>
    <row r="202">
      <c r="A202" t="s">
        <v>631</v>
      </c>
      <c r="B202" s="61" t="s">
        <v>111</v>
      </c>
      <c r="C202" s="61"/>
      <c r="D202" s="61" t="s">
        <v>101</v>
      </c>
      <c r="E202" s="90">
        <v>147</v>
      </c>
      <c r="F202" s="85" t="s">
        <v>400</v>
      </c>
      <c r="G202" s="88"/>
      <c r="H202" s="87"/>
      <c r="I202" s="87"/>
      <c r="J202" s="87"/>
      <c r="K202" s="87"/>
      <c r="L202" s="87" t="s">
        <v>401</v>
      </c>
      <c r="M202" s="87"/>
      <c r="N202" s="87"/>
      <c r="O202" s="87"/>
      <c r="P202" s="87"/>
      <c r="Q202" s="87"/>
      <c r="R202" s="89"/>
      <c r="S202" s="61" t="s">
        <v>124</v>
      </c>
      <c r="T202" s="91">
        <v>32.17</v>
      </c>
      <c r="W202" s="93"/>
      <c r="X202" s="62">
        <f xml:space="preserve"> ROUND(U202,2)+ROUND(V202,2)+ROUND(W202,2)</f>
        <v>0</v>
      </c>
      <c r="AA202" s="62">
        <f xml:space="preserve"> ROUND(ROUND(T202,3)*X202,2)</f>
        <v>0</v>
      </c>
      <c r="AB202" s="95">
        <v>0.2</v>
      </c>
      <c r="AC202" s="62">
        <f xml:space="preserve"> ROUND((1+AB202)*ROUND(T202,3)*X202,2)</f>
        <v>0</v>
      </c>
      <c r="AD202">
        <v>5</v>
      </c>
      <c r="AF202" s="96"/>
      <c r="AG202" s="97"/>
    </row>
    <row r="203">
      <c r="A203" t="s">
        <v>632</v>
      </c>
      <c r="B203" s="61" t="s">
        <v>111</v>
      </c>
      <c r="C203" s="61"/>
      <c r="D203" s="61" t="s">
        <v>101</v>
      </c>
      <c r="E203" s="90">
        <v>148</v>
      </c>
      <c r="F203" s="85" t="s">
        <v>403</v>
      </c>
      <c r="G203" s="88"/>
      <c r="H203" s="87"/>
      <c r="I203" s="87"/>
      <c r="J203" s="87"/>
      <c r="K203" s="87"/>
      <c r="L203" s="87" t="s">
        <v>633</v>
      </c>
      <c r="M203" s="87"/>
      <c r="N203" s="87"/>
      <c r="O203" s="87"/>
      <c r="P203" s="87"/>
      <c r="Q203" s="87"/>
      <c r="R203" s="89"/>
      <c r="S203" s="61" t="s">
        <v>124</v>
      </c>
      <c r="T203" s="91">
        <v>32.17</v>
      </c>
      <c r="W203" s="93"/>
      <c r="X203" s="62">
        <f xml:space="preserve"> ROUND(U203,2)+ROUND(V203,2)+ROUND(W203,2)</f>
        <v>0</v>
      </c>
      <c r="AA203" s="62">
        <f xml:space="preserve"> ROUND(ROUND(T203,3)*X203,2)</f>
        <v>0</v>
      </c>
      <c r="AB203" s="95">
        <v>0.2</v>
      </c>
      <c r="AC203" s="62">
        <f xml:space="preserve"> ROUND((1+AB203)*ROUND(T203,3)*X203,2)</f>
        <v>0</v>
      </c>
      <c r="AD203">
        <v>5</v>
      </c>
      <c r="AF203" s="96"/>
      <c r="AG203" s="97"/>
    </row>
    <row r="204">
      <c r="A204" t="s">
        <v>634</v>
      </c>
      <c r="B204" s="61" t="s">
        <v>111</v>
      </c>
      <c r="C204" s="61"/>
      <c r="D204" s="61" t="s">
        <v>101</v>
      </c>
      <c r="E204" s="90">
        <v>149</v>
      </c>
      <c r="F204" s="85" t="s">
        <v>635</v>
      </c>
      <c r="G204" s="88"/>
      <c r="H204" s="87"/>
      <c r="I204" s="87"/>
      <c r="J204" s="87"/>
      <c r="K204" s="87"/>
      <c r="L204" s="87" t="s">
        <v>636</v>
      </c>
      <c r="M204" s="87"/>
      <c r="N204" s="87"/>
      <c r="O204" s="87"/>
      <c r="P204" s="87"/>
      <c r="Q204" s="87"/>
      <c r="R204" s="89"/>
      <c r="S204" s="61" t="s">
        <v>124</v>
      </c>
      <c r="T204" s="91">
        <v>6.08</v>
      </c>
      <c r="W204" s="93"/>
      <c r="X204" s="62">
        <f xml:space="preserve"> ROUND(U204,2)+ROUND(V204,2)+ROUND(W204,2)</f>
        <v>0</v>
      </c>
      <c r="AA204" s="62">
        <f xml:space="preserve"> ROUND(ROUND(T204,3)*X204,2)</f>
        <v>0</v>
      </c>
      <c r="AB204" s="95">
        <v>0.2</v>
      </c>
      <c r="AC204" s="62">
        <f xml:space="preserve"> ROUND((1+AB204)*ROUND(T204,3)*X204,2)</f>
        <v>0</v>
      </c>
      <c r="AD204">
        <v>5</v>
      </c>
      <c r="AF204" s="96"/>
      <c r="AG204" s="97"/>
    </row>
    <row r="205">
      <c r="A205" t="s">
        <v>637</v>
      </c>
      <c r="B205" s="80" t="s">
        <v>104</v>
      </c>
      <c r="C205" s="80"/>
      <c r="D205" s="80" t="s">
        <v>101</v>
      </c>
      <c r="E205" s="83"/>
      <c r="F205" s="81" t="s">
        <v>407</v>
      </c>
      <c r="G205" s="83"/>
      <c r="H205" s="83"/>
      <c r="I205" s="83"/>
      <c r="J205" s="80" t="s">
        <v>406</v>
      </c>
      <c r="K205" s="83"/>
      <c r="L205" s="83"/>
      <c r="M205" s="83"/>
      <c r="N205" s="83"/>
      <c r="O205" s="83"/>
      <c r="P205" s="83"/>
      <c r="Q205" s="83"/>
      <c r="R205" s="83"/>
      <c r="S205" s="83"/>
      <c r="T205" s="84"/>
      <c r="U205" s="83"/>
      <c r="V205" s="83"/>
      <c r="W205" s="84"/>
      <c r="X205" s="83"/>
      <c r="Y205" s="98">
        <f xml:space="preserve"> SUM(Y206:Y207)</f>
        <v>0</v>
      </c>
      <c r="Z205" s="98">
        <f xml:space="preserve"> SUM(Z206:Z207)</f>
        <v>0</v>
      </c>
      <c r="AA205" s="98">
        <f xml:space="preserve"> SUM(AA206:AA207)</f>
        <v>0</v>
      </c>
      <c r="AB205" s="83"/>
      <c r="AC205" s="98">
        <f xml:space="preserve"> SUM(AC206:AC207)</f>
        <v>0</v>
      </c>
      <c r="AD205">
        <v>3</v>
      </c>
      <c r="AF205" s="83"/>
      <c r="AG205" s="83"/>
    </row>
    <row r="206">
      <c r="A206" t="s">
        <v>638</v>
      </c>
      <c r="B206" s="64" t="s">
        <v>111</v>
      </c>
      <c r="C206" s="61"/>
      <c r="D206" s="61" t="s">
        <v>101</v>
      </c>
      <c r="E206" s="111"/>
      <c r="F206" s="113"/>
      <c r="G206" s="107"/>
      <c r="H206" s="106"/>
      <c r="I206" s="106"/>
      <c r="J206" s="106"/>
      <c r="K206" s="109"/>
      <c r="L206" s="109"/>
      <c r="M206" s="109"/>
      <c r="N206" s="109"/>
      <c r="O206" s="109"/>
      <c r="P206" s="109"/>
      <c r="Q206" s="109"/>
      <c r="R206" s="110"/>
      <c r="S206" s="64"/>
      <c r="T206" s="99">
        <v>1</v>
      </c>
      <c r="W206" s="93"/>
      <c r="X206" s="62">
        <f xml:space="preserve"> ROUND(U206,2)+ROUND(V206,2)+ROUND(W206,2)</f>
        <v>0</v>
      </c>
      <c r="AA206" s="62">
        <f xml:space="preserve"> ROUND(ROUND(T206,3)*X206,2)</f>
        <v>0</v>
      </c>
      <c r="AB206" s="95">
        <v>0.2</v>
      </c>
      <c r="AC206" s="62">
        <f xml:space="preserve"> ROUND((1+AB206)*ROUND(T206,3)*X206,2)</f>
        <v>0</v>
      </c>
      <c r="AD206">
        <v>4</v>
      </c>
      <c r="AF206" s="96"/>
      <c r="AG206" s="97"/>
    </row>
    <row r="207">
      <c r="A207" t="s">
        <v>639</v>
      </c>
      <c r="B207" s="64" t="s">
        <v>111</v>
      </c>
      <c r="C207" s="61"/>
      <c r="D207" s="61" t="s">
        <v>101</v>
      </c>
      <c r="E207" s="111"/>
      <c r="F207" s="113"/>
      <c r="G207" s="107"/>
      <c r="H207" s="106"/>
      <c r="I207" s="106"/>
      <c r="J207" s="106"/>
      <c r="K207" s="109"/>
      <c r="L207" s="109"/>
      <c r="M207" s="109"/>
      <c r="N207" s="109"/>
      <c r="O207" s="109"/>
      <c r="P207" s="109"/>
      <c r="Q207" s="109"/>
      <c r="R207" s="110"/>
      <c r="S207" s="64"/>
      <c r="T207" s="99">
        <v>1</v>
      </c>
      <c r="W207" s="93"/>
      <c r="X207" s="62">
        <f xml:space="preserve"> ROUND(U207,2)+ROUND(V207,2)+ROUND(W207,2)</f>
        <v>0</v>
      </c>
      <c r="AA207" s="62">
        <f xml:space="preserve"> ROUND(ROUND(T207,3)*X207,2)</f>
        <v>0</v>
      </c>
      <c r="AB207" s="95">
        <v>0.2</v>
      </c>
      <c r="AC207" s="62">
        <f xml:space="preserve"> ROUND((1+AB207)*ROUND(T207,3)*X207,2)</f>
        <v>0</v>
      </c>
      <c r="AD207">
        <v>4</v>
      </c>
      <c r="AF207" s="96"/>
      <c r="AG207" s="97"/>
    </row>
    <row r="208">
      <c r="A208" t="s">
        <v>640</v>
      </c>
      <c r="B208" s="100" t="s">
        <v>298</v>
      </c>
      <c r="C208" s="100"/>
      <c r="D208" s="100" t="s">
        <v>101</v>
      </c>
      <c r="E208" s="103"/>
      <c r="F208" s="101" t="s">
        <v>448</v>
      </c>
      <c r="G208" s="102"/>
      <c r="H208" s="102"/>
      <c r="I208" s="102" t="s">
        <v>641</v>
      </c>
      <c r="J208" s="102"/>
      <c r="K208" s="102"/>
      <c r="L208" s="102"/>
      <c r="M208" s="102"/>
      <c r="N208" s="102"/>
      <c r="O208" s="102"/>
      <c r="P208" s="102"/>
      <c r="Q208" s="102"/>
      <c r="R208" s="102"/>
      <c r="S208" s="103"/>
      <c r="T208" s="103"/>
      <c r="U208" s="103"/>
      <c r="V208" s="103"/>
      <c r="W208" s="104"/>
      <c r="X208" s="103"/>
      <c r="Y208" s="114">
        <f xml:space="preserve"> Y209+Y250+Y271</f>
        <v>0</v>
      </c>
      <c r="Z208" s="114">
        <f xml:space="preserve"> Z209+Z250+Z271</f>
        <v>0</v>
      </c>
      <c r="AA208" s="114">
        <f xml:space="preserve"> AA209+AA250+AA271</f>
        <v>0</v>
      </c>
      <c r="AB208" s="103"/>
      <c r="AC208" s="114">
        <f xml:space="preserve"> AC209+AC250+AC271</f>
        <v>0</v>
      </c>
      <c r="AD208">
        <v>2</v>
      </c>
      <c r="AF208" s="103"/>
      <c r="AG208" s="103"/>
    </row>
    <row r="209">
      <c r="A209" t="s">
        <v>642</v>
      </c>
      <c r="B209" s="80" t="s">
        <v>104</v>
      </c>
      <c r="C209" s="80"/>
      <c r="D209" s="80" t="s">
        <v>101</v>
      </c>
      <c r="E209" s="83"/>
      <c r="F209" s="81" t="s">
        <v>105</v>
      </c>
      <c r="G209" s="82"/>
      <c r="H209" s="82"/>
      <c r="I209" s="82"/>
      <c r="J209" s="82" t="s">
        <v>302</v>
      </c>
      <c r="K209" s="82"/>
      <c r="L209" s="82"/>
      <c r="M209" s="82"/>
      <c r="N209" s="82"/>
      <c r="O209" s="82"/>
      <c r="P209" s="82"/>
      <c r="Q209" s="82"/>
      <c r="R209" s="82"/>
      <c r="S209" s="83"/>
      <c r="T209" s="83"/>
      <c r="U209" s="83"/>
      <c r="V209" s="83"/>
      <c r="W209" s="84"/>
      <c r="X209" s="83"/>
      <c r="Y209" s="98">
        <f xml:space="preserve"> Y210+Y214+Y216+Y218+Y221+Y248</f>
        <v>0</v>
      </c>
      <c r="Z209" s="98">
        <f xml:space="preserve"> Z210+Z214+Z216+Z218+Z221+Z248</f>
        <v>0</v>
      </c>
      <c r="AA209" s="98">
        <f xml:space="preserve"> AA210+AA214+AA216+AA218+AA221+AA248</f>
        <v>0</v>
      </c>
      <c r="AB209" s="83"/>
      <c r="AC209" s="98">
        <f xml:space="preserve"> AC210+AC214+AC216+AC218+AC221+AC248</f>
        <v>0</v>
      </c>
      <c r="AD209">
        <v>3</v>
      </c>
      <c r="AF209" s="83"/>
      <c r="AG209" s="83"/>
    </row>
    <row r="210">
      <c r="A210" t="s">
        <v>643</v>
      </c>
      <c r="B210" s="80" t="s">
        <v>104</v>
      </c>
      <c r="C210" s="80"/>
      <c r="D210" s="80" t="s">
        <v>101</v>
      </c>
      <c r="E210" s="83"/>
      <c r="F210" s="81" t="s">
        <v>299</v>
      </c>
      <c r="G210" s="82"/>
      <c r="H210" s="82"/>
      <c r="I210" s="82"/>
      <c r="J210" s="82"/>
      <c r="K210" s="82" t="s">
        <v>414</v>
      </c>
      <c r="L210" s="82"/>
      <c r="M210" s="82"/>
      <c r="N210" s="82"/>
      <c r="O210" s="82"/>
      <c r="P210" s="82"/>
      <c r="Q210" s="82"/>
      <c r="R210" s="82"/>
      <c r="S210" s="83"/>
      <c r="T210" s="83"/>
      <c r="U210" s="83"/>
      <c r="V210" s="83"/>
      <c r="W210" s="84"/>
      <c r="X210" s="83"/>
      <c r="Y210" s="98">
        <f>SUM(Y211:Y213)</f>
        <v>0</v>
      </c>
      <c r="Z210" s="98">
        <f>SUM(Z211:Z213)</f>
        <v>0</v>
      </c>
      <c r="AA210" s="98">
        <f>SUM(AA211:AA213)</f>
        <v>0</v>
      </c>
      <c r="AB210" s="83"/>
      <c r="AC210" s="98">
        <f>SUM(AC211:AC213)</f>
        <v>0</v>
      </c>
      <c r="AD210">
        <v>4</v>
      </c>
      <c r="AF210" s="83"/>
      <c r="AG210" s="83"/>
    </row>
    <row r="211">
      <c r="A211" t="s">
        <v>644</v>
      </c>
      <c r="B211" s="61" t="s">
        <v>111</v>
      </c>
      <c r="C211" s="61"/>
      <c r="D211" s="61" t="s">
        <v>101</v>
      </c>
      <c r="E211" s="90">
        <v>1</v>
      </c>
      <c r="F211" s="85" t="s">
        <v>419</v>
      </c>
      <c r="G211" s="88"/>
      <c r="H211" s="87"/>
      <c r="I211" s="87"/>
      <c r="J211" s="87"/>
      <c r="K211" s="87"/>
      <c r="L211" s="87" t="s">
        <v>645</v>
      </c>
      <c r="M211" s="87"/>
      <c r="N211" s="87"/>
      <c r="O211" s="87"/>
      <c r="P211" s="87"/>
      <c r="Q211" s="87"/>
      <c r="R211" s="89"/>
      <c r="S211" s="61" t="s">
        <v>124</v>
      </c>
      <c r="T211" s="91">
        <v>263.2</v>
      </c>
      <c r="W211" s="93"/>
      <c r="X211" s="62">
        <f xml:space="preserve"> ROUND(U211,2)+ROUND(V211,2)+ROUND(W211,2)</f>
        <v>0</v>
      </c>
      <c r="AA211" s="62">
        <f xml:space="preserve"> ROUND(ROUND(T211,3)*X211,2)</f>
        <v>0</v>
      </c>
      <c r="AB211" s="95">
        <v>0.2</v>
      </c>
      <c r="AC211" s="62">
        <f xml:space="preserve"> ROUND((1+AB211)*ROUND(T211,3)*X211,2)</f>
        <v>0</v>
      </c>
      <c r="AD211">
        <v>5</v>
      </c>
      <c r="AF211" s="96"/>
      <c r="AG211" s="97"/>
    </row>
    <row r="212">
      <c r="A212" t="s">
        <v>646</v>
      </c>
      <c r="B212" s="61" t="s">
        <v>111</v>
      </c>
      <c r="C212" s="61"/>
      <c r="D212" s="61" t="s">
        <v>101</v>
      </c>
      <c r="E212" s="90">
        <v>2</v>
      </c>
      <c r="F212" s="85" t="s">
        <v>422</v>
      </c>
      <c r="G212" s="88"/>
      <c r="H212" s="87"/>
      <c r="I212" s="87"/>
      <c r="J212" s="87"/>
      <c r="K212" s="87"/>
      <c r="L212" s="87" t="s">
        <v>423</v>
      </c>
      <c r="M212" s="87"/>
      <c r="N212" s="87"/>
      <c r="O212" s="87"/>
      <c r="P212" s="87"/>
      <c r="Q212" s="87"/>
      <c r="R212" s="89"/>
      <c r="S212" s="61" t="s">
        <v>124</v>
      </c>
      <c r="T212" s="91">
        <v>30</v>
      </c>
      <c r="W212" s="93"/>
      <c r="X212" s="62">
        <f xml:space="preserve"> ROUND(U212,2)+ROUND(V212,2)+ROUND(W212,2)</f>
        <v>0</v>
      </c>
      <c r="AA212" s="62">
        <f xml:space="preserve"> ROUND(ROUND(T212,3)*X212,2)</f>
        <v>0</v>
      </c>
      <c r="AB212" s="95">
        <v>0.2</v>
      </c>
      <c r="AC212" s="62">
        <f xml:space="preserve"> ROUND((1+AB212)*ROUND(T212,3)*X212,2)</f>
        <v>0</v>
      </c>
      <c r="AD212">
        <v>5</v>
      </c>
      <c r="AF212" s="96"/>
      <c r="AG212" s="97"/>
    </row>
    <row r="213">
      <c r="A213" t="s">
        <v>647</v>
      </c>
      <c r="B213" s="61" t="s">
        <v>111</v>
      </c>
      <c r="C213" s="61"/>
      <c r="D213" s="61" t="s">
        <v>101</v>
      </c>
      <c r="E213" s="90">
        <v>3</v>
      </c>
      <c r="F213" s="85" t="s">
        <v>428</v>
      </c>
      <c r="G213" s="88"/>
      <c r="H213" s="87"/>
      <c r="I213" s="87"/>
      <c r="J213" s="87"/>
      <c r="K213" s="87"/>
      <c r="L213" s="87" t="s">
        <v>429</v>
      </c>
      <c r="M213" s="87"/>
      <c r="N213" s="87"/>
      <c r="O213" s="87"/>
      <c r="P213" s="87"/>
      <c r="Q213" s="87"/>
      <c r="R213" s="89"/>
      <c r="S213" s="61" t="s">
        <v>114</v>
      </c>
      <c r="T213" s="91">
        <v>6</v>
      </c>
      <c r="W213" s="93"/>
      <c r="X213" s="62">
        <f xml:space="preserve"> ROUND(U213,2)+ROUND(V213,2)+ROUND(W213,2)</f>
        <v>0</v>
      </c>
      <c r="AA213" s="62">
        <f xml:space="preserve"> ROUND(ROUND(T213,3)*X213,2)</f>
        <v>0</v>
      </c>
      <c r="AB213" s="95">
        <v>0.2</v>
      </c>
      <c r="AC213" s="62">
        <f xml:space="preserve"> ROUND((1+AB213)*ROUND(T213,3)*X213,2)</f>
        <v>0</v>
      </c>
      <c r="AD213">
        <v>5</v>
      </c>
      <c r="AF213" s="96"/>
      <c r="AG213" s="97"/>
    </row>
    <row r="214">
      <c r="A214" t="s">
        <v>648</v>
      </c>
      <c r="B214" s="80" t="s">
        <v>104</v>
      </c>
      <c r="C214" s="80"/>
      <c r="D214" s="80" t="s">
        <v>101</v>
      </c>
      <c r="E214" s="83"/>
      <c r="F214" s="81" t="s">
        <v>431</v>
      </c>
      <c r="G214" s="82"/>
      <c r="H214" s="82"/>
      <c r="I214" s="82"/>
      <c r="J214" s="82"/>
      <c r="K214" s="82" t="s">
        <v>432</v>
      </c>
      <c r="L214" s="82"/>
      <c r="M214" s="82"/>
      <c r="N214" s="82"/>
      <c r="O214" s="82"/>
      <c r="P214" s="82"/>
      <c r="Q214" s="82"/>
      <c r="R214" s="82"/>
      <c r="S214" s="83"/>
      <c r="T214" s="83"/>
      <c r="U214" s="83"/>
      <c r="V214" s="83"/>
      <c r="W214" s="84"/>
      <c r="X214" s="83"/>
      <c r="Y214" s="98">
        <f>Y215</f>
        <v>0</v>
      </c>
      <c r="Z214" s="98">
        <f>Z215</f>
        <v>0</v>
      </c>
      <c r="AA214" s="98">
        <f>AA215</f>
        <v>0</v>
      </c>
      <c r="AB214" s="83"/>
      <c r="AC214" s="98">
        <f>AC215</f>
        <v>0</v>
      </c>
      <c r="AD214">
        <v>4</v>
      </c>
      <c r="AF214" s="83"/>
      <c r="AG214" s="83"/>
    </row>
    <row r="215">
      <c r="A215" t="s">
        <v>649</v>
      </c>
      <c r="B215" s="61" t="s">
        <v>111</v>
      </c>
      <c r="C215" s="61"/>
      <c r="D215" s="61" t="s">
        <v>101</v>
      </c>
      <c r="E215" s="90">
        <v>4</v>
      </c>
      <c r="F215" s="85" t="s">
        <v>440</v>
      </c>
      <c r="G215" s="88"/>
      <c r="H215" s="87"/>
      <c r="I215" s="87"/>
      <c r="J215" s="87"/>
      <c r="K215" s="87"/>
      <c r="L215" s="87" t="s">
        <v>441</v>
      </c>
      <c r="M215" s="87"/>
      <c r="N215" s="87"/>
      <c r="O215" s="87"/>
      <c r="P215" s="87"/>
      <c r="Q215" s="87"/>
      <c r="R215" s="89"/>
      <c r="S215" s="61" t="s">
        <v>211</v>
      </c>
      <c r="T215" s="91">
        <v>15</v>
      </c>
      <c r="W215" s="93"/>
      <c r="X215" s="62">
        <f xml:space="preserve"> ROUND(U215,2)+ROUND(V215,2)+ROUND(W215,2)</f>
        <v>0</v>
      </c>
      <c r="AA215" s="62">
        <f xml:space="preserve"> ROUND(ROUND(T215,3)*X215,2)</f>
        <v>0</v>
      </c>
      <c r="AB215" s="95">
        <v>0.2</v>
      </c>
      <c r="AC215" s="62">
        <f xml:space="preserve"> ROUND((1+AB215)*ROUND(T215,3)*X215,2)</f>
        <v>0</v>
      </c>
      <c r="AD215">
        <v>5</v>
      </c>
      <c r="AF215" s="96"/>
      <c r="AG215" s="97"/>
    </row>
    <row r="216">
      <c r="A216" t="s">
        <v>650</v>
      </c>
      <c r="B216" s="80" t="s">
        <v>104</v>
      </c>
      <c r="C216" s="80"/>
      <c r="D216" s="80" t="s">
        <v>101</v>
      </c>
      <c r="E216" s="83"/>
      <c r="F216" s="81" t="s">
        <v>108</v>
      </c>
      <c r="G216" s="82"/>
      <c r="H216" s="82"/>
      <c r="I216" s="82"/>
      <c r="J216" s="82"/>
      <c r="K216" s="82" t="s">
        <v>443</v>
      </c>
      <c r="L216" s="82"/>
      <c r="M216" s="82"/>
      <c r="N216" s="82"/>
      <c r="O216" s="82"/>
      <c r="P216" s="82"/>
      <c r="Q216" s="82"/>
      <c r="R216" s="82"/>
      <c r="S216" s="83"/>
      <c r="T216" s="83"/>
      <c r="U216" s="83"/>
      <c r="V216" s="83"/>
      <c r="W216" s="84"/>
      <c r="X216" s="83"/>
      <c r="Y216" s="98">
        <f>Y217</f>
        <v>0</v>
      </c>
      <c r="Z216" s="98">
        <f>Z217</f>
        <v>0</v>
      </c>
      <c r="AA216" s="98">
        <f>AA217</f>
        <v>0</v>
      </c>
      <c r="AB216" s="83"/>
      <c r="AC216" s="98">
        <f>AC217</f>
        <v>0</v>
      </c>
      <c r="AD216">
        <v>4</v>
      </c>
      <c r="AF216" s="83"/>
      <c r="AG216" s="83"/>
    </row>
    <row r="217">
      <c r="A217" t="s">
        <v>651</v>
      </c>
      <c r="B217" s="61" t="s">
        <v>111</v>
      </c>
      <c r="C217" s="61"/>
      <c r="D217" s="61" t="s">
        <v>101</v>
      </c>
      <c r="E217" s="90">
        <v>5</v>
      </c>
      <c r="F217" s="85" t="s">
        <v>445</v>
      </c>
      <c r="G217" s="88"/>
      <c r="H217" s="87"/>
      <c r="I217" s="87"/>
      <c r="J217" s="87"/>
      <c r="K217" s="87"/>
      <c r="L217" s="87" t="s">
        <v>446</v>
      </c>
      <c r="M217" s="87"/>
      <c r="N217" s="87"/>
      <c r="O217" s="87"/>
      <c r="P217" s="87"/>
      <c r="Q217" s="87"/>
      <c r="R217" s="89"/>
      <c r="S217" s="61" t="s">
        <v>124</v>
      </c>
      <c r="T217" s="91">
        <v>4.3</v>
      </c>
      <c r="W217" s="93"/>
      <c r="X217" s="62">
        <f xml:space="preserve"> ROUND(U217,2)+ROUND(V217,2)+ROUND(W217,2)</f>
        <v>0</v>
      </c>
      <c r="AA217" s="62">
        <f xml:space="preserve"> ROUND(ROUND(T217,3)*X217,2)</f>
        <v>0</v>
      </c>
      <c r="AB217" s="95">
        <v>0.2</v>
      </c>
      <c r="AC217" s="62">
        <f xml:space="preserve"> ROUND((1+AB217)*ROUND(T217,3)*X217,2)</f>
        <v>0</v>
      </c>
      <c r="AD217">
        <v>5</v>
      </c>
      <c r="AF217" s="96"/>
      <c r="AG217" s="97"/>
    </row>
    <row r="218">
      <c r="A218" t="s">
        <v>652</v>
      </c>
      <c r="B218" s="80" t="s">
        <v>104</v>
      </c>
      <c r="C218" s="80"/>
      <c r="D218" s="80" t="s">
        <v>101</v>
      </c>
      <c r="E218" s="83"/>
      <c r="F218" s="81" t="s">
        <v>135</v>
      </c>
      <c r="G218" s="82"/>
      <c r="H218" s="82"/>
      <c r="I218" s="82"/>
      <c r="J218" s="82"/>
      <c r="K218" s="82" t="s">
        <v>304</v>
      </c>
      <c r="L218" s="82"/>
      <c r="M218" s="82"/>
      <c r="N218" s="82"/>
      <c r="O218" s="82"/>
      <c r="P218" s="82"/>
      <c r="Q218" s="82"/>
      <c r="R218" s="82"/>
      <c r="S218" s="83"/>
      <c r="T218" s="83"/>
      <c r="U218" s="83"/>
      <c r="V218" s="83"/>
      <c r="W218" s="84"/>
      <c r="X218" s="83"/>
      <c r="Y218" s="98">
        <f>SUM(Y219:Y220)</f>
        <v>0</v>
      </c>
      <c r="Z218" s="98">
        <f>SUM(Z219:Z220)</f>
        <v>0</v>
      </c>
      <c r="AA218" s="98">
        <f>SUM(AA219:AA220)</f>
        <v>0</v>
      </c>
      <c r="AB218" s="83"/>
      <c r="AC218" s="98">
        <f>SUM(AC219:AC220)</f>
        <v>0</v>
      </c>
      <c r="AD218">
        <v>4</v>
      </c>
      <c r="AF218" s="83"/>
      <c r="AG218" s="83"/>
    </row>
    <row r="219">
      <c r="A219" t="s">
        <v>653</v>
      </c>
      <c r="B219" s="61" t="s">
        <v>111</v>
      </c>
      <c r="C219" s="61"/>
      <c r="D219" s="61" t="s">
        <v>101</v>
      </c>
      <c r="E219" s="90">
        <v>25</v>
      </c>
      <c r="F219" s="85" t="s">
        <v>654</v>
      </c>
      <c r="G219" s="88"/>
      <c r="H219" s="87"/>
      <c r="I219" s="87"/>
      <c r="J219" s="87"/>
      <c r="K219" s="87"/>
      <c r="L219" s="87" t="s">
        <v>655</v>
      </c>
      <c r="M219" s="87"/>
      <c r="N219" s="87"/>
      <c r="O219" s="87"/>
      <c r="P219" s="87"/>
      <c r="Q219" s="87"/>
      <c r="R219" s="89"/>
      <c r="S219" s="61" t="s">
        <v>124</v>
      </c>
      <c r="T219" s="91">
        <v>4.24</v>
      </c>
      <c r="W219" s="93"/>
      <c r="X219" s="62">
        <f xml:space="preserve"> ROUND(U219,2)+ROUND(V219,2)+ROUND(W219,2)</f>
        <v>0</v>
      </c>
      <c r="AA219" s="62">
        <f xml:space="preserve"> ROUND(ROUND(T219,3)*X219,2)</f>
        <v>0</v>
      </c>
      <c r="AB219" s="95">
        <v>0.2</v>
      </c>
      <c r="AC219" s="62">
        <f xml:space="preserve"> ROUND((1+AB219)*ROUND(T219,3)*X219,2)</f>
        <v>0</v>
      </c>
      <c r="AD219">
        <v>5</v>
      </c>
      <c r="AF219" s="96"/>
      <c r="AG219" s="97"/>
    </row>
    <row r="220">
      <c r="A220" t="s">
        <v>656</v>
      </c>
      <c r="B220" s="61" t="s">
        <v>111</v>
      </c>
      <c r="C220" s="61"/>
      <c r="D220" s="61" t="s">
        <v>101</v>
      </c>
      <c r="E220" s="90">
        <v>28</v>
      </c>
      <c r="F220" s="85" t="s">
        <v>470</v>
      </c>
      <c r="G220" s="88"/>
      <c r="H220" s="87"/>
      <c r="I220" s="87"/>
      <c r="J220" s="87"/>
      <c r="K220" s="87"/>
      <c r="L220" s="87" t="s">
        <v>471</v>
      </c>
      <c r="M220" s="87"/>
      <c r="N220" s="87"/>
      <c r="O220" s="87"/>
      <c r="P220" s="87"/>
      <c r="Q220" s="87"/>
      <c r="R220" s="89"/>
      <c r="S220" s="61" t="s">
        <v>124</v>
      </c>
      <c r="T220" s="91">
        <v>263.2</v>
      </c>
      <c r="W220" s="93"/>
      <c r="X220" s="62">
        <f xml:space="preserve"> ROUND(U220,2)+ROUND(V220,2)+ROUND(W220,2)</f>
        <v>0</v>
      </c>
      <c r="AA220" s="62">
        <f xml:space="preserve"> ROUND(ROUND(T220,3)*X220,2)</f>
        <v>0</v>
      </c>
      <c r="AB220" s="95">
        <v>0.2</v>
      </c>
      <c r="AC220" s="62">
        <f xml:space="preserve"> ROUND((1+AB220)*ROUND(T220,3)*X220,2)</f>
        <v>0</v>
      </c>
      <c r="AD220">
        <v>5</v>
      </c>
      <c r="AF220" s="96"/>
      <c r="AG220" s="97"/>
    </row>
    <row r="221">
      <c r="A221" t="s">
        <v>657</v>
      </c>
      <c r="B221" s="80" t="s">
        <v>104</v>
      </c>
      <c r="C221" s="80"/>
      <c r="D221" s="80" t="s">
        <v>101</v>
      </c>
      <c r="E221" s="83"/>
      <c r="F221" s="81" t="s">
        <v>169</v>
      </c>
      <c r="G221" s="82"/>
      <c r="H221" s="82"/>
      <c r="I221" s="82"/>
      <c r="J221" s="82"/>
      <c r="K221" s="82" t="s">
        <v>352</v>
      </c>
      <c r="L221" s="82"/>
      <c r="M221" s="82"/>
      <c r="N221" s="82"/>
      <c r="O221" s="82"/>
      <c r="P221" s="82"/>
      <c r="Q221" s="82"/>
      <c r="R221" s="82"/>
      <c r="S221" s="83"/>
      <c r="T221" s="83"/>
      <c r="U221" s="83"/>
      <c r="V221" s="83"/>
      <c r="W221" s="84"/>
      <c r="X221" s="83"/>
      <c r="Y221" s="98">
        <f>SUM(Y222:Y247)</f>
        <v>0</v>
      </c>
      <c r="Z221" s="98">
        <f>SUM(Z222:Z247)</f>
        <v>0</v>
      </c>
      <c r="AA221" s="98">
        <f>SUM(AA222:AA247)</f>
        <v>0</v>
      </c>
      <c r="AB221" s="83"/>
      <c r="AC221" s="98">
        <f>SUM(AC222:AC247)</f>
        <v>0</v>
      </c>
      <c r="AD221">
        <v>4</v>
      </c>
      <c r="AF221" s="83"/>
      <c r="AG221" s="83"/>
    </row>
    <row r="222">
      <c r="A222" t="s">
        <v>658</v>
      </c>
      <c r="B222" s="61" t="s">
        <v>111</v>
      </c>
      <c r="C222" s="61"/>
      <c r="D222" s="61" t="s">
        <v>101</v>
      </c>
      <c r="E222" s="90">
        <v>29</v>
      </c>
      <c r="F222" s="85" t="s">
        <v>477</v>
      </c>
      <c r="G222" s="88"/>
      <c r="H222" s="87"/>
      <c r="I222" s="87"/>
      <c r="J222" s="87"/>
      <c r="K222" s="87"/>
      <c r="L222" s="87" t="s">
        <v>478</v>
      </c>
      <c r="M222" s="87"/>
      <c r="N222" s="87"/>
      <c r="O222" s="87"/>
      <c r="P222" s="87"/>
      <c r="Q222" s="87"/>
      <c r="R222" s="89"/>
      <c r="S222" s="61" t="s">
        <v>114</v>
      </c>
      <c r="T222" s="91">
        <v>5</v>
      </c>
      <c r="W222" s="93"/>
      <c r="X222" s="62">
        <f xml:space="preserve"> ROUND(U222,2)+ROUND(V222,2)+ROUND(W222,2)</f>
        <v>0</v>
      </c>
      <c r="AA222" s="62">
        <f xml:space="preserve"> ROUND(ROUND(T222,3)*X222,2)</f>
        <v>0</v>
      </c>
      <c r="AB222" s="95">
        <v>0.2</v>
      </c>
      <c r="AC222" s="62">
        <f xml:space="preserve"> ROUND((1+AB222)*ROUND(T222,3)*X222,2)</f>
        <v>0</v>
      </c>
      <c r="AD222">
        <v>5</v>
      </c>
      <c r="AF222" s="96"/>
      <c r="AG222" s="97"/>
    </row>
    <row r="223">
      <c r="A223" t="s">
        <v>659</v>
      </c>
      <c r="B223" s="61" t="s">
        <v>111</v>
      </c>
      <c r="C223" s="61"/>
      <c r="D223" s="61" t="s">
        <v>101</v>
      </c>
      <c r="E223" s="90">
        <v>30</v>
      </c>
      <c r="F223" s="85" t="s">
        <v>489</v>
      </c>
      <c r="G223" s="88"/>
      <c r="H223" s="87"/>
      <c r="I223" s="87"/>
      <c r="J223" s="87"/>
      <c r="K223" s="87"/>
      <c r="L223" s="87" t="s">
        <v>490</v>
      </c>
      <c r="M223" s="87"/>
      <c r="N223" s="87"/>
      <c r="O223" s="87"/>
      <c r="P223" s="87"/>
      <c r="Q223" s="87"/>
      <c r="R223" s="89"/>
      <c r="S223" s="61" t="s">
        <v>124</v>
      </c>
      <c r="T223" s="91">
        <v>215.628</v>
      </c>
      <c r="W223" s="93"/>
      <c r="X223" s="62">
        <f xml:space="preserve"> ROUND(U223,2)+ROUND(V223,2)+ROUND(W223,2)</f>
        <v>0</v>
      </c>
      <c r="AA223" s="62">
        <f xml:space="preserve"> ROUND(ROUND(T223,3)*X223,2)</f>
        <v>0</v>
      </c>
      <c r="AB223" s="95">
        <v>0.2</v>
      </c>
      <c r="AC223" s="62">
        <f xml:space="preserve"> ROUND((1+AB223)*ROUND(T223,3)*X223,2)</f>
        <v>0</v>
      </c>
      <c r="AD223">
        <v>5</v>
      </c>
      <c r="AF223" s="96"/>
      <c r="AG223" s="97"/>
    </row>
    <row r="224">
      <c r="A224" t="s">
        <v>660</v>
      </c>
      <c r="B224" s="61" t="s">
        <v>111</v>
      </c>
      <c r="C224" s="61"/>
      <c r="D224" s="61" t="s">
        <v>101</v>
      </c>
      <c r="E224" s="90">
        <v>31</v>
      </c>
      <c r="F224" s="85" t="s">
        <v>354</v>
      </c>
      <c r="G224" s="88"/>
      <c r="H224" s="87"/>
      <c r="I224" s="87"/>
      <c r="J224" s="87"/>
      <c r="K224" s="87"/>
      <c r="L224" s="87" t="s">
        <v>495</v>
      </c>
      <c r="M224" s="87"/>
      <c r="N224" s="87"/>
      <c r="O224" s="87"/>
      <c r="P224" s="87"/>
      <c r="Q224" s="87"/>
      <c r="R224" s="89"/>
      <c r="S224" s="61" t="s">
        <v>124</v>
      </c>
      <c r="T224" s="91">
        <v>606.683</v>
      </c>
      <c r="W224" s="93"/>
      <c r="X224" s="62">
        <f xml:space="preserve"> ROUND(U224,2)+ROUND(V224,2)+ROUND(W224,2)</f>
        <v>0</v>
      </c>
      <c r="AA224" s="62">
        <f xml:space="preserve"> ROUND(ROUND(T224,3)*X224,2)</f>
        <v>0</v>
      </c>
      <c r="AB224" s="95">
        <v>0.2</v>
      </c>
      <c r="AC224" s="62">
        <f xml:space="preserve"> ROUND((1+AB224)*ROUND(T224,3)*X224,2)</f>
        <v>0</v>
      </c>
      <c r="AD224">
        <v>5</v>
      </c>
      <c r="AF224" s="96"/>
      <c r="AG224" s="97"/>
    </row>
    <row r="225">
      <c r="A225" t="s">
        <v>661</v>
      </c>
      <c r="B225" s="61" t="s">
        <v>111</v>
      </c>
      <c r="C225" s="61"/>
      <c r="D225" s="61" t="s">
        <v>101</v>
      </c>
      <c r="E225" s="90">
        <v>32</v>
      </c>
      <c r="F225" s="85" t="s">
        <v>357</v>
      </c>
      <c r="G225" s="88"/>
      <c r="H225" s="87"/>
      <c r="I225" s="87"/>
      <c r="J225" s="87"/>
      <c r="K225" s="87"/>
      <c r="L225" s="87" t="s">
        <v>358</v>
      </c>
      <c r="M225" s="87"/>
      <c r="N225" s="87"/>
      <c r="O225" s="87"/>
      <c r="P225" s="87"/>
      <c r="Q225" s="87"/>
      <c r="R225" s="89"/>
      <c r="S225" s="61" t="s">
        <v>124</v>
      </c>
      <c r="T225" s="91">
        <v>122</v>
      </c>
      <c r="W225" s="93"/>
      <c r="X225" s="62">
        <f xml:space="preserve"> ROUND(U225,2)+ROUND(V225,2)+ROUND(W225,2)</f>
        <v>0</v>
      </c>
      <c r="AA225" s="62">
        <f xml:space="preserve"> ROUND(ROUND(T225,3)*X225,2)</f>
        <v>0</v>
      </c>
      <c r="AB225" s="95">
        <v>0.2</v>
      </c>
      <c r="AC225" s="62">
        <f xml:space="preserve"> ROUND((1+AB225)*ROUND(T225,3)*X225,2)</f>
        <v>0</v>
      </c>
      <c r="AD225">
        <v>5</v>
      </c>
      <c r="AF225" s="96"/>
      <c r="AG225" s="97"/>
    </row>
    <row r="226">
      <c r="A226" t="s">
        <v>662</v>
      </c>
      <c r="B226" s="61" t="s">
        <v>111</v>
      </c>
      <c r="C226" s="61"/>
      <c r="D226" s="61" t="s">
        <v>101</v>
      </c>
      <c r="E226" s="90">
        <v>33</v>
      </c>
      <c r="F226" s="85" t="s">
        <v>360</v>
      </c>
      <c r="G226" s="88"/>
      <c r="H226" s="87"/>
      <c r="I226" s="87"/>
      <c r="J226" s="87"/>
      <c r="K226" s="87"/>
      <c r="L226" s="87" t="s">
        <v>361</v>
      </c>
      <c r="M226" s="87"/>
      <c r="N226" s="87"/>
      <c r="O226" s="87"/>
      <c r="P226" s="87"/>
      <c r="Q226" s="87"/>
      <c r="R226" s="89"/>
      <c r="S226" s="61" t="s">
        <v>124</v>
      </c>
      <c r="T226" s="91">
        <v>122</v>
      </c>
      <c r="W226" s="93"/>
      <c r="X226" s="62">
        <f xml:space="preserve"> ROUND(U226,2)+ROUND(V226,2)+ROUND(W226,2)</f>
        <v>0</v>
      </c>
      <c r="AA226" s="62">
        <f xml:space="preserve"> ROUND(ROUND(T226,3)*X226,2)</f>
        <v>0</v>
      </c>
      <c r="AB226" s="95">
        <v>0.2</v>
      </c>
      <c r="AC226" s="62">
        <f xml:space="preserve"> ROUND((1+AB226)*ROUND(T226,3)*X226,2)</f>
        <v>0</v>
      </c>
      <c r="AD226">
        <v>5</v>
      </c>
      <c r="AF226" s="96"/>
      <c r="AG226" s="97"/>
    </row>
    <row r="227">
      <c r="A227" t="s">
        <v>663</v>
      </c>
      <c r="B227" s="61" t="s">
        <v>111</v>
      </c>
      <c r="C227" s="61"/>
      <c r="D227" s="61" t="s">
        <v>101</v>
      </c>
      <c r="E227" s="90">
        <v>34</v>
      </c>
      <c r="F227" s="85" t="s">
        <v>178</v>
      </c>
      <c r="G227" s="88"/>
      <c r="H227" s="87"/>
      <c r="I227" s="87"/>
      <c r="J227" s="87"/>
      <c r="K227" s="87"/>
      <c r="L227" s="87" t="s">
        <v>502</v>
      </c>
      <c r="M227" s="87"/>
      <c r="N227" s="87"/>
      <c r="O227" s="87"/>
      <c r="P227" s="87"/>
      <c r="Q227" s="87"/>
      <c r="R227" s="89"/>
      <c r="S227" s="61" t="s">
        <v>124</v>
      </c>
      <c r="T227" s="91">
        <v>4.3</v>
      </c>
      <c r="W227" s="93"/>
      <c r="X227" s="62">
        <f xml:space="preserve"> ROUND(U227,2)+ROUND(V227,2)+ROUND(W227,2)</f>
        <v>0</v>
      </c>
      <c r="AA227" s="62">
        <f xml:space="preserve"> ROUND(ROUND(T227,3)*X227,2)</f>
        <v>0</v>
      </c>
      <c r="AB227" s="95">
        <v>0.2</v>
      </c>
      <c r="AC227" s="62">
        <f xml:space="preserve"> ROUND((1+AB227)*ROUND(T227,3)*X227,2)</f>
        <v>0</v>
      </c>
      <c r="AD227">
        <v>5</v>
      </c>
      <c r="AF227" s="96"/>
      <c r="AG227" s="97"/>
    </row>
    <row r="228">
      <c r="A228" t="s">
        <v>664</v>
      </c>
      <c r="B228" s="61" t="s">
        <v>111</v>
      </c>
      <c r="C228" s="61"/>
      <c r="D228" s="61" t="s">
        <v>101</v>
      </c>
      <c r="E228" s="90">
        <v>35</v>
      </c>
      <c r="F228" s="85" t="s">
        <v>507</v>
      </c>
      <c r="G228" s="88"/>
      <c r="H228" s="87"/>
      <c r="I228" s="87"/>
      <c r="J228" s="87"/>
      <c r="K228" s="87"/>
      <c r="L228" s="87" t="s">
        <v>665</v>
      </c>
      <c r="M228" s="87"/>
      <c r="N228" s="87"/>
      <c r="O228" s="87"/>
      <c r="P228" s="87"/>
      <c r="Q228" s="87"/>
      <c r="R228" s="89"/>
      <c r="S228" s="61" t="s">
        <v>124</v>
      </c>
      <c r="T228" s="91">
        <v>38.728</v>
      </c>
      <c r="W228" s="93"/>
      <c r="X228" s="62">
        <f xml:space="preserve"> ROUND(U228,2)+ROUND(V228,2)+ROUND(W228,2)</f>
        <v>0</v>
      </c>
      <c r="AA228" s="62">
        <f xml:space="preserve"> ROUND(ROUND(T228,3)*X228,2)</f>
        <v>0</v>
      </c>
      <c r="AB228" s="95">
        <v>0.2</v>
      </c>
      <c r="AC228" s="62">
        <f xml:space="preserve"> ROUND((1+AB228)*ROUND(T228,3)*X228,2)</f>
        <v>0</v>
      </c>
      <c r="AD228">
        <v>5</v>
      </c>
      <c r="AF228" s="96"/>
      <c r="AG228" s="97"/>
    </row>
    <row r="229">
      <c r="A229" t="s">
        <v>666</v>
      </c>
      <c r="B229" s="61" t="s">
        <v>111</v>
      </c>
      <c r="C229" s="61"/>
      <c r="D229" s="61" t="s">
        <v>101</v>
      </c>
      <c r="E229" s="90">
        <v>36</v>
      </c>
      <c r="F229" s="85" t="s">
        <v>531</v>
      </c>
      <c r="G229" s="88"/>
      <c r="H229" s="87"/>
      <c r="I229" s="87"/>
      <c r="J229" s="87"/>
      <c r="K229" s="87"/>
      <c r="L229" s="87" t="s">
        <v>532</v>
      </c>
      <c r="M229" s="87"/>
      <c r="N229" s="87"/>
      <c r="O229" s="87"/>
      <c r="P229" s="87"/>
      <c r="Q229" s="87"/>
      <c r="R229" s="89"/>
      <c r="S229" s="61" t="s">
        <v>114</v>
      </c>
      <c r="T229" s="91">
        <v>5</v>
      </c>
      <c r="W229" s="93"/>
      <c r="X229" s="62">
        <f xml:space="preserve"> ROUND(U229,2)+ROUND(V229,2)+ROUND(W229,2)</f>
        <v>0</v>
      </c>
      <c r="AA229" s="62">
        <f xml:space="preserve"> ROUND(ROUND(T229,3)*X229,2)</f>
        <v>0</v>
      </c>
      <c r="AB229" s="95">
        <v>0.2</v>
      </c>
      <c r="AC229" s="62">
        <f xml:space="preserve"> ROUND((1+AB229)*ROUND(T229,3)*X229,2)</f>
        <v>0</v>
      </c>
      <c r="AD229">
        <v>5</v>
      </c>
      <c r="AF229" s="96"/>
      <c r="AG229" s="97"/>
    </row>
    <row r="230">
      <c r="A230" t="s">
        <v>667</v>
      </c>
      <c r="B230" s="61" t="s">
        <v>111</v>
      </c>
      <c r="C230" s="61"/>
      <c r="D230" s="61" t="s">
        <v>101</v>
      </c>
      <c r="E230" s="90">
        <v>37</v>
      </c>
      <c r="F230" s="85" t="s">
        <v>534</v>
      </c>
      <c r="G230" s="88"/>
      <c r="H230" s="87"/>
      <c r="I230" s="87"/>
      <c r="J230" s="87"/>
      <c r="K230" s="87"/>
      <c r="L230" s="87" t="s">
        <v>535</v>
      </c>
      <c r="M230" s="87"/>
      <c r="N230" s="87"/>
      <c r="O230" s="87"/>
      <c r="P230" s="87"/>
      <c r="Q230" s="87"/>
      <c r="R230" s="89"/>
      <c r="S230" s="61" t="s">
        <v>114</v>
      </c>
      <c r="T230" s="91">
        <v>1</v>
      </c>
      <c r="W230" s="93"/>
      <c r="X230" s="62">
        <f xml:space="preserve"> ROUND(U230,2)+ROUND(V230,2)+ROUND(W230,2)</f>
        <v>0</v>
      </c>
      <c r="AA230" s="62">
        <f xml:space="preserve"> ROUND(ROUND(T230,3)*X230,2)</f>
        <v>0</v>
      </c>
      <c r="AB230" s="95">
        <v>0.2</v>
      </c>
      <c r="AC230" s="62">
        <f xml:space="preserve"> ROUND((1+AB230)*ROUND(T230,3)*X230,2)</f>
        <v>0</v>
      </c>
      <c r="AD230">
        <v>5</v>
      </c>
      <c r="AF230" s="96"/>
      <c r="AG230" s="97"/>
    </row>
    <row r="231">
      <c r="A231" t="s">
        <v>668</v>
      </c>
      <c r="B231" s="61" t="s">
        <v>111</v>
      </c>
      <c r="C231" s="61"/>
      <c r="D231" s="61" t="s">
        <v>101</v>
      </c>
      <c r="E231" s="90">
        <v>38</v>
      </c>
      <c r="F231" s="85" t="s">
        <v>537</v>
      </c>
      <c r="G231" s="88"/>
      <c r="H231" s="87"/>
      <c r="I231" s="87"/>
      <c r="J231" s="87"/>
      <c r="K231" s="87"/>
      <c r="L231" s="87" t="s">
        <v>538</v>
      </c>
      <c r="M231" s="87"/>
      <c r="N231" s="87"/>
      <c r="O231" s="87"/>
      <c r="P231" s="87"/>
      <c r="Q231" s="87"/>
      <c r="R231" s="89"/>
      <c r="S231" s="61" t="s">
        <v>539</v>
      </c>
      <c r="T231" s="91">
        <v>40</v>
      </c>
      <c r="W231" s="93"/>
      <c r="X231" s="62">
        <f xml:space="preserve"> ROUND(U231,2)+ROUND(V231,2)+ROUND(W231,2)</f>
        <v>0</v>
      </c>
      <c r="AA231" s="62">
        <f xml:space="preserve"> ROUND(ROUND(T231,3)*X231,2)</f>
        <v>0</v>
      </c>
      <c r="AB231" s="95">
        <v>0.2</v>
      </c>
      <c r="AC231" s="62">
        <f xml:space="preserve"> ROUND((1+AB231)*ROUND(T231,3)*X231,2)</f>
        <v>0</v>
      </c>
      <c r="AD231">
        <v>5</v>
      </c>
      <c r="AF231" s="96"/>
      <c r="AG231" s="97"/>
    </row>
    <row r="232">
      <c r="A232" t="s">
        <v>669</v>
      </c>
      <c r="B232" s="61" t="s">
        <v>111</v>
      </c>
      <c r="C232" s="61"/>
      <c r="D232" s="61" t="s">
        <v>101</v>
      </c>
      <c r="E232" s="90">
        <v>39</v>
      </c>
      <c r="F232" s="85" t="s">
        <v>541</v>
      </c>
      <c r="G232" s="88"/>
      <c r="H232" s="87"/>
      <c r="I232" s="87"/>
      <c r="J232" s="87"/>
      <c r="K232" s="87"/>
      <c r="L232" s="87" t="s">
        <v>542</v>
      </c>
      <c r="M232" s="87"/>
      <c r="N232" s="87"/>
      <c r="O232" s="87"/>
      <c r="P232" s="87"/>
      <c r="Q232" s="87"/>
      <c r="R232" s="89"/>
      <c r="S232" s="61" t="s">
        <v>539</v>
      </c>
      <c r="T232" s="91">
        <v>39</v>
      </c>
      <c r="W232" s="93"/>
      <c r="X232" s="62">
        <f xml:space="preserve"> ROUND(U232,2)+ROUND(V232,2)+ROUND(W232,2)</f>
        <v>0</v>
      </c>
      <c r="AA232" s="62">
        <f xml:space="preserve"> ROUND(ROUND(T232,3)*X232,2)</f>
        <v>0</v>
      </c>
      <c r="AB232" s="95">
        <v>0.2</v>
      </c>
      <c r="AC232" s="62">
        <f xml:space="preserve"> ROUND((1+AB232)*ROUND(T232,3)*X232,2)</f>
        <v>0</v>
      </c>
      <c r="AD232">
        <v>5</v>
      </c>
      <c r="AF232" s="96"/>
      <c r="AG232" s="97"/>
    </row>
    <row r="233">
      <c r="A233" t="s">
        <v>670</v>
      </c>
      <c r="B233" s="61" t="s">
        <v>111</v>
      </c>
      <c r="C233" s="61"/>
      <c r="D233" s="61" t="s">
        <v>101</v>
      </c>
      <c r="E233" s="90">
        <v>40</v>
      </c>
      <c r="F233" s="85" t="s">
        <v>544</v>
      </c>
      <c r="G233" s="88"/>
      <c r="H233" s="87"/>
      <c r="I233" s="87"/>
      <c r="J233" s="87"/>
      <c r="K233" s="87"/>
      <c r="L233" s="87" t="s">
        <v>545</v>
      </c>
      <c r="M233" s="87"/>
      <c r="N233" s="87"/>
      <c r="O233" s="87"/>
      <c r="P233" s="87"/>
      <c r="Q233" s="87"/>
      <c r="R233" s="89"/>
      <c r="S233" s="61" t="s">
        <v>211</v>
      </c>
      <c r="T233" s="91">
        <v>1</v>
      </c>
      <c r="W233" s="93"/>
      <c r="X233" s="62">
        <f xml:space="preserve"> ROUND(U233,2)+ROUND(V233,2)+ROUND(W233,2)</f>
        <v>0</v>
      </c>
      <c r="AA233" s="62">
        <f xml:space="preserve"> ROUND(ROUND(T233,3)*X233,2)</f>
        <v>0</v>
      </c>
      <c r="AB233" s="95">
        <v>0.2</v>
      </c>
      <c r="AC233" s="62">
        <f xml:space="preserve"> ROUND((1+AB233)*ROUND(T233,3)*X233,2)</f>
        <v>0</v>
      </c>
      <c r="AD233">
        <v>5</v>
      </c>
      <c r="AF233" s="96"/>
      <c r="AG233" s="97"/>
    </row>
    <row r="234">
      <c r="A234" t="s">
        <v>671</v>
      </c>
      <c r="B234" s="61" t="s">
        <v>111</v>
      </c>
      <c r="C234" s="61"/>
      <c r="D234" s="61" t="s">
        <v>101</v>
      </c>
      <c r="E234" s="90">
        <v>41</v>
      </c>
      <c r="F234" s="85" t="s">
        <v>547</v>
      </c>
      <c r="G234" s="88"/>
      <c r="H234" s="87"/>
      <c r="I234" s="87"/>
      <c r="J234" s="87"/>
      <c r="K234" s="87"/>
      <c r="L234" s="87" t="s">
        <v>672</v>
      </c>
      <c r="M234" s="87"/>
      <c r="N234" s="87"/>
      <c r="O234" s="87"/>
      <c r="P234" s="87"/>
      <c r="Q234" s="87"/>
      <c r="R234" s="89"/>
      <c r="S234" s="61" t="s">
        <v>211</v>
      </c>
      <c r="T234" s="91">
        <v>7.27</v>
      </c>
      <c r="W234" s="93"/>
      <c r="X234" s="62">
        <f xml:space="preserve"> ROUND(U234,2)+ROUND(V234,2)+ROUND(W234,2)</f>
        <v>0</v>
      </c>
      <c r="AA234" s="62">
        <f xml:space="preserve"> ROUND(ROUND(T234,3)*X234,2)</f>
        <v>0</v>
      </c>
      <c r="AB234" s="95">
        <v>0.2</v>
      </c>
      <c r="AC234" s="62">
        <f xml:space="preserve"> ROUND((1+AB234)*ROUND(T234,3)*X234,2)</f>
        <v>0</v>
      </c>
      <c r="AD234">
        <v>5</v>
      </c>
      <c r="AF234" s="96"/>
      <c r="AG234" s="97"/>
    </row>
    <row r="235">
      <c r="A235" t="s">
        <v>673</v>
      </c>
      <c r="B235" s="61" t="s">
        <v>111</v>
      </c>
      <c r="C235" s="61"/>
      <c r="D235" s="61" t="s">
        <v>101</v>
      </c>
      <c r="E235" s="90">
        <v>42</v>
      </c>
      <c r="F235" s="85" t="s">
        <v>553</v>
      </c>
      <c r="G235" s="88"/>
      <c r="H235" s="87"/>
      <c r="I235" s="87"/>
      <c r="J235" s="87"/>
      <c r="K235" s="87"/>
      <c r="L235" s="87" t="s">
        <v>554</v>
      </c>
      <c r="M235" s="87"/>
      <c r="N235" s="87"/>
      <c r="O235" s="87"/>
      <c r="P235" s="87"/>
      <c r="Q235" s="87"/>
      <c r="R235" s="89"/>
      <c r="S235" s="61" t="s">
        <v>224</v>
      </c>
      <c r="T235" s="91">
        <v>26.9</v>
      </c>
      <c r="W235" s="93"/>
      <c r="X235" s="62">
        <f xml:space="preserve"> ROUND(U235,2)+ROUND(V235,2)+ROUND(W235,2)</f>
        <v>0</v>
      </c>
      <c r="AA235" s="62">
        <f xml:space="preserve"> ROUND(ROUND(T235,3)*X235,2)</f>
        <v>0</v>
      </c>
      <c r="AB235" s="95">
        <v>0.2</v>
      </c>
      <c r="AC235" s="62">
        <f xml:space="preserve"> ROUND((1+AB235)*ROUND(T235,3)*X235,2)</f>
        <v>0</v>
      </c>
      <c r="AD235">
        <v>5</v>
      </c>
      <c r="AF235" s="96"/>
      <c r="AG235" s="97"/>
    </row>
    <row r="236">
      <c r="A236" t="s">
        <v>674</v>
      </c>
      <c r="B236" s="61" t="s">
        <v>111</v>
      </c>
      <c r="C236" s="61"/>
      <c r="D236" s="61" t="s">
        <v>101</v>
      </c>
      <c r="E236" s="90">
        <v>43</v>
      </c>
      <c r="F236" s="85" t="s">
        <v>556</v>
      </c>
      <c r="G236" s="88"/>
      <c r="H236" s="87"/>
      <c r="I236" s="87"/>
      <c r="J236" s="87"/>
      <c r="K236" s="87"/>
      <c r="L236" s="87" t="s">
        <v>557</v>
      </c>
      <c r="M236" s="87"/>
      <c r="N236" s="87"/>
      <c r="O236" s="87"/>
      <c r="P236" s="87"/>
      <c r="Q236" s="87"/>
      <c r="R236" s="89"/>
      <c r="S236" s="61" t="s">
        <v>211</v>
      </c>
      <c r="T236" s="91">
        <v>6</v>
      </c>
      <c r="W236" s="93"/>
      <c r="X236" s="62">
        <f xml:space="preserve"> ROUND(U236,2)+ROUND(V236,2)+ROUND(W236,2)</f>
        <v>0</v>
      </c>
      <c r="AA236" s="62">
        <f xml:space="preserve"> ROUND(ROUND(T236,3)*X236,2)</f>
        <v>0</v>
      </c>
      <c r="AB236" s="95">
        <v>0.2</v>
      </c>
      <c r="AC236" s="62">
        <f xml:space="preserve"> ROUND((1+AB236)*ROUND(T236,3)*X236,2)</f>
        <v>0</v>
      </c>
      <c r="AD236">
        <v>5</v>
      </c>
      <c r="AF236" s="96"/>
      <c r="AG236" s="97"/>
    </row>
    <row r="237">
      <c r="A237" t="s">
        <v>675</v>
      </c>
      <c r="B237" s="61" t="s">
        <v>111</v>
      </c>
      <c r="C237" s="61"/>
      <c r="D237" s="61" t="s">
        <v>101</v>
      </c>
      <c r="E237" s="90">
        <v>44</v>
      </c>
      <c r="F237" s="85" t="s">
        <v>559</v>
      </c>
      <c r="G237" s="88"/>
      <c r="H237" s="87"/>
      <c r="I237" s="87"/>
      <c r="J237" s="87"/>
      <c r="K237" s="87"/>
      <c r="L237" s="87" t="s">
        <v>560</v>
      </c>
      <c r="M237" s="87"/>
      <c r="N237" s="87"/>
      <c r="O237" s="87"/>
      <c r="P237" s="87"/>
      <c r="Q237" s="87"/>
      <c r="R237" s="89"/>
      <c r="S237" s="61" t="s">
        <v>211</v>
      </c>
      <c r="T237" s="91">
        <v>6</v>
      </c>
      <c r="W237" s="93"/>
      <c r="X237" s="62">
        <f xml:space="preserve"> ROUND(U237,2)+ROUND(V237,2)+ROUND(W237,2)</f>
        <v>0</v>
      </c>
      <c r="AA237" s="62">
        <f xml:space="preserve"> ROUND(ROUND(T237,3)*X237,2)</f>
        <v>0</v>
      </c>
      <c r="AB237" s="95">
        <v>0.2</v>
      </c>
      <c r="AC237" s="62">
        <f xml:space="preserve"> ROUND((1+AB237)*ROUND(T237,3)*X237,2)</f>
        <v>0</v>
      </c>
      <c r="AD237">
        <v>5</v>
      </c>
      <c r="AF237" s="96"/>
      <c r="AG237" s="97"/>
    </row>
    <row r="238">
      <c r="A238" t="s">
        <v>676</v>
      </c>
      <c r="B238" s="61" t="s">
        <v>111</v>
      </c>
      <c r="C238" s="61"/>
      <c r="D238" s="61" t="s">
        <v>101</v>
      </c>
      <c r="E238" s="90">
        <v>45</v>
      </c>
      <c r="F238" s="85" t="s">
        <v>226</v>
      </c>
      <c r="G238" s="88"/>
      <c r="H238" s="87"/>
      <c r="I238" s="87"/>
      <c r="J238" s="87"/>
      <c r="K238" s="87"/>
      <c r="L238" s="87" t="s">
        <v>227</v>
      </c>
      <c r="M238" s="87"/>
      <c r="N238" s="87"/>
      <c r="O238" s="87"/>
      <c r="P238" s="87"/>
      <c r="Q238" s="87"/>
      <c r="R238" s="89"/>
      <c r="S238" s="61" t="s">
        <v>224</v>
      </c>
      <c r="T238" s="91">
        <v>28.72</v>
      </c>
      <c r="W238" s="93"/>
      <c r="X238" s="62">
        <f xml:space="preserve"> ROUND(U238,2)+ROUND(V238,2)+ROUND(W238,2)</f>
        <v>0</v>
      </c>
      <c r="AA238" s="62">
        <f xml:space="preserve"> ROUND(ROUND(T238,3)*X238,2)</f>
        <v>0</v>
      </c>
      <c r="AB238" s="95">
        <v>0.2</v>
      </c>
      <c r="AC238" s="62">
        <f xml:space="preserve"> ROUND((1+AB238)*ROUND(T238,3)*X238,2)</f>
        <v>0</v>
      </c>
      <c r="AD238">
        <v>5</v>
      </c>
      <c r="AF238" s="96"/>
      <c r="AG238" s="97"/>
    </row>
    <row r="239">
      <c r="A239" t="s">
        <v>677</v>
      </c>
      <c r="B239" s="61" t="s">
        <v>111</v>
      </c>
      <c r="C239" s="61"/>
      <c r="D239" s="61" t="s">
        <v>101</v>
      </c>
      <c r="E239" s="90">
        <v>46</v>
      </c>
      <c r="F239" s="85" t="s">
        <v>229</v>
      </c>
      <c r="G239" s="88"/>
      <c r="H239" s="87"/>
      <c r="I239" s="87"/>
      <c r="J239" s="87"/>
      <c r="K239" s="87"/>
      <c r="L239" s="87" t="s">
        <v>230</v>
      </c>
      <c r="M239" s="87"/>
      <c r="N239" s="87"/>
      <c r="O239" s="87"/>
      <c r="P239" s="87"/>
      <c r="Q239" s="87"/>
      <c r="R239" s="89"/>
      <c r="S239" s="61" t="s">
        <v>224</v>
      </c>
      <c r="T239" s="91">
        <v>287.2</v>
      </c>
      <c r="W239" s="93"/>
      <c r="X239" s="62">
        <f xml:space="preserve"> ROUND(U239,2)+ROUND(V239,2)+ROUND(W239,2)</f>
        <v>0</v>
      </c>
      <c r="AA239" s="62">
        <f xml:space="preserve"> ROUND(ROUND(T239,3)*X239,2)</f>
        <v>0</v>
      </c>
      <c r="AB239" s="95">
        <v>0.2</v>
      </c>
      <c r="AC239" s="62">
        <f xml:space="preserve"> ROUND((1+AB239)*ROUND(T239,3)*X239,2)</f>
        <v>0</v>
      </c>
      <c r="AD239">
        <v>5</v>
      </c>
      <c r="AF239" s="96"/>
      <c r="AG239" s="97"/>
    </row>
    <row r="240">
      <c r="A240" t="s">
        <v>678</v>
      </c>
      <c r="B240" s="61" t="s">
        <v>111</v>
      </c>
      <c r="C240" s="61"/>
      <c r="D240" s="61" t="s">
        <v>101</v>
      </c>
      <c r="E240" s="90">
        <v>47</v>
      </c>
      <c r="F240" s="85" t="s">
        <v>232</v>
      </c>
      <c r="G240" s="88"/>
      <c r="H240" s="87"/>
      <c r="I240" s="87"/>
      <c r="J240" s="87"/>
      <c r="K240" s="87"/>
      <c r="L240" s="87" t="s">
        <v>233</v>
      </c>
      <c r="M240" s="87"/>
      <c r="N240" s="87"/>
      <c r="O240" s="87"/>
      <c r="P240" s="87"/>
      <c r="Q240" s="87"/>
      <c r="R240" s="89"/>
      <c r="S240" s="61" t="s">
        <v>224</v>
      </c>
      <c r="T240" s="91">
        <v>28.72</v>
      </c>
      <c r="W240" s="93"/>
      <c r="X240" s="62">
        <f xml:space="preserve"> ROUND(U240,2)+ROUND(V240,2)+ROUND(W240,2)</f>
        <v>0</v>
      </c>
      <c r="AA240" s="62">
        <f xml:space="preserve"> ROUND(ROUND(T240,3)*X240,2)</f>
        <v>0</v>
      </c>
      <c r="AB240" s="95">
        <v>0.2</v>
      </c>
      <c r="AC240" s="62">
        <f xml:space="preserve"> ROUND((1+AB240)*ROUND(T240,3)*X240,2)</f>
        <v>0</v>
      </c>
      <c r="AD240">
        <v>5</v>
      </c>
      <c r="AF240" s="96"/>
      <c r="AG240" s="97"/>
    </row>
    <row r="241">
      <c r="A241" t="s">
        <v>679</v>
      </c>
      <c r="B241" s="61" t="s">
        <v>111</v>
      </c>
      <c r="C241" s="61"/>
      <c r="D241" s="61" t="s">
        <v>101</v>
      </c>
      <c r="E241" s="90">
        <v>48</v>
      </c>
      <c r="F241" s="85" t="s">
        <v>235</v>
      </c>
      <c r="G241" s="88"/>
      <c r="H241" s="87"/>
      <c r="I241" s="87"/>
      <c r="J241" s="87"/>
      <c r="K241" s="87"/>
      <c r="L241" s="87" t="s">
        <v>236</v>
      </c>
      <c r="M241" s="87"/>
      <c r="N241" s="87"/>
      <c r="O241" s="87"/>
      <c r="P241" s="87"/>
      <c r="Q241" s="87"/>
      <c r="R241" s="89"/>
      <c r="S241" s="61" t="s">
        <v>224</v>
      </c>
      <c r="T241" s="91">
        <v>28.72</v>
      </c>
      <c r="W241" s="93"/>
      <c r="X241" s="62">
        <f xml:space="preserve"> ROUND(U241,2)+ROUND(V241,2)+ROUND(W241,2)</f>
        <v>0</v>
      </c>
      <c r="AA241" s="62">
        <f xml:space="preserve"> ROUND(ROUND(T241,3)*X241,2)</f>
        <v>0</v>
      </c>
      <c r="AB241" s="95">
        <v>0.2</v>
      </c>
      <c r="AC241" s="62">
        <f xml:space="preserve"> ROUND((1+AB241)*ROUND(T241,3)*X241,2)</f>
        <v>0</v>
      </c>
      <c r="AD241">
        <v>5</v>
      </c>
      <c r="AF241" s="96"/>
      <c r="AG241" s="97"/>
    </row>
    <row r="242">
      <c r="A242" t="s">
        <v>680</v>
      </c>
      <c r="B242" s="61" t="s">
        <v>111</v>
      </c>
      <c r="C242" s="61"/>
      <c r="D242" s="61" t="s">
        <v>101</v>
      </c>
      <c r="E242" s="90">
        <v>49</v>
      </c>
      <c r="F242" s="85" t="s">
        <v>381</v>
      </c>
      <c r="G242" s="88"/>
      <c r="H242" s="87"/>
      <c r="I242" s="87"/>
      <c r="J242" s="87"/>
      <c r="K242" s="87"/>
      <c r="L242" s="87" t="s">
        <v>382</v>
      </c>
      <c r="M242" s="87"/>
      <c r="N242" s="87"/>
      <c r="O242" s="87"/>
      <c r="P242" s="87"/>
      <c r="Q242" s="87"/>
      <c r="R242" s="89"/>
      <c r="S242" s="61" t="s">
        <v>224</v>
      </c>
      <c r="T242" s="91">
        <v>28.72</v>
      </c>
      <c r="W242" s="93"/>
      <c r="X242" s="62">
        <f xml:space="preserve"> ROUND(U242,2)+ROUND(V242,2)+ROUND(W242,2)</f>
        <v>0</v>
      </c>
      <c r="AA242" s="62">
        <f xml:space="preserve"> ROUND(ROUND(T242,3)*X242,2)</f>
        <v>0</v>
      </c>
      <c r="AB242" s="95">
        <v>0.2</v>
      </c>
      <c r="AC242" s="62">
        <f xml:space="preserve"> ROUND((1+AB242)*ROUND(T242,3)*X242,2)</f>
        <v>0</v>
      </c>
      <c r="AD242">
        <v>5</v>
      </c>
      <c r="AF242" s="96"/>
      <c r="AG242" s="97"/>
    </row>
    <row r="243">
      <c r="A243" t="s">
        <v>681</v>
      </c>
      <c r="B243" s="61" t="s">
        <v>111</v>
      </c>
      <c r="C243" s="61"/>
      <c r="D243" s="61" t="s">
        <v>101</v>
      </c>
      <c r="E243" s="90">
        <v>50</v>
      </c>
      <c r="F243" s="85" t="s">
        <v>238</v>
      </c>
      <c r="G243" s="88"/>
      <c r="H243" s="87"/>
      <c r="I243" s="87"/>
      <c r="J243" s="87"/>
      <c r="K243" s="87"/>
      <c r="L243" s="87" t="s">
        <v>567</v>
      </c>
      <c r="M243" s="87"/>
      <c r="N243" s="87"/>
      <c r="O243" s="87"/>
      <c r="P243" s="87"/>
      <c r="Q243" s="87"/>
      <c r="R243" s="89"/>
      <c r="S243" s="61" t="s">
        <v>224</v>
      </c>
      <c r="T243" s="91">
        <v>5.6</v>
      </c>
      <c r="W243" s="93"/>
      <c r="X243" s="62">
        <f xml:space="preserve"> ROUND(U243,2)+ROUND(V243,2)+ROUND(W243,2)</f>
        <v>0</v>
      </c>
      <c r="AA243" s="62">
        <f xml:space="preserve"> ROUND(ROUND(T243,3)*X243,2)</f>
        <v>0</v>
      </c>
      <c r="AB243" s="95">
        <v>0.2</v>
      </c>
      <c r="AC243" s="62">
        <f xml:space="preserve"> ROUND((1+AB243)*ROUND(T243,3)*X243,2)</f>
        <v>0</v>
      </c>
      <c r="AD243">
        <v>5</v>
      </c>
      <c r="AF243" s="96"/>
      <c r="AG243" s="97"/>
    </row>
    <row r="244">
      <c r="A244" t="s">
        <v>682</v>
      </c>
      <c r="B244" s="61" t="s">
        <v>111</v>
      </c>
      <c r="C244" s="61"/>
      <c r="D244" s="61" t="s">
        <v>101</v>
      </c>
      <c r="E244" s="90">
        <v>51</v>
      </c>
      <c r="F244" s="85" t="s">
        <v>241</v>
      </c>
      <c r="G244" s="88"/>
      <c r="H244" s="87"/>
      <c r="I244" s="87"/>
      <c r="J244" s="87"/>
      <c r="K244" s="87"/>
      <c r="L244" s="87" t="s">
        <v>242</v>
      </c>
      <c r="M244" s="87"/>
      <c r="N244" s="87"/>
      <c r="O244" s="87"/>
      <c r="P244" s="87"/>
      <c r="Q244" s="87"/>
      <c r="R244" s="89"/>
      <c r="S244" s="61" t="s">
        <v>224</v>
      </c>
      <c r="T244" s="91">
        <v>0.02</v>
      </c>
      <c r="W244" s="93"/>
      <c r="X244" s="62">
        <f xml:space="preserve"> ROUND(U244,2)+ROUND(V244,2)+ROUND(W244,2)</f>
        <v>0</v>
      </c>
      <c r="AA244" s="62">
        <f xml:space="preserve"> ROUND(ROUND(T244,3)*X244,2)</f>
        <v>0</v>
      </c>
      <c r="AB244" s="95">
        <v>0.2</v>
      </c>
      <c r="AC244" s="62">
        <f xml:space="preserve"> ROUND((1+AB244)*ROUND(T244,3)*X244,2)</f>
        <v>0</v>
      </c>
      <c r="AD244">
        <v>5</v>
      </c>
      <c r="AF244" s="96"/>
      <c r="AG244" s="97"/>
    </row>
    <row r="245">
      <c r="A245" t="s">
        <v>683</v>
      </c>
      <c r="B245" s="61" t="s">
        <v>111</v>
      </c>
      <c r="C245" s="61"/>
      <c r="D245" s="61" t="s">
        <v>101</v>
      </c>
      <c r="E245" s="90">
        <v>52</v>
      </c>
      <c r="F245" s="85" t="s">
        <v>569</v>
      </c>
      <c r="G245" s="88"/>
      <c r="H245" s="87"/>
      <c r="I245" s="87"/>
      <c r="J245" s="87"/>
      <c r="K245" s="87"/>
      <c r="L245" s="87" t="s">
        <v>570</v>
      </c>
      <c r="M245" s="87"/>
      <c r="N245" s="87"/>
      <c r="O245" s="87"/>
      <c r="P245" s="87"/>
      <c r="Q245" s="87"/>
      <c r="R245" s="89"/>
      <c r="S245" s="61" t="s">
        <v>224</v>
      </c>
      <c r="T245" s="91">
        <v>25</v>
      </c>
      <c r="W245" s="93"/>
      <c r="X245" s="62">
        <f xml:space="preserve"> ROUND(U245,2)+ROUND(V245,2)+ROUND(W245,2)</f>
        <v>0</v>
      </c>
      <c r="AA245" s="62">
        <f xml:space="preserve"> ROUND(ROUND(T245,3)*X245,2)</f>
        <v>0</v>
      </c>
      <c r="AB245" s="95">
        <v>0.2</v>
      </c>
      <c r="AC245" s="62">
        <f xml:space="preserve"> ROUND((1+AB245)*ROUND(T245,3)*X245,2)</f>
        <v>0</v>
      </c>
      <c r="AD245">
        <v>5</v>
      </c>
      <c r="AF245" s="96"/>
      <c r="AG245" s="97"/>
    </row>
    <row r="246">
      <c r="A246" t="s">
        <v>684</v>
      </c>
      <c r="B246" s="61" t="s">
        <v>111</v>
      </c>
      <c r="C246" s="61"/>
      <c r="D246" s="61" t="s">
        <v>101</v>
      </c>
      <c r="E246" s="90">
        <v>53</v>
      </c>
      <c r="F246" s="85" t="s">
        <v>384</v>
      </c>
      <c r="G246" s="88"/>
      <c r="H246" s="87"/>
      <c r="I246" s="87"/>
      <c r="J246" s="87"/>
      <c r="K246" s="87"/>
      <c r="L246" s="87" t="s">
        <v>385</v>
      </c>
      <c r="M246" s="87"/>
      <c r="N246" s="87"/>
      <c r="O246" s="87"/>
      <c r="P246" s="87"/>
      <c r="Q246" s="87"/>
      <c r="R246" s="89"/>
      <c r="S246" s="61" t="s">
        <v>224</v>
      </c>
      <c r="T246" s="91">
        <v>0.1</v>
      </c>
      <c r="W246" s="93"/>
      <c r="X246" s="62">
        <f xml:space="preserve"> ROUND(U246,2)+ROUND(V246,2)+ROUND(W246,2)</f>
        <v>0</v>
      </c>
      <c r="AA246" s="62">
        <f xml:space="preserve"> ROUND(ROUND(T246,3)*X246,2)</f>
        <v>0</v>
      </c>
      <c r="AB246" s="95">
        <v>0.2</v>
      </c>
      <c r="AC246" s="62">
        <f xml:space="preserve"> ROUND((1+AB246)*ROUND(T246,3)*X246,2)</f>
        <v>0</v>
      </c>
      <c r="AD246">
        <v>5</v>
      </c>
      <c r="AF246" s="96"/>
      <c r="AG246" s="97"/>
    </row>
    <row r="247">
      <c r="A247" t="s">
        <v>685</v>
      </c>
      <c r="B247" s="61" t="s">
        <v>111</v>
      </c>
      <c r="C247" s="61"/>
      <c r="D247" s="61" t="s">
        <v>101</v>
      </c>
      <c r="E247" s="90">
        <v>54</v>
      </c>
      <c r="F247" s="85" t="s">
        <v>387</v>
      </c>
      <c r="G247" s="88"/>
      <c r="H247" s="87"/>
      <c r="I247" s="87"/>
      <c r="J247" s="87"/>
      <c r="K247" s="87"/>
      <c r="L247" s="87" t="s">
        <v>388</v>
      </c>
      <c r="M247" s="87"/>
      <c r="N247" s="87"/>
      <c r="O247" s="87"/>
      <c r="P247" s="87"/>
      <c r="Q247" s="87"/>
      <c r="R247" s="89"/>
      <c r="S247" s="61" t="s">
        <v>114</v>
      </c>
      <c r="T247" s="91">
        <v>2</v>
      </c>
      <c r="W247" s="93"/>
      <c r="X247" s="62">
        <f xml:space="preserve"> ROUND(U247,2)+ROUND(V247,2)+ROUND(W247,2)</f>
        <v>0</v>
      </c>
      <c r="AA247" s="62">
        <f xml:space="preserve"> ROUND(ROUND(T247,3)*X247,2)</f>
        <v>0</v>
      </c>
      <c r="AB247" s="95">
        <v>0.2</v>
      </c>
      <c r="AC247" s="62">
        <f xml:space="preserve"> ROUND((1+AB247)*ROUND(T247,3)*X247,2)</f>
        <v>0</v>
      </c>
      <c r="AD247">
        <v>5</v>
      </c>
      <c r="AF247" s="96"/>
      <c r="AG247" s="97"/>
    </row>
    <row r="248">
      <c r="A248" t="s">
        <v>686</v>
      </c>
      <c r="B248" s="80" t="s">
        <v>104</v>
      </c>
      <c r="C248" s="80"/>
      <c r="D248" s="80" t="s">
        <v>101</v>
      </c>
      <c r="E248" s="83"/>
      <c r="F248" s="81" t="s">
        <v>247</v>
      </c>
      <c r="G248" s="82"/>
      <c r="H248" s="82"/>
      <c r="I248" s="82"/>
      <c r="J248" s="82"/>
      <c r="K248" s="82" t="s">
        <v>577</v>
      </c>
      <c r="L248" s="82"/>
      <c r="M248" s="82"/>
      <c r="N248" s="82"/>
      <c r="O248" s="82"/>
      <c r="P248" s="82"/>
      <c r="Q248" s="82"/>
      <c r="R248" s="82"/>
      <c r="S248" s="83"/>
      <c r="T248" s="83"/>
      <c r="U248" s="83"/>
      <c r="V248" s="83"/>
      <c r="W248" s="84"/>
      <c r="X248" s="83"/>
      <c r="Y248" s="98">
        <f>Y249</f>
        <v>0</v>
      </c>
      <c r="Z248" s="98">
        <f>Z249</f>
        <v>0</v>
      </c>
      <c r="AA248" s="98">
        <f>AA249</f>
        <v>0</v>
      </c>
      <c r="AB248" s="83"/>
      <c r="AC248" s="98">
        <f>AC249</f>
        <v>0</v>
      </c>
      <c r="AD248">
        <v>4</v>
      </c>
      <c r="AF248" s="83"/>
      <c r="AG248" s="83"/>
    </row>
    <row r="249">
      <c r="A249" t="s">
        <v>687</v>
      </c>
      <c r="B249" s="61" t="s">
        <v>111</v>
      </c>
      <c r="C249" s="61"/>
      <c r="D249" s="61" t="s">
        <v>101</v>
      </c>
      <c r="E249" s="90">
        <v>55</v>
      </c>
      <c r="F249" s="85" t="s">
        <v>250</v>
      </c>
      <c r="G249" s="88"/>
      <c r="H249" s="87"/>
      <c r="I249" s="87"/>
      <c r="J249" s="87"/>
      <c r="K249" s="87"/>
      <c r="L249" s="87" t="s">
        <v>251</v>
      </c>
      <c r="M249" s="87"/>
      <c r="N249" s="87"/>
      <c r="O249" s="87"/>
      <c r="P249" s="87"/>
      <c r="Q249" s="87"/>
      <c r="R249" s="89"/>
      <c r="S249" s="61" t="s">
        <v>224</v>
      </c>
      <c r="T249" s="91">
        <v>22.1</v>
      </c>
      <c r="W249" s="93"/>
      <c r="X249" s="62">
        <f xml:space="preserve"> ROUND(U249,2)+ROUND(V249,2)+ROUND(W249,2)</f>
        <v>0</v>
      </c>
      <c r="AA249" s="62">
        <f xml:space="preserve"> ROUND(ROUND(T249,3)*X249,2)</f>
        <v>0</v>
      </c>
      <c r="AB249" s="95">
        <v>0.2</v>
      </c>
      <c r="AC249" s="62">
        <f xml:space="preserve"> ROUND((1+AB249)*ROUND(T249,3)*X249,2)</f>
        <v>0</v>
      </c>
      <c r="AD249">
        <v>5</v>
      </c>
      <c r="AF249" s="96"/>
      <c r="AG249" s="97"/>
    </row>
    <row r="250">
      <c r="A250" t="s">
        <v>688</v>
      </c>
      <c r="B250" s="80" t="s">
        <v>104</v>
      </c>
      <c r="C250" s="80"/>
      <c r="D250" s="80" t="s">
        <v>101</v>
      </c>
      <c r="E250" s="83"/>
      <c r="F250" s="81" t="s">
        <v>253</v>
      </c>
      <c r="G250" s="82"/>
      <c r="H250" s="82"/>
      <c r="I250" s="82"/>
      <c r="J250" s="82" t="s">
        <v>390</v>
      </c>
      <c r="K250" s="82"/>
      <c r="L250" s="82"/>
      <c r="M250" s="82"/>
      <c r="N250" s="82"/>
      <c r="O250" s="82"/>
      <c r="P250" s="82"/>
      <c r="Q250" s="82"/>
      <c r="R250" s="82"/>
      <c r="S250" s="83"/>
      <c r="T250" s="83"/>
      <c r="U250" s="83"/>
      <c r="V250" s="83"/>
      <c r="W250" s="84"/>
      <c r="X250" s="83"/>
      <c r="Y250" s="98">
        <f xml:space="preserve"> Y251+Y255+Y267</f>
        <v>0</v>
      </c>
      <c r="Z250" s="98">
        <f xml:space="preserve"> Z251+Z255+Z267</f>
        <v>0</v>
      </c>
      <c r="AA250" s="98">
        <f xml:space="preserve"> AA251+AA255+AA267</f>
        <v>0</v>
      </c>
      <c r="AB250" s="83"/>
      <c r="AC250" s="98">
        <f xml:space="preserve"> AC251+AC255+AC267</f>
        <v>0</v>
      </c>
      <c r="AD250">
        <v>3</v>
      </c>
      <c r="AF250" s="83"/>
      <c r="AG250" s="83"/>
    </row>
    <row r="251">
      <c r="A251" t="s">
        <v>689</v>
      </c>
      <c r="B251" s="80" t="s">
        <v>104</v>
      </c>
      <c r="C251" s="80"/>
      <c r="D251" s="80" t="s">
        <v>101</v>
      </c>
      <c r="E251" s="83"/>
      <c r="F251" s="81" t="s">
        <v>265</v>
      </c>
      <c r="G251" s="82"/>
      <c r="H251" s="82"/>
      <c r="I251" s="82"/>
      <c r="J251" s="82"/>
      <c r="K251" s="82" t="s">
        <v>392</v>
      </c>
      <c r="L251" s="82"/>
      <c r="M251" s="82"/>
      <c r="N251" s="82"/>
      <c r="O251" s="82"/>
      <c r="P251" s="82"/>
      <c r="Q251" s="82"/>
      <c r="R251" s="82"/>
      <c r="S251" s="83"/>
      <c r="T251" s="83"/>
      <c r="U251" s="83"/>
      <c r="V251" s="83"/>
      <c r="W251" s="84"/>
      <c r="X251" s="83"/>
      <c r="Y251" s="98">
        <f>SUM(Y252:Y254)</f>
        <v>0</v>
      </c>
      <c r="Z251" s="98">
        <f>SUM(Z252:Z254)</f>
        <v>0</v>
      </c>
      <c r="AA251" s="98">
        <f>SUM(AA252:AA254)</f>
        <v>0</v>
      </c>
      <c r="AB251" s="83"/>
      <c r="AC251" s="98">
        <f>SUM(AC252:AC254)</f>
        <v>0</v>
      </c>
      <c r="AD251">
        <v>4</v>
      </c>
      <c r="AF251" s="83"/>
      <c r="AG251" s="83"/>
    </row>
    <row r="252">
      <c r="A252" t="s">
        <v>690</v>
      </c>
      <c r="B252" s="61" t="s">
        <v>111</v>
      </c>
      <c r="C252" s="61"/>
      <c r="D252" s="61" t="s">
        <v>101</v>
      </c>
      <c r="E252" s="90">
        <v>99</v>
      </c>
      <c r="F252" s="85" t="s">
        <v>585</v>
      </c>
      <c r="G252" s="88"/>
      <c r="H252" s="87"/>
      <c r="I252" s="87"/>
      <c r="J252" s="87"/>
      <c r="K252" s="87"/>
      <c r="L252" s="87" t="s">
        <v>586</v>
      </c>
      <c r="M252" s="87"/>
      <c r="N252" s="87"/>
      <c r="O252" s="87"/>
      <c r="P252" s="87"/>
      <c r="Q252" s="87"/>
      <c r="R252" s="89"/>
      <c r="S252" s="61" t="s">
        <v>211</v>
      </c>
      <c r="T252" s="91">
        <v>7.26</v>
      </c>
      <c r="W252" s="93"/>
      <c r="X252" s="62">
        <f xml:space="preserve"> ROUND(U252,2)+ROUND(V252,2)+ROUND(W252,2)</f>
        <v>0</v>
      </c>
      <c r="AA252" s="62">
        <f xml:space="preserve"> ROUND(ROUND(T252,3)*X252,2)</f>
        <v>0</v>
      </c>
      <c r="AB252" s="95">
        <v>0.2</v>
      </c>
      <c r="AC252" s="62">
        <f xml:space="preserve"> ROUND((1+AB252)*ROUND(T252,3)*X252,2)</f>
        <v>0</v>
      </c>
      <c r="AD252">
        <v>5</v>
      </c>
      <c r="AF252" s="96"/>
      <c r="AG252" s="97"/>
    </row>
    <row r="253">
      <c r="A253" t="s">
        <v>691</v>
      </c>
      <c r="B253" s="61" t="s">
        <v>111</v>
      </c>
      <c r="C253" s="61"/>
      <c r="D253" s="61" t="s">
        <v>101</v>
      </c>
      <c r="E253" s="90">
        <v>100</v>
      </c>
      <c r="F253" s="85" t="s">
        <v>692</v>
      </c>
      <c r="G253" s="88"/>
      <c r="H253" s="87"/>
      <c r="I253" s="87"/>
      <c r="J253" s="87"/>
      <c r="K253" s="87"/>
      <c r="L253" s="87" t="s">
        <v>693</v>
      </c>
      <c r="M253" s="87"/>
      <c r="N253" s="87"/>
      <c r="O253" s="87"/>
      <c r="P253" s="87"/>
      <c r="Q253" s="87"/>
      <c r="R253" s="89"/>
      <c r="S253" s="61" t="s">
        <v>211</v>
      </c>
      <c r="T253" s="91">
        <v>12.6</v>
      </c>
      <c r="W253" s="93"/>
      <c r="X253" s="62">
        <f xml:space="preserve"> ROUND(U253,2)+ROUND(V253,2)+ROUND(W253,2)</f>
        <v>0</v>
      </c>
      <c r="AA253" s="62">
        <f xml:space="preserve"> ROUND(ROUND(T253,3)*X253,2)</f>
        <v>0</v>
      </c>
      <c r="AB253" s="95">
        <v>0.2</v>
      </c>
      <c r="AC253" s="62">
        <f xml:space="preserve"> ROUND((1+AB253)*ROUND(T253,3)*X253,2)</f>
        <v>0</v>
      </c>
      <c r="AD253">
        <v>5</v>
      </c>
      <c r="AF253" s="96"/>
      <c r="AG253" s="97"/>
    </row>
    <row r="254">
      <c r="A254" t="s">
        <v>694</v>
      </c>
      <c r="B254" s="61" t="s">
        <v>111</v>
      </c>
      <c r="C254" s="61"/>
      <c r="D254" s="61" t="s">
        <v>101</v>
      </c>
      <c r="E254" s="90">
        <v>101</v>
      </c>
      <c r="F254" s="85" t="s">
        <v>591</v>
      </c>
      <c r="G254" s="88"/>
      <c r="H254" s="87"/>
      <c r="I254" s="87"/>
      <c r="J254" s="87"/>
      <c r="K254" s="87"/>
      <c r="L254" s="87" t="s">
        <v>592</v>
      </c>
      <c r="M254" s="87"/>
      <c r="N254" s="87"/>
      <c r="O254" s="87"/>
      <c r="P254" s="87"/>
      <c r="Q254" s="87"/>
      <c r="R254" s="89"/>
      <c r="S254" s="61" t="s">
        <v>211</v>
      </c>
      <c r="T254" s="91">
        <v>34.2</v>
      </c>
      <c r="W254" s="93"/>
      <c r="X254" s="62">
        <f xml:space="preserve"> ROUND(U254,2)+ROUND(V254,2)+ROUND(W254,2)</f>
        <v>0</v>
      </c>
      <c r="AA254" s="62">
        <f xml:space="preserve"> ROUND(ROUND(T254,3)*X254,2)</f>
        <v>0</v>
      </c>
      <c r="AB254" s="95">
        <v>0.2</v>
      </c>
      <c r="AC254" s="62">
        <f xml:space="preserve"> ROUND((1+AB254)*ROUND(T254,3)*X254,2)</f>
        <v>0</v>
      </c>
      <c r="AD254">
        <v>5</v>
      </c>
      <c r="AF254" s="96"/>
      <c r="AG254" s="97"/>
    </row>
    <row r="255">
      <c r="A255" t="s">
        <v>695</v>
      </c>
      <c r="B255" s="80" t="s">
        <v>104</v>
      </c>
      <c r="C255" s="80"/>
      <c r="D255" s="80" t="s">
        <v>101</v>
      </c>
      <c r="E255" s="83"/>
      <c r="F255" s="81" t="s">
        <v>598</v>
      </c>
      <c r="G255" s="82"/>
      <c r="H255" s="82"/>
      <c r="I255" s="82"/>
      <c r="J255" s="82"/>
      <c r="K255" s="82" t="s">
        <v>599</v>
      </c>
      <c r="L255" s="82"/>
      <c r="M255" s="82"/>
      <c r="N255" s="82"/>
      <c r="O255" s="82"/>
      <c r="P255" s="82"/>
      <c r="Q255" s="82"/>
      <c r="R255" s="82"/>
      <c r="S255" s="83"/>
      <c r="T255" s="83"/>
      <c r="U255" s="83"/>
      <c r="V255" s="83"/>
      <c r="W255" s="84"/>
      <c r="X255" s="83"/>
      <c r="Y255" s="98">
        <f>SUM(Y256:Y266)</f>
        <v>0</v>
      </c>
      <c r="Z255" s="98">
        <f>SUM(Z256:Z266)</f>
        <v>0</v>
      </c>
      <c r="AA255" s="98">
        <f>SUM(AA256:AA266)</f>
        <v>0</v>
      </c>
      <c r="AB255" s="83"/>
      <c r="AC255" s="98">
        <f>SUM(AC256:AC266)</f>
        <v>0</v>
      </c>
      <c r="AD255">
        <v>4</v>
      </c>
      <c r="AF255" s="83"/>
      <c r="AG255" s="83"/>
    </row>
    <row r="256">
      <c r="A256" t="s">
        <v>696</v>
      </c>
      <c r="B256" s="61" t="s">
        <v>111</v>
      </c>
      <c r="C256" s="61"/>
      <c r="D256" s="61" t="s">
        <v>101</v>
      </c>
      <c r="E256" s="90">
        <v>102</v>
      </c>
      <c r="F256" s="85" t="s">
        <v>601</v>
      </c>
      <c r="G256" s="88"/>
      <c r="H256" s="87"/>
      <c r="I256" s="87"/>
      <c r="J256" s="87"/>
      <c r="K256" s="87"/>
      <c r="L256" s="87" t="s">
        <v>697</v>
      </c>
      <c r="M256" s="87"/>
      <c r="N256" s="87"/>
      <c r="O256" s="87"/>
      <c r="P256" s="87"/>
      <c r="Q256" s="87"/>
      <c r="R256" s="89"/>
      <c r="S256" s="61" t="s">
        <v>124</v>
      </c>
      <c r="T256" s="91">
        <v>11.096</v>
      </c>
      <c r="W256" s="93"/>
      <c r="X256" s="62">
        <f xml:space="preserve"> ROUND(U256,2)+ROUND(V256,2)+ROUND(W256,2)</f>
        <v>0</v>
      </c>
      <c r="AA256" s="62">
        <f xml:space="preserve"> ROUND(ROUND(T256,3)*X256,2)</f>
        <v>0</v>
      </c>
      <c r="AB256" s="95">
        <v>0.2</v>
      </c>
      <c r="AC256" s="62">
        <f xml:space="preserve"> ROUND((1+AB256)*ROUND(T256,3)*X256,2)</f>
        <v>0</v>
      </c>
      <c r="AD256">
        <v>5</v>
      </c>
      <c r="AF256" s="96"/>
      <c r="AG256" s="97"/>
    </row>
    <row r="257">
      <c r="A257" t="s">
        <v>698</v>
      </c>
      <c r="B257" s="61" t="s">
        <v>165</v>
      </c>
      <c r="C257" s="61"/>
      <c r="D257" s="61" t="s">
        <v>101</v>
      </c>
      <c r="E257" s="90">
        <v>103</v>
      </c>
      <c r="F257" s="85" t="s">
        <v>604</v>
      </c>
      <c r="G257" s="88"/>
      <c r="H257" s="87"/>
      <c r="I257" s="87"/>
      <c r="J257" s="87"/>
      <c r="K257" s="87"/>
      <c r="L257" s="87" t="s">
        <v>699</v>
      </c>
      <c r="M257" s="87"/>
      <c r="N257" s="87"/>
      <c r="O257" s="87"/>
      <c r="P257" s="87"/>
      <c r="Q257" s="87"/>
      <c r="R257" s="89"/>
      <c r="S257" s="61" t="s">
        <v>124</v>
      </c>
      <c r="T257" s="91">
        <v>11.651</v>
      </c>
      <c r="W257" s="93"/>
      <c r="X257" s="62">
        <f xml:space="preserve"> ROUND(U257,2)+ROUND(V257,2)+ROUND(W257,2)</f>
        <v>0</v>
      </c>
      <c r="AA257" s="62">
        <f xml:space="preserve"> ROUND(ROUND(T257,3)*X257,2)</f>
        <v>0</v>
      </c>
      <c r="AB257" s="95">
        <v>0.2</v>
      </c>
      <c r="AC257" s="62">
        <f xml:space="preserve"> ROUND((1+AB257)*ROUND(T257,3)*X257,2)</f>
        <v>0</v>
      </c>
      <c r="AD257">
        <v>5</v>
      </c>
      <c r="AF257" s="96"/>
      <c r="AG257" s="97"/>
    </row>
    <row r="258">
      <c r="A258" t="s">
        <v>700</v>
      </c>
      <c r="B258" s="61" t="s">
        <v>165</v>
      </c>
      <c r="C258" s="61"/>
      <c r="D258" s="61" t="s">
        <v>101</v>
      </c>
      <c r="E258" s="90">
        <v>104</v>
      </c>
      <c r="F258" s="85" t="s">
        <v>701</v>
      </c>
      <c r="G258" s="88"/>
      <c r="H258" s="87"/>
      <c r="I258" s="87"/>
      <c r="J258" s="87"/>
      <c r="K258" s="87"/>
      <c r="L258" s="87" t="s">
        <v>702</v>
      </c>
      <c r="M258" s="87"/>
      <c r="N258" s="87"/>
      <c r="O258" s="87"/>
      <c r="P258" s="87"/>
      <c r="Q258" s="87"/>
      <c r="R258" s="89"/>
      <c r="S258" s="61" t="s">
        <v>114</v>
      </c>
      <c r="T258" s="91">
        <v>99</v>
      </c>
      <c r="W258" s="93"/>
      <c r="X258" s="62">
        <f xml:space="preserve"> ROUND(U258,2)+ROUND(V258,2)+ROUND(W258,2)</f>
        <v>0</v>
      </c>
      <c r="AA258" s="62">
        <f xml:space="preserve"> ROUND(ROUND(T258,3)*X258,2)</f>
        <v>0</v>
      </c>
      <c r="AB258" s="95">
        <v>0.2</v>
      </c>
      <c r="AC258" s="62">
        <f xml:space="preserve"> ROUND((1+AB258)*ROUND(T258,3)*X258,2)</f>
        <v>0</v>
      </c>
      <c r="AD258">
        <v>5</v>
      </c>
      <c r="AF258" s="96"/>
      <c r="AG258" s="97"/>
    </row>
    <row r="259">
      <c r="A259" t="s">
        <v>703</v>
      </c>
      <c r="B259" s="61" t="s">
        <v>111</v>
      </c>
      <c r="C259" s="61"/>
      <c r="D259" s="61" t="s">
        <v>101</v>
      </c>
      <c r="E259" s="90">
        <v>105</v>
      </c>
      <c r="F259" s="85" t="s">
        <v>607</v>
      </c>
      <c r="G259" s="88"/>
      <c r="H259" s="87"/>
      <c r="I259" s="87"/>
      <c r="J259" s="87"/>
      <c r="K259" s="87"/>
      <c r="L259" s="87" t="s">
        <v>704</v>
      </c>
      <c r="M259" s="87"/>
      <c r="N259" s="87"/>
      <c r="O259" s="87"/>
      <c r="P259" s="87"/>
      <c r="Q259" s="87"/>
      <c r="R259" s="89"/>
      <c r="S259" s="61" t="s">
        <v>124</v>
      </c>
      <c r="T259" s="91">
        <v>22.87</v>
      </c>
      <c r="W259" s="93"/>
      <c r="X259" s="62">
        <f xml:space="preserve"> ROUND(U259,2)+ROUND(V259,2)+ROUND(W259,2)</f>
        <v>0</v>
      </c>
      <c r="AA259" s="62">
        <f xml:space="preserve"> ROUND(ROUND(T259,3)*X259,2)</f>
        <v>0</v>
      </c>
      <c r="AB259" s="95">
        <v>0.2</v>
      </c>
      <c r="AC259" s="62">
        <f xml:space="preserve"> ROUND((1+AB259)*ROUND(T259,3)*X259,2)</f>
        <v>0</v>
      </c>
      <c r="AD259">
        <v>5</v>
      </c>
      <c r="AF259" s="96"/>
      <c r="AG259" s="97"/>
    </row>
    <row r="260">
      <c r="A260" t="s">
        <v>705</v>
      </c>
      <c r="B260" s="61" t="s">
        <v>111</v>
      </c>
      <c r="C260" s="61"/>
      <c r="D260" s="61" t="s">
        <v>101</v>
      </c>
      <c r="E260" s="90">
        <v>106</v>
      </c>
      <c r="F260" s="85" t="s">
        <v>610</v>
      </c>
      <c r="G260" s="88"/>
      <c r="H260" s="87"/>
      <c r="I260" s="87"/>
      <c r="J260" s="87"/>
      <c r="K260" s="87"/>
      <c r="L260" s="87" t="s">
        <v>706</v>
      </c>
      <c r="M260" s="87"/>
      <c r="N260" s="87"/>
      <c r="O260" s="87"/>
      <c r="P260" s="87"/>
      <c r="Q260" s="87"/>
      <c r="R260" s="89"/>
      <c r="S260" s="61" t="s">
        <v>124</v>
      </c>
      <c r="T260" s="91">
        <v>14.16</v>
      </c>
      <c r="W260" s="93"/>
      <c r="X260" s="62">
        <f xml:space="preserve"> ROUND(U260,2)+ROUND(V260,2)+ROUND(W260,2)</f>
        <v>0</v>
      </c>
      <c r="AA260" s="62">
        <f xml:space="preserve"> ROUND(ROUND(T260,3)*X260,2)</f>
        <v>0</v>
      </c>
      <c r="AB260" s="95">
        <v>0.2</v>
      </c>
      <c r="AC260" s="62">
        <f xml:space="preserve"> ROUND((1+AB260)*ROUND(T260,3)*X260,2)</f>
        <v>0</v>
      </c>
      <c r="AD260">
        <v>5</v>
      </c>
      <c r="AF260" s="96"/>
      <c r="AG260" s="97"/>
    </row>
    <row r="261">
      <c r="A261" t="s">
        <v>707</v>
      </c>
      <c r="B261" s="61" t="s">
        <v>111</v>
      </c>
      <c r="C261" s="61"/>
      <c r="D261" s="61" t="s">
        <v>101</v>
      </c>
      <c r="E261" s="90">
        <v>107</v>
      </c>
      <c r="F261" s="85" t="s">
        <v>708</v>
      </c>
      <c r="G261" s="88"/>
      <c r="H261" s="87"/>
      <c r="I261" s="87"/>
      <c r="J261" s="87"/>
      <c r="K261" s="87"/>
      <c r="L261" s="87" t="s">
        <v>614</v>
      </c>
      <c r="M261" s="87"/>
      <c r="N261" s="87"/>
      <c r="O261" s="87"/>
      <c r="P261" s="87"/>
      <c r="Q261" s="87"/>
      <c r="R261" s="89"/>
      <c r="S261" s="61" t="s">
        <v>211</v>
      </c>
      <c r="T261" s="91">
        <v>15.1</v>
      </c>
      <c r="W261" s="93"/>
      <c r="X261" s="62">
        <f xml:space="preserve"> ROUND(U261,2)+ROUND(V261,2)+ROUND(W261,2)</f>
        <v>0</v>
      </c>
      <c r="AA261" s="62">
        <f xml:space="preserve"> ROUND(ROUND(T261,3)*X261,2)</f>
        <v>0</v>
      </c>
      <c r="AB261" s="95">
        <v>0.2</v>
      </c>
      <c r="AC261" s="62">
        <f xml:space="preserve"> ROUND((1+AB261)*ROUND(T261,3)*X261,2)</f>
        <v>0</v>
      </c>
      <c r="AD261">
        <v>5</v>
      </c>
      <c r="AF261" s="96"/>
      <c r="AG261" s="97"/>
    </row>
    <row r="262">
      <c r="A262" t="s">
        <v>709</v>
      </c>
      <c r="B262" s="61" t="s">
        <v>111</v>
      </c>
      <c r="C262" s="61"/>
      <c r="D262" s="61" t="s">
        <v>101</v>
      </c>
      <c r="E262" s="90">
        <v>108</v>
      </c>
      <c r="F262" s="85" t="s">
        <v>710</v>
      </c>
      <c r="G262" s="88"/>
      <c r="H262" s="87"/>
      <c r="I262" s="87"/>
      <c r="J262" s="87"/>
      <c r="K262" s="87"/>
      <c r="L262" s="87" t="s">
        <v>711</v>
      </c>
      <c r="M262" s="87"/>
      <c r="N262" s="87"/>
      <c r="O262" s="87"/>
      <c r="P262" s="87"/>
      <c r="Q262" s="87"/>
      <c r="R262" s="89"/>
      <c r="S262" s="61" t="s">
        <v>211</v>
      </c>
      <c r="T262" s="91">
        <v>14.6</v>
      </c>
      <c r="W262" s="93"/>
      <c r="X262" s="62">
        <f xml:space="preserve"> ROUND(U262,2)+ROUND(V262,2)+ROUND(W262,2)</f>
        <v>0</v>
      </c>
      <c r="AA262" s="62">
        <f xml:space="preserve"> ROUND(ROUND(T262,3)*X262,2)</f>
        <v>0</v>
      </c>
      <c r="AB262" s="95">
        <v>0.2</v>
      </c>
      <c r="AC262" s="62">
        <f xml:space="preserve"> ROUND((1+AB262)*ROUND(T262,3)*X262,2)</f>
        <v>0</v>
      </c>
      <c r="AD262">
        <v>5</v>
      </c>
      <c r="AF262" s="96"/>
      <c r="AG262" s="97"/>
    </row>
    <row r="263">
      <c r="A263" t="s">
        <v>712</v>
      </c>
      <c r="B263" s="61" t="s">
        <v>111</v>
      </c>
      <c r="C263" s="61"/>
      <c r="D263" s="61" t="s">
        <v>101</v>
      </c>
      <c r="E263" s="90">
        <v>109</v>
      </c>
      <c r="F263" s="85" t="s">
        <v>616</v>
      </c>
      <c r="G263" s="88"/>
      <c r="H263" s="87"/>
      <c r="I263" s="87"/>
      <c r="J263" s="87"/>
      <c r="K263" s="87"/>
      <c r="L263" s="87" t="s">
        <v>713</v>
      </c>
      <c r="M263" s="87"/>
      <c r="N263" s="87"/>
      <c r="O263" s="87"/>
      <c r="P263" s="87"/>
      <c r="Q263" s="87"/>
      <c r="R263" s="89"/>
      <c r="S263" s="61" t="s">
        <v>124</v>
      </c>
      <c r="T263" s="91">
        <v>23.49</v>
      </c>
      <c r="W263" s="93"/>
      <c r="X263" s="62">
        <f xml:space="preserve"> ROUND(U263,2)+ROUND(V263,2)+ROUND(W263,2)</f>
        <v>0</v>
      </c>
      <c r="AA263" s="62">
        <f xml:space="preserve"> ROUND(ROUND(T263,3)*X263,2)</f>
        <v>0</v>
      </c>
      <c r="AB263" s="95">
        <v>0.2</v>
      </c>
      <c r="AC263" s="62">
        <f xml:space="preserve"> ROUND((1+AB263)*ROUND(T263,3)*X263,2)</f>
        <v>0</v>
      </c>
      <c r="AD263">
        <v>5</v>
      </c>
      <c r="AF263" s="96"/>
      <c r="AG263" s="97"/>
    </row>
    <row r="264">
      <c r="A264" t="s">
        <v>714</v>
      </c>
      <c r="B264" s="61" t="s">
        <v>165</v>
      </c>
      <c r="C264" s="61"/>
      <c r="D264" s="61" t="s">
        <v>101</v>
      </c>
      <c r="E264" s="90">
        <v>110</v>
      </c>
      <c r="F264" s="85" t="s">
        <v>619</v>
      </c>
      <c r="G264" s="88"/>
      <c r="H264" s="87"/>
      <c r="I264" s="87"/>
      <c r="J264" s="87"/>
      <c r="K264" s="87"/>
      <c r="L264" s="87" t="s">
        <v>715</v>
      </c>
      <c r="M264" s="87"/>
      <c r="N264" s="87"/>
      <c r="O264" s="87"/>
      <c r="P264" s="87"/>
      <c r="Q264" s="87"/>
      <c r="R264" s="89"/>
      <c r="S264" s="61" t="s">
        <v>124</v>
      </c>
      <c r="T264" s="91">
        <v>25.37</v>
      </c>
      <c r="W264" s="93"/>
      <c r="X264" s="62">
        <f xml:space="preserve"> ROUND(U264,2)+ROUND(V264,2)+ROUND(W264,2)</f>
        <v>0</v>
      </c>
      <c r="AA264" s="62">
        <f xml:space="preserve"> ROUND(ROUND(T264,3)*X264,2)</f>
        <v>0</v>
      </c>
      <c r="AB264" s="95">
        <v>0.2</v>
      </c>
      <c r="AC264" s="62">
        <f xml:space="preserve"> ROUND((1+AB264)*ROUND(T264,3)*X264,2)</f>
        <v>0</v>
      </c>
      <c r="AD264">
        <v>5</v>
      </c>
      <c r="AF264" s="96"/>
      <c r="AG264" s="97"/>
    </row>
    <row r="265">
      <c r="A265" t="s">
        <v>716</v>
      </c>
      <c r="B265" s="61" t="s">
        <v>165</v>
      </c>
      <c r="C265" s="61"/>
      <c r="D265" s="61" t="s">
        <v>101</v>
      </c>
      <c r="E265" s="90">
        <v>111</v>
      </c>
      <c r="F265" s="85" t="s">
        <v>625</v>
      </c>
      <c r="G265" s="88"/>
      <c r="H265" s="87"/>
      <c r="I265" s="87"/>
      <c r="J265" s="87"/>
      <c r="K265" s="87"/>
      <c r="L265" s="87" t="s">
        <v>717</v>
      </c>
      <c r="M265" s="87"/>
      <c r="N265" s="87"/>
      <c r="O265" s="87"/>
      <c r="P265" s="87"/>
      <c r="Q265" s="87"/>
      <c r="R265" s="89"/>
      <c r="S265" s="61" t="s">
        <v>124</v>
      </c>
      <c r="T265" s="91">
        <v>25.2</v>
      </c>
      <c r="W265" s="93"/>
      <c r="X265" s="62">
        <f xml:space="preserve"> ROUND(U265,2)+ROUND(V265,2)+ROUND(W265,2)</f>
        <v>0</v>
      </c>
      <c r="AA265" s="62">
        <f xml:space="preserve"> ROUND(ROUND(T265,3)*X265,2)</f>
        <v>0</v>
      </c>
      <c r="AB265" s="95">
        <v>0.2</v>
      </c>
      <c r="AC265" s="62">
        <f xml:space="preserve"> ROUND((1+AB265)*ROUND(T265,3)*X265,2)</f>
        <v>0</v>
      </c>
      <c r="AD265">
        <v>5</v>
      </c>
      <c r="AF265" s="96"/>
      <c r="AG265" s="97"/>
    </row>
    <row r="266">
      <c r="A266" t="s">
        <v>718</v>
      </c>
      <c r="B266" s="61" t="s">
        <v>111</v>
      </c>
      <c r="C266" s="61"/>
      <c r="D266" s="61" t="s">
        <v>101</v>
      </c>
      <c r="E266" s="90">
        <v>112</v>
      </c>
      <c r="F266" s="85" t="s">
        <v>628</v>
      </c>
      <c r="G266" s="88"/>
      <c r="H266" s="87"/>
      <c r="I266" s="87"/>
      <c r="J266" s="87"/>
      <c r="K266" s="87"/>
      <c r="L266" s="87" t="s">
        <v>629</v>
      </c>
      <c r="M266" s="87"/>
      <c r="N266" s="87"/>
      <c r="O266" s="87"/>
      <c r="P266" s="87"/>
      <c r="Q266" s="87"/>
      <c r="R266" s="89"/>
      <c r="S266" s="61" t="s">
        <v>224</v>
      </c>
      <c r="T266" s="91">
        <v>0.82</v>
      </c>
      <c r="W266" s="93"/>
      <c r="X266" s="62">
        <f xml:space="preserve"> ROUND(U266,2)+ROUND(V266,2)+ROUND(W266,2)</f>
        <v>0</v>
      </c>
      <c r="AA266" s="62">
        <f xml:space="preserve"> ROUND(ROUND(T266,3)*X266,2)</f>
        <v>0</v>
      </c>
      <c r="AB266" s="95">
        <v>0.2</v>
      </c>
      <c r="AC266" s="62">
        <f xml:space="preserve"> ROUND((1+AB266)*ROUND(T266,3)*X266,2)</f>
        <v>0</v>
      </c>
      <c r="AD266">
        <v>5</v>
      </c>
      <c r="AF266" s="96"/>
      <c r="AG266" s="97"/>
    </row>
    <row r="267">
      <c r="A267" t="s">
        <v>719</v>
      </c>
      <c r="B267" s="80" t="s">
        <v>104</v>
      </c>
      <c r="C267" s="80"/>
      <c r="D267" s="80" t="s">
        <v>101</v>
      </c>
      <c r="E267" s="83"/>
      <c r="F267" s="81" t="s">
        <v>397</v>
      </c>
      <c r="G267" s="82"/>
      <c r="H267" s="82"/>
      <c r="I267" s="82"/>
      <c r="J267" s="82"/>
      <c r="K267" s="82" t="s">
        <v>398</v>
      </c>
      <c r="L267" s="82"/>
      <c r="M267" s="82"/>
      <c r="N267" s="82"/>
      <c r="O267" s="82"/>
      <c r="P267" s="82"/>
      <c r="Q267" s="82"/>
      <c r="R267" s="82"/>
      <c r="S267" s="83"/>
      <c r="T267" s="83"/>
      <c r="U267" s="83"/>
      <c r="V267" s="83"/>
      <c r="W267" s="84"/>
      <c r="X267" s="83"/>
      <c r="Y267" s="98">
        <f>SUM(Y268:Y270)</f>
        <v>0</v>
      </c>
      <c r="Z267" s="98">
        <f>SUM(Z268:Z270)</f>
        <v>0</v>
      </c>
      <c r="AA267" s="98">
        <f>SUM(AA268:AA270)</f>
        <v>0</v>
      </c>
      <c r="AB267" s="83"/>
      <c r="AC267" s="98">
        <f>SUM(AC268:AC270)</f>
        <v>0</v>
      </c>
      <c r="AD267">
        <v>4</v>
      </c>
      <c r="AF267" s="83"/>
      <c r="AG267" s="83"/>
    </row>
    <row r="268">
      <c r="A268" t="s">
        <v>720</v>
      </c>
      <c r="B268" s="61" t="s">
        <v>111</v>
      </c>
      <c r="C268" s="61"/>
      <c r="D268" s="61" t="s">
        <v>101</v>
      </c>
      <c r="E268" s="90">
        <v>113</v>
      </c>
      <c r="F268" s="85" t="s">
        <v>400</v>
      </c>
      <c r="G268" s="88"/>
      <c r="H268" s="87"/>
      <c r="I268" s="87"/>
      <c r="J268" s="87"/>
      <c r="K268" s="87"/>
      <c r="L268" s="87" t="s">
        <v>401</v>
      </c>
      <c r="M268" s="87"/>
      <c r="N268" s="87"/>
      <c r="O268" s="87"/>
      <c r="P268" s="87"/>
      <c r="Q268" s="87"/>
      <c r="R268" s="89"/>
      <c r="S268" s="61" t="s">
        <v>124</v>
      </c>
      <c r="T268" s="91">
        <v>50.58</v>
      </c>
      <c r="W268" s="93"/>
      <c r="X268" s="62">
        <f xml:space="preserve"> ROUND(U268,2)+ROUND(V268,2)+ROUND(W268,2)</f>
        <v>0</v>
      </c>
      <c r="AA268" s="62">
        <f xml:space="preserve"> ROUND(ROUND(T268,3)*X268,2)</f>
        <v>0</v>
      </c>
      <c r="AB268" s="95">
        <v>0.2</v>
      </c>
      <c r="AC268" s="62">
        <f xml:space="preserve"> ROUND((1+AB268)*ROUND(T268,3)*X268,2)</f>
        <v>0</v>
      </c>
      <c r="AD268">
        <v>5</v>
      </c>
      <c r="AF268" s="96"/>
      <c r="AG268" s="97"/>
    </row>
    <row r="269">
      <c r="A269" t="s">
        <v>721</v>
      </c>
      <c r="B269" s="61" t="s">
        <v>111</v>
      </c>
      <c r="C269" s="61"/>
      <c r="D269" s="61" t="s">
        <v>101</v>
      </c>
      <c r="E269" s="90">
        <v>114</v>
      </c>
      <c r="F269" s="85" t="s">
        <v>403</v>
      </c>
      <c r="G269" s="88"/>
      <c r="H269" s="87"/>
      <c r="I269" s="87"/>
      <c r="J269" s="87"/>
      <c r="K269" s="87"/>
      <c r="L269" s="87" t="s">
        <v>722</v>
      </c>
      <c r="M269" s="87"/>
      <c r="N269" s="87"/>
      <c r="O269" s="87"/>
      <c r="P269" s="87"/>
      <c r="Q269" s="87"/>
      <c r="R269" s="89"/>
      <c r="S269" s="61" t="s">
        <v>124</v>
      </c>
      <c r="T269" s="91">
        <v>50.58</v>
      </c>
      <c r="W269" s="93"/>
      <c r="X269" s="62">
        <f xml:space="preserve"> ROUND(U269,2)+ROUND(V269,2)+ROUND(W269,2)</f>
        <v>0</v>
      </c>
      <c r="AA269" s="62">
        <f xml:space="preserve"> ROUND(ROUND(T269,3)*X269,2)</f>
        <v>0</v>
      </c>
      <c r="AB269" s="95">
        <v>0.2</v>
      </c>
      <c r="AC269" s="62">
        <f xml:space="preserve"> ROUND((1+AB269)*ROUND(T269,3)*X269,2)</f>
        <v>0</v>
      </c>
      <c r="AD269">
        <v>5</v>
      </c>
      <c r="AF269" s="96"/>
      <c r="AG269" s="97"/>
    </row>
    <row r="270">
      <c r="A270" t="s">
        <v>723</v>
      </c>
      <c r="B270" s="61" t="s">
        <v>111</v>
      </c>
      <c r="C270" s="61"/>
      <c r="D270" s="61" t="s">
        <v>101</v>
      </c>
      <c r="E270" s="90">
        <v>115</v>
      </c>
      <c r="F270" s="85" t="s">
        <v>635</v>
      </c>
      <c r="G270" s="88"/>
      <c r="H270" s="87"/>
      <c r="I270" s="87"/>
      <c r="J270" s="87"/>
      <c r="K270" s="87"/>
      <c r="L270" s="87" t="s">
        <v>724</v>
      </c>
      <c r="M270" s="87"/>
      <c r="N270" s="87"/>
      <c r="O270" s="87"/>
      <c r="P270" s="87"/>
      <c r="Q270" s="87"/>
      <c r="R270" s="89"/>
      <c r="S270" s="61" t="s">
        <v>124</v>
      </c>
      <c r="T270" s="91">
        <v>14.14</v>
      </c>
      <c r="W270" s="93"/>
      <c r="X270" s="62">
        <f xml:space="preserve"> ROUND(U270,2)+ROUND(V270,2)+ROUND(W270,2)</f>
        <v>0</v>
      </c>
      <c r="AA270" s="62">
        <f xml:space="preserve"> ROUND(ROUND(T270,3)*X270,2)</f>
        <v>0</v>
      </c>
      <c r="AB270" s="95">
        <v>0.2</v>
      </c>
      <c r="AC270" s="62">
        <f xml:space="preserve"> ROUND((1+AB270)*ROUND(T270,3)*X270,2)</f>
        <v>0</v>
      </c>
      <c r="AD270">
        <v>5</v>
      </c>
      <c r="AF270" s="96"/>
      <c r="AG270" s="97"/>
    </row>
    <row r="271">
      <c r="A271" t="s">
        <v>725</v>
      </c>
      <c r="B271" s="80" t="s">
        <v>104</v>
      </c>
      <c r="C271" s="80"/>
      <c r="D271" s="80" t="s">
        <v>101</v>
      </c>
      <c r="E271" s="83"/>
      <c r="F271" s="81" t="s">
        <v>407</v>
      </c>
      <c r="G271" s="83"/>
      <c r="H271" s="83"/>
      <c r="I271" s="83"/>
      <c r="J271" s="80" t="s">
        <v>406</v>
      </c>
      <c r="K271" s="83"/>
      <c r="L271" s="83"/>
      <c r="M271" s="83"/>
      <c r="N271" s="83"/>
      <c r="O271" s="83"/>
      <c r="P271" s="83"/>
      <c r="Q271" s="83"/>
      <c r="R271" s="83"/>
      <c r="S271" s="83"/>
      <c r="T271" s="84"/>
      <c r="U271" s="83"/>
      <c r="V271" s="83"/>
      <c r="W271" s="84"/>
      <c r="X271" s="83"/>
      <c r="Y271" s="98">
        <f xml:space="preserve"> SUM(Y272:Y273)</f>
        <v>0</v>
      </c>
      <c r="Z271" s="98">
        <f xml:space="preserve"> SUM(Z272:Z273)</f>
        <v>0</v>
      </c>
      <c r="AA271" s="98">
        <f xml:space="preserve"> SUM(AA272:AA273)</f>
        <v>0</v>
      </c>
      <c r="AB271" s="83"/>
      <c r="AC271" s="98">
        <f xml:space="preserve"> SUM(AC272:AC273)</f>
        <v>0</v>
      </c>
      <c r="AD271">
        <v>3</v>
      </c>
      <c r="AF271" s="83"/>
      <c r="AG271" s="83"/>
    </row>
    <row r="272">
      <c r="A272" t="s">
        <v>726</v>
      </c>
      <c r="B272" s="64" t="s">
        <v>111</v>
      </c>
      <c r="C272" s="61"/>
      <c r="D272" s="61" t="s">
        <v>101</v>
      </c>
      <c r="E272" s="111"/>
      <c r="F272" s="113"/>
      <c r="G272" s="107"/>
      <c r="H272" s="106"/>
      <c r="I272" s="106"/>
      <c r="J272" s="106"/>
      <c r="K272" s="109"/>
      <c r="L272" s="109"/>
      <c r="M272" s="109"/>
      <c r="N272" s="109"/>
      <c r="O272" s="109"/>
      <c r="P272" s="109"/>
      <c r="Q272" s="109"/>
      <c r="R272" s="110"/>
      <c r="S272" s="64"/>
      <c r="T272" s="99">
        <v>1</v>
      </c>
      <c r="W272" s="93"/>
      <c r="X272" s="62">
        <f xml:space="preserve"> ROUND(U272,2)+ROUND(V272,2)+ROUND(W272,2)</f>
        <v>0</v>
      </c>
      <c r="AA272" s="62">
        <f xml:space="preserve"> ROUND(ROUND(T272,3)*X272,2)</f>
        <v>0</v>
      </c>
      <c r="AB272" s="95">
        <v>0.2</v>
      </c>
      <c r="AC272" s="62">
        <f xml:space="preserve"> ROUND((1+AB272)*ROUND(T272,3)*X272,2)</f>
        <v>0</v>
      </c>
      <c r="AD272">
        <v>4</v>
      </c>
      <c r="AF272" s="96"/>
      <c r="AG272" s="97"/>
    </row>
    <row r="273">
      <c r="A273" t="s">
        <v>727</v>
      </c>
      <c r="B273" s="64" t="s">
        <v>111</v>
      </c>
      <c r="C273" s="61"/>
      <c r="D273" s="61" t="s">
        <v>101</v>
      </c>
      <c r="E273" s="111"/>
      <c r="F273" s="113"/>
      <c r="G273" s="107"/>
      <c r="H273" s="106"/>
      <c r="I273" s="106"/>
      <c r="J273" s="106"/>
      <c r="K273" s="109"/>
      <c r="L273" s="109"/>
      <c r="M273" s="109"/>
      <c r="N273" s="109"/>
      <c r="O273" s="109"/>
      <c r="P273" s="109"/>
      <c r="Q273" s="109"/>
      <c r="R273" s="110"/>
      <c r="S273" s="64"/>
      <c r="T273" s="99">
        <v>1</v>
      </c>
      <c r="W273" s="93"/>
      <c r="X273" s="62">
        <f xml:space="preserve"> ROUND(U273,2)+ROUND(V273,2)+ROUND(W273,2)</f>
        <v>0</v>
      </c>
      <c r="AA273" s="62">
        <f xml:space="preserve"> ROUND(ROUND(T273,3)*X273,2)</f>
        <v>0</v>
      </c>
      <c r="AB273" s="95">
        <v>0.2</v>
      </c>
      <c r="AC273" s="62">
        <f xml:space="preserve"> ROUND((1+AB273)*ROUND(T273,3)*X273,2)</f>
        <v>0</v>
      </c>
      <c r="AD273">
        <v>4</v>
      </c>
      <c r="AF273" s="96"/>
      <c r="AG273" s="97"/>
    </row>
    <row r="274">
      <c r="A274" t="s">
        <v>728</v>
      </c>
      <c r="B274" s="80" t="s">
        <v>104</v>
      </c>
      <c r="C274" s="80"/>
      <c r="D274" s="80" t="s">
        <v>101</v>
      </c>
      <c r="E274" s="83"/>
      <c r="F274" s="81" t="s">
        <v>407</v>
      </c>
      <c r="G274" s="83"/>
      <c r="H274" s="83"/>
      <c r="I274" s="80" t="s">
        <v>406</v>
      </c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4"/>
      <c r="U274" s="83"/>
      <c r="V274" s="83"/>
      <c r="W274" s="84"/>
      <c r="X274" s="83"/>
      <c r="Y274" s="98">
        <f xml:space="preserve"> SUM(Y275:Y276)</f>
        <v>0</v>
      </c>
      <c r="Z274" s="98">
        <f xml:space="preserve"> SUM(Z275:Z276)</f>
        <v>0</v>
      </c>
      <c r="AA274" s="98">
        <f xml:space="preserve"> SUM(AA275:AA276)</f>
        <v>0</v>
      </c>
      <c r="AB274" s="83"/>
      <c r="AC274" s="98">
        <f xml:space="preserve"> SUM(AC275:AC276)</f>
        <v>0</v>
      </c>
      <c r="AD274">
        <v>2</v>
      </c>
      <c r="AF274" s="83"/>
      <c r="AG274" s="83"/>
    </row>
    <row r="275">
      <c r="A275" t="s">
        <v>729</v>
      </c>
      <c r="B275" s="64" t="s">
        <v>111</v>
      </c>
      <c r="C275" s="61"/>
      <c r="D275" s="61" t="s">
        <v>101</v>
      </c>
      <c r="E275" s="111"/>
      <c r="F275" s="113"/>
      <c r="G275" s="107"/>
      <c r="H275" s="106"/>
      <c r="I275" s="106"/>
      <c r="J275" s="109"/>
      <c r="K275" s="109"/>
      <c r="L275" s="109"/>
      <c r="M275" s="109"/>
      <c r="N275" s="109"/>
      <c r="O275" s="109"/>
      <c r="P275" s="109"/>
      <c r="Q275" s="109"/>
      <c r="R275" s="110"/>
      <c r="S275" s="64"/>
      <c r="T275" s="99">
        <v>1</v>
      </c>
      <c r="W275" s="93"/>
      <c r="X275" s="62">
        <f xml:space="preserve"> ROUND(U275,2)+ROUND(V275,2)+ROUND(W275,2)</f>
        <v>0</v>
      </c>
      <c r="AA275" s="62">
        <f xml:space="preserve"> ROUND(ROUND(T275,3)*X275,2)</f>
        <v>0</v>
      </c>
      <c r="AB275" s="95">
        <v>0.2</v>
      </c>
      <c r="AC275" s="62">
        <f xml:space="preserve"> ROUND((1+AB275)*ROUND(T275,3)*X275,2)</f>
        <v>0</v>
      </c>
      <c r="AD275">
        <v>3</v>
      </c>
      <c r="AF275" s="96"/>
      <c r="AG275" s="97"/>
    </row>
    <row r="276">
      <c r="A276" t="s">
        <v>730</v>
      </c>
      <c r="B276" s="64" t="s">
        <v>111</v>
      </c>
      <c r="C276" s="61"/>
      <c r="D276" s="61" t="s">
        <v>101</v>
      </c>
      <c r="E276" s="111"/>
      <c r="F276" s="113"/>
      <c r="G276" s="107"/>
      <c r="H276" s="106"/>
      <c r="I276" s="106"/>
      <c r="J276" s="109"/>
      <c r="K276" s="109"/>
      <c r="L276" s="109"/>
      <c r="M276" s="109"/>
      <c r="N276" s="109"/>
      <c r="O276" s="109"/>
      <c r="P276" s="109"/>
      <c r="Q276" s="109"/>
      <c r="R276" s="110"/>
      <c r="S276" s="64"/>
      <c r="T276" s="99">
        <v>1</v>
      </c>
      <c r="W276" s="93"/>
      <c r="X276" s="62">
        <f xml:space="preserve"> ROUND(U276,2)+ROUND(V276,2)+ROUND(W276,2)</f>
        <v>0</v>
      </c>
      <c r="AA276" s="62">
        <f xml:space="preserve"> ROUND(ROUND(T276,3)*X276,2)</f>
        <v>0</v>
      </c>
      <c r="AB276" s="95">
        <v>0.2</v>
      </c>
      <c r="AC276" s="62">
        <f xml:space="preserve"> ROUND((1+AB276)*ROUND(T276,3)*X276,2)</f>
        <v>0</v>
      </c>
      <c r="AD276">
        <v>3</v>
      </c>
      <c r="AF276" s="96"/>
      <c r="AG276" s="97"/>
    </row>
  </sheetData>
  <sheetProtection password="DE4B" sheet="1" objects="1" formatCells="0" formatColumns="0" formatRows="0" autoFilter="0"/>
  <autoFilter ref="B5:AG5"/>
  <mergeCells>
    <mergeCell ref="B5:B7"/>
    <mergeCell ref="C5:C7"/>
    <mergeCell ref="F5:F7"/>
    <mergeCell ref="G5:R7"/>
    <mergeCell ref="S5:S7"/>
    <mergeCell ref="D5:D7"/>
    <mergeCell ref="E5:E7"/>
    <mergeCell ref="T5:T7"/>
    <mergeCell ref="AA5:AA7"/>
    <mergeCell ref="AF5:AF7"/>
    <mergeCell ref="U5:U7"/>
    <mergeCell ref="V5:V7"/>
    <mergeCell ref="Z5:Z7"/>
    <mergeCell ref="Y5:Y7"/>
    <mergeCell ref="W5:W7"/>
    <mergeCell ref="X5:X7"/>
    <mergeCell ref="AC5:AC7"/>
    <mergeCell ref="AB5:AB7"/>
    <mergeCell ref="AE5:AE7"/>
    <mergeCell ref="AA4:AF4"/>
    <mergeCell ref="AA1:AF1"/>
    <mergeCell ref="AA2:AF2"/>
    <mergeCell ref="AA3:AF3"/>
    <mergeCell ref="AG5:AG7"/>
    <mergeCell ref="G8:R8"/>
    <mergeCell ref="H9:R9"/>
    <mergeCell ref="I10:R10"/>
    <mergeCell ref="J11:R11"/>
    <mergeCell ref="K12:R12"/>
    <mergeCell ref="K13:R13"/>
    <mergeCell ref="K14:R14"/>
    <mergeCell ref="K15:R15"/>
    <mergeCell ref="K16:R16"/>
    <mergeCell ref="K17:R17"/>
    <mergeCell ref="K18:R18"/>
    <mergeCell ref="J19:R19"/>
    <mergeCell ref="K20:R20"/>
    <mergeCell ref="K21:R21"/>
    <mergeCell ref="K22:R22"/>
    <mergeCell ref="K23:R23"/>
    <mergeCell ref="K24:R24"/>
    <mergeCell ref="K25:R25"/>
    <mergeCell ref="K26:R26"/>
    <mergeCell ref="K27:R27"/>
    <mergeCell ref="K28:R28"/>
    <mergeCell ref="K29:R29"/>
    <mergeCell ref="J30:R30"/>
    <mergeCell ref="K31:R31"/>
    <mergeCell ref="K32:R32"/>
    <mergeCell ref="K33:R33"/>
    <mergeCell ref="K34:R34"/>
    <mergeCell ref="K35:R35"/>
    <mergeCell ref="K36:R36"/>
    <mergeCell ref="K37:R37"/>
    <mergeCell ref="K38:R38"/>
    <mergeCell ref="K39:R39"/>
    <mergeCell ref="K40:R40"/>
    <mergeCell ref="K41:R41"/>
    <mergeCell ref="K42:R42"/>
    <mergeCell ref="K43:R43"/>
    <mergeCell ref="K44:R44"/>
    <mergeCell ref="K45:R45"/>
    <mergeCell ref="K46:R46"/>
    <mergeCell ref="K47:R47"/>
    <mergeCell ref="K48:R48"/>
    <mergeCell ref="K49:R49"/>
    <mergeCell ref="K50:R50"/>
    <mergeCell ref="K51:R51"/>
    <mergeCell ref="K52:R52"/>
    <mergeCell ref="K53:R53"/>
    <mergeCell ref="K54:R54"/>
    <mergeCell ref="J55:R55"/>
    <mergeCell ref="K56:R56"/>
    <mergeCell ref="I57:R57"/>
    <mergeCell ref="J58:R58"/>
    <mergeCell ref="K59:R59"/>
    <mergeCell ref="K60:R60"/>
    <mergeCell ref="J61:R61"/>
    <mergeCell ref="K62:R62"/>
    <mergeCell ref="K63:R63"/>
    <mergeCell ref="K64:R64"/>
    <mergeCell ref="K65:R65"/>
    <mergeCell ref="K66:R66"/>
    <mergeCell ref="J67:R67"/>
    <mergeCell ref="K68:R68"/>
    <mergeCell ref="J69:R69"/>
    <mergeCell ref="K70:R70"/>
    <mergeCell ref="K71:R71"/>
    <mergeCell ref="I72:R72"/>
    <mergeCell ref="J73:R73"/>
    <mergeCell ref="K74:R74"/>
    <mergeCell ref="L75:R75"/>
    <mergeCell ref="L76:R76"/>
    <mergeCell ref="L77:R77"/>
    <mergeCell ref="L78:R78"/>
    <mergeCell ref="L79:R79"/>
    <mergeCell ref="L80:R80"/>
    <mergeCell ref="L81:R81"/>
    <mergeCell ref="L82:R82"/>
    <mergeCell ref="L83:R83"/>
    <mergeCell ref="L84:R84"/>
    <mergeCell ref="L85:R85"/>
    <mergeCell ref="L86:R86"/>
    <mergeCell ref="L87:R87"/>
    <mergeCell ref="L88:R88"/>
    <mergeCell ref="L89:R89"/>
    <mergeCell ref="L90:R90"/>
    <mergeCell ref="K91:R91"/>
    <mergeCell ref="L92:R92"/>
    <mergeCell ref="L93:R93"/>
    <mergeCell ref="L94:R94"/>
    <mergeCell ref="L95:R95"/>
    <mergeCell ref="L96:R96"/>
    <mergeCell ref="L97:R97"/>
    <mergeCell ref="L98:R98"/>
    <mergeCell ref="L99:R99"/>
    <mergeCell ref="L100:R100"/>
    <mergeCell ref="L101:R101"/>
    <mergeCell ref="L102:R102"/>
    <mergeCell ref="L103:R103"/>
    <mergeCell ref="L104:R104"/>
    <mergeCell ref="L105:R105"/>
    <mergeCell ref="J106:R106"/>
    <mergeCell ref="K107:R107"/>
    <mergeCell ref="L108:R108"/>
    <mergeCell ref="K109:R109"/>
    <mergeCell ref="L110:R110"/>
    <mergeCell ref="L111:R111"/>
    <mergeCell ref="J112:R112"/>
    <mergeCell ref="K113:R113"/>
    <mergeCell ref="K114:R114"/>
    <mergeCell ref="I115:R115"/>
    <mergeCell ref="J116:R116"/>
    <mergeCell ref="K117:R117"/>
    <mergeCell ref="L118:R118"/>
    <mergeCell ref="L119:R119"/>
    <mergeCell ref="L120:R120"/>
    <mergeCell ref="L121:R121"/>
    <mergeCell ref="L122:R122"/>
    <mergeCell ref="K123:R123"/>
    <mergeCell ref="L124:R124"/>
    <mergeCell ref="L125:R125"/>
    <mergeCell ref="L126:R126"/>
    <mergeCell ref="K127:R127"/>
    <mergeCell ref="L128:R128"/>
    <mergeCell ref="K129:R129"/>
    <mergeCell ref="L130:R130"/>
    <mergeCell ref="L131:R131"/>
    <mergeCell ref="K132:R132"/>
    <mergeCell ref="L133:R133"/>
    <mergeCell ref="K134:R134"/>
    <mergeCell ref="L135:R135"/>
    <mergeCell ref="L136:R136"/>
    <mergeCell ref="L137:R137"/>
    <mergeCell ref="L138:R138"/>
    <mergeCell ref="L139:R139"/>
    <mergeCell ref="K140:R140"/>
    <mergeCell ref="L141:R141"/>
    <mergeCell ref="L142:R142"/>
    <mergeCell ref="L143:R143"/>
    <mergeCell ref="L144:R144"/>
    <mergeCell ref="L145:R145"/>
    <mergeCell ref="L146:R146"/>
    <mergeCell ref="L147:R147"/>
    <mergeCell ref="L148:R148"/>
    <mergeCell ref="L149:R149"/>
    <mergeCell ref="L150:R150"/>
    <mergeCell ref="L151:R151"/>
    <mergeCell ref="L152:R152"/>
    <mergeCell ref="L153:R153"/>
    <mergeCell ref="L154:R154"/>
    <mergeCell ref="L155:R155"/>
    <mergeCell ref="L156:R156"/>
    <mergeCell ref="L157:R157"/>
    <mergeCell ref="L158:R158"/>
    <mergeCell ref="L159:R159"/>
    <mergeCell ref="L160:R160"/>
    <mergeCell ref="L161:R161"/>
    <mergeCell ref="L162:R162"/>
    <mergeCell ref="L163:R163"/>
    <mergeCell ref="L164:R164"/>
    <mergeCell ref="L165:R165"/>
    <mergeCell ref="L166:R166"/>
    <mergeCell ref="L167:R167"/>
    <mergeCell ref="L168:R168"/>
    <mergeCell ref="L169:R169"/>
    <mergeCell ref="L170:R170"/>
    <mergeCell ref="L171:R171"/>
    <mergeCell ref="L172:R172"/>
    <mergeCell ref="L173:R173"/>
    <mergeCell ref="L174:R174"/>
    <mergeCell ref="L175:R175"/>
    <mergeCell ref="L176:R176"/>
    <mergeCell ref="L177:R177"/>
    <mergeCell ref="L178:R178"/>
    <mergeCell ref="L179:R179"/>
    <mergeCell ref="L180:R180"/>
    <mergeCell ref="K181:R181"/>
    <mergeCell ref="L182:R182"/>
    <mergeCell ref="J183:R183"/>
    <mergeCell ref="K184:R184"/>
    <mergeCell ref="L185:R185"/>
    <mergeCell ref="L186:R186"/>
    <mergeCell ref="L187:R187"/>
    <mergeCell ref="L188:R188"/>
    <mergeCell ref="L189:R189"/>
    <mergeCell ref="K190:R190"/>
    <mergeCell ref="L191:R191"/>
    <mergeCell ref="L192:R192"/>
    <mergeCell ref="L193:R193"/>
    <mergeCell ref="L194:R194"/>
    <mergeCell ref="L195:R195"/>
    <mergeCell ref="L196:R196"/>
    <mergeCell ref="L197:R197"/>
    <mergeCell ref="L198:R198"/>
    <mergeCell ref="L199:R199"/>
    <mergeCell ref="L200:R200"/>
    <mergeCell ref="K201:R201"/>
    <mergeCell ref="L202:R202"/>
    <mergeCell ref="L203:R203"/>
    <mergeCell ref="L204:R204"/>
    <mergeCell ref="J205:R205"/>
    <mergeCell ref="K206:R206"/>
    <mergeCell ref="K207:R207"/>
    <mergeCell ref="I208:R208"/>
    <mergeCell ref="J209:R209"/>
    <mergeCell ref="K210:R210"/>
    <mergeCell ref="L211:R211"/>
    <mergeCell ref="L212:R212"/>
    <mergeCell ref="L213:R213"/>
    <mergeCell ref="K214:R214"/>
    <mergeCell ref="L215:R215"/>
    <mergeCell ref="K216:R216"/>
    <mergeCell ref="L217:R217"/>
    <mergeCell ref="K218:R218"/>
    <mergeCell ref="L219:R219"/>
    <mergeCell ref="L220:R220"/>
    <mergeCell ref="K221:R221"/>
    <mergeCell ref="L222:R222"/>
    <mergeCell ref="L223:R223"/>
    <mergeCell ref="L224:R224"/>
    <mergeCell ref="L225:R225"/>
    <mergeCell ref="L226:R226"/>
    <mergeCell ref="L227:R227"/>
    <mergeCell ref="L228:R228"/>
    <mergeCell ref="L229:R229"/>
    <mergeCell ref="L230:R230"/>
    <mergeCell ref="L231:R231"/>
    <mergeCell ref="L232:R232"/>
    <mergeCell ref="L233:R233"/>
    <mergeCell ref="L234:R234"/>
    <mergeCell ref="L235:R235"/>
    <mergeCell ref="L236:R236"/>
    <mergeCell ref="L237:R237"/>
    <mergeCell ref="L238:R238"/>
    <mergeCell ref="L239:R239"/>
    <mergeCell ref="L240:R240"/>
    <mergeCell ref="L241:R241"/>
    <mergeCell ref="L242:R242"/>
    <mergeCell ref="L243:R243"/>
    <mergeCell ref="L244:R244"/>
    <mergeCell ref="L245:R245"/>
    <mergeCell ref="L246:R246"/>
    <mergeCell ref="L247:R247"/>
    <mergeCell ref="K248:R248"/>
    <mergeCell ref="L249:R249"/>
    <mergeCell ref="J250:R250"/>
    <mergeCell ref="K251:R251"/>
    <mergeCell ref="L252:R252"/>
    <mergeCell ref="L253:R253"/>
    <mergeCell ref="L254:R254"/>
    <mergeCell ref="K255:R255"/>
    <mergeCell ref="L256:R256"/>
    <mergeCell ref="L257:R257"/>
    <mergeCell ref="L258:R258"/>
    <mergeCell ref="L259:R259"/>
    <mergeCell ref="L260:R260"/>
    <mergeCell ref="L261:R261"/>
    <mergeCell ref="L262:R262"/>
    <mergeCell ref="L263:R263"/>
    <mergeCell ref="L264:R264"/>
    <mergeCell ref="L265:R265"/>
    <mergeCell ref="L266:R266"/>
    <mergeCell ref="K267:R267"/>
    <mergeCell ref="L268:R268"/>
    <mergeCell ref="L269:R269"/>
    <mergeCell ref="L270:R270"/>
    <mergeCell ref="J271:R271"/>
    <mergeCell ref="K272:R272"/>
    <mergeCell ref="K273:R273"/>
    <mergeCell ref="I274:R274"/>
    <mergeCell ref="J275:R275"/>
    <mergeCell ref="J276:R276"/>
  </mergeCells>
  <pageMargins left="0.7" right="0.7" top="0.787401575" bottom="0.787401575" header="0.3" footer="0.3"/>
  <pageSetup paperSize="9" scale="47" fitToHeight="0" orientation="landscape" verticalDpi="0" r:id="flId1"/>
</worksheet>
</file>

<file path=xl/worksheets/sheet3.xml><?xml version="1.0" encoding="utf-8"?>
<worksheet xmlns:r="http://schemas.openxmlformats.org/officeDocument/2006/relationships" xmlns="http://schemas.openxmlformats.org/spreadsheetml/2006/main">
  <dimension ref="B1:D7"/>
  <sheetViews>
    <sheetView showGridLines="0" topLeftCell="A1" workbookViewId="0">
      <selection activeCell="A3" sqref="A3"/>
    </sheetView>
  </sheetViews>
  <sheetFormatPr defaultColWidth="9.140625" defaultRowHeight="15"/>
  <cols>
    <col min="1" max="1" width="2.75" customWidth="1"/>
    <col min="2" max="2" width="15.75" customWidth="1"/>
    <col min="3" max="3" width="65.75" customWidth="1"/>
    <col min="4" max="4" width="14.75" customWidth="1"/>
  </cols>
  <sheetData>
    <row r="1" ht="52.5" customHeight="1"/>
    <row r="2" ht="18.75">
      <c r="B2" s="1" t="s">
        <v>36</v>
      </c>
    </row>
    <row r="3" ht="6.95" customHeight="1"/>
    <row r="4">
      <c r="B4" s="47" t="s">
        <v>8</v>
      </c>
      <c r="C4" s="47" t="s">
        <v>9</v>
      </c>
      <c r="D4" s="47" t="s">
        <v>32</v>
      </c>
    </row>
    <row r="5">
      <c r="B5" s="49"/>
      <c r="C5" s="49"/>
      <c r="D5" s="49"/>
    </row>
    <row r="6">
      <c r="B6" s="61" t="s">
        <v>101</v>
      </c>
      <c r="C6" s="117" t="s">
        <v>102</v>
      </c>
      <c r="D6" s="62">
        <f xml:space="preserve"> 'Rozpočet'!AA9</f>
        <v>0</v>
      </c>
    </row>
    <row r="7">
      <c r="B7" s="118"/>
      <c r="C7" s="118"/>
      <c r="D7" s="120">
        <f xml:space="preserve"> D6</f>
        <v>0</v>
      </c>
    </row>
  </sheetData>
  <sheetProtection password="DE4B" sheet="1" objects="1" formatCells="0" formatColumns="0" formatRows="0" autoFilter="0"/>
  <mergeCells>
    <mergeCell ref="D4:D5"/>
    <mergeCell ref="C4:C5"/>
    <mergeCell ref="B4:B5"/>
  </mergeCells>
  <pageMargins left="0.7" right="0.7" top="0.787401575" bottom="0.787401575" header="0.3" footer="0.3"/>
  <pageSetup paperSize="9" orientation="landscape" verticalDpi="0" r:id="fl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N51"/>
  <sheetViews>
    <sheetView showGridLines="0" topLeftCell="A1" workbookViewId="0">
      <selection activeCell="A4" sqref="A4"/>
    </sheetView>
  </sheetViews>
  <sheetFormatPr defaultColWidth="9.140625" defaultRowHeight="15"/>
  <sheetData>
    <row r="1" ht="52.5" customHeight="1"/>
    <row r="3" ht="26.25">
      <c r="A3" s="22" t="s">
        <v>37</v>
      </c>
      <c r="B3" s="122"/>
      <c r="C3" s="122"/>
      <c r="D3" s="122"/>
      <c r="E3" s="122"/>
      <c r="F3" s="122"/>
      <c r="G3" s="122"/>
      <c r="H3" s="122"/>
      <c r="I3" s="122"/>
    </row>
    <row r="4">
      <c r="A4" s="122"/>
      <c r="B4" s="122"/>
      <c r="C4" s="122"/>
      <c r="D4" s="122"/>
      <c r="E4" s="122"/>
      <c r="F4" s="122"/>
      <c r="G4" s="122"/>
      <c r="H4" s="122"/>
      <c r="I4" s="122"/>
    </row>
    <row r="5" ht="15.75">
      <c r="A5" s="122"/>
      <c r="B5" s="123" t="s">
        <v>38</v>
      </c>
      <c r="C5" s="122"/>
      <c r="D5" s="122"/>
      <c r="E5" s="122"/>
      <c r="F5" s="122"/>
      <c r="G5" s="122"/>
      <c r="H5" s="122"/>
      <c r="I5" s="122"/>
    </row>
    <row r="6">
      <c r="A6" s="122"/>
      <c r="B6" s="124" t="s">
        <v>77</v>
      </c>
      <c r="C6" s="122"/>
      <c r="D6" s="122"/>
      <c r="E6" s="122"/>
      <c r="F6" s="122"/>
      <c r="G6" s="122"/>
      <c r="H6" s="122"/>
      <c r="I6" s="122"/>
    </row>
    <row r="7">
      <c r="A7" s="122"/>
      <c r="B7" s="122"/>
      <c r="C7" s="125" t="s">
        <v>75</v>
      </c>
      <c r="D7" s="122"/>
      <c r="E7" s="122"/>
      <c r="F7" s="122"/>
      <c r="G7" s="122"/>
      <c r="H7" s="122"/>
      <c r="I7" s="122"/>
    </row>
    <row r="8" ht="15.75">
      <c r="A8" s="122"/>
      <c r="B8" s="123" t="s">
        <v>39</v>
      </c>
      <c r="C8" s="122"/>
      <c r="D8" s="122"/>
      <c r="E8" s="122"/>
      <c r="F8" s="122"/>
      <c r="G8" s="122"/>
      <c r="H8" s="122"/>
      <c r="I8" s="122"/>
    </row>
    <row r="9">
      <c r="A9" s="122"/>
      <c r="B9" s="124" t="s">
        <v>40</v>
      </c>
      <c r="C9" s="122"/>
      <c r="D9" s="122"/>
      <c r="E9" s="122"/>
      <c r="F9" s="122"/>
      <c r="G9" s="122"/>
      <c r="H9" s="122"/>
      <c r="I9" s="122"/>
    </row>
    <row r="10">
      <c r="A10" s="122"/>
      <c r="B10" s="122"/>
      <c r="C10" s="125" t="s">
        <v>41</v>
      </c>
      <c r="D10" s="122"/>
      <c r="E10" s="122"/>
      <c r="F10" s="122"/>
      <c r="G10" s="122"/>
      <c r="H10" s="122"/>
      <c r="I10" s="122"/>
    </row>
    <row r="11">
      <c r="A11" s="122"/>
      <c r="B11" s="122"/>
      <c r="C11" s="125" t="s">
        <v>67</v>
      </c>
      <c r="D11" s="122"/>
      <c r="E11" s="122"/>
      <c r="F11" s="122"/>
      <c r="G11" s="122"/>
      <c r="H11" s="122"/>
      <c r="I11" s="122"/>
    </row>
    <row r="12">
      <c r="A12" s="122"/>
      <c r="B12" s="122"/>
      <c r="C12" s="126"/>
      <c r="D12" s="122"/>
      <c r="E12" s="122"/>
      <c r="F12" s="122"/>
      <c r="G12" s="122"/>
      <c r="H12" s="122"/>
      <c r="I12" s="122"/>
    </row>
    <row r="13">
      <c r="A13" s="122"/>
      <c r="B13" s="124" t="s">
        <v>42</v>
      </c>
      <c r="C13" s="122"/>
      <c r="D13" s="122"/>
      <c r="E13" s="122"/>
      <c r="F13" s="122"/>
      <c r="G13" s="122"/>
      <c r="H13" s="122"/>
      <c r="I13" s="122"/>
    </row>
    <row r="14">
      <c r="A14" s="122"/>
      <c r="B14" s="122"/>
      <c r="C14" s="125" t="s">
        <v>43</v>
      </c>
      <c r="D14" s="122"/>
      <c r="E14" s="122"/>
      <c r="F14" s="122"/>
      <c r="G14" s="122"/>
      <c r="H14" s="122"/>
      <c r="I14" s="122"/>
    </row>
    <row r="15">
      <c r="A15" s="122"/>
      <c r="B15" s="122"/>
      <c r="C15" s="122"/>
      <c r="D15" s="122"/>
      <c r="E15" s="122"/>
      <c r="F15" s="122"/>
      <c r="G15" s="122"/>
      <c r="H15" s="122"/>
      <c r="I15" s="122"/>
    </row>
    <row r="16" ht="15.75">
      <c r="A16" s="122"/>
      <c r="B16" s="123" t="s">
        <v>44</v>
      </c>
      <c r="C16" s="122"/>
      <c r="D16" s="122"/>
      <c r="E16" s="122"/>
      <c r="F16" s="122"/>
      <c r="G16" s="122"/>
      <c r="H16" s="122"/>
      <c r="I16" s="122"/>
    </row>
    <row r="17">
      <c r="A17" s="122"/>
      <c r="B17" s="124" t="s">
        <v>45</v>
      </c>
      <c r="C17" s="122"/>
      <c r="D17" s="122"/>
      <c r="E17" s="122"/>
      <c r="F17" s="122"/>
      <c r="G17" s="122"/>
      <c r="H17" s="122"/>
      <c r="I17" s="122"/>
    </row>
    <row r="18">
      <c r="A18" s="122"/>
      <c r="B18" s="122"/>
      <c r="C18" s="125" t="s">
        <v>46</v>
      </c>
      <c r="D18" s="122"/>
      <c r="E18" s="122"/>
      <c r="F18" s="122"/>
      <c r="G18" s="122"/>
      <c r="H18" s="122"/>
      <c r="I18" s="122"/>
      <c r="J18" s="127"/>
      <c r="K18" s="127"/>
      <c r="L18" s="127"/>
      <c r="M18" s="127"/>
      <c r="N18" s="127"/>
    </row>
    <row r="19">
      <c r="A19" s="122"/>
      <c r="B19" s="122"/>
      <c r="C19" s="125" t="s">
        <v>47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>
      <c r="A20" s="122"/>
      <c r="B20" s="122"/>
      <c r="C20" s="125" t="s">
        <v>48</v>
      </c>
      <c r="D20" s="122"/>
      <c r="E20" s="122"/>
      <c r="F20" s="122"/>
      <c r="G20" s="122"/>
      <c r="H20" s="122"/>
      <c r="I20" s="122"/>
      <c r="J20" s="127"/>
      <c r="K20" s="127"/>
      <c r="L20" s="127"/>
      <c r="M20" s="127"/>
      <c r="N20" s="127"/>
    </row>
    <row r="21">
      <c r="A21" s="122"/>
      <c r="B21" s="122"/>
      <c r="C21" s="125" t="s">
        <v>49</v>
      </c>
      <c r="D21" s="122"/>
      <c r="E21" s="122"/>
      <c r="F21" s="122"/>
      <c r="G21" s="122"/>
      <c r="H21" s="122"/>
      <c r="I21" s="122"/>
      <c r="J21" s="127"/>
      <c r="K21" s="127"/>
      <c r="L21" s="127"/>
      <c r="M21" s="127"/>
      <c r="N21" s="127"/>
    </row>
    <row r="22">
      <c r="A22" s="122"/>
      <c r="B22" s="122"/>
      <c r="C22" s="125" t="s">
        <v>50</v>
      </c>
      <c r="D22" s="122"/>
      <c r="E22" s="122"/>
      <c r="F22" s="122"/>
      <c r="G22" s="122"/>
      <c r="H22" s="122"/>
      <c r="I22" s="122"/>
      <c r="J22" s="127"/>
      <c r="K22" s="127"/>
      <c r="L22" s="127"/>
      <c r="M22" s="127"/>
      <c r="N22" s="127"/>
    </row>
    <row r="23">
      <c r="A23" s="122"/>
      <c r="B23" s="122"/>
      <c r="C23" s="125" t="s">
        <v>51</v>
      </c>
      <c r="D23" s="122"/>
      <c r="E23" s="122"/>
      <c r="F23" s="122"/>
      <c r="G23" s="122"/>
      <c r="H23" s="122"/>
      <c r="I23" s="122"/>
      <c r="J23" s="127"/>
      <c r="K23" s="127"/>
      <c r="L23" s="127"/>
      <c r="M23" s="127"/>
      <c r="N23" s="127"/>
    </row>
    <row r="24">
      <c r="A24" s="122"/>
      <c r="B24" s="122"/>
      <c r="C24" s="125" t="s">
        <v>52</v>
      </c>
      <c r="D24" s="122"/>
      <c r="E24" s="122"/>
      <c r="F24" s="122"/>
      <c r="G24" s="122"/>
      <c r="H24" s="122"/>
      <c r="I24" s="122"/>
      <c r="J24" s="127"/>
      <c r="K24" s="127"/>
      <c r="L24" s="127"/>
      <c r="M24" s="127"/>
      <c r="N24" s="127"/>
    </row>
    <row r="25">
      <c r="A25" s="122"/>
      <c r="B25" s="129"/>
      <c r="C25" s="130"/>
      <c r="D25" s="130"/>
      <c r="E25" s="130"/>
      <c r="F25" s="130"/>
      <c r="G25" s="130"/>
      <c r="H25" s="130"/>
      <c r="I25" s="130"/>
      <c r="J25" s="127"/>
      <c r="K25" s="127"/>
      <c r="L25" s="127"/>
      <c r="M25" s="127"/>
      <c r="N25" s="127"/>
    </row>
    <row r="26" ht="15.75">
      <c r="A26" s="122"/>
      <c r="B26" s="123" t="s">
        <v>53</v>
      </c>
      <c r="C26" s="130"/>
      <c r="D26" s="130"/>
      <c r="E26" s="130"/>
      <c r="F26" s="130"/>
      <c r="G26" s="130"/>
      <c r="H26" s="130"/>
      <c r="I26" s="130"/>
      <c r="J26" s="127"/>
      <c r="K26" s="127"/>
      <c r="L26" s="127"/>
      <c r="M26" s="127"/>
      <c r="N26" s="127"/>
    </row>
    <row r="27">
      <c r="A27" s="122"/>
      <c r="B27" s="124" t="s">
        <v>54</v>
      </c>
      <c r="C27" s="124"/>
      <c r="D27" s="124"/>
      <c r="E27" s="130"/>
      <c r="F27" s="130"/>
      <c r="G27" s="130"/>
      <c r="H27" s="130"/>
      <c r="I27" s="130"/>
      <c r="J27" s="127"/>
      <c r="K27" s="127"/>
      <c r="L27" s="127"/>
      <c r="M27" s="127"/>
      <c r="N27" s="127"/>
    </row>
    <row r="28">
      <c r="A28" s="122"/>
      <c r="B28" s="130"/>
      <c r="C28" s="131" t="s">
        <v>55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>
      <c r="A29" s="122"/>
      <c r="B29" s="122"/>
      <c r="C29" s="131" t="s">
        <v>56</v>
      </c>
      <c r="D29" s="132"/>
      <c r="E29" s="132"/>
      <c r="F29" s="132"/>
      <c r="G29" s="132"/>
      <c r="H29" s="132"/>
      <c r="I29" s="132"/>
      <c r="J29" s="127"/>
      <c r="K29" s="127"/>
      <c r="L29" s="127"/>
      <c r="M29" s="127"/>
      <c r="N29" s="127"/>
    </row>
    <row r="31">
      <c r="A31" s="127"/>
      <c r="B31" s="127"/>
      <c r="C31" s="127"/>
      <c r="D31" s="132"/>
      <c r="E31" s="132"/>
      <c r="F31" s="132"/>
      <c r="G31" s="132"/>
      <c r="H31" s="132"/>
      <c r="I31" s="132"/>
      <c r="J31" s="127"/>
      <c r="K31" s="127"/>
      <c r="L31" s="127"/>
      <c r="M31" s="127"/>
      <c r="N31" s="127"/>
    </row>
    <row r="32" ht="26.25">
      <c r="A32" s="22" t="s">
        <v>16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4" ht="15.75">
      <c r="B34" s="133" t="s">
        <v>57</v>
      </c>
      <c r="C34" s="127"/>
    </row>
    <row r="35">
      <c r="B35" s="124" t="s">
        <v>58</v>
      </c>
      <c r="C35" s="127"/>
    </row>
    <row r="36">
      <c r="B36" s="127"/>
      <c r="C36" s="131" t="s">
        <v>68</v>
      </c>
    </row>
    <row r="38" ht="15.75">
      <c r="B38" s="133" t="s">
        <v>59</v>
      </c>
      <c r="C38" s="127"/>
    </row>
    <row r="39">
      <c r="B39" s="124" t="s">
        <v>60</v>
      </c>
      <c r="C39" s="127"/>
    </row>
    <row r="40">
      <c r="B40" s="127"/>
      <c r="C40" s="131" t="s">
        <v>69</v>
      </c>
    </row>
    <row r="41">
      <c r="B41" s="127"/>
      <c r="C41" s="131" t="s">
        <v>61</v>
      </c>
    </row>
    <row r="43" ht="15.75">
      <c r="B43" s="133" t="s">
        <v>62</v>
      </c>
      <c r="C43" s="127"/>
    </row>
    <row r="44">
      <c r="B44" s="127" t="s">
        <v>63</v>
      </c>
      <c r="C44" s="127"/>
    </row>
    <row r="45">
      <c r="B45" s="127"/>
      <c r="C45" s="131" t="s">
        <v>70</v>
      </c>
    </row>
    <row r="46">
      <c r="B46" s="127"/>
      <c r="C46" s="131" t="s">
        <v>71</v>
      </c>
    </row>
    <row r="48" ht="15.75">
      <c r="B48" s="133" t="s">
        <v>64</v>
      </c>
      <c r="C48" s="127"/>
    </row>
    <row r="49">
      <c r="B49" s="127" t="s">
        <v>65</v>
      </c>
      <c r="C49" s="127"/>
    </row>
    <row r="50">
      <c r="C50" s="131" t="s">
        <v>72</v>
      </c>
    </row>
    <row r="51">
      <c r="C51" s="131" t="s">
        <v>66</v>
      </c>
    </row>
  </sheetData>
  <sheetProtection password="DE4B" sheet="1" objects="1" formatCells="0" formatColumns="0" formatRows="0" autoFilter="0"/>
  <pageMargins left="0.7" right="0.7" top="0.787401575" bottom="0.787401575" header="0.3" footer="0.3"/>
  <pageSetup usePrinterDefault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1</DocSecurity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Info</vt:lpstr>
      <vt:lpstr>Rozpočet</vt:lpstr>
      <vt:lpstr>Rekapitulácia</vt:lpstr>
      <vt:lpstr>Pokyny</vt:lpstr>
    </vt:vector>
  </TitlesOfParts>
  <AppVersion>06.0025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terms:created xsi:type="dcterms:W3CDTF">2020-09-28T12:34:27Z</dcterms:created>
  <dcterms:modified xsi:type="dcterms:W3CDTF">2020-09-28T12:34:27Z</dcterms:modified>
</cp:coreProperties>
</file>