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40" activeTab="1"/>
  </bookViews>
  <sheets>
    <sheet name="Rekapitulace-titulní list" sheetId="1" r:id="rId1"/>
    <sheet name="Silnoproud-materiál" sheetId="2" r:id="rId2"/>
    <sheet name="Silnoproud-montáž" sheetId="3" r:id="rId3"/>
    <sheet name="Rozvaděče" sheetId="4" r:id="rId4"/>
  </sheets>
  <definedNames>
    <definedName name="_xlnm.Print_Area" localSheetId="0">'Rekapitulace-titulní list'!$A$1:$E$40</definedName>
    <definedName name="_xlnm.Print_Area" localSheetId="1">'Silnoproud-materiál'!$A$1:$F$44</definedName>
    <definedName name="_xlnm.Print_Area" localSheetId="2">'Silnoproud-montáž'!$A$1:$G$62</definedName>
  </definedNames>
  <calcPr fullCalcOnLoad="1"/>
</workbook>
</file>

<file path=xl/sharedStrings.xml><?xml version="1.0" encoding="utf-8"?>
<sst xmlns="http://schemas.openxmlformats.org/spreadsheetml/2006/main" count="235" uniqueCount="105">
  <si>
    <t>ks</t>
  </si>
  <si>
    <t>Položka ÚRS</t>
  </si>
  <si>
    <t>Silnoproud  - materiál</t>
  </si>
  <si>
    <t>Č. P.</t>
  </si>
  <si>
    <t>NÁZEV</t>
  </si>
  <si>
    <t>M.J.</t>
  </si>
  <si>
    <t>MNOŽ.</t>
  </si>
  <si>
    <t>J.CENA</t>
  </si>
  <si>
    <t>m</t>
  </si>
  <si>
    <t>Součet</t>
  </si>
  <si>
    <t xml:space="preserve">Protipožární ucpávky a přepážky </t>
  </si>
  <si>
    <t>m2</t>
  </si>
  <si>
    <t>P O L O Ž K A</t>
  </si>
  <si>
    <t>MJ</t>
  </si>
  <si>
    <t xml:space="preserve"> MNOŽ</t>
  </si>
  <si>
    <t xml:space="preserve">  J.CENA</t>
  </si>
  <si>
    <t>CENA CELKEM</t>
  </si>
  <si>
    <t>Ing. Karel Rychlý</t>
  </si>
  <si>
    <t xml:space="preserve">R E K A P I T U L A C E </t>
  </si>
  <si>
    <t>mezisoučet</t>
  </si>
  <si>
    <t xml:space="preserve">Základní rozpočtové údaje celkem: </t>
  </si>
  <si>
    <t>POŘÍZENÍ OBJEKTU CELKEM:</t>
  </si>
  <si>
    <t>Proudový chránič 40A/4/30mA, 40A</t>
  </si>
  <si>
    <t>Silnoproud  - montáž</t>
  </si>
  <si>
    <t>Jistič jednopólový 10B/1, 10A,  10kA</t>
  </si>
  <si>
    <t>Jistič jednopólový 16B/1,10kA,  16A</t>
  </si>
  <si>
    <t xml:space="preserve">KABEL CYKY-J 3x1.5 </t>
  </si>
  <si>
    <t>KABEL CYKY-J 3x2.5</t>
  </si>
  <si>
    <r>
      <t xml:space="preserve">PPV el.instalace (6%)          </t>
    </r>
    <r>
      <rPr>
        <i/>
        <sz val="10"/>
        <rFont val="Times New Roman"/>
        <family val="1"/>
      </rPr>
      <t>ze základu</t>
    </r>
  </si>
  <si>
    <t xml:space="preserve">                                         Ceny jsou stanoveny bez DPH.</t>
  </si>
  <si>
    <t>Silnoproudé rozvody - materiál el.instalace</t>
  </si>
  <si>
    <t xml:space="preserve">Silnoproudé rozvody - montáž el.instalace </t>
  </si>
  <si>
    <t>Dodávky (rozvaděče)</t>
  </si>
  <si>
    <t xml:space="preserve">KABEL CYKY-O 2x1.5 </t>
  </si>
  <si>
    <t>Montáž rozvodnice oceloplechová nebo plastová běžná do 100 kg</t>
  </si>
  <si>
    <t xml:space="preserve">KABEL CYKY-O 3x1.5 </t>
  </si>
  <si>
    <t>Časový spínač - doběhové relé pro ventilátory do instalační krabice, 230V/200VA (induktivní zátěž)</t>
  </si>
  <si>
    <t>sada</t>
  </si>
  <si>
    <t>Přepěť. ochrana  SPD typ 2 / Třída II, DEHN DG M TNS 275</t>
  </si>
  <si>
    <t>Proudový chránič s nadproudovou ochranou, dvoupólový, 10B - 10A/2/30mA, 10A</t>
  </si>
  <si>
    <t>Svorkovnice vývodová</t>
  </si>
  <si>
    <t xml:space="preserve">Vypínač modulový třípólový  40/3, 40A,  10kA </t>
  </si>
  <si>
    <t>D.1.4.4.   Silnoproudé elektroinstalace</t>
  </si>
  <si>
    <t>Všechny položky obsahují montáž a dodávku, pomocný materiál a veškeré náklady spojené s úplným dokončením prací</t>
  </si>
  <si>
    <t>obsažených v popisu položky a projektové dokumentaci, vč. vnitrostaveništního přesunu hmot a mimostaveništní dopravy.</t>
  </si>
  <si>
    <t>Krabice elektroinstalační přístrojová,  KPR 68_KA</t>
  </si>
  <si>
    <t>Vodič CY 6 zeleno/žlutý</t>
  </si>
  <si>
    <t xml:space="preserve">Přípojnice PE  (MET) ochranného pospojování - nerezová, v instalační krabici </t>
  </si>
  <si>
    <t>Specifikace  rozvodnice R2</t>
  </si>
  <si>
    <t>Elektroinstalační krabice odbočná  KU 68 s víčkem, včetně svorek</t>
  </si>
  <si>
    <t>Trubka ohebná d= 40mm  1240</t>
  </si>
  <si>
    <t>Vypínač velkoplošný v řazení č. 1,  230V/10A, barva polar, kompletní, vč. krytky a rámečku</t>
  </si>
  <si>
    <t>Vypínač velkoplošný v řazení č. 5,  230V/10A,  barva polar, kompletní, vč. krytky a rámečku</t>
  </si>
  <si>
    <t>Přepínač střídavý velkoplošný v řazení č. 6,  230V/10A, barva polar, kompletní, vč. krytky a rámečku</t>
  </si>
  <si>
    <t>Přepínač křížový velkoplošný v řazení č. 7,  230V/10A, barva polar, kompletní, vč. krytky a rámečku</t>
  </si>
  <si>
    <t>Tlačítkový ovladač  230V/10A  v řazení  1/1 se signálkou, barva polar, kompletní, vč. krytky a rámečku</t>
  </si>
  <si>
    <t>Zásuvka domovní zapuštěná pro montáž do instalační krabice, 2P+PE 230V/16A, 230V/16A, barva polar, kompletní vč. montážního a krycího rámečku</t>
  </si>
  <si>
    <t>Zásuvka domovní zapuštěná pro montáž do instalační krabice, 2P+PE 230V/16A, 230V/16A, barva polar, s přepěťovou ochranou 3. stupně kompletní vč. montážního a krycího rámečku</t>
  </si>
  <si>
    <t>Čidlo pohybu pro spínání osvětlení 230V/10A s reléovým spínačem zátěže, IP44</t>
  </si>
  <si>
    <t>LED trubice – náhrada zářivek T8 (patice G13) svítivost cca 3300 lm</t>
  </si>
  <si>
    <t>LED "žárovka" – náhrada klasických wolframových žárovek  E27/ 75W do stávajících svítidel  označených "C"  - viz  Kniha svítidel</t>
  </si>
  <si>
    <t>LED trubice – náhrada zářivek do stávajících svítidel označených "A", "B" a "D"  - viz  Kniha svítidel</t>
  </si>
  <si>
    <t>LED zdroj PLCS 12V / 15W DC vnitřní,  do instalační krabice</t>
  </si>
  <si>
    <t>Krabice odbočná, KO 125, prázdná, pro umístění zdroje pro LED</t>
  </si>
  <si>
    <t>CELK.CENA</t>
  </si>
  <si>
    <t xml:space="preserve"> 741375031</t>
  </si>
  <si>
    <t>R</t>
  </si>
  <si>
    <t>"A"  = svítidlo nástropní přisazené. Rozměr 1200/270 - dvě LED trubice  - viz  Kniha svítidel</t>
  </si>
  <si>
    <t>"C"  = svítidlo nástropní přisazené - Lucis Charon d=280mm, v=125mm, dva LED zdroje  - viz  Kniha svítidel</t>
  </si>
  <si>
    <t>Stavební práce, sekaní a zapravení</t>
  </si>
  <si>
    <t xml:space="preserve">Likvidace odpadu </t>
  </si>
  <si>
    <t>kpl</t>
  </si>
  <si>
    <t>Silnoproud  - DEMONTÁŽE</t>
  </si>
  <si>
    <t>MONTÁŽE A DEMONTÁŽE CELKEM</t>
  </si>
  <si>
    <t>D.1.4.4.   Silnoproudá elektrotechnika</t>
  </si>
  <si>
    <t>MČ Brno - Medlánky, Hudcova 239 / 7, 621 00 Brno</t>
  </si>
  <si>
    <t>-  STAVEBNÍ ÚPRAVY NEBYTOVÉ PROSTORY</t>
  </si>
  <si>
    <t xml:space="preserve">ÚMČ BRNO- MEDLÁNKY, JABLOŇOVÁ 28  - </t>
  </si>
  <si>
    <r>
      <t xml:space="preserve">Investor:  </t>
    </r>
    <r>
      <rPr>
        <sz val="12"/>
        <rFont val="Calibri"/>
        <family val="2"/>
      </rPr>
      <t xml:space="preserve">  </t>
    </r>
  </si>
  <si>
    <r>
      <t>Stavba :</t>
    </r>
    <r>
      <rPr>
        <sz val="12"/>
        <rFont val="Calibri"/>
        <family val="2"/>
      </rPr>
      <t xml:space="preserve">      </t>
    </r>
  </si>
  <si>
    <r>
      <t>Zpracovatel:</t>
    </r>
    <r>
      <rPr>
        <sz val="12"/>
        <color indexed="8"/>
        <rFont val="Calibri"/>
        <family val="2"/>
      </rPr>
      <t xml:space="preserve"> </t>
    </r>
  </si>
  <si>
    <t>Stykač instalační,  20A/ 230V - 2x zapínací, cívka 230V</t>
  </si>
  <si>
    <t>Jistič jednopólový 6B/1, 6A,  10kA</t>
  </si>
  <si>
    <t>Kč/hod</t>
  </si>
  <si>
    <t>Výchozí revize+zpráva (16hod)</t>
  </si>
  <si>
    <t>Rozpočtová soustava je použita dle "ÚRS Praha", 800-741 Elektroinstalace-silnoproud, doplněna podle potřeby</t>
  </si>
  <si>
    <t>o vlastní položky.    Cenová úroveň 2022/II - 2. pololetí 2022.</t>
  </si>
  <si>
    <t xml:space="preserve">KABEL CYKY-J 5x1.5 </t>
  </si>
  <si>
    <r>
      <t xml:space="preserve">LED pásek 4,8W/m - 3000K + nástěnný hliníkový profil pro LED pásek + difuzor pro ALU profil polykarbonát, UV stabilní -  </t>
    </r>
    <r>
      <rPr>
        <b/>
        <sz val="10"/>
        <color indexed="8"/>
        <rFont val="Times New Roman CE"/>
        <family val="0"/>
      </rPr>
      <t>délka 1.5m</t>
    </r>
  </si>
  <si>
    <t>"G" = LED bodové svítidlo 1xGU10/5W/230V 2700K bílá d=93,8mm, v=102mm</t>
  </si>
  <si>
    <t>Nová typová oceloplechová nástěnná rozvodnice, 96 modulů DIN pro jmenovitý proud In (A) 125, rozměry VxŠxH (mm) 650 x 550 x 160</t>
  </si>
  <si>
    <t>"D"  = svítidlo nástropní přisazené. Rozměr 1200/270 – dvě zářivkové trubice,  STÁVAJÍCÍ SVÍTIDLO - viz  Kniha svítidel</t>
  </si>
  <si>
    <t>"A"  = svítidlo nástropní přisazené. Rozměr 1200/270 - dvě LED trubice, STÁVAJÍCÍ SVÍTIDLO - viz  Kniha svítidel</t>
  </si>
  <si>
    <t xml:space="preserve">"H" = Stropní/nástěnné technické LED svítidlo. IP54 - prachuvzdorné a voděodolné. LED/8W/230V, 4000 K, 850 lm  viz  Kniha svítidel </t>
  </si>
  <si>
    <t>"E"  = Svítidlo stropní přisazené, Al matná mříž, zářivkové G13.
Rozměr 1260 x 266 x 65 mm – dvě zářivkové trubice T8 36W/3350lm/Ra80. Optický systém ALMAT, výstup světla přímý, symetrický, matná mřížka.  viz  Kniha svítidel</t>
  </si>
  <si>
    <t>"F" = LED koupelnové podhledové svítidlo LED/12W/230V 4000K, IP44, d=170mm  viz  Kniha svítidel</t>
  </si>
  <si>
    <t>"E"  = Svítidlo stropní přisazené, Al matná mříž, zářivkové G13.
Rozměr 1260 x 266 x 65 mm – dvě zářivkové trubice T8 36W/3350lm/Ra80. Optický systém ALMAT, výstup světla přímý, symetrický, matná mřížka. viz  Kniha svítidel</t>
  </si>
  <si>
    <t>"G" = LED Bodové svítidlo 1xGU10/5W/230V 2700K bílá d=93,8mm, v=102mm  viz  Kniha svítidel</t>
  </si>
  <si>
    <t>"I" = LED NÁSTĚNNÉ SVÍTIDLO BÍLÉ, IP44. Rozměry 610 x 90 x 35 mm. Svítidlo svítí nahoru a dolů. Svítivost 2000 lm, 230V/20W</t>
  </si>
  <si>
    <t>VÝKAZ  VÝMĚR</t>
  </si>
  <si>
    <t xml:space="preserve"> MEDLÁNKY, JABLOŇOVÁ 28  -  STAVEBNÍ ÚPRAVY NEBYTOVÉ PROSTORY</t>
  </si>
  <si>
    <t>Investor: Medlánky, Hudcova 239 / 7, 621 00 Brno</t>
  </si>
  <si>
    <t>MEDLÁNKY, JABLOŇOVÁ 28  -  STAVEBNÍ ÚPRAVY NEBYTOVÉ PROSTORY</t>
  </si>
  <si>
    <t>Investor:Medlánky, Hudcova 239 / 7, 621 00 Brno</t>
  </si>
  <si>
    <t>Investor: Brno - Medlánky, Hudcova 239 / 7, 621 00 Brno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</si>
</sst>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_);\(#,##0.00\)"/>
    <numFmt numFmtId="171" formatCode="#,##0.0"/>
    <numFmt numFmtId="172" formatCode="#,##0.00&quot; Kč&quot;;\-#,##0.00&quot; Kč&quot;"/>
    <numFmt numFmtId="173" formatCode="#,##0.00\ &quot;Kč&quot;"/>
    <numFmt numFmtId="174" formatCode="[$¥€-2]\ #\ ##,000_);[Red]\([$€-2]\ #\ ##,000\)"/>
  </numFmts>
  <fonts count="87">
    <font>
      <sz val="9"/>
      <color theme="1"/>
      <name val="Arial"/>
      <family val="2"/>
    </font>
    <font>
      <sz val="9"/>
      <color indexed="8"/>
      <name val="Arial"/>
      <family val="2"/>
    </font>
    <font>
      <sz val="18"/>
      <color indexed="8"/>
      <name val="Arial CE"/>
      <family val="0"/>
    </font>
    <font>
      <sz val="8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 CE"/>
      <family val="0"/>
    </font>
    <font>
      <sz val="10"/>
      <name val="Times New Roman CE"/>
      <family val="0"/>
    </font>
    <font>
      <b/>
      <u val="single"/>
      <sz val="12"/>
      <color indexed="8"/>
      <name val="Times New Roman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u val="single"/>
      <sz val="10"/>
      <color indexed="8"/>
      <name val="Arial CE"/>
      <family val="2"/>
    </font>
    <font>
      <b/>
      <u val="single"/>
      <sz val="11"/>
      <name val="Arial CE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CE"/>
      <family val="2"/>
    </font>
    <font>
      <i/>
      <sz val="10"/>
      <name val="Times New Roman"/>
      <family val="1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sz val="9"/>
      <color indexed="8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Times New Roman CE"/>
      <family val="0"/>
    </font>
    <font>
      <b/>
      <sz val="16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10"/>
      <name val="Arial CE"/>
      <family val="2"/>
    </font>
    <font>
      <sz val="9"/>
      <color indexed="8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 CE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24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0" fontId="6" fillId="0" borderId="13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82" fillId="0" borderId="0" xfId="0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83" fillId="0" borderId="0" xfId="0" applyFont="1" applyAlignment="1">
      <alignment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6" fillId="0" borderId="12" xfId="0" applyNumberFormat="1" applyFont="1" applyFill="1" applyBorder="1" applyAlignment="1" applyProtection="1">
      <alignment/>
      <protection locked="0"/>
    </xf>
    <xf numFmtId="0" fontId="26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7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2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6" fillId="0" borderId="14" xfId="0" applyNumberFormat="1" applyFont="1" applyFill="1" applyBorder="1" applyAlignment="1" applyProtection="1">
      <alignment/>
      <protection locked="0"/>
    </xf>
    <xf numFmtId="0" fontId="26" fillId="0" borderId="14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170" fontId="6" fillId="0" borderId="13" xfId="0" applyNumberFormat="1" applyFont="1" applyFill="1" applyBorder="1" applyAlignment="1" applyProtection="1">
      <alignment horizontal="center"/>
      <protection locked="0"/>
    </xf>
    <xf numFmtId="170" fontId="4" fillId="0" borderId="12" xfId="0" applyNumberFormat="1" applyFont="1" applyFill="1" applyBorder="1" applyAlignment="1" applyProtection="1">
      <alignment horizontal="center"/>
      <protection locked="0"/>
    </xf>
    <xf numFmtId="170" fontId="12" fillId="0" borderId="0" xfId="0" applyNumberFormat="1" applyFont="1" applyFill="1" applyAlignment="1">
      <alignment horizontal="right"/>
    </xf>
    <xf numFmtId="3" fontId="0" fillId="0" borderId="15" xfId="0" applyNumberFormat="1" applyBorder="1" applyAlignment="1">
      <alignment/>
    </xf>
    <xf numFmtId="4" fontId="13" fillId="0" borderId="15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6" fillId="0" borderId="14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right"/>
    </xf>
    <xf numFmtId="17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83" fillId="0" borderId="0" xfId="0" applyNumberFormat="1" applyFont="1" applyAlignment="1">
      <alignment/>
    </xf>
    <xf numFmtId="0" fontId="84" fillId="0" borderId="0" xfId="0" applyNumberFormat="1" applyFont="1" applyAlignment="1">
      <alignment horizontal="center"/>
    </xf>
    <xf numFmtId="0" fontId="84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4" fontId="2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170" fontId="6" fillId="0" borderId="13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 horizontal="right"/>
    </xf>
    <xf numFmtId="0" fontId="23" fillId="33" borderId="0" xfId="0" applyFont="1" applyFill="1" applyAlignment="1">
      <alignment horizontal="left" vertical="center"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8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3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65" fillId="0" borderId="0" xfId="0" applyFont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/>
      <protection locked="0"/>
    </xf>
    <xf numFmtId="0" fontId="26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170" fontId="4" fillId="0" borderId="13" xfId="0" applyNumberFormat="1" applyFont="1" applyFill="1" applyBorder="1" applyAlignment="1" applyProtection="1">
      <alignment horizontal="center"/>
      <protection locked="0"/>
    </xf>
    <xf numFmtId="17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26" fillId="0" borderId="13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0">
      <selection activeCell="C25" sqref="C25"/>
    </sheetView>
  </sheetViews>
  <sheetFormatPr defaultColWidth="9.140625" defaultRowHeight="12"/>
  <cols>
    <col min="1" max="1" width="13.421875" style="0" customWidth="1"/>
    <col min="2" max="2" width="28.140625" style="0" customWidth="1"/>
    <col min="3" max="3" width="20.8515625" style="0" customWidth="1"/>
    <col min="4" max="4" width="17.140625" style="0" customWidth="1"/>
    <col min="5" max="5" width="19.8515625" style="0" customWidth="1"/>
  </cols>
  <sheetData>
    <row r="1" spans="1:2" ht="23.25">
      <c r="A1" s="109" t="s">
        <v>99</v>
      </c>
      <c r="B1" s="101"/>
    </row>
    <row r="2" spans="1:2" ht="21">
      <c r="A2" s="100"/>
      <c r="B2" s="101"/>
    </row>
    <row r="3" spans="1:2" ht="12">
      <c r="A3" s="101"/>
      <c r="B3" s="101"/>
    </row>
    <row r="4" spans="1:2" ht="21">
      <c r="A4" s="100" t="s">
        <v>42</v>
      </c>
      <c r="B4" s="101"/>
    </row>
    <row r="5" spans="1:2" ht="15">
      <c r="A5" s="102"/>
      <c r="B5" s="101"/>
    </row>
    <row r="6" spans="1:2" ht="12">
      <c r="A6" s="101"/>
      <c r="B6" s="101"/>
    </row>
    <row r="7" spans="1:2" ht="24" customHeight="1">
      <c r="A7" s="107" t="s">
        <v>78</v>
      </c>
      <c r="B7" s="104" t="s">
        <v>75</v>
      </c>
    </row>
    <row r="8" spans="1:2" ht="24" customHeight="1">
      <c r="A8" s="107" t="s">
        <v>79</v>
      </c>
      <c r="B8" s="100" t="s">
        <v>77</v>
      </c>
    </row>
    <row r="9" spans="1:2" ht="24" customHeight="1">
      <c r="A9" s="103"/>
      <c r="B9" s="105" t="s">
        <v>76</v>
      </c>
    </row>
    <row r="10" spans="1:3" ht="24" customHeight="1">
      <c r="A10" s="108" t="s">
        <v>80</v>
      </c>
      <c r="B10" s="106" t="s">
        <v>17</v>
      </c>
      <c r="C10" s="13"/>
    </row>
    <row r="11" spans="1:3" ht="15">
      <c r="A11" s="14"/>
      <c r="B11" s="15"/>
      <c r="C11" s="13"/>
    </row>
    <row r="13" ht="13.5">
      <c r="B13" s="16" t="s">
        <v>18</v>
      </c>
    </row>
    <row r="15" spans="1:5" ht="13.5">
      <c r="A15" s="69" t="s">
        <v>32</v>
      </c>
      <c r="B15" s="12"/>
      <c r="C15" s="17"/>
      <c r="D15" s="68">
        <f>Rozvaděče!G23</f>
        <v>0</v>
      </c>
      <c r="E15" s="67"/>
    </row>
    <row r="16" spans="1:5" ht="13.5">
      <c r="A16" s="69" t="s">
        <v>30</v>
      </c>
      <c r="B16" s="12"/>
      <c r="C16" s="18"/>
      <c r="D16" s="19"/>
      <c r="E16" s="68">
        <f>'Silnoproud-materiál'!F43</f>
        <v>0</v>
      </c>
    </row>
    <row r="17" spans="1:5" ht="13.5">
      <c r="A17" s="69" t="s">
        <v>31</v>
      </c>
      <c r="B17" s="12"/>
      <c r="C17" s="18"/>
      <c r="D17" s="19"/>
      <c r="E17" s="68">
        <v>0</v>
      </c>
    </row>
    <row r="18" spans="1:5" ht="13.5">
      <c r="A18" s="69" t="s">
        <v>28</v>
      </c>
      <c r="B18" s="12"/>
      <c r="C18" s="20">
        <f>SUM(E16:E17)</f>
        <v>0</v>
      </c>
      <c r="D18" s="19"/>
      <c r="E18" s="68">
        <f>+C18/100*6</f>
        <v>0</v>
      </c>
    </row>
    <row r="19" spans="1:5" ht="18" customHeight="1">
      <c r="A19" s="80" t="s">
        <v>19</v>
      </c>
      <c r="B19" s="81"/>
      <c r="C19" s="82"/>
      <c r="D19" s="83">
        <f>SUM(D15:D15)</f>
        <v>0</v>
      </c>
      <c r="E19" s="83">
        <f>SUM(E16:E18)</f>
        <v>0</v>
      </c>
    </row>
    <row r="22" spans="1:5" ht="13.5">
      <c r="A22" s="36" t="s">
        <v>20</v>
      </c>
      <c r="B22" s="37"/>
      <c r="C22" s="37"/>
      <c r="D22" s="37"/>
      <c r="E22" s="38">
        <f>+D19+E19</f>
        <v>0</v>
      </c>
    </row>
    <row r="23" ht="11.25">
      <c r="E23" s="21"/>
    </row>
    <row r="24" spans="1:5" ht="12.75">
      <c r="A24" s="39" t="s">
        <v>84</v>
      </c>
      <c r="B24" s="40"/>
      <c r="C24" s="42">
        <v>0</v>
      </c>
      <c r="D24" s="40" t="s">
        <v>83</v>
      </c>
      <c r="E24" s="42">
        <f>+C24*16</f>
        <v>0</v>
      </c>
    </row>
    <row r="25" spans="1:5" ht="7.5" customHeight="1">
      <c r="A25" s="39"/>
      <c r="C25" s="41"/>
      <c r="E25" s="42"/>
    </row>
    <row r="26" ht="11.25">
      <c r="E26" s="21"/>
    </row>
    <row r="27" spans="1:5" ht="15">
      <c r="A27" s="34" t="s">
        <v>21</v>
      </c>
      <c r="B27" s="35"/>
      <c r="C27" s="35"/>
      <c r="D27" s="35"/>
      <c r="E27" s="43">
        <v>0</v>
      </c>
    </row>
    <row r="31" ht="13.5" customHeight="1">
      <c r="B31" t="s">
        <v>29</v>
      </c>
    </row>
    <row r="32" ht="13.5" customHeight="1"/>
    <row r="33" ht="13.5" customHeight="1">
      <c r="A33" s="79" t="s">
        <v>85</v>
      </c>
    </row>
    <row r="34" ht="13.5" customHeight="1">
      <c r="A34" s="79" t="s">
        <v>86</v>
      </c>
    </row>
    <row r="35" ht="13.5" customHeight="1"/>
    <row r="36" spans="1:5" ht="13.5" customHeight="1">
      <c r="A36" s="79" t="s">
        <v>43</v>
      </c>
      <c r="B36" s="79"/>
      <c r="C36" s="79"/>
      <c r="D36" s="79"/>
      <c r="E36" s="35"/>
    </row>
    <row r="37" spans="1:5" ht="13.5" customHeight="1">
      <c r="A37" s="79" t="s">
        <v>44</v>
      </c>
      <c r="B37" s="79"/>
      <c r="C37" s="79"/>
      <c r="D37" s="79"/>
      <c r="E37" s="35"/>
    </row>
    <row r="38" spans="1:5" ht="11.25">
      <c r="A38" s="79"/>
      <c r="B38" s="79"/>
      <c r="C38" s="79"/>
      <c r="D38" s="79"/>
      <c r="E38" s="35"/>
    </row>
  </sheetData>
  <sheetProtection/>
  <printOptions/>
  <pageMargins left="0.61" right="0.56" top="0.7" bottom="0.787401575" header="0.3" footer="0.3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"/>
  <cols>
    <col min="1" max="1" width="5.421875" style="0" customWidth="1"/>
    <col min="2" max="2" width="58.421875" style="0" customWidth="1"/>
    <col min="3" max="3" width="6.8515625" style="0" customWidth="1"/>
    <col min="4" max="4" width="7.57421875" style="0" customWidth="1"/>
    <col min="5" max="5" width="9.57421875" style="0" customWidth="1"/>
    <col min="6" max="6" width="15.00390625" style="0" customWidth="1"/>
  </cols>
  <sheetData>
    <row r="1" spans="1:6" ht="22.5">
      <c r="A1" s="1" t="s">
        <v>99</v>
      </c>
      <c r="B1" s="2"/>
      <c r="C1" s="2"/>
      <c r="D1" s="3"/>
      <c r="E1" s="2"/>
      <c r="F1" s="2"/>
    </row>
    <row r="2" spans="1:6" ht="12" customHeight="1">
      <c r="A2" s="1"/>
      <c r="B2" s="2"/>
      <c r="C2" s="2"/>
      <c r="D2" s="3"/>
      <c r="E2" s="2"/>
      <c r="F2" s="2"/>
    </row>
    <row r="3" spans="1:6" ht="20.25" customHeight="1">
      <c r="A3" s="89" t="s">
        <v>102</v>
      </c>
      <c r="B3" s="2"/>
      <c r="C3" s="2"/>
      <c r="D3" s="3"/>
      <c r="E3" s="2"/>
      <c r="F3" s="2"/>
    </row>
    <row r="4" spans="1:6" ht="9" customHeight="1">
      <c r="A4" s="86"/>
      <c r="B4" s="77"/>
      <c r="C4" s="2"/>
      <c r="D4" s="2"/>
      <c r="E4" s="2"/>
      <c r="F4" s="2"/>
    </row>
    <row r="5" spans="1:6" ht="18" customHeight="1">
      <c r="A5" s="75" t="s">
        <v>104</v>
      </c>
      <c r="B5" s="2"/>
      <c r="C5" s="2"/>
      <c r="D5" s="2"/>
      <c r="E5" s="2"/>
      <c r="F5" s="2"/>
    </row>
    <row r="6" spans="1:6" ht="13.5" customHeight="1">
      <c r="A6" s="22"/>
      <c r="B6" s="2"/>
      <c r="C6" s="2"/>
      <c r="D6" s="2"/>
      <c r="E6" s="2"/>
      <c r="F6" s="2"/>
    </row>
    <row r="7" spans="1:6" ht="13.5">
      <c r="A7" s="23" t="s">
        <v>74</v>
      </c>
      <c r="B7" s="23"/>
      <c r="C7" s="2"/>
      <c r="D7" s="2"/>
      <c r="E7" s="2"/>
      <c r="F7" s="2"/>
    </row>
    <row r="8" spans="1:6" ht="13.5">
      <c r="A8" s="25"/>
      <c r="B8" s="2"/>
      <c r="C8" s="2"/>
      <c r="D8" s="2"/>
      <c r="E8" s="2"/>
      <c r="F8" s="2"/>
    </row>
    <row r="9" spans="1:6" ht="12.75">
      <c r="A9" s="26" t="s">
        <v>2</v>
      </c>
      <c r="B9" s="2"/>
      <c r="C9" s="4"/>
      <c r="D9" s="4"/>
      <c r="E9" s="4"/>
      <c r="F9" s="4"/>
    </row>
    <row r="10" spans="1:6" ht="12.75">
      <c r="A10" s="33"/>
      <c r="B10" s="2"/>
      <c r="C10" s="4"/>
      <c r="D10" s="4"/>
      <c r="E10" s="4"/>
      <c r="F10" s="4"/>
    </row>
    <row r="11" spans="1:6" ht="18" customHeight="1">
      <c r="A11" s="27" t="s">
        <v>3</v>
      </c>
      <c r="B11" s="27" t="s">
        <v>4</v>
      </c>
      <c r="C11" s="29" t="s">
        <v>5</v>
      </c>
      <c r="D11" s="29" t="s">
        <v>6</v>
      </c>
      <c r="E11" s="29" t="s">
        <v>7</v>
      </c>
      <c r="F11" s="30" t="s">
        <v>64</v>
      </c>
    </row>
    <row r="12" spans="1:6" ht="13.5" customHeight="1">
      <c r="A12" s="31">
        <v>1</v>
      </c>
      <c r="B12" s="51" t="s">
        <v>50</v>
      </c>
      <c r="C12" s="71" t="s">
        <v>8</v>
      </c>
      <c r="D12" s="90">
        <v>12</v>
      </c>
      <c r="E12" s="72"/>
      <c r="F12" s="87">
        <f>+D12*E12</f>
        <v>0</v>
      </c>
    </row>
    <row r="13" spans="1:6" ht="13.5" customHeight="1">
      <c r="A13" s="31">
        <v>2</v>
      </c>
      <c r="B13" s="51" t="s">
        <v>45</v>
      </c>
      <c r="C13" s="71" t="s">
        <v>0</v>
      </c>
      <c r="D13" s="90">
        <v>135</v>
      </c>
      <c r="E13" s="72"/>
      <c r="F13" s="87">
        <f>D13*E13</f>
        <v>0</v>
      </c>
    </row>
    <row r="14" spans="1:6" ht="13.5" customHeight="1">
      <c r="A14" s="95">
        <v>3</v>
      </c>
      <c r="B14" s="111" t="s">
        <v>63</v>
      </c>
      <c r="C14" s="71" t="s">
        <v>0</v>
      </c>
      <c r="D14" s="90">
        <v>1</v>
      </c>
      <c r="E14" s="72"/>
      <c r="F14" s="87">
        <f>D14*E14</f>
        <v>0</v>
      </c>
    </row>
    <row r="15" spans="1:6" ht="26.25">
      <c r="A15" s="31">
        <v>4</v>
      </c>
      <c r="B15" s="50" t="s">
        <v>49</v>
      </c>
      <c r="C15" s="71" t="s">
        <v>0</v>
      </c>
      <c r="D15" s="90">
        <v>66</v>
      </c>
      <c r="E15" s="72"/>
      <c r="F15" s="87">
        <f>D15*E15</f>
        <v>0</v>
      </c>
    </row>
    <row r="16" spans="1:6" ht="13.5" customHeight="1">
      <c r="A16" s="31">
        <v>5</v>
      </c>
      <c r="B16" s="47" t="s">
        <v>46</v>
      </c>
      <c r="C16" s="71" t="s">
        <v>8</v>
      </c>
      <c r="D16" s="90">
        <v>100</v>
      </c>
      <c r="E16" s="72"/>
      <c r="F16" s="87">
        <f>+D16*E16</f>
        <v>0</v>
      </c>
    </row>
    <row r="17" spans="1:6" ht="13.5" customHeight="1">
      <c r="A17" s="31">
        <v>6</v>
      </c>
      <c r="B17" s="48" t="s">
        <v>33</v>
      </c>
      <c r="C17" s="71" t="s">
        <v>8</v>
      </c>
      <c r="D17" s="90">
        <v>85</v>
      </c>
      <c r="E17" s="72"/>
      <c r="F17" s="87">
        <f aca="true" t="shared" si="0" ref="F17:F25">+D17*E17</f>
        <v>0</v>
      </c>
    </row>
    <row r="18" spans="1:6" ht="13.5" customHeight="1">
      <c r="A18" s="31">
        <v>7</v>
      </c>
      <c r="B18" s="48" t="s">
        <v>35</v>
      </c>
      <c r="C18" s="71" t="s">
        <v>8</v>
      </c>
      <c r="D18" s="90">
        <v>180</v>
      </c>
      <c r="E18" s="72"/>
      <c r="F18" s="87">
        <f t="shared" si="0"/>
        <v>0</v>
      </c>
    </row>
    <row r="19" spans="1:6" ht="13.5" customHeight="1">
      <c r="A19" s="31">
        <v>8</v>
      </c>
      <c r="B19" s="48" t="s">
        <v>26</v>
      </c>
      <c r="C19" s="71" t="s">
        <v>8</v>
      </c>
      <c r="D19" s="90">
        <v>790</v>
      </c>
      <c r="E19" s="72"/>
      <c r="F19" s="87">
        <f t="shared" si="0"/>
        <v>0</v>
      </c>
    </row>
    <row r="20" spans="1:6" ht="13.5" customHeight="1">
      <c r="A20" s="31">
        <v>9</v>
      </c>
      <c r="B20" s="31" t="s">
        <v>27</v>
      </c>
      <c r="C20" s="71" t="s">
        <v>8</v>
      </c>
      <c r="D20" s="90">
        <v>1050</v>
      </c>
      <c r="E20" s="72"/>
      <c r="F20" s="87">
        <f t="shared" si="0"/>
        <v>0</v>
      </c>
    </row>
    <row r="21" spans="1:6" ht="13.5" customHeight="1">
      <c r="A21" s="31">
        <v>10</v>
      </c>
      <c r="B21" s="48" t="s">
        <v>87</v>
      </c>
      <c r="C21" s="71" t="s">
        <v>8</v>
      </c>
      <c r="D21" s="90">
        <v>36</v>
      </c>
      <c r="E21" s="72"/>
      <c r="F21" s="87">
        <f>+D21*E21</f>
        <v>0</v>
      </c>
    </row>
    <row r="22" spans="1:6" ht="27.75" customHeight="1">
      <c r="A22" s="31">
        <v>11</v>
      </c>
      <c r="B22" s="70" t="s">
        <v>51</v>
      </c>
      <c r="C22" s="71" t="s">
        <v>0</v>
      </c>
      <c r="D22" s="90">
        <v>13</v>
      </c>
      <c r="E22" s="72"/>
      <c r="F22" s="87">
        <f t="shared" si="0"/>
        <v>0</v>
      </c>
    </row>
    <row r="23" spans="1:6" ht="27.75" customHeight="1">
      <c r="A23" s="31">
        <v>12</v>
      </c>
      <c r="B23" s="70" t="s">
        <v>52</v>
      </c>
      <c r="C23" s="71" t="s">
        <v>0</v>
      </c>
      <c r="D23" s="90">
        <v>4</v>
      </c>
      <c r="E23" s="72"/>
      <c r="F23" s="87">
        <f t="shared" si="0"/>
        <v>0</v>
      </c>
    </row>
    <row r="24" spans="1:6" ht="27.75" customHeight="1">
      <c r="A24" s="95">
        <v>13</v>
      </c>
      <c r="B24" s="70" t="s">
        <v>53</v>
      </c>
      <c r="C24" s="71" t="s">
        <v>0</v>
      </c>
      <c r="D24" s="90">
        <v>12</v>
      </c>
      <c r="E24" s="72"/>
      <c r="F24" s="87">
        <f t="shared" si="0"/>
        <v>0</v>
      </c>
    </row>
    <row r="25" spans="1:6" ht="27.75" customHeight="1">
      <c r="A25" s="31">
        <v>14</v>
      </c>
      <c r="B25" s="70" t="s">
        <v>54</v>
      </c>
      <c r="C25" s="71" t="s">
        <v>0</v>
      </c>
      <c r="D25" s="90">
        <v>3</v>
      </c>
      <c r="E25" s="72"/>
      <c r="F25" s="87">
        <f t="shared" si="0"/>
        <v>0</v>
      </c>
    </row>
    <row r="26" spans="1:6" ht="27.75" customHeight="1">
      <c r="A26" s="31">
        <v>15</v>
      </c>
      <c r="B26" s="49" t="s">
        <v>55</v>
      </c>
      <c r="C26" s="71" t="s">
        <v>0</v>
      </c>
      <c r="D26" s="90">
        <v>7</v>
      </c>
      <c r="E26" s="72"/>
      <c r="F26" s="87">
        <f>+D26*E26</f>
        <v>0</v>
      </c>
    </row>
    <row r="27" spans="1:6" ht="42" customHeight="1">
      <c r="A27" s="31">
        <v>16</v>
      </c>
      <c r="B27" s="49" t="s">
        <v>56</v>
      </c>
      <c r="C27" s="71" t="s">
        <v>0</v>
      </c>
      <c r="D27" s="97">
        <v>94</v>
      </c>
      <c r="E27" s="72"/>
      <c r="F27" s="87">
        <f>+D27*E27</f>
        <v>0</v>
      </c>
    </row>
    <row r="28" spans="1:6" ht="42" customHeight="1">
      <c r="A28" s="31">
        <v>17</v>
      </c>
      <c r="B28" s="49" t="s">
        <v>57</v>
      </c>
      <c r="C28" s="71" t="s">
        <v>0</v>
      </c>
      <c r="D28" s="97">
        <v>2</v>
      </c>
      <c r="E28" s="72"/>
      <c r="F28" s="87">
        <f>+D28*E28</f>
        <v>0</v>
      </c>
    </row>
    <row r="29" spans="1:6" ht="27.75" customHeight="1">
      <c r="A29" s="31">
        <v>18</v>
      </c>
      <c r="B29" s="73" t="s">
        <v>36</v>
      </c>
      <c r="C29" s="71" t="s">
        <v>0</v>
      </c>
      <c r="D29" s="90">
        <v>7</v>
      </c>
      <c r="E29" s="72"/>
      <c r="F29" s="87">
        <f>+D29*E29</f>
        <v>0</v>
      </c>
    </row>
    <row r="30" spans="1:6" ht="27.75" customHeight="1">
      <c r="A30" s="31">
        <v>19</v>
      </c>
      <c r="B30" s="73" t="s">
        <v>58</v>
      </c>
      <c r="C30" s="71" t="s">
        <v>0</v>
      </c>
      <c r="D30" s="90">
        <v>6</v>
      </c>
      <c r="E30" s="72"/>
      <c r="F30" s="87">
        <f>+D30*E30</f>
        <v>0</v>
      </c>
    </row>
    <row r="31" spans="1:6" ht="56.25" customHeight="1">
      <c r="A31" s="31">
        <v>20</v>
      </c>
      <c r="B31" s="50" t="s">
        <v>94</v>
      </c>
      <c r="C31" s="71" t="s">
        <v>0</v>
      </c>
      <c r="D31" s="90">
        <v>23</v>
      </c>
      <c r="E31" s="72"/>
      <c r="F31" s="87">
        <f>D31*E31</f>
        <v>0</v>
      </c>
    </row>
    <row r="32" spans="1:6" ht="13.5" customHeight="1">
      <c r="A32" s="31">
        <v>21</v>
      </c>
      <c r="B32" s="31" t="s">
        <v>59</v>
      </c>
      <c r="C32" s="71" t="s">
        <v>0</v>
      </c>
      <c r="D32" s="90">
        <v>46</v>
      </c>
      <c r="E32" s="72"/>
      <c r="F32" s="87">
        <f>+D32*E32</f>
        <v>0</v>
      </c>
    </row>
    <row r="33" spans="1:6" ht="27.75" customHeight="1">
      <c r="A33" s="31">
        <v>22</v>
      </c>
      <c r="B33" s="50" t="s">
        <v>95</v>
      </c>
      <c r="C33" s="71" t="s">
        <v>0</v>
      </c>
      <c r="D33" s="90">
        <v>4</v>
      </c>
      <c r="E33" s="72"/>
      <c r="F33" s="87">
        <f aca="true" t="shared" si="1" ref="F33:F38">D33*E33</f>
        <v>0</v>
      </c>
    </row>
    <row r="34" spans="1:7" ht="27.75" customHeight="1">
      <c r="A34" s="95">
        <v>23</v>
      </c>
      <c r="B34" s="50" t="s">
        <v>89</v>
      </c>
      <c r="C34" s="71" t="s">
        <v>0</v>
      </c>
      <c r="D34" s="90">
        <v>4</v>
      </c>
      <c r="E34" s="72"/>
      <c r="F34" s="87">
        <f t="shared" si="1"/>
        <v>0</v>
      </c>
      <c r="G34" s="110"/>
    </row>
    <row r="35" spans="1:7" ht="27.75" customHeight="1">
      <c r="A35" s="31">
        <v>24</v>
      </c>
      <c r="B35" s="50" t="s">
        <v>93</v>
      </c>
      <c r="C35" s="71" t="s">
        <v>0</v>
      </c>
      <c r="D35" s="90">
        <v>1</v>
      </c>
      <c r="E35" s="72"/>
      <c r="F35" s="87">
        <f t="shared" si="1"/>
        <v>0</v>
      </c>
      <c r="G35" s="110"/>
    </row>
    <row r="36" spans="1:7" ht="27.75" customHeight="1">
      <c r="A36" s="31">
        <v>25</v>
      </c>
      <c r="B36" s="50" t="s">
        <v>98</v>
      </c>
      <c r="C36" s="71" t="s">
        <v>0</v>
      </c>
      <c r="D36" s="90">
        <v>7</v>
      </c>
      <c r="E36" s="72"/>
      <c r="F36" s="87">
        <f t="shared" si="1"/>
        <v>0</v>
      </c>
      <c r="G36" s="110"/>
    </row>
    <row r="37" spans="1:6" ht="27.75" customHeight="1">
      <c r="A37" s="31">
        <v>26</v>
      </c>
      <c r="B37" s="50" t="s">
        <v>88</v>
      </c>
      <c r="C37" s="71" t="s">
        <v>0</v>
      </c>
      <c r="D37" s="90">
        <v>1</v>
      </c>
      <c r="E37" s="72"/>
      <c r="F37" s="87">
        <f t="shared" si="1"/>
        <v>0</v>
      </c>
    </row>
    <row r="38" spans="1:6" ht="13.5" customHeight="1">
      <c r="A38" s="31">
        <v>27</v>
      </c>
      <c r="B38" s="50" t="s">
        <v>62</v>
      </c>
      <c r="C38" s="71" t="s">
        <v>0</v>
      </c>
      <c r="D38" s="90">
        <v>1</v>
      </c>
      <c r="E38" s="72"/>
      <c r="F38" s="87">
        <f t="shared" si="1"/>
        <v>0</v>
      </c>
    </row>
    <row r="39" spans="1:6" ht="27.75" customHeight="1">
      <c r="A39" s="31">
        <v>28</v>
      </c>
      <c r="B39" s="50" t="s">
        <v>61</v>
      </c>
      <c r="C39" s="71" t="s">
        <v>0</v>
      </c>
      <c r="D39" s="90">
        <v>101</v>
      </c>
      <c r="E39" s="72"/>
      <c r="F39" s="87">
        <f>+D39*E39</f>
        <v>0</v>
      </c>
    </row>
    <row r="40" spans="1:6" ht="27.75" customHeight="1">
      <c r="A40" s="31">
        <v>29</v>
      </c>
      <c r="B40" s="50" t="s">
        <v>60</v>
      </c>
      <c r="C40" s="71" t="s">
        <v>0</v>
      </c>
      <c r="D40" s="90">
        <v>14</v>
      </c>
      <c r="E40" s="72"/>
      <c r="F40" s="87">
        <f>+D40*E40</f>
        <v>0</v>
      </c>
    </row>
    <row r="41" spans="1:6" ht="13.5" customHeight="1">
      <c r="A41" s="31">
        <v>30</v>
      </c>
      <c r="B41" s="31" t="s">
        <v>10</v>
      </c>
      <c r="C41" s="71" t="s">
        <v>11</v>
      </c>
      <c r="D41" s="98">
        <v>0.8</v>
      </c>
      <c r="E41" s="72"/>
      <c r="F41" s="88">
        <f>+D41*E41</f>
        <v>0</v>
      </c>
    </row>
    <row r="42" spans="1:6" ht="27.75" customHeight="1">
      <c r="A42" s="31">
        <v>31</v>
      </c>
      <c r="B42" s="73" t="s">
        <v>47</v>
      </c>
      <c r="C42" s="74" t="s">
        <v>0</v>
      </c>
      <c r="D42" s="97">
        <v>1</v>
      </c>
      <c r="E42" s="72"/>
      <c r="F42" s="88">
        <f>+D42*E42</f>
        <v>0</v>
      </c>
    </row>
    <row r="43" spans="1:6" ht="15">
      <c r="A43" s="93"/>
      <c r="B43" s="32" t="s">
        <v>9</v>
      </c>
      <c r="C43" s="8"/>
      <c r="D43" s="7"/>
      <c r="E43" s="9"/>
      <c r="F43" s="10">
        <f>SUM(F12:F42)</f>
        <v>0</v>
      </c>
    </row>
    <row r="44" spans="1:6" ht="12.75">
      <c r="A44" s="94"/>
      <c r="B44" s="2"/>
      <c r="C44" s="2"/>
      <c r="D44" s="2"/>
      <c r="E44" s="2"/>
      <c r="F44" s="2"/>
    </row>
    <row r="45" ht="12.75">
      <c r="A45" s="92"/>
    </row>
    <row r="46" ht="11.25">
      <c r="A46" s="2"/>
    </row>
    <row r="47" ht="11.25">
      <c r="A47" s="2"/>
    </row>
  </sheetData>
  <sheetProtection/>
  <printOptions/>
  <pageMargins left="0.5" right="0.32" top="0.64" bottom="0.59" header="0.3" footer="0.3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115" zoomScaleNormal="115" zoomScalePageLayoutView="0" workbookViewId="0" topLeftCell="A34">
      <selection activeCell="B9" sqref="B9"/>
    </sheetView>
  </sheetViews>
  <sheetFormatPr defaultColWidth="9.140625" defaultRowHeight="12"/>
  <cols>
    <col min="1" max="1" width="5.140625" style="0" customWidth="1"/>
    <col min="2" max="2" width="52.421875" style="0" customWidth="1"/>
    <col min="3" max="3" width="12.57421875" style="0" customWidth="1"/>
    <col min="4" max="4" width="6.140625" style="0" customWidth="1"/>
    <col min="5" max="5" width="8.00390625" style="0" customWidth="1"/>
    <col min="6" max="6" width="10.421875" style="0" customWidth="1"/>
    <col min="7" max="7" width="13.57421875" style="0" customWidth="1"/>
    <col min="10" max="10" width="9.421875" style="0" customWidth="1"/>
    <col min="11" max="11" width="8.00390625" style="0" customWidth="1"/>
    <col min="13" max="13" width="8.421875" style="0" customWidth="1"/>
  </cols>
  <sheetData>
    <row r="1" spans="1:7" ht="22.5">
      <c r="A1" s="1" t="s">
        <v>99</v>
      </c>
      <c r="B1" s="2"/>
      <c r="C1" s="2"/>
      <c r="D1" s="2"/>
      <c r="E1" s="3"/>
      <c r="F1" s="2"/>
      <c r="G1" s="2"/>
    </row>
    <row r="2" spans="1:7" ht="12" customHeight="1">
      <c r="A2" s="1"/>
      <c r="B2" s="2"/>
      <c r="C2" s="2"/>
      <c r="D2" s="2"/>
      <c r="E2" s="3"/>
      <c r="F2" s="2"/>
      <c r="G2" s="2"/>
    </row>
    <row r="3" spans="1:7" ht="20.25" customHeight="1">
      <c r="A3" s="89" t="s">
        <v>102</v>
      </c>
      <c r="B3" s="2"/>
      <c r="C3" s="2"/>
      <c r="D3" s="2"/>
      <c r="E3" s="3"/>
      <c r="F3" s="2"/>
      <c r="G3" s="2"/>
    </row>
    <row r="4" spans="1:7" ht="9" customHeight="1">
      <c r="A4" s="86"/>
      <c r="B4" s="77"/>
      <c r="C4" s="77"/>
      <c r="D4" s="2"/>
      <c r="E4" s="3"/>
      <c r="F4" s="2"/>
      <c r="G4" s="2"/>
    </row>
    <row r="5" spans="1:7" ht="18" customHeight="1">
      <c r="A5" s="75" t="s">
        <v>103</v>
      </c>
      <c r="B5" s="2"/>
      <c r="C5" s="2"/>
      <c r="D5" s="2"/>
      <c r="E5" s="2"/>
      <c r="F5" s="2"/>
      <c r="G5" s="2"/>
    </row>
    <row r="6" spans="1:7" ht="13.5" customHeight="1">
      <c r="A6" s="22"/>
      <c r="B6" s="2"/>
      <c r="C6" s="2"/>
      <c r="D6" s="2"/>
      <c r="E6" s="2"/>
      <c r="F6" s="2"/>
      <c r="G6" s="2"/>
    </row>
    <row r="7" spans="1:7" ht="13.5">
      <c r="A7" s="23" t="s">
        <v>74</v>
      </c>
      <c r="B7" s="23"/>
      <c r="C7" s="23"/>
      <c r="D7" s="2"/>
      <c r="E7" s="2"/>
      <c r="F7" s="2"/>
      <c r="G7" s="2"/>
    </row>
    <row r="8" spans="1:7" ht="13.5">
      <c r="A8" s="25"/>
      <c r="B8" s="2"/>
      <c r="C8" s="2"/>
      <c r="D8" s="2"/>
      <c r="E8" s="2"/>
      <c r="F8" s="2"/>
      <c r="G8" s="2"/>
    </row>
    <row r="9" spans="1:7" ht="12.75">
      <c r="A9" s="26" t="s">
        <v>23</v>
      </c>
      <c r="B9" s="2"/>
      <c r="C9" s="2"/>
      <c r="D9" s="4"/>
      <c r="E9" s="4"/>
      <c r="F9" s="4"/>
      <c r="G9" s="4"/>
    </row>
    <row r="10" spans="1:7" ht="12.75">
      <c r="A10" s="4"/>
      <c r="B10" s="5"/>
      <c r="C10" s="5"/>
      <c r="D10" s="6"/>
      <c r="E10" s="6"/>
      <c r="F10" s="2"/>
      <c r="G10" s="2"/>
    </row>
    <row r="11" spans="1:7" ht="18" customHeight="1">
      <c r="A11" s="27" t="s">
        <v>3</v>
      </c>
      <c r="B11" s="28" t="s">
        <v>4</v>
      </c>
      <c r="C11" s="62" t="s">
        <v>1</v>
      </c>
      <c r="D11" s="29" t="s">
        <v>5</v>
      </c>
      <c r="E11" s="29" t="s">
        <v>6</v>
      </c>
      <c r="F11" s="29" t="s">
        <v>7</v>
      </c>
      <c r="G11" s="30" t="s">
        <v>64</v>
      </c>
    </row>
    <row r="12" spans="1:7" ht="13.5" customHeight="1">
      <c r="A12" s="31">
        <v>1</v>
      </c>
      <c r="B12" s="51" t="s">
        <v>50</v>
      </c>
      <c r="C12" s="99">
        <v>741110042</v>
      </c>
      <c r="D12" s="71" t="s">
        <v>8</v>
      </c>
      <c r="E12" s="90">
        <v>12</v>
      </c>
      <c r="F12" s="72"/>
      <c r="G12" s="87">
        <f>+E12*F12</f>
        <v>0</v>
      </c>
    </row>
    <row r="13" spans="1:7" ht="13.5" customHeight="1">
      <c r="A13" s="31">
        <v>2</v>
      </c>
      <c r="B13" s="51" t="s">
        <v>45</v>
      </c>
      <c r="C13" s="99">
        <v>741112061</v>
      </c>
      <c r="D13" s="71" t="s">
        <v>0</v>
      </c>
      <c r="E13" s="90">
        <v>135</v>
      </c>
      <c r="F13" s="72"/>
      <c r="G13" s="87">
        <f>E13*F13</f>
        <v>0</v>
      </c>
    </row>
    <row r="14" spans="1:7" ht="27.75" customHeight="1">
      <c r="A14" s="95">
        <v>3</v>
      </c>
      <c r="B14" s="121" t="s">
        <v>63</v>
      </c>
      <c r="C14" s="99">
        <v>741112063</v>
      </c>
      <c r="D14" s="71" t="s">
        <v>0</v>
      </c>
      <c r="E14" s="90">
        <v>1</v>
      </c>
      <c r="F14" s="72"/>
      <c r="G14" s="87">
        <f>E14*F14</f>
        <v>0</v>
      </c>
    </row>
    <row r="15" spans="1:7" ht="27.75" customHeight="1">
      <c r="A15" s="31">
        <v>4</v>
      </c>
      <c r="B15" s="50" t="s">
        <v>49</v>
      </c>
      <c r="C15" s="99">
        <v>741112101</v>
      </c>
      <c r="D15" s="71" t="s">
        <v>0</v>
      </c>
      <c r="E15" s="90">
        <v>66</v>
      </c>
      <c r="F15" s="72"/>
      <c r="G15" s="87">
        <f>E15*F15</f>
        <v>0</v>
      </c>
    </row>
    <row r="16" spans="1:7" ht="13.5" customHeight="1">
      <c r="A16" s="31">
        <v>5</v>
      </c>
      <c r="B16" s="47" t="s">
        <v>46</v>
      </c>
      <c r="C16" s="99">
        <v>741120301</v>
      </c>
      <c r="D16" s="71" t="s">
        <v>8</v>
      </c>
      <c r="E16" s="90">
        <v>100</v>
      </c>
      <c r="F16" s="72"/>
      <c r="G16" s="87">
        <f>+E16*F16</f>
        <v>0</v>
      </c>
    </row>
    <row r="17" spans="1:7" ht="13.5" customHeight="1">
      <c r="A17" s="31">
        <v>6</v>
      </c>
      <c r="B17" s="48" t="s">
        <v>33</v>
      </c>
      <c r="C17" s="99">
        <v>741122011</v>
      </c>
      <c r="D17" s="71" t="s">
        <v>8</v>
      </c>
      <c r="E17" s="90">
        <v>85</v>
      </c>
      <c r="F17" s="72"/>
      <c r="G17" s="87">
        <f aca="true" t="shared" si="0" ref="G17:G30">+E17*F17</f>
        <v>0</v>
      </c>
    </row>
    <row r="18" spans="1:7" ht="13.5" customHeight="1">
      <c r="A18" s="31">
        <v>7</v>
      </c>
      <c r="B18" s="48" t="s">
        <v>35</v>
      </c>
      <c r="C18" s="99">
        <v>741122015</v>
      </c>
      <c r="D18" s="71" t="s">
        <v>8</v>
      </c>
      <c r="E18" s="90">
        <v>180</v>
      </c>
      <c r="F18" s="72"/>
      <c r="G18" s="87">
        <f t="shared" si="0"/>
        <v>0</v>
      </c>
    </row>
    <row r="19" spans="1:7" ht="13.5" customHeight="1">
      <c r="A19" s="31">
        <v>8</v>
      </c>
      <c r="B19" s="48" t="s">
        <v>26</v>
      </c>
      <c r="C19" s="99">
        <v>741122015</v>
      </c>
      <c r="D19" s="71" t="s">
        <v>8</v>
      </c>
      <c r="E19" s="90">
        <v>790</v>
      </c>
      <c r="F19" s="72"/>
      <c r="G19" s="87">
        <f t="shared" si="0"/>
        <v>0</v>
      </c>
    </row>
    <row r="20" spans="1:7" ht="13.5" customHeight="1">
      <c r="A20" s="31">
        <v>9</v>
      </c>
      <c r="B20" s="31" t="s">
        <v>27</v>
      </c>
      <c r="C20" s="99">
        <v>741122016</v>
      </c>
      <c r="D20" s="71" t="s">
        <v>8</v>
      </c>
      <c r="E20" s="90">
        <v>1050</v>
      </c>
      <c r="F20" s="72"/>
      <c r="G20" s="87">
        <f t="shared" si="0"/>
        <v>0</v>
      </c>
    </row>
    <row r="21" spans="1:7" ht="13.5" customHeight="1">
      <c r="A21" s="31">
        <v>10</v>
      </c>
      <c r="B21" s="48" t="s">
        <v>87</v>
      </c>
      <c r="C21" s="99">
        <v>741122031</v>
      </c>
      <c r="D21" s="71" t="s">
        <v>8</v>
      </c>
      <c r="E21" s="90">
        <v>36</v>
      </c>
      <c r="F21" s="72"/>
      <c r="G21" s="87">
        <f>+E21*F21</f>
        <v>0</v>
      </c>
    </row>
    <row r="22" spans="1:7" ht="27.75" customHeight="1">
      <c r="A22" s="31">
        <v>11</v>
      </c>
      <c r="B22" s="70" t="s">
        <v>51</v>
      </c>
      <c r="C22" s="99">
        <v>741310201</v>
      </c>
      <c r="D22" s="71" t="s">
        <v>0</v>
      </c>
      <c r="E22" s="90">
        <v>13</v>
      </c>
      <c r="F22" s="72"/>
      <c r="G22" s="87">
        <f t="shared" si="0"/>
        <v>0</v>
      </c>
    </row>
    <row r="23" spans="1:7" ht="27.75" customHeight="1">
      <c r="A23" s="31">
        <v>12</v>
      </c>
      <c r="B23" s="70" t="s">
        <v>52</v>
      </c>
      <c r="C23" s="99">
        <v>741310231</v>
      </c>
      <c r="D23" s="71" t="s">
        <v>0</v>
      </c>
      <c r="E23" s="90">
        <v>4</v>
      </c>
      <c r="F23" s="72"/>
      <c r="G23" s="87">
        <f t="shared" si="0"/>
        <v>0</v>
      </c>
    </row>
    <row r="24" spans="1:7" ht="27.75" customHeight="1">
      <c r="A24" s="95">
        <v>13</v>
      </c>
      <c r="B24" s="70" t="s">
        <v>53</v>
      </c>
      <c r="C24" s="99">
        <v>741310233</v>
      </c>
      <c r="D24" s="71" t="s">
        <v>0</v>
      </c>
      <c r="E24" s="90">
        <v>12</v>
      </c>
      <c r="F24" s="72"/>
      <c r="G24" s="87">
        <f t="shared" si="0"/>
        <v>0</v>
      </c>
    </row>
    <row r="25" spans="1:7" ht="27.75" customHeight="1">
      <c r="A25" s="31">
        <v>14</v>
      </c>
      <c r="B25" s="70" t="s">
        <v>54</v>
      </c>
      <c r="C25" s="99">
        <v>741310239</v>
      </c>
      <c r="D25" s="71" t="s">
        <v>0</v>
      </c>
      <c r="E25" s="90">
        <v>3</v>
      </c>
      <c r="F25" s="72"/>
      <c r="G25" s="87">
        <f t="shared" si="0"/>
        <v>0</v>
      </c>
    </row>
    <row r="26" spans="1:7" ht="27.75" customHeight="1">
      <c r="A26" s="31">
        <v>15</v>
      </c>
      <c r="B26" s="49" t="s">
        <v>55</v>
      </c>
      <c r="C26" s="99">
        <v>741310213</v>
      </c>
      <c r="D26" s="71" t="s">
        <v>0</v>
      </c>
      <c r="E26" s="90">
        <v>7</v>
      </c>
      <c r="F26" s="72"/>
      <c r="G26" s="87">
        <f t="shared" si="0"/>
        <v>0</v>
      </c>
    </row>
    <row r="27" spans="1:7" ht="42" customHeight="1">
      <c r="A27" s="31">
        <v>16</v>
      </c>
      <c r="B27" s="49" t="s">
        <v>56</v>
      </c>
      <c r="C27" s="99">
        <v>741313042</v>
      </c>
      <c r="D27" s="71" t="s">
        <v>0</v>
      </c>
      <c r="E27" s="97">
        <v>94</v>
      </c>
      <c r="F27" s="72"/>
      <c r="G27" s="87">
        <f t="shared" si="0"/>
        <v>0</v>
      </c>
    </row>
    <row r="28" spans="1:7" ht="42" customHeight="1">
      <c r="A28" s="31">
        <v>17</v>
      </c>
      <c r="B28" s="49" t="s">
        <v>57</v>
      </c>
      <c r="C28" s="99">
        <v>741313042</v>
      </c>
      <c r="D28" s="71" t="s">
        <v>0</v>
      </c>
      <c r="E28" s="97">
        <v>2</v>
      </c>
      <c r="F28" s="72"/>
      <c r="G28" s="87">
        <f>+E28*F28</f>
        <v>0</v>
      </c>
    </row>
    <row r="29" spans="1:7" ht="27.75" customHeight="1">
      <c r="A29" s="31">
        <v>18</v>
      </c>
      <c r="B29" s="73" t="s">
        <v>36</v>
      </c>
      <c r="C29" s="99">
        <v>741311001</v>
      </c>
      <c r="D29" s="71" t="s">
        <v>0</v>
      </c>
      <c r="E29" s="90">
        <v>7</v>
      </c>
      <c r="F29" s="72"/>
      <c r="G29" s="87">
        <f t="shared" si="0"/>
        <v>0</v>
      </c>
    </row>
    <row r="30" spans="1:7" ht="27.75" customHeight="1">
      <c r="A30" s="31">
        <v>19</v>
      </c>
      <c r="B30" s="73" t="s">
        <v>58</v>
      </c>
      <c r="C30" s="99">
        <v>741311004</v>
      </c>
      <c r="D30" s="71" t="s">
        <v>0</v>
      </c>
      <c r="E30" s="90">
        <v>6</v>
      </c>
      <c r="F30" s="72"/>
      <c r="G30" s="87">
        <f t="shared" si="0"/>
        <v>0</v>
      </c>
    </row>
    <row r="31" spans="1:7" ht="56.25" customHeight="1">
      <c r="A31" s="31">
        <v>20</v>
      </c>
      <c r="B31" s="50" t="s">
        <v>96</v>
      </c>
      <c r="C31" s="99">
        <v>741371004</v>
      </c>
      <c r="D31" s="71" t="s">
        <v>0</v>
      </c>
      <c r="E31" s="90">
        <v>23</v>
      </c>
      <c r="F31" s="72"/>
      <c r="G31" s="87">
        <f aca="true" t="shared" si="1" ref="G31:G37">E31*F31</f>
        <v>0</v>
      </c>
    </row>
    <row r="32" spans="1:7" ht="27.75" customHeight="1">
      <c r="A32" s="31">
        <v>21</v>
      </c>
      <c r="B32" s="50" t="s">
        <v>95</v>
      </c>
      <c r="C32" s="99">
        <v>741372112</v>
      </c>
      <c r="D32" s="71" t="s">
        <v>0</v>
      </c>
      <c r="E32" s="90">
        <v>4</v>
      </c>
      <c r="F32" s="72"/>
      <c r="G32" s="87">
        <f t="shared" si="1"/>
        <v>0</v>
      </c>
    </row>
    <row r="33" spans="1:8" ht="27.75" customHeight="1">
      <c r="A33" s="31">
        <v>22</v>
      </c>
      <c r="B33" s="50" t="s">
        <v>97</v>
      </c>
      <c r="C33" s="99">
        <v>741372112</v>
      </c>
      <c r="D33" s="71" t="s">
        <v>0</v>
      </c>
      <c r="E33" s="90">
        <v>4</v>
      </c>
      <c r="F33" s="72"/>
      <c r="G33" s="87">
        <f t="shared" si="1"/>
        <v>0</v>
      </c>
      <c r="H33" s="110"/>
    </row>
    <row r="34" spans="1:8" ht="42" customHeight="1">
      <c r="A34" s="95">
        <v>23</v>
      </c>
      <c r="B34" s="50" t="s">
        <v>93</v>
      </c>
      <c r="C34" s="99">
        <v>741372112</v>
      </c>
      <c r="D34" s="71" t="s">
        <v>0</v>
      </c>
      <c r="E34" s="90">
        <v>1</v>
      </c>
      <c r="F34" s="72"/>
      <c r="G34" s="87">
        <f>E34*F34</f>
        <v>0</v>
      </c>
      <c r="H34" s="110"/>
    </row>
    <row r="35" spans="1:8" ht="42" customHeight="1">
      <c r="A35" s="31">
        <v>24</v>
      </c>
      <c r="B35" s="50" t="s">
        <v>98</v>
      </c>
      <c r="C35" s="99">
        <v>741372112</v>
      </c>
      <c r="D35" s="71" t="s">
        <v>0</v>
      </c>
      <c r="E35" s="90">
        <v>7</v>
      </c>
      <c r="F35" s="72"/>
      <c r="G35" s="87">
        <f>E35*F35</f>
        <v>0</v>
      </c>
      <c r="H35" s="110"/>
    </row>
    <row r="36" spans="1:7" ht="42" customHeight="1">
      <c r="A36" s="31">
        <v>25</v>
      </c>
      <c r="B36" s="50" t="s">
        <v>88</v>
      </c>
      <c r="C36" s="99">
        <v>741372113</v>
      </c>
      <c r="D36" s="71" t="s">
        <v>8</v>
      </c>
      <c r="E36" s="98">
        <v>1.5</v>
      </c>
      <c r="F36" s="72"/>
      <c r="G36" s="87">
        <f t="shared" si="1"/>
        <v>0</v>
      </c>
    </row>
    <row r="37" spans="1:7" ht="13.5" customHeight="1">
      <c r="A37" s="31">
        <v>26</v>
      </c>
      <c r="B37" s="50" t="s">
        <v>62</v>
      </c>
      <c r="C37" s="99">
        <v>741375041</v>
      </c>
      <c r="D37" s="71" t="s">
        <v>0</v>
      </c>
      <c r="E37" s="90">
        <v>1</v>
      </c>
      <c r="F37" s="72"/>
      <c r="G37" s="87">
        <f t="shared" si="1"/>
        <v>0</v>
      </c>
    </row>
    <row r="38" spans="1:7" ht="27.75" customHeight="1">
      <c r="A38" s="31">
        <v>27</v>
      </c>
      <c r="B38" s="50" t="s">
        <v>61</v>
      </c>
      <c r="C38" s="99" t="s">
        <v>65</v>
      </c>
      <c r="D38" s="71" t="s">
        <v>0</v>
      </c>
      <c r="E38" s="90">
        <v>101</v>
      </c>
      <c r="F38" s="72"/>
      <c r="G38" s="87">
        <f>+E38*F38</f>
        <v>0</v>
      </c>
    </row>
    <row r="39" spans="1:7" ht="13.5" customHeight="1">
      <c r="A39" s="31">
        <v>28</v>
      </c>
      <c r="B39" s="31" t="s">
        <v>10</v>
      </c>
      <c r="C39" s="99" t="s">
        <v>66</v>
      </c>
      <c r="D39" s="71" t="s">
        <v>11</v>
      </c>
      <c r="E39" s="98">
        <v>0.8</v>
      </c>
      <c r="F39" s="72"/>
      <c r="G39" s="88">
        <f>+E39*F39</f>
        <v>0</v>
      </c>
    </row>
    <row r="40" spans="1:7" ht="27.75" customHeight="1">
      <c r="A40" s="31">
        <v>29</v>
      </c>
      <c r="B40" s="73" t="s">
        <v>47</v>
      </c>
      <c r="C40" s="99">
        <v>741112113</v>
      </c>
      <c r="D40" s="74" t="s">
        <v>0</v>
      </c>
      <c r="E40" s="97">
        <v>1</v>
      </c>
      <c r="F40" s="72"/>
      <c r="G40" s="88">
        <f>+E40*F40</f>
        <v>0</v>
      </c>
    </row>
    <row r="41" spans="1:7" ht="27.75" customHeight="1">
      <c r="A41" s="31">
        <v>30</v>
      </c>
      <c r="B41" s="73" t="s">
        <v>92</v>
      </c>
      <c r="C41" s="99">
        <v>741371004</v>
      </c>
      <c r="D41" s="71" t="s">
        <v>0</v>
      </c>
      <c r="E41" s="91">
        <v>36</v>
      </c>
      <c r="F41" s="72"/>
      <c r="G41" s="88">
        <f>+E41*F41</f>
        <v>0</v>
      </c>
    </row>
    <row r="42" spans="1:7" ht="27.75" customHeight="1">
      <c r="A42" s="31">
        <v>31</v>
      </c>
      <c r="B42" s="50" t="s">
        <v>68</v>
      </c>
      <c r="C42" s="99">
        <v>741370003</v>
      </c>
      <c r="D42" s="71" t="s">
        <v>0</v>
      </c>
      <c r="E42" s="90">
        <v>1</v>
      </c>
      <c r="F42" s="72"/>
      <c r="G42" s="87">
        <f>E42*F42</f>
        <v>0</v>
      </c>
    </row>
    <row r="43" spans="1:7" ht="27.75" customHeight="1">
      <c r="A43" s="31">
        <v>32</v>
      </c>
      <c r="B43" s="73" t="s">
        <v>91</v>
      </c>
      <c r="C43" s="99">
        <v>741371004</v>
      </c>
      <c r="D43" s="71" t="s">
        <v>0</v>
      </c>
      <c r="E43" s="91">
        <v>6</v>
      </c>
      <c r="F43" s="72"/>
      <c r="G43" s="88">
        <f>+E43*F43</f>
        <v>0</v>
      </c>
    </row>
    <row r="44" spans="1:7" ht="27.75" customHeight="1">
      <c r="A44" s="95">
        <v>33</v>
      </c>
      <c r="B44" s="50" t="s">
        <v>34</v>
      </c>
      <c r="C44" s="99">
        <v>741210003</v>
      </c>
      <c r="D44" s="96" t="s">
        <v>0</v>
      </c>
      <c r="E44" s="95">
        <v>1</v>
      </c>
      <c r="F44" s="72"/>
      <c r="G44" s="72">
        <f>+E44*F44</f>
        <v>0</v>
      </c>
    </row>
    <row r="45" spans="1:7" ht="13.5" customHeight="1">
      <c r="A45" s="31">
        <v>34</v>
      </c>
      <c r="B45" s="48" t="s">
        <v>69</v>
      </c>
      <c r="C45" s="99" t="s">
        <v>66</v>
      </c>
      <c r="D45" s="96" t="s">
        <v>71</v>
      </c>
      <c r="E45" s="95">
        <v>1</v>
      </c>
      <c r="F45" s="72"/>
      <c r="G45" s="72">
        <f>+E45*F45</f>
        <v>0</v>
      </c>
    </row>
    <row r="46" spans="1:7" ht="13.5" customHeight="1">
      <c r="A46" s="31">
        <v>35</v>
      </c>
      <c r="B46" s="48" t="s">
        <v>70</v>
      </c>
      <c r="C46" s="99" t="s">
        <v>66</v>
      </c>
      <c r="D46" s="96" t="s">
        <v>71</v>
      </c>
      <c r="E46" s="95">
        <v>1</v>
      </c>
      <c r="F46" s="72"/>
      <c r="G46" s="72">
        <f>+E46*F46</f>
        <v>0</v>
      </c>
    </row>
    <row r="47" spans="1:7" ht="20.25" customHeight="1">
      <c r="A47" s="93"/>
      <c r="B47" s="32" t="s">
        <v>9</v>
      </c>
      <c r="C47" s="32"/>
      <c r="D47" s="8"/>
      <c r="E47" s="7"/>
      <c r="F47" s="9"/>
      <c r="G47" s="10">
        <f>SUM(G12:G46)</f>
        <v>0</v>
      </c>
    </row>
    <row r="48" spans="2:3" ht="11.25">
      <c r="B48" s="84"/>
      <c r="C48" s="84"/>
    </row>
    <row r="49" spans="2:3" ht="11.25">
      <c r="B49" s="84"/>
      <c r="C49" s="84"/>
    </row>
    <row r="50" spans="2:3" ht="11.25">
      <c r="B50" s="84"/>
      <c r="C50" s="84"/>
    </row>
    <row r="51" spans="1:7" ht="20.25" customHeight="1">
      <c r="A51" s="26" t="s">
        <v>72</v>
      </c>
      <c r="B51" s="2"/>
      <c r="C51" s="2"/>
      <c r="D51" s="4"/>
      <c r="E51" s="4"/>
      <c r="F51" s="4"/>
      <c r="G51" s="4"/>
    </row>
    <row r="52" spans="1:7" ht="12.75">
      <c r="A52" s="4"/>
      <c r="B52" s="5"/>
      <c r="C52" s="5"/>
      <c r="D52" s="6"/>
      <c r="E52" s="6"/>
      <c r="F52" s="2"/>
      <c r="G52" s="2"/>
    </row>
    <row r="53" spans="1:7" ht="18" customHeight="1">
      <c r="A53" s="27" t="s">
        <v>3</v>
      </c>
      <c r="B53" s="28" t="s">
        <v>4</v>
      </c>
      <c r="C53" s="62" t="s">
        <v>1</v>
      </c>
      <c r="D53" s="29" t="s">
        <v>5</v>
      </c>
      <c r="E53" s="29" t="s">
        <v>6</v>
      </c>
      <c r="F53" s="29" t="s">
        <v>7</v>
      </c>
      <c r="G53" s="30" t="s">
        <v>64</v>
      </c>
    </row>
    <row r="54" spans="1:7" ht="27.75" customHeight="1">
      <c r="A54" s="31">
        <v>1</v>
      </c>
      <c r="B54" s="73" t="s">
        <v>67</v>
      </c>
      <c r="C54" s="99">
        <v>741374843</v>
      </c>
      <c r="D54" s="71" t="s">
        <v>0</v>
      </c>
      <c r="E54" s="91">
        <v>52</v>
      </c>
      <c r="F54" s="72">
        <v>130</v>
      </c>
      <c r="G54" s="87">
        <f>E54*F54</f>
        <v>6760</v>
      </c>
    </row>
    <row r="55" spans="1:7" ht="27.75" customHeight="1">
      <c r="A55" s="31">
        <v>2</v>
      </c>
      <c r="B55" s="50" t="s">
        <v>68</v>
      </c>
      <c r="C55" s="99">
        <v>741374843</v>
      </c>
      <c r="D55" s="71" t="s">
        <v>0</v>
      </c>
      <c r="E55" s="90">
        <v>1</v>
      </c>
      <c r="F55" s="72">
        <v>130</v>
      </c>
      <c r="G55" s="87">
        <f>E55*F55</f>
        <v>130</v>
      </c>
    </row>
    <row r="56" spans="1:7" ht="27.75" customHeight="1">
      <c r="A56" s="31">
        <v>3</v>
      </c>
      <c r="B56" s="73" t="s">
        <v>91</v>
      </c>
      <c r="C56" s="99">
        <v>741374843</v>
      </c>
      <c r="D56" s="71" t="s">
        <v>0</v>
      </c>
      <c r="E56" s="91">
        <v>6</v>
      </c>
      <c r="F56" s="72">
        <v>130</v>
      </c>
      <c r="G56" s="88">
        <f>+E56*F56</f>
        <v>780</v>
      </c>
    </row>
    <row r="57" spans="2:7" ht="20.25" customHeight="1">
      <c r="B57" s="32" t="s">
        <v>9</v>
      </c>
      <c r="C57" s="32"/>
      <c r="D57" s="8"/>
      <c r="E57" s="7"/>
      <c r="F57" s="9"/>
      <c r="G57" s="10">
        <f>SUM(G54:G56)</f>
        <v>7670</v>
      </c>
    </row>
    <row r="60" spans="2:7" ht="18" customHeight="1">
      <c r="B60" s="32" t="s">
        <v>73</v>
      </c>
      <c r="G60" s="10">
        <f>+G47+G57</f>
        <v>7670</v>
      </c>
    </row>
  </sheetData>
  <sheetProtection/>
  <printOptions/>
  <pageMargins left="0.33" right="0.28" top="0.59" bottom="0.54" header="0.3" footer="0.3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150" zoomScaleNormal="150" zoomScalePageLayoutView="0" workbookViewId="0" topLeftCell="A1">
      <selection activeCell="C8" sqref="C8"/>
    </sheetView>
  </sheetViews>
  <sheetFormatPr defaultColWidth="9.140625" defaultRowHeight="12"/>
  <cols>
    <col min="1" max="1" width="4.421875" style="0" customWidth="1"/>
    <col min="2" max="2" width="12.00390625" style="0" customWidth="1"/>
    <col min="3" max="3" width="56.57421875" style="0" customWidth="1"/>
    <col min="4" max="4" width="6.00390625" style="0" customWidth="1"/>
    <col min="5" max="5" width="7.421875" style="0" customWidth="1"/>
    <col min="6" max="6" width="11.8515625" style="0" customWidth="1"/>
    <col min="7" max="7" width="16.421875" style="0" customWidth="1"/>
  </cols>
  <sheetData>
    <row r="1" spans="1:7" ht="21.75" customHeight="1">
      <c r="A1" s="52" t="s">
        <v>99</v>
      </c>
      <c r="B1" s="53"/>
      <c r="C1" s="52"/>
      <c r="D1" s="53"/>
      <c r="E1" s="53"/>
      <c r="F1" s="53"/>
      <c r="G1" s="53"/>
    </row>
    <row r="2" spans="1:7" ht="11.25">
      <c r="A2" s="53"/>
      <c r="B2" s="53"/>
      <c r="C2" s="11"/>
      <c r="D2" s="53"/>
      <c r="E2" s="53"/>
      <c r="F2" s="53"/>
      <c r="G2" s="53"/>
    </row>
    <row r="3" spans="1:7" ht="20.25" customHeight="1">
      <c r="A3" s="89" t="s">
        <v>100</v>
      </c>
      <c r="B3" s="53"/>
      <c r="C3" s="11"/>
      <c r="D3" s="53"/>
      <c r="E3" s="53"/>
      <c r="F3" s="53"/>
      <c r="G3" s="53"/>
    </row>
    <row r="4" spans="1:7" ht="9" customHeight="1">
      <c r="A4" s="86"/>
      <c r="B4" s="76"/>
      <c r="C4" s="2"/>
      <c r="D4" s="53"/>
      <c r="E4" s="53"/>
      <c r="F4" s="53"/>
      <c r="G4" s="53"/>
    </row>
    <row r="5" spans="1:7" ht="18" customHeight="1">
      <c r="A5" s="75" t="s">
        <v>101</v>
      </c>
      <c r="B5" s="77"/>
      <c r="C5" s="78"/>
      <c r="D5" s="54"/>
      <c r="E5" s="53"/>
      <c r="F5" s="53"/>
      <c r="G5" s="53"/>
    </row>
    <row r="6" spans="1:7" ht="13.5" customHeight="1">
      <c r="A6" s="22"/>
      <c r="B6" s="2"/>
      <c r="C6" s="2"/>
      <c r="D6" s="54"/>
      <c r="E6" s="53"/>
      <c r="F6" s="53"/>
      <c r="G6" s="53"/>
    </row>
    <row r="7" spans="1:7" ht="18" customHeight="1">
      <c r="A7" s="23" t="s">
        <v>74</v>
      </c>
      <c r="B7" s="2"/>
      <c r="C7" s="2"/>
      <c r="D7" s="54"/>
      <c r="E7" s="53"/>
      <c r="F7" s="53"/>
      <c r="G7" s="53"/>
    </row>
    <row r="8" spans="1:7" ht="20.25" customHeight="1">
      <c r="A8" s="55"/>
      <c r="B8" s="53"/>
      <c r="C8" s="11"/>
      <c r="D8" s="54"/>
      <c r="E8" s="53"/>
      <c r="F8" s="53"/>
      <c r="G8" s="53"/>
    </row>
    <row r="9" spans="1:7" ht="11.25">
      <c r="A9" s="85"/>
      <c r="B9" s="85"/>
      <c r="C9" s="85"/>
      <c r="D9" s="85"/>
      <c r="E9" s="85"/>
      <c r="F9" s="85"/>
      <c r="G9" s="85"/>
    </row>
    <row r="10" spans="1:7" ht="18" customHeight="1">
      <c r="A10" s="56"/>
      <c r="B10" s="56"/>
      <c r="C10" s="57" t="s">
        <v>48</v>
      </c>
      <c r="D10" s="58"/>
      <c r="E10" s="56"/>
      <c r="F10" s="56"/>
      <c r="G10" s="56"/>
    </row>
    <row r="11" spans="1:7" ht="9" customHeight="1">
      <c r="A11" s="53"/>
      <c r="B11" s="53"/>
      <c r="C11" s="59"/>
      <c r="D11" s="60"/>
      <c r="E11" s="59"/>
      <c r="F11" s="53"/>
      <c r="G11" s="53"/>
    </row>
    <row r="12" spans="1:7" ht="18" customHeight="1">
      <c r="A12" s="61" t="s">
        <v>3</v>
      </c>
      <c r="B12" s="62" t="s">
        <v>1</v>
      </c>
      <c r="C12" s="61" t="s">
        <v>12</v>
      </c>
      <c r="D12" s="63" t="s">
        <v>13</v>
      </c>
      <c r="E12" s="63" t="s">
        <v>14</v>
      </c>
      <c r="F12" s="64" t="s">
        <v>15</v>
      </c>
      <c r="G12" s="64" t="s">
        <v>16</v>
      </c>
    </row>
    <row r="13" spans="1:7" ht="45" customHeight="1">
      <c r="A13" s="112">
        <v>1</v>
      </c>
      <c r="B13" s="113">
        <v>741210003</v>
      </c>
      <c r="C13" s="114" t="s">
        <v>90</v>
      </c>
      <c r="D13" s="115" t="s">
        <v>0</v>
      </c>
      <c r="E13" s="115">
        <v>1</v>
      </c>
      <c r="F13" s="116"/>
      <c r="G13" s="117">
        <f aca="true" t="shared" si="0" ref="G13:G22">E13*F13</f>
        <v>0</v>
      </c>
    </row>
    <row r="14" spans="1:7" ht="15" customHeight="1">
      <c r="A14" s="112">
        <v>2</v>
      </c>
      <c r="B14" s="113">
        <v>741320175</v>
      </c>
      <c r="C14" s="118" t="s">
        <v>41</v>
      </c>
      <c r="D14" s="115" t="s">
        <v>0</v>
      </c>
      <c r="E14" s="115">
        <v>1</v>
      </c>
      <c r="F14" s="116"/>
      <c r="G14" s="117">
        <f t="shared" si="0"/>
        <v>0</v>
      </c>
    </row>
    <row r="15" spans="1:7" ht="15" customHeight="1">
      <c r="A15" s="112">
        <v>3</v>
      </c>
      <c r="B15" s="113">
        <v>741322072</v>
      </c>
      <c r="C15" s="118" t="s">
        <v>38</v>
      </c>
      <c r="D15" s="115" t="s">
        <v>0</v>
      </c>
      <c r="E15" s="115">
        <v>1</v>
      </c>
      <c r="F15" s="116"/>
      <c r="G15" s="117">
        <f t="shared" si="0"/>
        <v>0</v>
      </c>
    </row>
    <row r="16" spans="1:7" ht="30" customHeight="1">
      <c r="A16" s="112">
        <v>4</v>
      </c>
      <c r="B16" s="113">
        <v>741321003</v>
      </c>
      <c r="C16" s="114" t="s">
        <v>39</v>
      </c>
      <c r="D16" s="115" t="s">
        <v>0</v>
      </c>
      <c r="E16" s="115">
        <v>9</v>
      </c>
      <c r="F16" s="116"/>
      <c r="G16" s="117">
        <f t="shared" si="0"/>
        <v>0</v>
      </c>
    </row>
    <row r="17" spans="1:7" ht="15" customHeight="1">
      <c r="A17" s="112">
        <v>5</v>
      </c>
      <c r="B17" s="113">
        <v>741320105</v>
      </c>
      <c r="C17" s="118" t="s">
        <v>82</v>
      </c>
      <c r="D17" s="115" t="s">
        <v>0</v>
      </c>
      <c r="E17" s="115">
        <v>1</v>
      </c>
      <c r="F17" s="116"/>
      <c r="G17" s="117">
        <f>E17*F17</f>
        <v>0</v>
      </c>
    </row>
    <row r="18" spans="1:7" ht="15" customHeight="1">
      <c r="A18" s="112">
        <v>6</v>
      </c>
      <c r="B18" s="113">
        <v>741320105</v>
      </c>
      <c r="C18" s="118" t="s">
        <v>24</v>
      </c>
      <c r="D18" s="115" t="s">
        <v>0</v>
      </c>
      <c r="E18" s="115">
        <v>4</v>
      </c>
      <c r="F18" s="116"/>
      <c r="G18" s="117">
        <f t="shared" si="0"/>
        <v>0</v>
      </c>
    </row>
    <row r="19" spans="1:7" ht="15" customHeight="1">
      <c r="A19" s="112">
        <v>7</v>
      </c>
      <c r="B19" s="113">
        <v>741320105</v>
      </c>
      <c r="C19" s="118" t="s">
        <v>25</v>
      </c>
      <c r="D19" s="115" t="s">
        <v>0</v>
      </c>
      <c r="E19" s="115">
        <v>23</v>
      </c>
      <c r="F19" s="116"/>
      <c r="G19" s="117">
        <f t="shared" si="0"/>
        <v>0</v>
      </c>
    </row>
    <row r="20" spans="1:7" ht="15" customHeight="1">
      <c r="A20" s="112">
        <v>8</v>
      </c>
      <c r="B20" s="113">
        <v>741321043</v>
      </c>
      <c r="C20" s="118" t="s">
        <v>22</v>
      </c>
      <c r="D20" s="115" t="s">
        <v>0</v>
      </c>
      <c r="E20" s="115">
        <v>3</v>
      </c>
      <c r="F20" s="116"/>
      <c r="G20" s="117">
        <f t="shared" si="0"/>
        <v>0</v>
      </c>
    </row>
    <row r="21" spans="1:7" ht="15" customHeight="1">
      <c r="A21" s="112">
        <v>9</v>
      </c>
      <c r="B21" s="113">
        <v>741321043</v>
      </c>
      <c r="C21" s="118" t="s">
        <v>81</v>
      </c>
      <c r="D21" s="115" t="s">
        <v>0</v>
      </c>
      <c r="E21" s="115">
        <v>1</v>
      </c>
      <c r="F21" s="116"/>
      <c r="G21" s="117">
        <f>E21*F21</f>
        <v>0</v>
      </c>
    </row>
    <row r="22" spans="1:7" ht="15" customHeight="1">
      <c r="A22" s="112">
        <v>10</v>
      </c>
      <c r="B22" s="119" t="s">
        <v>66</v>
      </c>
      <c r="C22" s="120" t="s">
        <v>40</v>
      </c>
      <c r="D22" s="115" t="s">
        <v>37</v>
      </c>
      <c r="E22" s="115">
        <v>1</v>
      </c>
      <c r="F22" s="116"/>
      <c r="G22" s="117">
        <f t="shared" si="0"/>
        <v>0</v>
      </c>
    </row>
    <row r="23" spans="1:7" ht="18" customHeight="1">
      <c r="A23" s="44"/>
      <c r="B23" s="45"/>
      <c r="C23" s="24" t="s">
        <v>9</v>
      </c>
      <c r="D23" s="46"/>
      <c r="E23" s="46"/>
      <c r="F23" s="65"/>
      <c r="G23" s="66">
        <f>SUM(G13:G22)</f>
        <v>0</v>
      </c>
    </row>
  </sheetData>
  <sheetProtection/>
  <printOptions/>
  <pageMargins left="0.39" right="0.39" top="0.6" bottom="0.4" header="0.3" footer="0.23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Uživatel</cp:lastModifiedBy>
  <cp:lastPrinted>2023-01-10T15:15:59Z</cp:lastPrinted>
  <dcterms:created xsi:type="dcterms:W3CDTF">2012-09-19T08:21:21Z</dcterms:created>
  <dcterms:modified xsi:type="dcterms:W3CDTF">2023-03-20T10:49:50Z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