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7176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C19" i="1"/>
  <c r="C18"/>
  <c r="D18" s="1"/>
  <c r="C17"/>
  <c r="D16"/>
  <c r="C16"/>
  <c r="C15"/>
  <c r="G14"/>
  <c r="F14"/>
  <c r="C14"/>
  <c r="D14" s="1"/>
  <c r="D24" s="1"/>
  <c r="E24" s="1"/>
  <c r="C13"/>
  <c r="D12"/>
  <c r="C12"/>
  <c r="G10"/>
  <c r="C10"/>
  <c r="C9"/>
  <c r="G8"/>
  <c r="C8"/>
  <c r="C7"/>
  <c r="D9" s="1"/>
  <c r="C6"/>
  <c r="C5"/>
  <c r="C4"/>
  <c r="C3"/>
  <c r="D5" l="1"/>
  <c r="D23" s="1"/>
  <c r="C25"/>
  <c r="E25"/>
  <c r="D26"/>
  <c r="E23" l="1"/>
  <c r="D29"/>
  <c r="E29" s="1"/>
  <c r="E26"/>
  <c r="D27"/>
  <c r="E27" s="1"/>
</calcChain>
</file>

<file path=xl/comments1.xml><?xml version="1.0" encoding="utf-8"?>
<comments xmlns="http://schemas.openxmlformats.org/spreadsheetml/2006/main">
  <authors>
    <author>ZDENDA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ZDENDA:</t>
        </r>
        <r>
          <rPr>
            <sz val="9"/>
            <color indexed="81"/>
            <rFont val="Tahoma"/>
            <family val="2"/>
            <charset val="238"/>
          </rPr>
          <t xml:space="preserve">
Nájezdy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ZDENDA:</t>
        </r>
        <r>
          <rPr>
            <sz val="9"/>
            <color indexed="81"/>
            <rFont val="Tahoma"/>
            <family val="2"/>
            <charset val="238"/>
          </rPr>
          <t xml:space="preserve">
boky schodů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ZDENDA:</t>
        </r>
        <r>
          <rPr>
            <sz val="9"/>
            <color indexed="81"/>
            <rFont val="Tahoma"/>
            <family val="2"/>
            <charset val="238"/>
          </rPr>
          <t xml:space="preserve">
jedno schodiště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ZDENDA:</t>
        </r>
        <r>
          <rPr>
            <sz val="9"/>
            <color indexed="81"/>
            <rFont val="Tahoma"/>
            <family val="2"/>
            <charset val="238"/>
          </rPr>
          <t xml:space="preserve">
Při v 10cm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ZDENDA:</t>
        </r>
        <r>
          <rPr>
            <sz val="9"/>
            <color indexed="81"/>
            <rFont val="Tahoma"/>
            <family val="2"/>
            <charset val="238"/>
          </rPr>
          <t xml:space="preserve">
před sklepem pod schody lino není</t>
        </r>
      </text>
    </comment>
  </commentList>
</comments>
</file>

<file path=xl/sharedStrings.xml><?xml version="1.0" encoding="utf-8"?>
<sst xmlns="http://schemas.openxmlformats.org/spreadsheetml/2006/main" count="34" uniqueCount="27">
  <si>
    <t>m2/vchod</t>
  </si>
  <si>
    <t>rozměr</t>
  </si>
  <si>
    <t>počet/vchod</t>
  </si>
  <si>
    <t>počet celkem</t>
  </si>
  <si>
    <t>Pod schody</t>
  </si>
  <si>
    <t>sokl</t>
  </si>
  <si>
    <t>schody sklep</t>
  </si>
  <si>
    <t>schody</t>
  </si>
  <si>
    <t>l 0,5 š 0,27 v 0,17 /m/</t>
  </si>
  <si>
    <t>l 0,53 š 35 v 20  /m/</t>
  </si>
  <si>
    <t>Před dveřmy</t>
  </si>
  <si>
    <t>schdy</t>
  </si>
  <si>
    <t>l 1,3 š 0,28 v 0,18 /m/</t>
  </si>
  <si>
    <t>Před byty</t>
  </si>
  <si>
    <t>Mezipatro</t>
  </si>
  <si>
    <t>CELKEM</t>
  </si>
  <si>
    <t>vchod</t>
  </si>
  <si>
    <t>celkem plocha m2</t>
  </si>
  <si>
    <t>Z toho schody m2</t>
  </si>
  <si>
    <t>sokl  m</t>
  </si>
  <si>
    <t>sokl m2</t>
  </si>
  <si>
    <t>cekem i se soklem m2</t>
  </si>
  <si>
    <t>PODKLADY PRO KALKULACI</t>
  </si>
  <si>
    <t>Demotáž starého lina včetně likvidace m2</t>
  </si>
  <si>
    <t>Dále je k zakásce možnost přiřadit vymalování chodeb 205m2</t>
  </si>
  <si>
    <t>panelák m2</t>
  </si>
  <si>
    <t>Požadovaná dlažba TAURUS SB. První a poslední nášlapná plocha schodu jiný odstín pro upozornění na schod. Např. TUNIS první NORDIC nebo NEVADA a NORDIC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</si>
</sst>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2" fontId="2" fillId="0" borderId="18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2" fontId="2" fillId="0" borderId="21" xfId="0" applyNumberFormat="1" applyFont="1" applyBorder="1" applyAlignment="1">
      <alignment horizontal="center" vertical="center"/>
    </xf>
    <xf numFmtId="0" fontId="0" fillId="0" borderId="1" xfId="0" applyBorder="1"/>
    <xf numFmtId="2" fontId="3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22" workbookViewId="0">
      <selection activeCell="C36" sqref="C36"/>
    </sheetView>
  </sheetViews>
  <sheetFormatPr defaultRowHeight="14.4"/>
  <cols>
    <col min="1" max="1" width="20.109375" customWidth="1"/>
    <col min="2" max="2" width="8.44140625" customWidth="1"/>
    <col min="3" max="3" width="9.109375" customWidth="1"/>
    <col min="4" max="4" width="12.21875" customWidth="1"/>
    <col min="5" max="5" width="24.77734375" customWidth="1"/>
    <col min="6" max="6" width="7.44140625" customWidth="1"/>
  </cols>
  <sheetData>
    <row r="1" spans="1:7" ht="51.6" customHeight="1" thickBot="1">
      <c r="A1" s="33" t="s">
        <v>22</v>
      </c>
      <c r="B1" s="33"/>
      <c r="C1" s="33"/>
      <c r="D1" s="33"/>
      <c r="E1" s="33"/>
      <c r="F1" s="33"/>
      <c r="G1" s="33"/>
    </row>
    <row r="2" spans="1:7" ht="30">
      <c r="A2" s="1"/>
      <c r="B2" s="1"/>
      <c r="C2" s="2"/>
      <c r="D2" s="2" t="s">
        <v>0</v>
      </c>
      <c r="E2" s="2" t="s">
        <v>1</v>
      </c>
      <c r="F2" s="3" t="s">
        <v>2</v>
      </c>
      <c r="G2" s="4" t="s">
        <v>3</v>
      </c>
    </row>
    <row r="3" spans="1:7" ht="15.6">
      <c r="A3" s="34" t="s">
        <v>4</v>
      </c>
      <c r="B3" s="1"/>
      <c r="C3" s="2">
        <f>1.64*3.2</f>
        <v>5.2480000000000002</v>
      </c>
      <c r="D3" s="1"/>
      <c r="E3" s="1"/>
      <c r="F3" s="5"/>
      <c r="G3" s="6"/>
    </row>
    <row r="4" spans="1:7" ht="15.6">
      <c r="A4" s="35"/>
      <c r="B4" s="1"/>
      <c r="C4" s="2">
        <f>1.3*3.2</f>
        <v>4.16</v>
      </c>
      <c r="D4" s="2"/>
      <c r="E4" s="1"/>
      <c r="F4" s="5"/>
      <c r="G4" s="6"/>
    </row>
    <row r="5" spans="1:7" ht="15.6">
      <c r="A5" s="35"/>
      <c r="B5" s="1"/>
      <c r="C5" s="2">
        <f>1.1*1.8</f>
        <v>1.9800000000000002</v>
      </c>
      <c r="D5" s="7">
        <f>SUM(C3:C5)</f>
        <v>11.388000000000002</v>
      </c>
      <c r="E5" s="1"/>
      <c r="F5" s="5"/>
      <c r="G5" s="6"/>
    </row>
    <row r="6" spans="1:7" ht="16.8" customHeight="1">
      <c r="A6" s="36"/>
      <c r="B6" s="1" t="s">
        <v>5</v>
      </c>
      <c r="C6" s="8">
        <f>3.2+1.64+1.24+1.24+3.5+2.3+1.1</f>
        <v>14.22</v>
      </c>
      <c r="D6" s="2"/>
      <c r="E6" s="1"/>
      <c r="F6" s="5"/>
      <c r="G6" s="6"/>
    </row>
    <row r="7" spans="1:7" ht="15.6">
      <c r="A7" s="32" t="s">
        <v>6</v>
      </c>
      <c r="B7" s="1"/>
      <c r="C7" s="2">
        <f>2.25*0.4*2</f>
        <v>1.8</v>
      </c>
      <c r="D7" s="7"/>
      <c r="E7" s="1"/>
      <c r="F7" s="5"/>
      <c r="G7" s="6"/>
    </row>
    <row r="8" spans="1:7" ht="15.6">
      <c r="A8" s="32"/>
      <c r="B8" s="1" t="s">
        <v>7</v>
      </c>
      <c r="C8" s="9">
        <f>7*(0.17*0.5)+6*(0.27*0.5)</f>
        <v>1.4050000000000002</v>
      </c>
      <c r="D8" s="7"/>
      <c r="E8" s="2" t="s">
        <v>8</v>
      </c>
      <c r="F8" s="5">
        <v>6</v>
      </c>
      <c r="G8" s="10">
        <f>F8*3</f>
        <v>18</v>
      </c>
    </row>
    <row r="9" spans="1:7" ht="15.6">
      <c r="A9" s="32"/>
      <c r="B9" s="1"/>
      <c r="C9" s="2">
        <f>2*0.27*0.17*6</f>
        <v>0.55080000000000007</v>
      </c>
      <c r="D9" s="7">
        <f>C7+C9+C10</f>
        <v>2.7928000000000002</v>
      </c>
      <c r="E9" s="1"/>
      <c r="F9" s="5"/>
      <c r="G9" s="6"/>
    </row>
    <row r="10" spans="1:7" ht="15.6">
      <c r="A10" s="32"/>
      <c r="B10" s="1" t="s">
        <v>7</v>
      </c>
      <c r="C10" s="9">
        <f>0.53*0.2+(0.84*0.4)</f>
        <v>0.44200000000000006</v>
      </c>
      <c r="D10" s="2"/>
      <c r="E10" s="2" t="s">
        <v>9</v>
      </c>
      <c r="F10" s="5">
        <v>1</v>
      </c>
      <c r="G10" s="10">
        <f t="shared" ref="G10:G14" si="0">F10*3</f>
        <v>3</v>
      </c>
    </row>
    <row r="11" spans="1:7" ht="15.6">
      <c r="A11" s="32"/>
      <c r="B11" s="1" t="s">
        <v>5</v>
      </c>
      <c r="C11" s="2">
        <v>2.2999999999999998</v>
      </c>
      <c r="D11" s="2"/>
      <c r="E11" s="1"/>
      <c r="F11" s="5"/>
      <c r="G11" s="6"/>
    </row>
    <row r="12" spans="1:7" ht="15.6">
      <c r="A12" s="32" t="s">
        <v>10</v>
      </c>
      <c r="B12" s="1"/>
      <c r="C12" s="2">
        <f>1.2*2.7</f>
        <v>3.24</v>
      </c>
      <c r="D12" s="7">
        <f>C12</f>
        <v>3.24</v>
      </c>
      <c r="E12" s="1"/>
      <c r="F12" s="5"/>
      <c r="G12" s="6"/>
    </row>
    <row r="13" spans="1:7" ht="15.6">
      <c r="A13" s="32"/>
      <c r="B13" s="1" t="s">
        <v>5</v>
      </c>
      <c r="C13" s="2">
        <f>1.2+1.2</f>
        <v>2.4</v>
      </c>
      <c r="D13" s="2"/>
      <c r="E13" s="1"/>
      <c r="F13" s="5"/>
      <c r="G13" s="6"/>
    </row>
    <row r="14" spans="1:7" ht="15.6">
      <c r="A14" s="32" t="s">
        <v>11</v>
      </c>
      <c r="B14" s="1" t="s">
        <v>7</v>
      </c>
      <c r="C14" s="2">
        <f>8*(1.3*0.28)+7*(1.3*0.18)</f>
        <v>4.5500000000000007</v>
      </c>
      <c r="D14" s="11">
        <f>C14*7</f>
        <v>31.850000000000005</v>
      </c>
      <c r="E14" s="2" t="s">
        <v>12</v>
      </c>
      <c r="F14" s="5">
        <f>7*7</f>
        <v>49</v>
      </c>
      <c r="G14" s="10">
        <f t="shared" si="0"/>
        <v>147</v>
      </c>
    </row>
    <row r="15" spans="1:7" ht="15.6">
      <c r="A15" s="32"/>
      <c r="B15" s="1" t="s">
        <v>5</v>
      </c>
      <c r="C15" s="2">
        <f>(8*0.38)+(7*0.18)*7</f>
        <v>11.86</v>
      </c>
      <c r="D15" s="2"/>
      <c r="E15" s="1"/>
      <c r="F15" s="5"/>
      <c r="G15" s="6"/>
    </row>
    <row r="16" spans="1:7" ht="15.6">
      <c r="A16" s="32" t="s">
        <v>13</v>
      </c>
      <c r="B16" s="1"/>
      <c r="C16" s="2">
        <f>(3*1.2)+(2.2*0.23)</f>
        <v>4.1059999999999999</v>
      </c>
      <c r="D16" s="7">
        <f>C16*4</f>
        <v>16.423999999999999</v>
      </c>
      <c r="E16" s="1"/>
      <c r="F16" s="5"/>
      <c r="G16" s="6"/>
    </row>
    <row r="17" spans="1:10" ht="15.6">
      <c r="A17" s="32"/>
      <c r="B17" s="1" t="s">
        <v>5</v>
      </c>
      <c r="C17" s="2">
        <f>2.2*4</f>
        <v>8.8000000000000007</v>
      </c>
      <c r="D17" s="2"/>
      <c r="E17" s="1"/>
      <c r="F17" s="5"/>
      <c r="G17" s="6"/>
    </row>
    <row r="18" spans="1:10" ht="15.6">
      <c r="A18" s="32" t="s">
        <v>14</v>
      </c>
      <c r="B18" s="1"/>
      <c r="C18" s="2">
        <f>1.34*3</f>
        <v>4.0200000000000005</v>
      </c>
      <c r="D18" s="7">
        <f>C18*3</f>
        <v>12.060000000000002</v>
      </c>
      <c r="E18" s="1"/>
      <c r="F18" s="5"/>
      <c r="G18" s="6"/>
    </row>
    <row r="19" spans="1:10" ht="16.2" thickBot="1">
      <c r="A19" s="32"/>
      <c r="B19" s="1" t="s">
        <v>5</v>
      </c>
      <c r="C19" s="2">
        <f>(1.34+1.34+3)*3</f>
        <v>17.04</v>
      </c>
      <c r="D19" s="2"/>
      <c r="E19" s="1"/>
      <c r="F19" s="5"/>
      <c r="G19" s="12"/>
    </row>
    <row r="20" spans="1:10" ht="16.2" thickBot="1">
      <c r="A20" s="13"/>
      <c r="B20" s="14"/>
      <c r="C20" s="14"/>
      <c r="D20" s="14"/>
      <c r="E20" s="14"/>
      <c r="F20" s="14"/>
    </row>
    <row r="21" spans="1:10" ht="15.6" thickBot="1">
      <c r="A21" s="38" t="s">
        <v>15</v>
      </c>
      <c r="B21" s="39"/>
      <c r="C21" s="39"/>
      <c r="D21" s="39"/>
      <c r="E21" s="40"/>
      <c r="F21" s="15"/>
    </row>
    <row r="22" spans="1:10" ht="15.6">
      <c r="A22" s="16"/>
      <c r="B22" s="17"/>
      <c r="C22" s="17"/>
      <c r="D22" s="18" t="s">
        <v>16</v>
      </c>
      <c r="E22" s="19" t="s">
        <v>25</v>
      </c>
      <c r="F22" s="14"/>
    </row>
    <row r="23" spans="1:10" ht="15.6">
      <c r="A23" s="20" t="s">
        <v>17</v>
      </c>
      <c r="B23" s="1"/>
      <c r="C23" s="1"/>
      <c r="D23" s="21">
        <f>SUM(D5:D19)</f>
        <v>77.754800000000017</v>
      </c>
      <c r="E23" s="26">
        <f>D23*3</f>
        <v>233.26440000000005</v>
      </c>
      <c r="F23" s="22"/>
    </row>
    <row r="24" spans="1:10" ht="15.6">
      <c r="A24" s="20" t="s">
        <v>18</v>
      </c>
      <c r="B24" s="1"/>
      <c r="C24" s="1"/>
      <c r="D24" s="21">
        <f>D14+C10+C8</f>
        <v>33.697000000000003</v>
      </c>
      <c r="E24" s="26">
        <f>D24*3</f>
        <v>101.09100000000001</v>
      </c>
      <c r="F24" s="22"/>
    </row>
    <row r="25" spans="1:10" ht="15.6">
      <c r="A25" s="20" t="s">
        <v>19</v>
      </c>
      <c r="B25" s="1"/>
      <c r="C25" s="2">
        <f>C6+C11+C13+C15+C17+C19</f>
        <v>56.62</v>
      </c>
      <c r="D25" s="2"/>
      <c r="E25" s="26">
        <f>C25*3</f>
        <v>169.85999999999999</v>
      </c>
      <c r="F25" s="22"/>
    </row>
    <row r="26" spans="1:10" ht="15.6">
      <c r="A26" s="20" t="s">
        <v>20</v>
      </c>
      <c r="B26" s="1"/>
      <c r="C26" s="1"/>
      <c r="D26" s="2">
        <f>C25*0.1</f>
        <v>5.6619999999999999</v>
      </c>
      <c r="E26" s="26">
        <f>D26*3</f>
        <v>16.986000000000001</v>
      </c>
      <c r="F26" s="22"/>
      <c r="J26" s="28"/>
    </row>
    <row r="27" spans="1:10" ht="16.2" thickBot="1">
      <c r="A27" s="23" t="s">
        <v>21</v>
      </c>
      <c r="B27" s="24"/>
      <c r="C27" s="24"/>
      <c r="D27" s="25">
        <f>SUM(D26,D23)</f>
        <v>83.416800000000023</v>
      </c>
      <c r="E27" s="27">
        <f>D27*3</f>
        <v>250.25040000000007</v>
      </c>
      <c r="F27" s="22"/>
    </row>
    <row r="28" spans="1:10" ht="16.2" thickBot="1">
      <c r="A28" s="22"/>
      <c r="B28" s="22"/>
      <c r="C28" s="22"/>
      <c r="D28" s="22"/>
      <c r="E28" s="22"/>
      <c r="F28" s="22"/>
      <c r="H28" s="30"/>
    </row>
    <row r="29" spans="1:10" ht="30" customHeight="1" thickBot="1">
      <c r="A29" s="41" t="s">
        <v>23</v>
      </c>
      <c r="B29" s="42"/>
      <c r="C29" s="42"/>
      <c r="D29" s="29">
        <f>D23-(2.8*1.2)</f>
        <v>74.394800000000018</v>
      </c>
      <c r="E29" s="31">
        <f>D29*3</f>
        <v>223.18440000000004</v>
      </c>
      <c r="F29" s="22"/>
    </row>
    <row r="30" spans="1:10" ht="37.200000000000003" customHeight="1"/>
    <row r="31" spans="1:10" ht="44.4" customHeight="1">
      <c r="A31" s="37" t="s">
        <v>26</v>
      </c>
      <c r="B31" s="37"/>
      <c r="C31" s="37"/>
      <c r="D31" s="37"/>
      <c r="E31" s="37"/>
    </row>
    <row r="32" spans="1:10" ht="18" customHeight="1">
      <c r="A32" s="37"/>
      <c r="B32" s="37"/>
      <c r="C32" s="37"/>
      <c r="D32" s="37"/>
      <c r="E32" s="37"/>
    </row>
    <row r="33" spans="1:5" ht="40.200000000000003" customHeight="1">
      <c r="A33" s="37" t="s">
        <v>24</v>
      </c>
      <c r="B33" s="37"/>
      <c r="C33" s="37"/>
      <c r="D33" s="37"/>
      <c r="E33" s="37"/>
    </row>
  </sheetData>
  <mergeCells count="12">
    <mergeCell ref="A32:E32"/>
    <mergeCell ref="A33:E33"/>
    <mergeCell ref="A31:E31"/>
    <mergeCell ref="A18:A19"/>
    <mergeCell ref="A21:E21"/>
    <mergeCell ref="A29:C29"/>
    <mergeCell ref="A16:A17"/>
    <mergeCell ref="A1:G1"/>
    <mergeCell ref="A3:A6"/>
    <mergeCell ref="A7:A11"/>
    <mergeCell ref="A12:A13"/>
    <mergeCell ref="A14:A15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ZDENDA</dc:creator>
  <cp:lastModifiedBy>ZDENDA</cp:lastModifiedBy>
  <cp:lastPrinted>2018-01-19T08:16:09Z</cp:lastPrinted>
  <dcterms:created xsi:type="dcterms:W3CDTF">2018-01-15T09:05:17Z</dcterms:created>
  <dcterms:modified xsi:type="dcterms:W3CDTF">2019-01-23T13:37:36Z</dcterms:modified>
</cp:coreProperties>
</file>