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600"/>
  </bookViews>
  <sheets>
    <sheet name="D.1.2.2 - Betonové konstr..." sheetId="1" r:id="rId1"/>
  </sheets>
  <externalReferences>
    <externalReference r:id="rId2"/>
  </externalReferences>
  <definedNames>
    <definedName name="_xlnm._FilterDatabase" localSheetId="0" hidden="1">'D.1.2.2 - Betonové konstr...'!$C$105:$K$1131</definedName>
    <definedName name="_xlnm.Print_Titles" localSheetId="0">'D.1.2.2 - Betonové konstr...'!$105:$105</definedName>
    <definedName name="_xlnm.Print_Area" localSheetId="0">'D.1.2.2 - Betonové konstr...'!$C$4:$J$43,'D.1.2.2 - Betonové konstr...'!$C$49:$J$83,'D.1.2.2 - Betonové konstr...'!$C$89:$K$1131</definedName>
  </definedNames>
  <calcPr calcId="145621"/>
</workbook>
</file>

<file path=xl/calcChain.xml><?xml version="1.0" encoding="utf-8"?>
<calcChain xmlns="http://schemas.openxmlformats.org/spreadsheetml/2006/main">
  <c r="E7" i="1" l="1"/>
  <c r="J16" i="1"/>
  <c r="J21" i="1"/>
  <c r="E22" i="1"/>
  <c r="J22" i="1"/>
  <c r="J27" i="1"/>
  <c r="E28" i="1"/>
  <c r="J63" i="1" s="1"/>
  <c r="J28" i="1"/>
  <c r="J39" i="1"/>
  <c r="J40" i="1"/>
  <c r="J41" i="1"/>
  <c r="E52" i="1"/>
  <c r="E58" i="1"/>
  <c r="F60" i="1"/>
  <c r="J60" i="1"/>
  <c r="F62" i="1"/>
  <c r="J62" i="1"/>
  <c r="F63" i="1"/>
  <c r="E92" i="1"/>
  <c r="E98" i="1"/>
  <c r="F100" i="1"/>
  <c r="J100" i="1"/>
  <c r="F102" i="1"/>
  <c r="J102" i="1"/>
  <c r="F103" i="1"/>
  <c r="J109" i="1"/>
  <c r="P109" i="1"/>
  <c r="R109" i="1"/>
  <c r="R108" i="1" s="1"/>
  <c r="T109" i="1"/>
  <c r="T108" i="1" s="1"/>
  <c r="BE109" i="1"/>
  <c r="F37" i="1" s="1"/>
  <c r="BF109" i="1"/>
  <c r="J38" i="1" s="1"/>
  <c r="BG109" i="1"/>
  <c r="F39" i="1" s="1"/>
  <c r="BH109" i="1"/>
  <c r="F40" i="1" s="1"/>
  <c r="BI109" i="1"/>
  <c r="F41" i="1" s="1"/>
  <c r="BK109" i="1"/>
  <c r="BK108" i="1" s="1"/>
  <c r="J127" i="1"/>
  <c r="P127" i="1"/>
  <c r="P108" i="1" s="1"/>
  <c r="R127" i="1"/>
  <c r="T127" i="1"/>
  <c r="BE127" i="1"/>
  <c r="BF127" i="1"/>
  <c r="BG127" i="1"/>
  <c r="BH127" i="1"/>
  <c r="BI127" i="1"/>
  <c r="BK127" i="1"/>
  <c r="J181" i="1"/>
  <c r="P181" i="1"/>
  <c r="R181" i="1"/>
  <c r="T181" i="1"/>
  <c r="BE181" i="1"/>
  <c r="BF181" i="1"/>
  <c r="BG181" i="1"/>
  <c r="BH181" i="1"/>
  <c r="BI181" i="1"/>
  <c r="BK181" i="1"/>
  <c r="J203" i="1"/>
  <c r="P203" i="1"/>
  <c r="R203" i="1"/>
  <c r="T203" i="1"/>
  <c r="BE203" i="1"/>
  <c r="BF203" i="1"/>
  <c r="BG203" i="1"/>
  <c r="BH203" i="1"/>
  <c r="BI203" i="1"/>
  <c r="BK203" i="1"/>
  <c r="J209" i="1"/>
  <c r="P209" i="1"/>
  <c r="R209" i="1"/>
  <c r="T209" i="1"/>
  <c r="BE209" i="1"/>
  <c r="BF209" i="1"/>
  <c r="BG209" i="1"/>
  <c r="BH209" i="1"/>
  <c r="BI209" i="1"/>
  <c r="BK209" i="1"/>
  <c r="J223" i="1"/>
  <c r="P223" i="1"/>
  <c r="R223" i="1"/>
  <c r="T223" i="1"/>
  <c r="BE223" i="1"/>
  <c r="BF223" i="1"/>
  <c r="BG223" i="1"/>
  <c r="BH223" i="1"/>
  <c r="BI223" i="1"/>
  <c r="BK223" i="1"/>
  <c r="J239" i="1"/>
  <c r="P239" i="1"/>
  <c r="R239" i="1"/>
  <c r="T239" i="1"/>
  <c r="BE239" i="1"/>
  <c r="BF239" i="1"/>
  <c r="BG239" i="1"/>
  <c r="BH239" i="1"/>
  <c r="BI239" i="1"/>
  <c r="BK239" i="1"/>
  <c r="J246" i="1"/>
  <c r="P246" i="1"/>
  <c r="R246" i="1"/>
  <c r="T246" i="1"/>
  <c r="BE246" i="1"/>
  <c r="BF246" i="1"/>
  <c r="BG246" i="1"/>
  <c r="BH246" i="1"/>
  <c r="BI246" i="1"/>
  <c r="BK246" i="1"/>
  <c r="J252" i="1"/>
  <c r="P252" i="1"/>
  <c r="R252" i="1"/>
  <c r="T252" i="1"/>
  <c r="BE252" i="1"/>
  <c r="BF252" i="1"/>
  <c r="BG252" i="1"/>
  <c r="BH252" i="1"/>
  <c r="BI252" i="1"/>
  <c r="BK252" i="1"/>
  <c r="J280" i="1"/>
  <c r="P280" i="1"/>
  <c r="R280" i="1"/>
  <c r="T280" i="1"/>
  <c r="BE280" i="1"/>
  <c r="BF280" i="1"/>
  <c r="BG280" i="1"/>
  <c r="BH280" i="1"/>
  <c r="BI280" i="1"/>
  <c r="BK280" i="1"/>
  <c r="J281" i="1"/>
  <c r="P281" i="1"/>
  <c r="R281" i="1"/>
  <c r="T281" i="1"/>
  <c r="BE281" i="1"/>
  <c r="BF281" i="1"/>
  <c r="BG281" i="1"/>
  <c r="BH281" i="1"/>
  <c r="BI281" i="1"/>
  <c r="BK281" i="1"/>
  <c r="J290" i="1"/>
  <c r="P290" i="1"/>
  <c r="R290" i="1"/>
  <c r="T290" i="1"/>
  <c r="BE290" i="1"/>
  <c r="BF290" i="1"/>
  <c r="BG290" i="1"/>
  <c r="BH290" i="1"/>
  <c r="BI290" i="1"/>
  <c r="BK290" i="1"/>
  <c r="J294" i="1"/>
  <c r="P294" i="1"/>
  <c r="R294" i="1"/>
  <c r="T294" i="1"/>
  <c r="BE294" i="1"/>
  <c r="BF294" i="1"/>
  <c r="BG294" i="1"/>
  <c r="BH294" i="1"/>
  <c r="BI294" i="1"/>
  <c r="BK294" i="1"/>
  <c r="J298" i="1"/>
  <c r="P298" i="1"/>
  <c r="R298" i="1"/>
  <c r="T298" i="1"/>
  <c r="BE298" i="1"/>
  <c r="BF298" i="1"/>
  <c r="BG298" i="1"/>
  <c r="BH298" i="1"/>
  <c r="BI298" i="1"/>
  <c r="BK298" i="1"/>
  <c r="J302" i="1"/>
  <c r="P302" i="1"/>
  <c r="R302" i="1"/>
  <c r="T302" i="1"/>
  <c r="BE302" i="1"/>
  <c r="BF302" i="1"/>
  <c r="BG302" i="1"/>
  <c r="BH302" i="1"/>
  <c r="BI302" i="1"/>
  <c r="BK302" i="1"/>
  <c r="J321" i="1"/>
  <c r="P321" i="1"/>
  <c r="R321" i="1"/>
  <c r="T321" i="1"/>
  <c r="BE321" i="1"/>
  <c r="BF321" i="1"/>
  <c r="BG321" i="1"/>
  <c r="BH321" i="1"/>
  <c r="BI321" i="1"/>
  <c r="BK321" i="1"/>
  <c r="J328" i="1"/>
  <c r="P328" i="1"/>
  <c r="R328" i="1"/>
  <c r="T328" i="1"/>
  <c r="BE328" i="1"/>
  <c r="BF328" i="1"/>
  <c r="BG328" i="1"/>
  <c r="BH328" i="1"/>
  <c r="BI328" i="1"/>
  <c r="BK328" i="1"/>
  <c r="J334" i="1"/>
  <c r="P334" i="1"/>
  <c r="R334" i="1"/>
  <c r="T334" i="1"/>
  <c r="BE334" i="1"/>
  <c r="BF334" i="1"/>
  <c r="BG334" i="1"/>
  <c r="BH334" i="1"/>
  <c r="BI334" i="1"/>
  <c r="BK334" i="1"/>
  <c r="J351" i="1"/>
  <c r="P351" i="1"/>
  <c r="R351" i="1"/>
  <c r="T351" i="1"/>
  <c r="BE351" i="1"/>
  <c r="BF351" i="1"/>
  <c r="BG351" i="1"/>
  <c r="BH351" i="1"/>
  <c r="BI351" i="1"/>
  <c r="BK351" i="1"/>
  <c r="J352" i="1"/>
  <c r="P352" i="1"/>
  <c r="R352" i="1"/>
  <c r="T352" i="1"/>
  <c r="BE352" i="1"/>
  <c r="BF352" i="1"/>
  <c r="BG352" i="1"/>
  <c r="BH352" i="1"/>
  <c r="BI352" i="1"/>
  <c r="BK352" i="1"/>
  <c r="J357" i="1"/>
  <c r="P357" i="1"/>
  <c r="R357" i="1"/>
  <c r="T357" i="1"/>
  <c r="BE357" i="1"/>
  <c r="BF357" i="1"/>
  <c r="BG357" i="1"/>
  <c r="BH357" i="1"/>
  <c r="BI357" i="1"/>
  <c r="BK357" i="1"/>
  <c r="J362" i="1"/>
  <c r="P362" i="1"/>
  <c r="R362" i="1"/>
  <c r="T362" i="1"/>
  <c r="BE362" i="1"/>
  <c r="BF362" i="1"/>
  <c r="BG362" i="1"/>
  <c r="BH362" i="1"/>
  <c r="BI362" i="1"/>
  <c r="BK362" i="1"/>
  <c r="J391" i="1"/>
  <c r="P391" i="1"/>
  <c r="R391" i="1"/>
  <c r="T391" i="1"/>
  <c r="BE391" i="1"/>
  <c r="BF391" i="1"/>
  <c r="BG391" i="1"/>
  <c r="BH391" i="1"/>
  <c r="BI391" i="1"/>
  <c r="BK391" i="1"/>
  <c r="J398" i="1"/>
  <c r="P398" i="1"/>
  <c r="R398" i="1"/>
  <c r="T398" i="1"/>
  <c r="BE398" i="1"/>
  <c r="BF398" i="1"/>
  <c r="BG398" i="1"/>
  <c r="BH398" i="1"/>
  <c r="BI398" i="1"/>
  <c r="BK398" i="1"/>
  <c r="J404" i="1"/>
  <c r="P404" i="1"/>
  <c r="R404" i="1"/>
  <c r="T404" i="1"/>
  <c r="BE404" i="1"/>
  <c r="BF404" i="1"/>
  <c r="BG404" i="1"/>
  <c r="BH404" i="1"/>
  <c r="BI404" i="1"/>
  <c r="BK404" i="1"/>
  <c r="J431" i="1"/>
  <c r="P431" i="1"/>
  <c r="R431" i="1"/>
  <c r="T431" i="1"/>
  <c r="BE431" i="1"/>
  <c r="BF431" i="1"/>
  <c r="BG431" i="1"/>
  <c r="BH431" i="1"/>
  <c r="BI431" i="1"/>
  <c r="BK431" i="1"/>
  <c r="J433" i="1"/>
  <c r="P433" i="1"/>
  <c r="P432" i="1" s="1"/>
  <c r="R433" i="1"/>
  <c r="T433" i="1"/>
  <c r="T432" i="1" s="1"/>
  <c r="BE433" i="1"/>
  <c r="BF433" i="1"/>
  <c r="BG433" i="1"/>
  <c r="BH433" i="1"/>
  <c r="BI433" i="1"/>
  <c r="BK433" i="1"/>
  <c r="BK432" i="1" s="1"/>
  <c r="J432" i="1" s="1"/>
  <c r="J70" i="1" s="1"/>
  <c r="J439" i="1"/>
  <c r="P439" i="1"/>
  <c r="R439" i="1"/>
  <c r="T439" i="1"/>
  <c r="BE439" i="1"/>
  <c r="BF439" i="1"/>
  <c r="BG439" i="1"/>
  <c r="BH439" i="1"/>
  <c r="BI439" i="1"/>
  <c r="BK439" i="1"/>
  <c r="J456" i="1"/>
  <c r="P456" i="1"/>
  <c r="R456" i="1"/>
  <c r="T456" i="1"/>
  <c r="BE456" i="1"/>
  <c r="BF456" i="1"/>
  <c r="BG456" i="1"/>
  <c r="BH456" i="1"/>
  <c r="BI456" i="1"/>
  <c r="BK456" i="1"/>
  <c r="J475" i="1"/>
  <c r="P475" i="1"/>
  <c r="R475" i="1"/>
  <c r="T475" i="1"/>
  <c r="BE475" i="1"/>
  <c r="BF475" i="1"/>
  <c r="BG475" i="1"/>
  <c r="BH475" i="1"/>
  <c r="BI475" i="1"/>
  <c r="BK475" i="1"/>
  <c r="J476" i="1"/>
  <c r="P476" i="1"/>
  <c r="R476" i="1"/>
  <c r="T476" i="1"/>
  <c r="BE476" i="1"/>
  <c r="BF476" i="1"/>
  <c r="BG476" i="1"/>
  <c r="BH476" i="1"/>
  <c r="BI476" i="1"/>
  <c r="BK476" i="1"/>
  <c r="J477" i="1"/>
  <c r="P477" i="1"/>
  <c r="R477" i="1"/>
  <c r="T477" i="1"/>
  <c r="BE477" i="1"/>
  <c r="BF477" i="1"/>
  <c r="BG477" i="1"/>
  <c r="BH477" i="1"/>
  <c r="BI477" i="1"/>
  <c r="BK477" i="1"/>
  <c r="J481" i="1"/>
  <c r="P481" i="1"/>
  <c r="R481" i="1"/>
  <c r="T481" i="1"/>
  <c r="BE481" i="1"/>
  <c r="BF481" i="1"/>
  <c r="BG481" i="1"/>
  <c r="BH481" i="1"/>
  <c r="BI481" i="1"/>
  <c r="BK481" i="1"/>
  <c r="J487" i="1"/>
  <c r="P487" i="1"/>
  <c r="R487" i="1"/>
  <c r="T487" i="1"/>
  <c r="BE487" i="1"/>
  <c r="BF487" i="1"/>
  <c r="BG487" i="1"/>
  <c r="BH487" i="1"/>
  <c r="BI487" i="1"/>
  <c r="BK487" i="1"/>
  <c r="J491" i="1"/>
  <c r="P491" i="1"/>
  <c r="R491" i="1"/>
  <c r="T491" i="1"/>
  <c r="BE491" i="1"/>
  <c r="BF491" i="1"/>
  <c r="BG491" i="1"/>
  <c r="BH491" i="1"/>
  <c r="BI491" i="1"/>
  <c r="BK491" i="1"/>
  <c r="J496" i="1"/>
  <c r="P496" i="1"/>
  <c r="R496" i="1"/>
  <c r="T496" i="1"/>
  <c r="BE496" i="1"/>
  <c r="BF496" i="1"/>
  <c r="BG496" i="1"/>
  <c r="BH496" i="1"/>
  <c r="BI496" i="1"/>
  <c r="BK496" i="1"/>
  <c r="J502" i="1"/>
  <c r="P502" i="1"/>
  <c r="R502" i="1"/>
  <c r="T502" i="1"/>
  <c r="BE502" i="1"/>
  <c r="BF502" i="1"/>
  <c r="BG502" i="1"/>
  <c r="BH502" i="1"/>
  <c r="BI502" i="1"/>
  <c r="BK502" i="1"/>
  <c r="J503" i="1"/>
  <c r="P503" i="1"/>
  <c r="R503" i="1"/>
  <c r="R432" i="1" s="1"/>
  <c r="T503" i="1"/>
  <c r="BE503" i="1"/>
  <c r="BF503" i="1"/>
  <c r="BG503" i="1"/>
  <c r="BH503" i="1"/>
  <c r="BI503" i="1"/>
  <c r="BK503" i="1"/>
  <c r="J504" i="1"/>
  <c r="P504" i="1"/>
  <c r="R504" i="1"/>
  <c r="T504" i="1"/>
  <c r="BE504" i="1"/>
  <c r="BF504" i="1"/>
  <c r="BG504" i="1"/>
  <c r="BH504" i="1"/>
  <c r="BI504" i="1"/>
  <c r="BK504" i="1"/>
  <c r="J521" i="1"/>
  <c r="P521" i="1"/>
  <c r="R521" i="1"/>
  <c r="T521" i="1"/>
  <c r="BE521" i="1"/>
  <c r="BF521" i="1"/>
  <c r="BG521" i="1"/>
  <c r="BH521" i="1"/>
  <c r="BI521" i="1"/>
  <c r="BK521" i="1"/>
  <c r="J526" i="1"/>
  <c r="P526" i="1"/>
  <c r="R526" i="1"/>
  <c r="T526" i="1"/>
  <c r="BE526" i="1"/>
  <c r="BF526" i="1"/>
  <c r="BG526" i="1"/>
  <c r="BH526" i="1"/>
  <c r="BI526" i="1"/>
  <c r="BK526" i="1"/>
  <c r="J532" i="1"/>
  <c r="P532" i="1"/>
  <c r="R532" i="1"/>
  <c r="T532" i="1"/>
  <c r="BE532" i="1"/>
  <c r="BF532" i="1"/>
  <c r="BG532" i="1"/>
  <c r="BH532" i="1"/>
  <c r="BI532" i="1"/>
  <c r="BK532" i="1"/>
  <c r="J551" i="1"/>
  <c r="P551" i="1"/>
  <c r="R551" i="1"/>
  <c r="T551" i="1"/>
  <c r="BE551" i="1"/>
  <c r="BF551" i="1"/>
  <c r="BG551" i="1"/>
  <c r="BH551" i="1"/>
  <c r="BI551" i="1"/>
  <c r="BK551" i="1"/>
  <c r="J552" i="1"/>
  <c r="P552" i="1"/>
  <c r="R552" i="1"/>
  <c r="T552" i="1"/>
  <c r="BE552" i="1"/>
  <c r="BF552" i="1"/>
  <c r="BG552" i="1"/>
  <c r="BH552" i="1"/>
  <c r="BI552" i="1"/>
  <c r="BK552" i="1"/>
  <c r="J557" i="1"/>
  <c r="P557" i="1"/>
  <c r="R557" i="1"/>
  <c r="T557" i="1"/>
  <c r="BE557" i="1"/>
  <c r="BF557" i="1"/>
  <c r="BG557" i="1"/>
  <c r="BH557" i="1"/>
  <c r="BI557" i="1"/>
  <c r="BK557" i="1"/>
  <c r="J563" i="1"/>
  <c r="P563" i="1"/>
  <c r="R563" i="1"/>
  <c r="T563" i="1"/>
  <c r="BE563" i="1"/>
  <c r="BF563" i="1"/>
  <c r="BG563" i="1"/>
  <c r="BH563" i="1"/>
  <c r="BI563" i="1"/>
  <c r="BK563" i="1"/>
  <c r="J583" i="1"/>
  <c r="P583" i="1"/>
  <c r="R583" i="1"/>
  <c r="R582" i="1" s="1"/>
  <c r="T583" i="1"/>
  <c r="BE583" i="1"/>
  <c r="BF583" i="1"/>
  <c r="BG583" i="1"/>
  <c r="BH583" i="1"/>
  <c r="BI583" i="1"/>
  <c r="BK583" i="1"/>
  <c r="J649" i="1"/>
  <c r="P649" i="1"/>
  <c r="R649" i="1"/>
  <c r="T649" i="1"/>
  <c r="BE649" i="1"/>
  <c r="BF649" i="1"/>
  <c r="BG649" i="1"/>
  <c r="BH649" i="1"/>
  <c r="BI649" i="1"/>
  <c r="BK649" i="1"/>
  <c r="BK582" i="1" s="1"/>
  <c r="J582" i="1" s="1"/>
  <c r="J71" i="1" s="1"/>
  <c r="J716" i="1"/>
  <c r="P716" i="1"/>
  <c r="R716" i="1"/>
  <c r="T716" i="1"/>
  <c r="BE716" i="1"/>
  <c r="BF716" i="1"/>
  <c r="BG716" i="1"/>
  <c r="BH716" i="1"/>
  <c r="BI716" i="1"/>
  <c r="BK716" i="1"/>
  <c r="J736" i="1"/>
  <c r="P736" i="1"/>
  <c r="R736" i="1"/>
  <c r="T736" i="1"/>
  <c r="BE736" i="1"/>
  <c r="BF736" i="1"/>
  <c r="BG736" i="1"/>
  <c r="BH736" i="1"/>
  <c r="BI736" i="1"/>
  <c r="BK736" i="1"/>
  <c r="J745" i="1"/>
  <c r="P745" i="1"/>
  <c r="R745" i="1"/>
  <c r="T745" i="1"/>
  <c r="BE745" i="1"/>
  <c r="BF745" i="1"/>
  <c r="BG745" i="1"/>
  <c r="BH745" i="1"/>
  <c r="BI745" i="1"/>
  <c r="BK745" i="1"/>
  <c r="J746" i="1"/>
  <c r="P746" i="1"/>
  <c r="R746" i="1"/>
  <c r="T746" i="1"/>
  <c r="BE746" i="1"/>
  <c r="BF746" i="1"/>
  <c r="BG746" i="1"/>
  <c r="BH746" i="1"/>
  <c r="BI746" i="1"/>
  <c r="BK746" i="1"/>
  <c r="J753" i="1"/>
  <c r="P753" i="1"/>
  <c r="R753" i="1"/>
  <c r="T753" i="1"/>
  <c r="T582" i="1" s="1"/>
  <c r="BE753" i="1"/>
  <c r="BF753" i="1"/>
  <c r="BG753" i="1"/>
  <c r="BH753" i="1"/>
  <c r="BI753" i="1"/>
  <c r="BK753" i="1"/>
  <c r="J754" i="1"/>
  <c r="P754" i="1"/>
  <c r="R754" i="1"/>
  <c r="T754" i="1"/>
  <c r="BE754" i="1"/>
  <c r="BF754" i="1"/>
  <c r="BG754" i="1"/>
  <c r="BH754" i="1"/>
  <c r="BI754" i="1"/>
  <c r="BK754" i="1"/>
  <c r="J762" i="1"/>
  <c r="P762" i="1"/>
  <c r="R762" i="1"/>
  <c r="T762" i="1"/>
  <c r="BE762" i="1"/>
  <c r="BF762" i="1"/>
  <c r="BG762" i="1"/>
  <c r="BH762" i="1"/>
  <c r="BI762" i="1"/>
  <c r="BK762" i="1"/>
  <c r="J763" i="1"/>
  <c r="P763" i="1"/>
  <c r="P582" i="1" s="1"/>
  <c r="R763" i="1"/>
  <c r="T763" i="1"/>
  <c r="BE763" i="1"/>
  <c r="BF763" i="1"/>
  <c r="BG763" i="1"/>
  <c r="BH763" i="1"/>
  <c r="BI763" i="1"/>
  <c r="BK763" i="1"/>
  <c r="J770" i="1"/>
  <c r="P770" i="1"/>
  <c r="R770" i="1"/>
  <c r="T770" i="1"/>
  <c r="BE770" i="1"/>
  <c r="BF770" i="1"/>
  <c r="BG770" i="1"/>
  <c r="BH770" i="1"/>
  <c r="BI770" i="1"/>
  <c r="BK770" i="1"/>
  <c r="J771" i="1"/>
  <c r="P771" i="1"/>
  <c r="R771" i="1"/>
  <c r="T771" i="1"/>
  <c r="BE771" i="1"/>
  <c r="BF771" i="1"/>
  <c r="BG771" i="1"/>
  <c r="BH771" i="1"/>
  <c r="BI771" i="1"/>
  <c r="BK771" i="1"/>
  <c r="J772" i="1"/>
  <c r="P772" i="1"/>
  <c r="R772" i="1"/>
  <c r="T772" i="1"/>
  <c r="BE772" i="1"/>
  <c r="BF772" i="1"/>
  <c r="BG772" i="1"/>
  <c r="BH772" i="1"/>
  <c r="BI772" i="1"/>
  <c r="BK772" i="1"/>
  <c r="J773" i="1"/>
  <c r="P773" i="1"/>
  <c r="R773" i="1"/>
  <c r="T773" i="1"/>
  <c r="BE773" i="1"/>
  <c r="BF773" i="1"/>
  <c r="BG773" i="1"/>
  <c r="BH773" i="1"/>
  <c r="BI773" i="1"/>
  <c r="BK773" i="1"/>
  <c r="J774" i="1"/>
  <c r="P774" i="1"/>
  <c r="R774" i="1"/>
  <c r="T774" i="1"/>
  <c r="BE774" i="1"/>
  <c r="BF774" i="1"/>
  <c r="BG774" i="1"/>
  <c r="BH774" i="1"/>
  <c r="BI774" i="1"/>
  <c r="BK774" i="1"/>
  <c r="J775" i="1"/>
  <c r="P775" i="1"/>
  <c r="R775" i="1"/>
  <c r="T775" i="1"/>
  <c r="BE775" i="1"/>
  <c r="BF775" i="1"/>
  <c r="BG775" i="1"/>
  <c r="BH775" i="1"/>
  <c r="BI775" i="1"/>
  <c r="BK775" i="1"/>
  <c r="J790" i="1"/>
  <c r="P790" i="1"/>
  <c r="R790" i="1"/>
  <c r="T790" i="1"/>
  <c r="BE790" i="1"/>
  <c r="BF790" i="1"/>
  <c r="BG790" i="1"/>
  <c r="BH790" i="1"/>
  <c r="BI790" i="1"/>
  <c r="BK790" i="1"/>
  <c r="J802" i="1"/>
  <c r="P802" i="1"/>
  <c r="R802" i="1"/>
  <c r="T802" i="1"/>
  <c r="BE802" i="1"/>
  <c r="BF802" i="1"/>
  <c r="BG802" i="1"/>
  <c r="BH802" i="1"/>
  <c r="BI802" i="1"/>
  <c r="BK802" i="1"/>
  <c r="J803" i="1"/>
  <c r="P803" i="1"/>
  <c r="R803" i="1"/>
  <c r="T803" i="1"/>
  <c r="BE803" i="1"/>
  <c r="BF803" i="1"/>
  <c r="BG803" i="1"/>
  <c r="BH803" i="1"/>
  <c r="BI803" i="1"/>
  <c r="BK803" i="1"/>
  <c r="J807" i="1"/>
  <c r="P807" i="1"/>
  <c r="R807" i="1"/>
  <c r="T807" i="1"/>
  <c r="BE807" i="1"/>
  <c r="BF807" i="1"/>
  <c r="BG807" i="1"/>
  <c r="BH807" i="1"/>
  <c r="BI807" i="1"/>
  <c r="BK807" i="1"/>
  <c r="J811" i="1"/>
  <c r="P811" i="1"/>
  <c r="R811" i="1"/>
  <c r="T811" i="1"/>
  <c r="BE811" i="1"/>
  <c r="BF811" i="1"/>
  <c r="BG811" i="1"/>
  <c r="BH811" i="1"/>
  <c r="BI811" i="1"/>
  <c r="BK811" i="1"/>
  <c r="J827" i="1"/>
  <c r="P827" i="1"/>
  <c r="R827" i="1"/>
  <c r="T827" i="1"/>
  <c r="BE827" i="1"/>
  <c r="BF827" i="1"/>
  <c r="BG827" i="1"/>
  <c r="BH827" i="1"/>
  <c r="BI827" i="1"/>
  <c r="BK827" i="1"/>
  <c r="J832" i="1"/>
  <c r="P832" i="1"/>
  <c r="R832" i="1"/>
  <c r="T832" i="1"/>
  <c r="BE832" i="1"/>
  <c r="BF832" i="1"/>
  <c r="BG832" i="1"/>
  <c r="BH832" i="1"/>
  <c r="BI832" i="1"/>
  <c r="BK832" i="1"/>
  <c r="J838" i="1"/>
  <c r="P838" i="1"/>
  <c r="R838" i="1"/>
  <c r="T838" i="1"/>
  <c r="BE838" i="1"/>
  <c r="BF838" i="1"/>
  <c r="BG838" i="1"/>
  <c r="BH838" i="1"/>
  <c r="BI838" i="1"/>
  <c r="BK838" i="1"/>
  <c r="J842" i="1"/>
  <c r="P842" i="1"/>
  <c r="R842" i="1"/>
  <c r="T842" i="1"/>
  <c r="BE842" i="1"/>
  <c r="BF842" i="1"/>
  <c r="BG842" i="1"/>
  <c r="BH842" i="1"/>
  <c r="BI842" i="1"/>
  <c r="BK842" i="1"/>
  <c r="J858" i="1"/>
  <c r="P858" i="1"/>
  <c r="R858" i="1"/>
  <c r="T858" i="1"/>
  <c r="BE858" i="1"/>
  <c r="BF858" i="1"/>
  <c r="BG858" i="1"/>
  <c r="BH858" i="1"/>
  <c r="BI858" i="1"/>
  <c r="BK858" i="1"/>
  <c r="J859" i="1"/>
  <c r="P859" i="1"/>
  <c r="R859" i="1"/>
  <c r="T859" i="1"/>
  <c r="BE859" i="1"/>
  <c r="BF859" i="1"/>
  <c r="BG859" i="1"/>
  <c r="BH859" i="1"/>
  <c r="BI859" i="1"/>
  <c r="BK859" i="1"/>
  <c r="J870" i="1"/>
  <c r="P870" i="1"/>
  <c r="R870" i="1"/>
  <c r="T870" i="1"/>
  <c r="BE870" i="1"/>
  <c r="BF870" i="1"/>
  <c r="BG870" i="1"/>
  <c r="BH870" i="1"/>
  <c r="BI870" i="1"/>
  <c r="BK870" i="1"/>
  <c r="J883" i="1"/>
  <c r="P883" i="1"/>
  <c r="R883" i="1"/>
  <c r="T883" i="1"/>
  <c r="BE883" i="1"/>
  <c r="BF883" i="1"/>
  <c r="BG883" i="1"/>
  <c r="BH883" i="1"/>
  <c r="BI883" i="1"/>
  <c r="BK883" i="1"/>
  <c r="J884" i="1"/>
  <c r="P884" i="1"/>
  <c r="R884" i="1"/>
  <c r="T884" i="1"/>
  <c r="BE884" i="1"/>
  <c r="BF884" i="1"/>
  <c r="BG884" i="1"/>
  <c r="BH884" i="1"/>
  <c r="BI884" i="1"/>
  <c r="BK884" i="1"/>
  <c r="J885" i="1"/>
  <c r="P885" i="1"/>
  <c r="R885" i="1"/>
  <c r="T885" i="1"/>
  <c r="BE885" i="1"/>
  <c r="BF885" i="1"/>
  <c r="BG885" i="1"/>
  <c r="BH885" i="1"/>
  <c r="BI885" i="1"/>
  <c r="BK885" i="1"/>
  <c r="R886" i="1"/>
  <c r="J887" i="1"/>
  <c r="P887" i="1"/>
  <c r="P886" i="1" s="1"/>
  <c r="R887" i="1"/>
  <c r="T887" i="1"/>
  <c r="T886" i="1" s="1"/>
  <c r="BE887" i="1"/>
  <c r="BF887" i="1"/>
  <c r="BG887" i="1"/>
  <c r="BH887" i="1"/>
  <c r="BI887" i="1"/>
  <c r="BK887" i="1"/>
  <c r="BK886" i="1" s="1"/>
  <c r="J886" i="1" s="1"/>
  <c r="J72" i="1" s="1"/>
  <c r="J895" i="1"/>
  <c r="P895" i="1"/>
  <c r="R895" i="1"/>
  <c r="T895" i="1"/>
  <c r="BE895" i="1"/>
  <c r="BF895" i="1"/>
  <c r="BG895" i="1"/>
  <c r="BH895" i="1"/>
  <c r="BI895" i="1"/>
  <c r="BK895" i="1"/>
  <c r="J896" i="1"/>
  <c r="P896" i="1"/>
  <c r="R896" i="1"/>
  <c r="T896" i="1"/>
  <c r="BE896" i="1"/>
  <c r="BF896" i="1"/>
  <c r="BG896" i="1"/>
  <c r="BH896" i="1"/>
  <c r="BI896" i="1"/>
  <c r="BK896" i="1"/>
  <c r="J902" i="1"/>
  <c r="P902" i="1"/>
  <c r="R902" i="1"/>
  <c r="T902" i="1"/>
  <c r="BE902" i="1"/>
  <c r="BF902" i="1"/>
  <c r="BG902" i="1"/>
  <c r="BH902" i="1"/>
  <c r="BI902" i="1"/>
  <c r="BK902" i="1"/>
  <c r="J903" i="1"/>
  <c r="P903" i="1"/>
  <c r="R903" i="1"/>
  <c r="T903" i="1"/>
  <c r="BE903" i="1"/>
  <c r="BF903" i="1"/>
  <c r="BG903" i="1"/>
  <c r="BH903" i="1"/>
  <c r="BI903" i="1"/>
  <c r="BK903" i="1"/>
  <c r="J914" i="1"/>
  <c r="P914" i="1"/>
  <c r="R914" i="1"/>
  <c r="T914" i="1"/>
  <c r="BE914" i="1"/>
  <c r="BF914" i="1"/>
  <c r="BG914" i="1"/>
  <c r="BH914" i="1"/>
  <c r="BI914" i="1"/>
  <c r="BK914" i="1"/>
  <c r="P915" i="1"/>
  <c r="T915" i="1"/>
  <c r="BK915" i="1"/>
  <c r="J915" i="1" s="1"/>
  <c r="J73" i="1" s="1"/>
  <c r="J916" i="1"/>
  <c r="P916" i="1"/>
  <c r="R916" i="1"/>
  <c r="R915" i="1" s="1"/>
  <c r="T916" i="1"/>
  <c r="BE916" i="1"/>
  <c r="BF916" i="1"/>
  <c r="BG916" i="1"/>
  <c r="BH916" i="1"/>
  <c r="BI916" i="1"/>
  <c r="BK916" i="1"/>
  <c r="J921" i="1"/>
  <c r="P921" i="1"/>
  <c r="P920" i="1" s="1"/>
  <c r="R921" i="1"/>
  <c r="T921" i="1"/>
  <c r="T920" i="1" s="1"/>
  <c r="BE921" i="1"/>
  <c r="BF921" i="1"/>
  <c r="BG921" i="1"/>
  <c r="BH921" i="1"/>
  <c r="BI921" i="1"/>
  <c r="BK921" i="1"/>
  <c r="BK920" i="1" s="1"/>
  <c r="J920" i="1" s="1"/>
  <c r="J74" i="1" s="1"/>
  <c r="J927" i="1"/>
  <c r="P927" i="1"/>
  <c r="R927" i="1"/>
  <c r="T927" i="1"/>
  <c r="BE927" i="1"/>
  <c r="BF927" i="1"/>
  <c r="BG927" i="1"/>
  <c r="BH927" i="1"/>
  <c r="BI927" i="1"/>
  <c r="BK927" i="1"/>
  <c r="J933" i="1"/>
  <c r="P933" i="1"/>
  <c r="R933" i="1"/>
  <c r="T933" i="1"/>
  <c r="BE933" i="1"/>
  <c r="BF933" i="1"/>
  <c r="BG933" i="1"/>
  <c r="BH933" i="1"/>
  <c r="BI933" i="1"/>
  <c r="BK933" i="1"/>
  <c r="J960" i="1"/>
  <c r="P960" i="1"/>
  <c r="R960" i="1"/>
  <c r="T960" i="1"/>
  <c r="BE960" i="1"/>
  <c r="BF960" i="1"/>
  <c r="BG960" i="1"/>
  <c r="BH960" i="1"/>
  <c r="BI960" i="1"/>
  <c r="BK960" i="1"/>
  <c r="J988" i="1"/>
  <c r="P988" i="1"/>
  <c r="R988" i="1"/>
  <c r="T988" i="1"/>
  <c r="BE988" i="1"/>
  <c r="BF988" i="1"/>
  <c r="BG988" i="1"/>
  <c r="BH988" i="1"/>
  <c r="BI988" i="1"/>
  <c r="BK988" i="1"/>
  <c r="J998" i="1"/>
  <c r="P998" i="1"/>
  <c r="R998" i="1"/>
  <c r="T998" i="1"/>
  <c r="BE998" i="1"/>
  <c r="BF998" i="1"/>
  <c r="BG998" i="1"/>
  <c r="BH998" i="1"/>
  <c r="BI998" i="1"/>
  <c r="BK998" i="1"/>
  <c r="J1008" i="1"/>
  <c r="P1008" i="1"/>
  <c r="R1008" i="1"/>
  <c r="T1008" i="1"/>
  <c r="BE1008" i="1"/>
  <c r="BF1008" i="1"/>
  <c r="BG1008" i="1"/>
  <c r="BH1008" i="1"/>
  <c r="BI1008" i="1"/>
  <c r="BK1008" i="1"/>
  <c r="J1013" i="1"/>
  <c r="P1013" i="1"/>
  <c r="R1013" i="1"/>
  <c r="T1013" i="1"/>
  <c r="BE1013" i="1"/>
  <c r="BF1013" i="1"/>
  <c r="BG1013" i="1"/>
  <c r="BH1013" i="1"/>
  <c r="BI1013" i="1"/>
  <c r="BK1013" i="1"/>
  <c r="P1018" i="1"/>
  <c r="T1018" i="1"/>
  <c r="BK1018" i="1"/>
  <c r="J1018" i="1" s="1"/>
  <c r="J75" i="1" s="1"/>
  <c r="J1019" i="1"/>
  <c r="P1019" i="1"/>
  <c r="R1019" i="1"/>
  <c r="R1018" i="1" s="1"/>
  <c r="R920" i="1" s="1"/>
  <c r="T1019" i="1"/>
  <c r="BE1019" i="1"/>
  <c r="BF1019" i="1"/>
  <c r="BG1019" i="1"/>
  <c r="BH1019" i="1"/>
  <c r="BI1019" i="1"/>
  <c r="BK1019" i="1"/>
  <c r="P1021" i="1"/>
  <c r="J1022" i="1"/>
  <c r="P1022" i="1"/>
  <c r="R1022" i="1"/>
  <c r="R1021" i="1" s="1"/>
  <c r="T1022" i="1"/>
  <c r="BE1022" i="1"/>
  <c r="BF1022" i="1"/>
  <c r="BG1022" i="1"/>
  <c r="BH1022" i="1"/>
  <c r="BI1022" i="1"/>
  <c r="BK1022" i="1"/>
  <c r="J1029" i="1"/>
  <c r="P1029" i="1"/>
  <c r="R1029" i="1"/>
  <c r="T1029" i="1"/>
  <c r="BE1029" i="1"/>
  <c r="BF1029" i="1"/>
  <c r="BG1029" i="1"/>
  <c r="BH1029" i="1"/>
  <c r="BI1029" i="1"/>
  <c r="BK1029" i="1"/>
  <c r="BK1021" i="1" s="1"/>
  <c r="J1031" i="1"/>
  <c r="P1031" i="1"/>
  <c r="R1031" i="1"/>
  <c r="T1031" i="1"/>
  <c r="BE1031" i="1"/>
  <c r="BF1031" i="1"/>
  <c r="BG1031" i="1"/>
  <c r="BH1031" i="1"/>
  <c r="BI1031" i="1"/>
  <c r="BK1031" i="1"/>
  <c r="J1038" i="1"/>
  <c r="P1038" i="1"/>
  <c r="R1038" i="1"/>
  <c r="T1038" i="1"/>
  <c r="BE1038" i="1"/>
  <c r="BF1038" i="1"/>
  <c r="BG1038" i="1"/>
  <c r="BH1038" i="1"/>
  <c r="BI1038" i="1"/>
  <c r="BK1038" i="1"/>
  <c r="J1040" i="1"/>
  <c r="P1040" i="1"/>
  <c r="R1040" i="1"/>
  <c r="T1040" i="1"/>
  <c r="BE1040" i="1"/>
  <c r="BF1040" i="1"/>
  <c r="BG1040" i="1"/>
  <c r="BH1040" i="1"/>
  <c r="BI1040" i="1"/>
  <c r="BK1040" i="1"/>
  <c r="J1058" i="1"/>
  <c r="P1058" i="1"/>
  <c r="R1058" i="1"/>
  <c r="T1058" i="1"/>
  <c r="BE1058" i="1"/>
  <c r="BF1058" i="1"/>
  <c r="BG1058" i="1"/>
  <c r="BH1058" i="1"/>
  <c r="BI1058" i="1"/>
  <c r="BK1058" i="1"/>
  <c r="J1060" i="1"/>
  <c r="P1060" i="1"/>
  <c r="R1060" i="1"/>
  <c r="T1060" i="1"/>
  <c r="BE1060" i="1"/>
  <c r="BF1060" i="1"/>
  <c r="BG1060" i="1"/>
  <c r="BH1060" i="1"/>
  <c r="BI1060" i="1"/>
  <c r="BK1060" i="1"/>
  <c r="J1070" i="1"/>
  <c r="P1070" i="1"/>
  <c r="R1070" i="1"/>
  <c r="T1070" i="1"/>
  <c r="BE1070" i="1"/>
  <c r="BF1070" i="1"/>
  <c r="BG1070" i="1"/>
  <c r="BH1070" i="1"/>
  <c r="BI1070" i="1"/>
  <c r="BK1070" i="1"/>
  <c r="J1072" i="1"/>
  <c r="P1072" i="1"/>
  <c r="R1072" i="1"/>
  <c r="T1072" i="1"/>
  <c r="T1021" i="1" s="1"/>
  <c r="BE1072" i="1"/>
  <c r="BF1072" i="1"/>
  <c r="BG1072" i="1"/>
  <c r="BH1072" i="1"/>
  <c r="BI1072" i="1"/>
  <c r="BK1072" i="1"/>
  <c r="J1073" i="1"/>
  <c r="P1073" i="1"/>
  <c r="R1073" i="1"/>
  <c r="T1073" i="1"/>
  <c r="BE1073" i="1"/>
  <c r="BF1073" i="1"/>
  <c r="BG1073" i="1"/>
  <c r="BH1073" i="1"/>
  <c r="BI1073" i="1"/>
  <c r="BK1073" i="1"/>
  <c r="J1075" i="1"/>
  <c r="P1075" i="1"/>
  <c r="R1075" i="1"/>
  <c r="T1075" i="1"/>
  <c r="BE1075" i="1"/>
  <c r="BF1075" i="1"/>
  <c r="BG1075" i="1"/>
  <c r="BH1075" i="1"/>
  <c r="BI1075" i="1"/>
  <c r="BK1075" i="1"/>
  <c r="J1076" i="1"/>
  <c r="P1076" i="1"/>
  <c r="R1076" i="1"/>
  <c r="T1076" i="1"/>
  <c r="BE1076" i="1"/>
  <c r="BF1076" i="1"/>
  <c r="BG1076" i="1"/>
  <c r="BH1076" i="1"/>
  <c r="BI1076" i="1"/>
  <c r="BK1076" i="1"/>
  <c r="J1078" i="1"/>
  <c r="P1078" i="1"/>
  <c r="R1078" i="1"/>
  <c r="T1078" i="1"/>
  <c r="BE1078" i="1"/>
  <c r="BF1078" i="1"/>
  <c r="BG1078" i="1"/>
  <c r="BH1078" i="1"/>
  <c r="BI1078" i="1"/>
  <c r="BK1078" i="1"/>
  <c r="J1082" i="1"/>
  <c r="P1082" i="1"/>
  <c r="R1082" i="1"/>
  <c r="T1082" i="1"/>
  <c r="BE1082" i="1"/>
  <c r="BF1082" i="1"/>
  <c r="BG1082" i="1"/>
  <c r="BH1082" i="1"/>
  <c r="BI1082" i="1"/>
  <c r="BK1082" i="1"/>
  <c r="J1084" i="1"/>
  <c r="P1084" i="1"/>
  <c r="R1084" i="1"/>
  <c r="T1084" i="1"/>
  <c r="BE1084" i="1"/>
  <c r="BF1084" i="1"/>
  <c r="BG1084" i="1"/>
  <c r="BH1084" i="1"/>
  <c r="BI1084" i="1"/>
  <c r="BK1084" i="1"/>
  <c r="R1085" i="1"/>
  <c r="J1086" i="1"/>
  <c r="P1086" i="1"/>
  <c r="P1085" i="1" s="1"/>
  <c r="R1086" i="1"/>
  <c r="T1086" i="1"/>
  <c r="T1085" i="1" s="1"/>
  <c r="BE1086" i="1"/>
  <c r="BF1086" i="1"/>
  <c r="BG1086" i="1"/>
  <c r="BH1086" i="1"/>
  <c r="BI1086" i="1"/>
  <c r="BK1086" i="1"/>
  <c r="BK1085" i="1" s="1"/>
  <c r="J1085" i="1" s="1"/>
  <c r="J78" i="1" s="1"/>
  <c r="J1097" i="1"/>
  <c r="P1097" i="1"/>
  <c r="R1097" i="1"/>
  <c r="T1097" i="1"/>
  <c r="BE1097" i="1"/>
  <c r="BF1097" i="1"/>
  <c r="BG1097" i="1"/>
  <c r="BH1097" i="1"/>
  <c r="BI1097" i="1"/>
  <c r="BK1097" i="1"/>
  <c r="P1098" i="1"/>
  <c r="T1098" i="1"/>
  <c r="J1099" i="1"/>
  <c r="P1099" i="1"/>
  <c r="R1099" i="1"/>
  <c r="R1098" i="1" s="1"/>
  <c r="T1099" i="1"/>
  <c r="BE1099" i="1"/>
  <c r="BF1099" i="1"/>
  <c r="BG1099" i="1"/>
  <c r="BH1099" i="1"/>
  <c r="BI1099" i="1"/>
  <c r="BK1099" i="1"/>
  <c r="J1110" i="1"/>
  <c r="P1110" i="1"/>
  <c r="R1110" i="1"/>
  <c r="T1110" i="1"/>
  <c r="BE1110" i="1"/>
  <c r="BF1110" i="1"/>
  <c r="BG1110" i="1"/>
  <c r="BH1110" i="1"/>
  <c r="BI1110" i="1"/>
  <c r="BK1110" i="1"/>
  <c r="BK1098" i="1" s="1"/>
  <c r="J1098" i="1" s="1"/>
  <c r="J79" i="1" s="1"/>
  <c r="P1122" i="1"/>
  <c r="P1121" i="1" s="1"/>
  <c r="T1122" i="1"/>
  <c r="T1121" i="1" s="1"/>
  <c r="J1123" i="1"/>
  <c r="P1123" i="1"/>
  <c r="R1123" i="1"/>
  <c r="R1122" i="1" s="1"/>
  <c r="R1121" i="1" s="1"/>
  <c r="T1123" i="1"/>
  <c r="BE1123" i="1"/>
  <c r="BF1123" i="1"/>
  <c r="BG1123" i="1"/>
  <c r="BH1123" i="1"/>
  <c r="BI1123" i="1"/>
  <c r="BK1123" i="1"/>
  <c r="BK1122" i="1" s="1"/>
  <c r="J1126" i="1"/>
  <c r="P1126" i="1"/>
  <c r="R1126" i="1"/>
  <c r="T1126" i="1"/>
  <c r="BE1126" i="1"/>
  <c r="BF1126" i="1"/>
  <c r="BG1126" i="1"/>
  <c r="BH1126" i="1"/>
  <c r="BI1126" i="1"/>
  <c r="BK1126" i="1"/>
  <c r="R1128" i="1"/>
  <c r="J1129" i="1"/>
  <c r="P1129" i="1"/>
  <c r="P1128" i="1" s="1"/>
  <c r="R1129" i="1"/>
  <c r="T1129" i="1"/>
  <c r="T1128" i="1" s="1"/>
  <c r="BE1129" i="1"/>
  <c r="BF1129" i="1"/>
  <c r="BG1129" i="1"/>
  <c r="BH1129" i="1"/>
  <c r="BI1129" i="1"/>
  <c r="BK1129" i="1"/>
  <c r="BK1128" i="1" s="1"/>
  <c r="J1128" i="1" s="1"/>
  <c r="J82" i="1" s="1"/>
  <c r="T1020" i="1" l="1"/>
  <c r="J1021" i="1"/>
  <c r="J77" i="1" s="1"/>
  <c r="BK1020" i="1"/>
  <c r="J1020" i="1" s="1"/>
  <c r="J76" i="1" s="1"/>
  <c r="P1020" i="1"/>
  <c r="BK107" i="1"/>
  <c r="J108" i="1"/>
  <c r="J69" i="1" s="1"/>
  <c r="J1122" i="1"/>
  <c r="J81" i="1" s="1"/>
  <c r="BK1121" i="1"/>
  <c r="J1121" i="1" s="1"/>
  <c r="J80" i="1" s="1"/>
  <c r="R107" i="1"/>
  <c r="R106" i="1" s="1"/>
  <c r="R1020" i="1"/>
  <c r="P107" i="1"/>
  <c r="T107" i="1"/>
  <c r="T106" i="1" s="1"/>
  <c r="J103" i="1"/>
  <c r="F38" i="1"/>
  <c r="J37" i="1"/>
  <c r="P106" i="1" l="1"/>
  <c r="BK106" i="1"/>
  <c r="J106" i="1" s="1"/>
  <c r="J107" i="1"/>
  <c r="J68" i="1" s="1"/>
  <c r="J34" i="1" l="1"/>
  <c r="J43" i="1" s="1"/>
  <c r="J67" i="1"/>
</calcChain>
</file>

<file path=xl/sharedStrings.xml><?xml version="1.0" encoding="utf-8"?>
<sst xmlns="http://schemas.openxmlformats.org/spreadsheetml/2006/main" count="10516" uniqueCount="978">
  <si>
    <t>ROZPOCET</t>
  </si>
  <si>
    <t>1</t>
  </si>
  <si>
    <t>True</t>
  </si>
  <si>
    <t>2</t>
  </si>
  <si>
    <t>VV</t>
  </si>
  <si>
    <t>8*5</t>
  </si>
  <si>
    <t/>
  </si>
  <si>
    <t>0</t>
  </si>
  <si>
    <t>stavební přípomoce neobsažené ve výkazu výměr</t>
  </si>
  <si>
    <t>1535957085</t>
  </si>
  <si>
    <t>512</t>
  </si>
  <si>
    <t>K</t>
  </si>
  <si>
    <t>základní</t>
  </si>
  <si>
    <t>CS ÚRS 2020 01</t>
  </si>
  <si>
    <t>hod</t>
  </si>
  <si>
    <t>Hodinové zúčtovací sazby profesí HSV provádění konstrukcí betonář/železář odborný</t>
  </si>
  <si>
    <t>HZS1322</t>
  </si>
  <si>
    <t>115</t>
  </si>
  <si>
    <t>D</t>
  </si>
  <si>
    <t>4</t>
  </si>
  <si>
    <t>Hodinové zúčtovací sazby</t>
  </si>
  <si>
    <t>HZS</t>
  </si>
  <si>
    <t>False</t>
  </si>
  <si>
    <t>3,3*1,1 'Přepočtené koeficientem množství</t>
  </si>
  <si>
    <t>-1671135490</t>
  </si>
  <si>
    <t>128</t>
  </si>
  <si>
    <t>M</t>
  </si>
  <si>
    <t>m</t>
  </si>
  <si>
    <t>trubka tlaková hrdlovaná vodovodní PVC dl 6m DN 100</t>
  </si>
  <si>
    <t>28610002</t>
  </si>
  <si>
    <t>114</t>
  </si>
  <si>
    <t>3,3</t>
  </si>
  <si>
    <t>CHR. PRO EL. KABEL V ZÁKL. DESCE</t>
  </si>
  <si>
    <t>1029600076</t>
  </si>
  <si>
    <t>64</t>
  </si>
  <si>
    <t>Kabelové prostupy, kanály a multikanály kabelové prostupy z trub plastových včetně osazení, utěsnění a spárování do rýhy, bez výkopových prací s obsypem z písku, vnitřního průměru přes 10 do 15 cm</t>
  </si>
  <si>
    <t>460510065</t>
  </si>
  <si>
    <t>113</t>
  </si>
  <si>
    <t>3</t>
  </si>
  <si>
    <t>Zemní práce při extr.mont.pracích</t>
  </si>
  <si>
    <t>46-M</t>
  </si>
  <si>
    <t>Práce a dodávky M</t>
  </si>
  <si>
    <t>Součet</t>
  </si>
  <si>
    <t>1,2*0,3 "výstupní podesta</t>
  </si>
  <si>
    <t xml:space="preserve">1,2*0,65 "mezipodesta </t>
  </si>
  <si>
    <t>10*(0,3+0,2)*1,2 "10x 174/300 - 2.rameno</t>
  </si>
  <si>
    <t>10*(0,3+0,2)*1,2 "10x 174/300 - 1.rameno</t>
  </si>
  <si>
    <t>nabetonované stupně</t>
  </si>
  <si>
    <t>hlazení schodištových stupnů</t>
  </si>
  <si>
    <t>VÝKRES TVARU VENKOVNÍHO SCHODIŠTĚ</t>
  </si>
  <si>
    <t>- Dmax 22 - S3 + PŘÍSADA XYPEX ADMIX C1000NF - 2,0kg/m3</t>
  </si>
  <si>
    <t>MONOLITICKÝ VODOSTAVEBNÍ ŽELEZOBETON - ČSN EN 206-1 C30/37-XC2, XF2, XA1 - CI 0.20</t>
  </si>
  <si>
    <t>-2056120337</t>
  </si>
  <si>
    <t>16</t>
  </si>
  <si>
    <t>m2</t>
  </si>
  <si>
    <t>Krycí (uzavírací) nátěr betonových podlah dvojnásobný epoxidový rozpouštědlový</t>
  </si>
  <si>
    <t>783937163</t>
  </si>
  <si>
    <t>112</t>
  </si>
  <si>
    <t>-457275432</t>
  </si>
  <si>
    <t>Penetrační nátěr betonových podlah hladkých (z pohledového nebo gletovaného betonu, stěrky apod.) epoxidový</t>
  </si>
  <si>
    <t>783933151</t>
  </si>
  <si>
    <t>111</t>
  </si>
  <si>
    <t>Dokončovací práce - nátěry</t>
  </si>
  <si>
    <t>783</t>
  </si>
  <si>
    <t>1595624768</t>
  </si>
  <si>
    <t>t</t>
  </si>
  <si>
    <t>Přesun hmot pro podlahy lité stanovený z hmotnosti přesunovaného materiálu vodorovná dopravní vzdálenost do 50 m v objektech výšky do 6 m</t>
  </si>
  <si>
    <t>998777101</t>
  </si>
  <si>
    <t>110</t>
  </si>
  <si>
    <t>1526691413</t>
  </si>
  <si>
    <t>Příprava podkladu před provedením litých podlah obroušení strojní</t>
  </si>
  <si>
    <t>777111123</t>
  </si>
  <si>
    <t>109</t>
  </si>
  <si>
    <t>Podlahy lité</t>
  </si>
  <si>
    <t>777</t>
  </si>
  <si>
    <t>743963324</t>
  </si>
  <si>
    <t>Přesun hmot pro izolace proti vodě, vlhkosti a plynům stanovený z hmotnosti přesunovaného materiálu vodorovná dopravní vzdálenost do 50 m v objektech výšky do 6 m</t>
  </si>
  <si>
    <t>998711101</t>
  </si>
  <si>
    <t>108</t>
  </si>
  <si>
    <t>31*0,006 'Přepočtené koeficientem množství</t>
  </si>
  <si>
    <t>-1520551089</t>
  </si>
  <si>
    <t>32</t>
  </si>
  <si>
    <t>tmel hydroizolační asfaltový stříkatelný pro sanaci plochých střech</t>
  </si>
  <si>
    <t>11163260</t>
  </si>
  <si>
    <t>107</t>
  </si>
  <si>
    <t>24</t>
  </si>
  <si>
    <t>7</t>
  </si>
  <si>
    <t>167811083</t>
  </si>
  <si>
    <t>kus</t>
  </si>
  <si>
    <t>Provedení detailů fóliemi opracování trubních prostupů na pevnou a volnou přírubu s dotěsněním tmelem, průměru do 200 mm</t>
  </si>
  <si>
    <t>711767278</t>
  </si>
  <si>
    <t>106</t>
  </si>
  <si>
    <t>23*1,05 'Přepočtené koeficientem množství</t>
  </si>
  <si>
    <t>1818994448</t>
  </si>
  <si>
    <t>geotextilie tkaná separační, filtrační, výztužná PP pevnost v tahu 80kN/m</t>
  </si>
  <si>
    <t>69311010</t>
  </si>
  <si>
    <t>105</t>
  </si>
  <si>
    <t>-1743469825</t>
  </si>
  <si>
    <t>Provedení izolace proti povrchové a podpovrchové tlakové vodě ostatní na ploše vodorovné V z textilií, vrstva ochranná</t>
  </si>
  <si>
    <t>711491172</t>
  </si>
  <si>
    <t>104</t>
  </si>
  <si>
    <t>2086254627</t>
  </si>
  <si>
    <t>103</t>
  </si>
  <si>
    <t>1854860783</t>
  </si>
  <si>
    <t>Provedení izolace proti povrchové a podpovrchové tlakové vodě ostatní na ploše vodorovné V z textilií, vrstva podkladní</t>
  </si>
  <si>
    <t>711491171</t>
  </si>
  <si>
    <t>102</t>
  </si>
  <si>
    <t>92,54*1,2 'Přepočtené koeficientem množství</t>
  </si>
  <si>
    <t>-1749873576</t>
  </si>
  <si>
    <t>fólie k izolaci objektů určených pro manipulaci a dočasné skladování vybraných ropných látek z mPVC (typ T) tl 1,5mm</t>
  </si>
  <si>
    <t>28322035</t>
  </si>
  <si>
    <t>101</t>
  </si>
  <si>
    <t xml:space="preserve">0,4*(20,7+15,15+18+5,2+(2,1+1,2+0,5*2+0,4*4*3)) "SP3  </t>
  </si>
  <si>
    <t>kóta -3,820/-4,000</t>
  </si>
  <si>
    <t>0,4*(0,4*4*24) "SP2 sloupy</t>
  </si>
  <si>
    <t>0,4*(26*2+2*36,4) "SP2</t>
  </si>
  <si>
    <t>kóta -4,820/-5,000</t>
  </si>
  <si>
    <t>svislá</t>
  </si>
  <si>
    <t>DRÁTKOBETONOVÁ DESKA tl. 180mm</t>
  </si>
  <si>
    <t>HYDROIZOLACE - FOLIE PVC</t>
  </si>
  <si>
    <t>764852732</t>
  </si>
  <si>
    <t>Provedení izolace proti povrchové a podpovrchové tlakové vodě termoplasty na ploše svislé S folií z nízkolehčeného PE položenou volně</t>
  </si>
  <si>
    <t>711472053</t>
  </si>
  <si>
    <t>100</t>
  </si>
  <si>
    <t>1050*1,15 'Přepočtené koeficientem množství</t>
  </si>
  <si>
    <t>-470466824</t>
  </si>
  <si>
    <t>99</t>
  </si>
  <si>
    <t>(191) "SP3   - měřeno z DWG</t>
  </si>
  <si>
    <t>(20*18,4) "SP2</t>
  </si>
  <si>
    <t>(26*18) "SP2</t>
  </si>
  <si>
    <t>vodorovná</t>
  </si>
  <si>
    <t>6,2*3,7</t>
  </si>
  <si>
    <t>- HUTNĚNÝ ŠTĚRKOPÍSKOVÝ PODSYP FR. 32-63 tl. 150mm</t>
  </si>
  <si>
    <t>(Edef=60 MPa, Edef2/Edef1 max. 2,2)</t>
  </si>
  <si>
    <t>- HUTNĚNÝ ŠTĚRKOPÍSKOVÝ PODSYP FR. 0-32 tl. 150mm</t>
  </si>
  <si>
    <t>- SEPARAČNÍ GEOTEXTILIE</t>
  </si>
  <si>
    <t>- HYDROIZOLACE - FOLIE</t>
  </si>
  <si>
    <t>- ZÁKLADOVÁ DESKA Z VODOSTAVEBNÍHO BETONU tl. 170-200mm</t>
  </si>
  <si>
    <t>SP4</t>
  </si>
  <si>
    <t>-140621492</t>
  </si>
  <si>
    <t>Provedení izolace proti povrchové a podpovrchové tlakové vodě termoplasty na ploše vodorovné V folií z nízkolehčeného PE položenou volně</t>
  </si>
  <si>
    <t>711471053</t>
  </si>
  <si>
    <t>98</t>
  </si>
  <si>
    <t>7,06*1,15 'Přepočtené koeficientem množství</t>
  </si>
  <si>
    <t>-590109280</t>
  </si>
  <si>
    <t>pás asfaltový natavitelný modifikovaný SBS tl 4,2mm s vložkou z polyesterové vyztužené rohože a hrubozrnným břidličným posypem na horním povrchu</t>
  </si>
  <si>
    <t>62855006</t>
  </si>
  <si>
    <t>97</t>
  </si>
  <si>
    <t>0,5*(5*2+2,06*2)</t>
  </si>
  <si>
    <t>VENKOVNÍ ZDVIHACÍ PLOŠINY</t>
  </si>
  <si>
    <t>VÝKRES TVARU ZÁKLADŮ A STĚN</t>
  </si>
  <si>
    <t>PO OBVODU ROVNÝ PÁS š. 500mm S KONST. tl. 200mm</t>
  </si>
  <si>
    <t>SPÁDOVÁNA KE STŘEDOVÉMU ODTOKU</t>
  </si>
  <si>
    <t>ZÁKLADOVÁ DESKA tl. 170-200mm (-4,60 ÷ -4,63/-4,80)</t>
  </si>
  <si>
    <t>-1405127138</t>
  </si>
  <si>
    <t>Provedení izolace proti zemní vlhkosti pásy přitavením NAIP na ploše vodorovné V</t>
  </si>
  <si>
    <t>711141559</t>
  </si>
  <si>
    <t>96</t>
  </si>
  <si>
    <t>7,06*0,00035 'Přepočtené koeficientem množství</t>
  </si>
  <si>
    <t>-57291075</t>
  </si>
  <si>
    <t>lak hydroizolační asfaltový</t>
  </si>
  <si>
    <t>11163152</t>
  </si>
  <si>
    <t>95</t>
  </si>
  <si>
    <t>43491325</t>
  </si>
  <si>
    <t>Provedení izolace proti zemní vlhkosti natěradly a tmely za studena na ploše vodorovné V nátěrem lakem asfaltovým</t>
  </si>
  <si>
    <t>711111002</t>
  </si>
  <si>
    <t>94</t>
  </si>
  <si>
    <t>Izolace proti vodě, vlhkosti a plynům</t>
  </si>
  <si>
    <t>711</t>
  </si>
  <si>
    <t>Práce a dodávky PSV</t>
  </si>
  <si>
    <t>PSV</t>
  </si>
  <si>
    <t>996781657</t>
  </si>
  <si>
    <t>Přesun hmot pro haly občanské výstavby, výrobu a služby s nosnou svislou konstrukcí zděnou nebo betonovou monolitickou vodorovná dopravní vzdálenost do 100 m, pro haly výšky do 20 m</t>
  </si>
  <si>
    <t>998021021</t>
  </si>
  <si>
    <t>93</t>
  </si>
  <si>
    <t>Přesun hmot</t>
  </si>
  <si>
    <t>998</t>
  </si>
  <si>
    <t>23,0 kg/m</t>
  </si>
  <si>
    <t>KOTVENÍ 3 x M16 8.8 + CHEM. KOTVA</t>
  </si>
  <si>
    <t>L150/150/10-S235 - dl. 1200mm</t>
  </si>
  <si>
    <t>877658507</t>
  </si>
  <si>
    <t>Kotvy chemické s vyvrtáním otvoru kotevní šrouby pro chemické kotvy, velikost M 16, délka 190 mm</t>
  </si>
  <si>
    <t>953965131</t>
  </si>
  <si>
    <t>92</t>
  </si>
  <si>
    <t>616389610</t>
  </si>
  <si>
    <t>Kotvy chemické s vyvrtáním otvoru do betonu, železobetonu nebo tvrdého kamene chemická patrona, velikost M 16, hloubka 125 mm</t>
  </si>
  <si>
    <t>953961214</t>
  </si>
  <si>
    <t>91</t>
  </si>
  <si>
    <t>Schöck Tronsole® typ B-V2-L1200-B350 - 1 ks</t>
  </si>
  <si>
    <t>- PRVEK PRO PŘERUŠENÍ KROČEJOVÉHO HLUKU SCHODIŠŤOVÉ RAMENO/ ZÁKLADOVÁ DESKA</t>
  </si>
  <si>
    <t>Schöck Tronsole® typ B-V2-L1500-B350 - 1 ks</t>
  </si>
  <si>
    <t>PRVEK PRO PŘERUŠENÍ KROČEJOVÉHO HLUKU SCHODIŠŤOVÉ RAMENO/ ZÁKLADOVÁ DESKA</t>
  </si>
  <si>
    <t>SCHODIŠTĚ 1.PP - 1.NP</t>
  </si>
  <si>
    <t>VÝKRES TVARU PREFABRIKOVANÉHO</t>
  </si>
  <si>
    <t>638653915</t>
  </si>
  <si>
    <t>Schodišťový nosný a zvukově-izolační prvek podepření ramene na základové desce Tronsole typ B</t>
  </si>
  <si>
    <t>953611151.SCW</t>
  </si>
  <si>
    <t>90</t>
  </si>
  <si>
    <t>Schöck Tronsole® typ F-V2-L1200 - 1 ks</t>
  </si>
  <si>
    <t>PRVEK PRO PŘERUŠENÍ KROČEJOVÉHO HLUKU MEZI PODESTOU A SCHODIŠŤOVÝM RAMENEM</t>
  </si>
  <si>
    <t>Schöck Tronsole® typ F-V2-L1500 - 1 ks</t>
  </si>
  <si>
    <t>-1522784520</t>
  </si>
  <si>
    <t>Schodišťový nosný a zvukově-izolační prvek mezi prefabrikovaným ramenem a podestou Tronsole typ F</t>
  </si>
  <si>
    <t>953611141.SCW</t>
  </si>
  <si>
    <t>89</t>
  </si>
  <si>
    <t>Mezisoučet</t>
  </si>
  <si>
    <t>(1,8+1,5) "trojúhelníkový cíp stěny - roh 7/G</t>
  </si>
  <si>
    <t>(20,7+5,6)</t>
  </si>
  <si>
    <t>kóta -4,000/-0,450</t>
  </si>
  <si>
    <t>obvod - zvýšená podlaha - osa F/4-7  +  4/E-F</t>
  </si>
  <si>
    <t>(6,4+18,4+20,6)</t>
  </si>
  <si>
    <t>kóta -5,000/-0,450</t>
  </si>
  <si>
    <t>obvod - snížená podlaha - osa 1/A-D  + D/1-4 +  4/D-E</t>
  </si>
  <si>
    <t>2*(2,3+12,65) "ve dvou úrovních</t>
  </si>
  <si>
    <t>2*(3,3) "ve dvou úrovních</t>
  </si>
  <si>
    <t>kóta -5,000/-4,000</t>
  </si>
  <si>
    <t>vni - styk mezi dvěmi úrovněmi podlahy - osa E</t>
  </si>
  <si>
    <t>stěny</t>
  </si>
  <si>
    <t>VÝKRES TVARU ŽB. MONOLITICKÝCH STĚN 1.PP hlavního objektu</t>
  </si>
  <si>
    <t>max. HLOUBKA PRŮSAKU 50mm</t>
  </si>
  <si>
    <t>- CI 0.20 - Dmax 22 - S3 + KRYSTALIZAČNÍ PŘÍSADA PRO VODOSTAVEBNÍ BETON,</t>
  </si>
  <si>
    <t>MONOLITICKÝ VODOSTAVEBNÍ ŽELEZOBETON - ČSN EN 206-1 C30/37-XC2, XD1</t>
  </si>
  <si>
    <t>PŘI KONTAKTU S VODOU, NA AKRYLOVÉ BÁZI + UPEVNĚNÍ POMOCÍ BOBTNAJÍCÍHO TĚSNICÍHO TMELU SIKASWELL® S-2</t>
  </si>
  <si>
    <t>BOBTNAJÍCÍ PROFILY</t>
  </si>
  <si>
    <t>(4,96*2+2*2,46)</t>
  </si>
  <si>
    <t>základ.deska VENKOVNÍ ZDVIHACÍ PLOŠINY</t>
  </si>
  <si>
    <t>1141647678</t>
  </si>
  <si>
    <t>Bobtnavý pásek do pracovních spar betonových kcí akrylový Sika Swell 20 x 10 mm</t>
  </si>
  <si>
    <t>953334212.SKA</t>
  </si>
  <si>
    <t>88</t>
  </si>
  <si>
    <t>PRACOVNÍ SPÁRA - UTĚSNĚNÍ - BOBTNAJÍCÍ PROFILY SIKASWELL® A-2010</t>
  </si>
  <si>
    <t>386546767</t>
  </si>
  <si>
    <t>PVC těsnící pás do pracovních spar betonových kcí vnější š 240 mm kotva v do 20 mm Sika Waterbar AF-24</t>
  </si>
  <si>
    <t>953333221.SKA</t>
  </si>
  <si>
    <t>87</t>
  </si>
  <si>
    <t>(4,96*2,46)</t>
  </si>
  <si>
    <t>vyspádování desky</t>
  </si>
  <si>
    <t>-155671192</t>
  </si>
  <si>
    <t>Vyčištění budov nebo objektů před předáním do užívání průmyslových budov a objektů výrobních, skladovacích, garáží, dílen nebo hal apod. s nespalnou podlahou jakékoliv výšky podlaží</t>
  </si>
  <si>
    <t>952901221</t>
  </si>
  <si>
    <t>86</t>
  </si>
  <si>
    <t>1916017521</t>
  </si>
  <si>
    <t>Lešení pomocné pracovní pro objekty pozemních staveb pro zatížení do 150 kg/m2, o výšce lešeňové podlahy přes 1,9 do 3,5 m</t>
  </si>
  <si>
    <t>949101112</t>
  </si>
  <si>
    <t>85</t>
  </si>
  <si>
    <t>Ostatní konstrukce a práce, bourání</t>
  </si>
  <si>
    <t>9</t>
  </si>
  <si>
    <t>1,1*1,3*0,9</t>
  </si>
  <si>
    <t>POKLOP 600/900</t>
  </si>
  <si>
    <t>REVIZNÍ ŠACHTA</t>
  </si>
  <si>
    <t>409591</t>
  </si>
  <si>
    <t>m3</t>
  </si>
  <si>
    <t>Šachtice domovní kanalizační (revizní) se stěnami z betonu se základovou deskou (dnem) z betonu, s vyspravením s nerovností, obetonováním potrubí ve stěnách a nade dnem, s cementovým potěrem ve spádu k čisticí vložce, s dodáním a osazením poklopu vel. 500x500 mm obestavěného prostoru do 1,30 m3</t>
  </si>
  <si>
    <t>894215111</t>
  </si>
  <si>
    <t>84</t>
  </si>
  <si>
    <t>Trubní vedení</t>
  </si>
  <si>
    <t>8</t>
  </si>
  <si>
    <t>348973273</t>
  </si>
  <si>
    <t>Broušení betonových podlah Příplatek k ceně za každý další 1 mm úběru</t>
  </si>
  <si>
    <t>633811119</t>
  </si>
  <si>
    <t>83</t>
  </si>
  <si>
    <t>799374708</t>
  </si>
  <si>
    <t>Broušení betonových podlah nerovností do 2 mm (stržení šlemu)</t>
  </si>
  <si>
    <t>633811111</t>
  </si>
  <si>
    <t>82</t>
  </si>
  <si>
    <t>1433418474</t>
  </si>
  <si>
    <t>Příplatek k cenám betonových mazanin za vyztužení ocelovými vlákny (drátkobeton) objemové vyztužení 35 kg/m3</t>
  </si>
  <si>
    <t>631319205</t>
  </si>
  <si>
    <t>81</t>
  </si>
  <si>
    <t>0,2*(4,96*2,46)</t>
  </si>
  <si>
    <t>1964259732</t>
  </si>
  <si>
    <t>Příplatek k cenám mazanin za sklon přes 15° do 35° od vodorovné roviny mazanina tl. přes 120 do 240 mm</t>
  </si>
  <si>
    <t>631319185</t>
  </si>
  <si>
    <t>80</t>
  </si>
  <si>
    <t>2107759723</t>
  </si>
  <si>
    <t>Příplatek k cenám mazanin za úpravu povrchu mazaniny přehlazením, mazanina tl. přes 120 do 240 mm</t>
  </si>
  <si>
    <t>631319013</t>
  </si>
  <si>
    <t>79</t>
  </si>
  <si>
    <t>0,18*(191) "SP3   - měřeno z DWG</t>
  </si>
  <si>
    <t>0,18*(20*18,4) "SP2</t>
  </si>
  <si>
    <t>0,18*(26*18) "SP2</t>
  </si>
  <si>
    <t>1079889115</t>
  </si>
  <si>
    <t>Mazanina z betonu prostého se zvýšenými nároky na prostředí tl. přes 120 do 240 mm tř. C 30/37</t>
  </si>
  <si>
    <t>631311235</t>
  </si>
  <si>
    <t>78</t>
  </si>
  <si>
    <t>Úpravy povrchů, podlahy a osazování výplní</t>
  </si>
  <si>
    <t>6</t>
  </si>
  <si>
    <t>-1649734961</t>
  </si>
  <si>
    <t>D + M PREFABRIKOVANÉ SCHODIŠŤOVÉ RAMENO 9x 180/270 + mezipodesta + 10x 180/270 š.1200mm</t>
  </si>
  <si>
    <t>435124202R</t>
  </si>
  <si>
    <t>77</t>
  </si>
  <si>
    <t>-1938192992</t>
  </si>
  <si>
    <t>D + M PREFABRIKOVANÉ SCHODIŠŤOVÉ RAMENO 5x 166,66/300 š.1600mm</t>
  </si>
  <si>
    <t>435124201R</t>
  </si>
  <si>
    <t>76</t>
  </si>
  <si>
    <t>1828149527</t>
  </si>
  <si>
    <t>Bednění stupňů betonovaných na podstupňové desce nebo na terénu půdorysně přímočarých odstranění</t>
  </si>
  <si>
    <t>434351142</t>
  </si>
  <si>
    <t>75</t>
  </si>
  <si>
    <t>0,2*0,3*2</t>
  </si>
  <si>
    <t>1,2*(0,2+0,3)</t>
  </si>
  <si>
    <t>9+1x 180/270</t>
  </si>
  <si>
    <t>STUPNĚ DELŠÍHO SCHODIŠTĚ</t>
  </si>
  <si>
    <t>DOBETONOVÁNÍ VÝSTUPNÍHO</t>
  </si>
  <si>
    <t>1,6*(0,2+0,3)</t>
  </si>
  <si>
    <t>5+1x 166,66/300</t>
  </si>
  <si>
    <t>prefa schodiště</t>
  </si>
  <si>
    <t>KRATŠÍHO SCHODIŠTĚ</t>
  </si>
  <si>
    <t>DOBETONOVÁNÍ VÝSTUPNÍHO STUPNĚ</t>
  </si>
  <si>
    <t>-185745137</t>
  </si>
  <si>
    <t>Bednění stupňů betonovaných na podstupňové desce nebo na terénu půdorysně přímočarých zřízení</t>
  </si>
  <si>
    <t>434351141</t>
  </si>
  <si>
    <t>74</t>
  </si>
  <si>
    <t>1,2</t>
  </si>
  <si>
    <t>1,6</t>
  </si>
  <si>
    <t>1193473471</t>
  </si>
  <si>
    <t>Stupně dusané z betonu prostého nebo prokládaného kamenem na terén nebo na desku bez potěru, se zahlazením povrchu tř. C 20/25</t>
  </si>
  <si>
    <t>434311115</t>
  </si>
  <si>
    <t>73</t>
  </si>
  <si>
    <t>-1958974619</t>
  </si>
  <si>
    <t>Bednění podest, podstupňových desek a ramp včetně podpěrné konstrukce výšky do 4 m půdorysně přímočarých odstranění</t>
  </si>
  <si>
    <t>431351122</t>
  </si>
  <si>
    <t>72</t>
  </si>
  <si>
    <t>0,2*1,2*2 "výstupní podesta</t>
  </si>
  <si>
    <t xml:space="preserve">0,2*1,2*2 "mezipodesta </t>
  </si>
  <si>
    <t>10*(0,3)*1,2 "10x 174/300 - 2.rameno</t>
  </si>
  <si>
    <t>10*(0,3)*1,2 "10x 174/300 - 1.rameno</t>
  </si>
  <si>
    <t>0,5*(0,35*2+2*1,2) "nástupní podesta</t>
  </si>
  <si>
    <t>0,5*(0,45*2+2*1,2) "výstupní podesta</t>
  </si>
  <si>
    <t>0,5*(3,5*2+2*1,2) "10x 174/300 - 2.rameno</t>
  </si>
  <si>
    <t>0,5*(0,65*2+2*1,2) "mezipodesta</t>
  </si>
  <si>
    <t>0,5*(3,3*2+2*1,2) "10x 174/300 - 1.rameno</t>
  </si>
  <si>
    <t xml:space="preserve">schodištová deska VENKOVNÍ </t>
  </si>
  <si>
    <t>1137159784</t>
  </si>
  <si>
    <t>Bednění podest, podstupňových desek a ramp včetně podpěrné konstrukce výšky do 4 m půdorysně přímočarých zřízení</t>
  </si>
  <si>
    <t>431351121</t>
  </si>
  <si>
    <t>71</t>
  </si>
  <si>
    <t>283,96/1000</t>
  </si>
  <si>
    <t>viz výpis statika</t>
  </si>
  <si>
    <t>VÝZTUŽE VENKOVNÍHO SCHODIŠTĚ</t>
  </si>
  <si>
    <t>1128832489</t>
  </si>
  <si>
    <t>Výztuž schodišťových konstrukcí a ramp stupňů, schodnic, ramen, podest s nosníky z betonářské oceli 10 505 (R) nebo BSt 500</t>
  </si>
  <si>
    <t>430361821</t>
  </si>
  <si>
    <t>70</t>
  </si>
  <si>
    <t>28,183*1,1 'Přepočtené koeficientem množství</t>
  </si>
  <si>
    <t>31,314*0,9</t>
  </si>
  <si>
    <t>POLYPROPYLENOVÁ MIKROVLÁKNA</t>
  </si>
  <si>
    <t>PŘÍSADA DO BETONU PRO OMEZENÍ VZNIKU TRHLIN SYNTETICKÁ</t>
  </si>
  <si>
    <t>0,9 kg/m3</t>
  </si>
  <si>
    <t>955576513</t>
  </si>
  <si>
    <t>kg</t>
  </si>
  <si>
    <t>makrovlákna PP do betonu a malt D 12mm</t>
  </si>
  <si>
    <t>24551004</t>
  </si>
  <si>
    <t>69</t>
  </si>
  <si>
    <t>4,68*1,02 'Přepočtené koeficientem množství</t>
  </si>
  <si>
    <t>2,34*2</t>
  </si>
  <si>
    <t>-77585532</t>
  </si>
  <si>
    <t>přísada do malt a betonu hydroizolační</t>
  </si>
  <si>
    <t>24551258</t>
  </si>
  <si>
    <t>68</t>
  </si>
  <si>
    <t>0,1*1,2*0,3 "výstupní podesta</t>
  </si>
  <si>
    <t xml:space="preserve">0,1*1,2*0,65 "mezipodesta </t>
  </si>
  <si>
    <t>10*(0,3*0,2)/2*1,2 "10x 174/300 - 2.rameno</t>
  </si>
  <si>
    <t>10*(0,3*0,2)/2*1,2 "10x 174/300 - 1.rameno</t>
  </si>
  <si>
    <t>0,2*(0,35*1,2) "nástupní podesta</t>
  </si>
  <si>
    <t>0,15*(0,45*1,2) "výstupní podesta</t>
  </si>
  <si>
    <t>0,15*(3,5*1,2) "10x 174/300 - 2.rameno</t>
  </si>
  <si>
    <t>0,15*(0,65*1,2) "mezipodesta</t>
  </si>
  <si>
    <t>0,15*(3,3*1,2) "10x 174/300 - 1.rameno</t>
  </si>
  <si>
    <t>-1678234844</t>
  </si>
  <si>
    <t>Schodišťové konstrukce a rampy z betonu železového (bez výztuže) stupně, schodnice, ramena, podesty s nosníky tř. C 30/37</t>
  </si>
  <si>
    <t>430321616</t>
  </si>
  <si>
    <t>67</t>
  </si>
  <si>
    <t>34,92/1000</t>
  </si>
  <si>
    <t>VÝZTUŽ VĚNCŮ A ZTUŽUJÍCÍCH ŽEBER STROPNÍ KONSTRUKCE NAD 1.PP</t>
  </si>
  <si>
    <t>-390569941</t>
  </si>
  <si>
    <t>Výztuž ztužujících pásů a věnců ze svařovaných sítí z drátů typu KARI</t>
  </si>
  <si>
    <t>417362021</t>
  </si>
  <si>
    <t>66</t>
  </si>
  <si>
    <t>1182,97/1000</t>
  </si>
  <si>
    <t>686709523</t>
  </si>
  <si>
    <t>Výztuž ztužujících pásů a věnců z betonářské oceli 10 505 (R) nebo BSt 500</t>
  </si>
  <si>
    <t>417361821</t>
  </si>
  <si>
    <t>65</t>
  </si>
  <si>
    <t>941147566</t>
  </si>
  <si>
    <t>Bednění bočnic ztužujících pásů a věnců včetně vzpěr odstranění</t>
  </si>
  <si>
    <t>417351116</t>
  </si>
  <si>
    <t>0,25*(5,5+5,5)</t>
  </si>
  <si>
    <t>0,25*(18,4+37+20,63)</t>
  </si>
  <si>
    <t>0,25*(11,25)</t>
  </si>
  <si>
    <t>0,25*(7,1)</t>
  </si>
  <si>
    <t>obvod</t>
  </si>
  <si>
    <t>věnce</t>
  </si>
  <si>
    <t>VÝZTUŽ VĚCE PROVÁZAT S VÝZTUŽÍ MONOLITICKÝCH STĚN 1.PP!!!</t>
  </si>
  <si>
    <t>ZÁLIVKOVOU VÝZTUŽ SPÁR ZATÁHNOU DO VĚNCE A ZAKOTVIT K VÝZUTŽI VĚNCE!!!</t>
  </si>
  <si>
    <t>BETON C25/30 + PODÉLNÁ VÝZTUŽ VĚNCE 2 - 4 Ø 12 (B550B) + TŘMÍNEK/ SPONA 5 Ø 8/m´</t>
  </si>
  <si>
    <t>DOBETONOVÁNÍ VĚNCE NA HORNÍ ÚROVEŇ STROPNÍCH PANELŮ tj. -0,200</t>
  </si>
  <si>
    <t>-1127320565</t>
  </si>
  <si>
    <t>Bednění bočnic ztužujících pásů a věnců včetně vzpěr zřízení</t>
  </si>
  <si>
    <t>417351115</t>
  </si>
  <si>
    <t>63</t>
  </si>
  <si>
    <t>0,25*0,1*(6,6*3)</t>
  </si>
  <si>
    <t>0,25*0,15*(6,2*2)</t>
  </si>
  <si>
    <t>vni</t>
  </si>
  <si>
    <t>0,25*0,1*(5,5+5,5)</t>
  </si>
  <si>
    <t>0,25*0,15*(18,4+37+20,63)</t>
  </si>
  <si>
    <t>0,25*0,2*(11,25)</t>
  </si>
  <si>
    <t>0,25*0,25*(7,1)</t>
  </si>
  <si>
    <t>1320439905</t>
  </si>
  <si>
    <t>Ztužující pásy a věnce z betonu železového (bez výztuže) tř. C 25/30</t>
  </si>
  <si>
    <t>417321515</t>
  </si>
  <si>
    <t>62</t>
  </si>
  <si>
    <t>972831549</t>
  </si>
  <si>
    <t>D + M PREFABRIKOVANÝ PRŮVLAK dl.13150mm - P0.4</t>
  </si>
  <si>
    <t>413123904R</t>
  </si>
  <si>
    <t>61</t>
  </si>
  <si>
    <t>2055565996</t>
  </si>
  <si>
    <t>D + M PREFABRIKOVANÝ PRŮVLAK dl.19050mm - P0.3</t>
  </si>
  <si>
    <t>413123903R</t>
  </si>
  <si>
    <t>60</t>
  </si>
  <si>
    <t>437711745</t>
  </si>
  <si>
    <t>D + M PREFABRIKOVANÝ PRŮVLAK dl.19150mm - P0.2</t>
  </si>
  <si>
    <t>413123902R</t>
  </si>
  <si>
    <t>59</t>
  </si>
  <si>
    <t>29927346</t>
  </si>
  <si>
    <t>D + M PREFABRIKOVANÝ PRŮVLAK dl.37450mm - P0.1</t>
  </si>
  <si>
    <t>413123901R</t>
  </si>
  <si>
    <t>58</t>
  </si>
  <si>
    <t>-487135369</t>
  </si>
  <si>
    <t>Podpěrná konstrukce stropů - desek, kleneb a skořepin výška podepření do 4 m tloušťka stropu přes 25 do 35 cm odstranění</t>
  </si>
  <si>
    <t>411354316</t>
  </si>
  <si>
    <t>57</t>
  </si>
  <si>
    <t>(0,95)*(21,17+37,45+0,95)</t>
  </si>
  <si>
    <t>kota -0,450/-0,750</t>
  </si>
  <si>
    <t>přesah - ŽB římsa</t>
  </si>
  <si>
    <t>MONOLITICKÝ ŽELEZOBETON - ČSN EN 206-1 C30/37-XC2, XD1 - CI 0.20 - Dmax 22 - S3</t>
  </si>
  <si>
    <t>-858844155</t>
  </si>
  <si>
    <t>Podpěrná konstrukce stropů - desek, kleneb a skořepin výška podepření do 4 m tloušťka stropu přes 25 do 35 cm zřízení</t>
  </si>
  <si>
    <t>411354315</t>
  </si>
  <si>
    <t>56</t>
  </si>
  <si>
    <t>1178887249</t>
  </si>
  <si>
    <t>Podpěrná konstrukce stropů - desek, kleneb a skořepin výška podepření do 4 m tloušťka stropu přes 15 do 25 cm odstranění</t>
  </si>
  <si>
    <t>411354314</t>
  </si>
  <si>
    <t>55</t>
  </si>
  <si>
    <t>1,7*0,7</t>
  </si>
  <si>
    <t>ŽB KONZOLA</t>
  </si>
  <si>
    <t>(tl. BETONU 250mm)</t>
  </si>
  <si>
    <t>- t.j. -0,20</t>
  </si>
  <si>
    <t>PROFILŮ METSEC</t>
  </si>
  <si>
    <t>KOTEVNÍ ÚROVEŇ</t>
  </si>
  <si>
    <t>DOBETONOVÁNÍ NA</t>
  </si>
  <si>
    <t>193206710</t>
  </si>
  <si>
    <t>Podpěrná konstrukce stropů - desek, kleneb a skořepin výška podepření do 4 m tloušťka stropu přes 15 do 25 cm zřízení</t>
  </si>
  <si>
    <t>411354313</t>
  </si>
  <si>
    <t>54</t>
  </si>
  <si>
    <t>447358331</t>
  </si>
  <si>
    <t>Bednění stropních konstrukcí - bez podpěrné konstrukce desek tloušťky stropní desky přes 25 do 50 cm odstranění</t>
  </si>
  <si>
    <t>411351022</t>
  </si>
  <si>
    <t>53</t>
  </si>
  <si>
    <t>(0,3+0,95)*(21,17+37,45+0,95)</t>
  </si>
  <si>
    <t>1423607107</t>
  </si>
  <si>
    <t>Bednění stropních konstrukcí - bez podpěrné konstrukce desek tloušťky stropní desky přes 25 do 50 cm zřízení</t>
  </si>
  <si>
    <t>411351021</t>
  </si>
  <si>
    <t>52</t>
  </si>
  <si>
    <t>-1969057317</t>
  </si>
  <si>
    <t>Bednění stropních konstrukcí - bez podpěrné konstrukce desek tloušťky stropní desky přes 5 do 25 cm odstranění</t>
  </si>
  <si>
    <t>411351012</t>
  </si>
  <si>
    <t>51</t>
  </si>
  <si>
    <t>0,25*(1,7*2+2*0,7)</t>
  </si>
  <si>
    <t>1943378611</t>
  </si>
  <si>
    <t>Bednění stropních konstrukcí - bez podpěrné konstrukce desek tloušťky stropní desky přes 5 do 25 cm zřízení</t>
  </si>
  <si>
    <t>411351011</t>
  </si>
  <si>
    <t>50</t>
  </si>
  <si>
    <t>0,25*(1,8*1,5)</t>
  </si>
  <si>
    <t>DOBETONOVÁNÍ NA    roh 7/G</t>
  </si>
  <si>
    <t>0,25*(1,7*0,7)</t>
  </si>
  <si>
    <t>DOBETONOVÁNÍ NA   roh 7/A</t>
  </si>
  <si>
    <t>0,3*0,95*(21,17+37,45+0,95)</t>
  </si>
  <si>
    <t>-206561205</t>
  </si>
  <si>
    <t>Stropy z betonu železového (bez výztuže) stropů deskových, plochých střech, desek balkonových, desek hřibových stropů včetně hlavic hřibových sloupů tř. C 30/37</t>
  </si>
  <si>
    <t>411321616</t>
  </si>
  <si>
    <t>49</t>
  </si>
  <si>
    <t>838,39*1,02 'Přepočtené koeficientem množství</t>
  </si>
  <si>
    <t>1*1,36</t>
  </si>
  <si>
    <t>SPIROLL PPD 136/252 - 10/12,5+2/9,3 1360 1</t>
  </si>
  <si>
    <t>1*2</t>
  </si>
  <si>
    <t>SPIROLL PPD 200/252 - 10/12,5+2/9,3 2000 1</t>
  </si>
  <si>
    <t>1*2,68</t>
  </si>
  <si>
    <t>SPIROLL PPD 268/252 - 10/12,5+2/9,3 2680 1</t>
  </si>
  <si>
    <t>1*3,36</t>
  </si>
  <si>
    <t>SPIROLL PPD 336/252 - 10/12,5+2/9,3 3360 1</t>
  </si>
  <si>
    <t>1*3,83</t>
  </si>
  <si>
    <t>SPIROLL PPD 383/252 - 10/12,5+2/9,3 3830 1</t>
  </si>
  <si>
    <t>1*4,71</t>
  </si>
  <si>
    <t>SPIROLL PPD 471/252 - 10/12,5+2/9,3 4710 1</t>
  </si>
  <si>
    <t>1*5,39</t>
  </si>
  <si>
    <t>SPIROLL PPD 539/252 - 10/12,5+2/9,3 5390 1</t>
  </si>
  <si>
    <t>1*6,06</t>
  </si>
  <si>
    <t>SPIROLL PPD 606/252 - 10/12,5+2/9,3 6060 1</t>
  </si>
  <si>
    <t>1*6,74</t>
  </si>
  <si>
    <t>SPIROLL PPD 674/252 - 10/12,5+2/9,3 6740 1</t>
  </si>
  <si>
    <t>2*7,2</t>
  </si>
  <si>
    <t>SPIROLL PPD 720/252 - 10/12,5+2/9,3 7200 2</t>
  </si>
  <si>
    <t>1*6</t>
  </si>
  <si>
    <t>SPIROLL PPD 600/252 - 10/12,5+2/9,3 6000 1</t>
  </si>
  <si>
    <t>1*5,63</t>
  </si>
  <si>
    <t>SPIROLL PPD 563/252 - 10/12,5+2/9,3 5630 1</t>
  </si>
  <si>
    <t>1*6,33</t>
  </si>
  <si>
    <t>SPIROLL PPD 633/252 - 10/12,5+2/9,3 6330 1</t>
  </si>
  <si>
    <t>1*7</t>
  </si>
  <si>
    <t>SPIROLL PPD 700/252 - 10/12,5+2/9,3 7000 1</t>
  </si>
  <si>
    <t>2*7,45</t>
  </si>
  <si>
    <t>SPIROLL PPD 745/252 - 10/12,5+2/9,3 7450 2</t>
  </si>
  <si>
    <t>11*7,3</t>
  </si>
  <si>
    <t>SPIROLL PPD 730/252 - 10/12,5+2/9,3 7300 11</t>
  </si>
  <si>
    <t>11*6</t>
  </si>
  <si>
    <t>SPIROLL PPD 600/252 - 10/12,5+2/9,3 6000 11</t>
  </si>
  <si>
    <t>16*5,65</t>
  </si>
  <si>
    <t>SPIROLL PPD 565/252 - 10/12,5+2/9,3 5650 16</t>
  </si>
  <si>
    <t>31*7,1</t>
  </si>
  <si>
    <t>SPIROLL PPD 710/252 - 10/12,5+2/9,3 7100 31</t>
  </si>
  <si>
    <t>46*6,2</t>
  </si>
  <si>
    <t>SPIROLL PPD 620/252 - 10/12,5+2/9,3 6200 46</t>
  </si>
  <si>
    <t>SP21</t>
  </si>
  <si>
    <t>SP20</t>
  </si>
  <si>
    <t>SP19</t>
  </si>
  <si>
    <t>SP18</t>
  </si>
  <si>
    <t>SP17</t>
  </si>
  <si>
    <t>SP16</t>
  </si>
  <si>
    <t>SP15</t>
  </si>
  <si>
    <t>SP14</t>
  </si>
  <si>
    <t>SP13</t>
  </si>
  <si>
    <t>SP12</t>
  </si>
  <si>
    <t>SP11</t>
  </si>
  <si>
    <t>SP10</t>
  </si>
  <si>
    <t>SP9</t>
  </si>
  <si>
    <t>SP8</t>
  </si>
  <si>
    <t>SP7</t>
  </si>
  <si>
    <t>SP6</t>
  </si>
  <si>
    <t>SP5</t>
  </si>
  <si>
    <t>SP3</t>
  </si>
  <si>
    <t>SP2</t>
  </si>
  <si>
    <t>SP1</t>
  </si>
  <si>
    <t>SPIROLL PPD 252 - 10/12,5+2/9,3</t>
  </si>
  <si>
    <t>-164988204</t>
  </si>
  <si>
    <t>panel stropní předpjatý 1000x1190x250mm, počet lan 10 + 2</t>
  </si>
  <si>
    <t>59346863</t>
  </si>
  <si>
    <t>48</t>
  </si>
  <si>
    <t>11</t>
  </si>
  <si>
    <t>31</t>
  </si>
  <si>
    <t>46</t>
  </si>
  <si>
    <t>-901416663</t>
  </si>
  <si>
    <t>Montáž stropních panelů z předpjatého betonu bez závěsných háků, v budovách výšky do 18 m, hmotnosti přes 3 do 5 t</t>
  </si>
  <si>
    <t>411133903</t>
  </si>
  <si>
    <t>47</t>
  </si>
  <si>
    <t>Vodorovné konstrukce</t>
  </si>
  <si>
    <t>0,2*0,2*5*(20,6*7+5,7*4+7,3*4+7,2+3+1)</t>
  </si>
  <si>
    <t>VÝZTUŽ PŘIVAŘENA K OCELOVÉ KOTEVNÍ DESTIČCE PREFA. PRŮVLAKU/ ZATAŽENA DO VĚNCE</t>
  </si>
  <si>
    <t>+ PODÉLNÁ VÝZTUŽ ŽEBER 2 Ø 8 (B550B)/ DUTINU + KONSTRUKČNÍ SPONA Ø 6 á 250mm,</t>
  </si>
  <si>
    <t>ZTUŽUJÍCÍ ŽEBRA - ŘÁDNÉ PROBETONOVÁNÍ DUTIN STROPNÍCH PANELŮ - BETON C25/30</t>
  </si>
  <si>
    <t>mezi panely</t>
  </si>
  <si>
    <t>0,25*(0,15*(0,8*6)</t>
  </si>
  <si>
    <t>VÝZTUŽE NA CHEM. KOTVU!!!</t>
  </si>
  <si>
    <t>DO PREFABR. PRŮVLAKU NAVRTAT OTVORY PRO KOTVENÍ BET.</t>
  </si>
  <si>
    <t>DOBETONOVÁNÍ PREFABR. PRŮVLAKU NA KOTEVNÍ ÚROVEŇ -0,200</t>
  </si>
  <si>
    <t>0,25*(1,1*1,1)*8</t>
  </si>
  <si>
    <t>0,25*(0,7*0,5)</t>
  </si>
  <si>
    <t>0,25*(0,8*0,55)*3</t>
  </si>
  <si>
    <t>0,25*(1,2*0,9)</t>
  </si>
  <si>
    <t>0,25*(1*0,7)</t>
  </si>
  <si>
    <t>ostatní dobetonávky v prefa stropech</t>
  </si>
  <si>
    <t>-2069741305</t>
  </si>
  <si>
    <t>Dobetonování prefabrikovaných konstrukcí</t>
  </si>
  <si>
    <t>389381001</t>
  </si>
  <si>
    <t>1,21*(20,6*30+6*11+7,3*15+7,2*3+3,5*4+1*3+20,6)/1000</t>
  </si>
  <si>
    <t>1,21 kg/m</t>
  </si>
  <si>
    <t>R 14</t>
  </si>
  <si>
    <t>ZÁLIVKOVÁ VÝZTUŽ SPÁR PANELŮ</t>
  </si>
  <si>
    <t>-799703884</t>
  </si>
  <si>
    <t>Doplňující výztuž prefabrikovaných konstrukcí pro každý druh a stavební díl z betonářské oceli</t>
  </si>
  <si>
    <t>389361001</t>
  </si>
  <si>
    <t>45</t>
  </si>
  <si>
    <t>7509,7/1000</t>
  </si>
  <si>
    <t>VÝZTUŽE ZÁKLADŮ A STĚN</t>
  </si>
  <si>
    <t>1233853128</t>
  </si>
  <si>
    <t>Výztuž kompletních konstrukcí čistíren odpadních vod, nádrží, vodojemů, kanálů z oceli 10 505 (R) nebo BSt 500</t>
  </si>
  <si>
    <t>380361006</t>
  </si>
  <si>
    <t>44</t>
  </si>
  <si>
    <t>895758395</t>
  </si>
  <si>
    <t>Bednění kompletních konstrukcí čistíren odpadních vod, nádrží, vodojemů, kanálů konstrukcí neomítaných z betonu prostého nebo železového ploch rovinných odstranění</t>
  </si>
  <si>
    <t>380356232</t>
  </si>
  <si>
    <t>43</t>
  </si>
  <si>
    <t>0,3*2,65</t>
  </si>
  <si>
    <t>2*2,65*(6,5)</t>
  </si>
  <si>
    <t>stěna opěrky</t>
  </si>
  <si>
    <t>0,3*0,755</t>
  </si>
  <si>
    <t>2*0,755*(3,3)</t>
  </si>
  <si>
    <t>2*2,35*(0,7)</t>
  </si>
  <si>
    <t>stěny VENKOVNÍ schodiště - boční zídka - šikmá</t>
  </si>
  <si>
    <t>2*4,55*(3,06)</t>
  </si>
  <si>
    <t>2*1,2*(3,06)</t>
  </si>
  <si>
    <t>2*4,65*(6,16*2)</t>
  </si>
  <si>
    <t>stěny VENKOVNÍ ZDVIHACÍ PLOŠINY</t>
  </si>
  <si>
    <t>0,2*(4,96*2+2*2,46)</t>
  </si>
  <si>
    <t>1355574635</t>
  </si>
  <si>
    <t>Bednění kompletních konstrukcí čistíren odpadních vod, nádrží, vodojemů, kanálů konstrukcí neomítaných z betonu prostého nebo železového ploch rovinných zřízení</t>
  </si>
  <si>
    <t>380356231</t>
  </si>
  <si>
    <t>42</t>
  </si>
  <si>
    <t>98055566</t>
  </si>
  <si>
    <t>41</t>
  </si>
  <si>
    <t>62,628*1,02 'Přepočtené koeficientem množství</t>
  </si>
  <si>
    <t>31,314*2</t>
  </si>
  <si>
    <t>-1856700715</t>
  </si>
  <si>
    <t>40</t>
  </si>
  <si>
    <t>0,3*2,65*(6,5)</t>
  </si>
  <si>
    <t>0,3*0,755*(3,3)</t>
  </si>
  <si>
    <t>0,3*2,35*(0,7)</t>
  </si>
  <si>
    <t>0,3*4,55*(3,06)</t>
  </si>
  <si>
    <t>0,3*1,2*(3,06)</t>
  </si>
  <si>
    <t>0,3*4,65*(6,16*2)</t>
  </si>
  <si>
    <t>352927144</t>
  </si>
  <si>
    <t>Kompletní konstrukce čistíren odpadních vod, nádrží, vodojemů, kanálů z betonu železového bez výztuže a bednění pro konstrukce bílých van tř. C 30/37, tl. přes 150 do 300 mm</t>
  </si>
  <si>
    <t>380326342</t>
  </si>
  <si>
    <t>39</t>
  </si>
  <si>
    <t>-2041144628</t>
  </si>
  <si>
    <t>D + M PREFABRIKOVANÝ SLOUP 400/400/3250mm - S0.2</t>
  </si>
  <si>
    <t>331123002R</t>
  </si>
  <si>
    <t>38</t>
  </si>
  <si>
    <t>282418858</t>
  </si>
  <si>
    <t>D + M PREFABRIKOVANÝ SLOUP 400/400/4250mm - S0.1</t>
  </si>
  <si>
    <t>331123001R</t>
  </si>
  <si>
    <t>37</t>
  </si>
  <si>
    <t>0,028*1,1 'Přepočtené koeficientem množství</t>
  </si>
  <si>
    <t>23*1,2/1000</t>
  </si>
  <si>
    <t>-1875526501</t>
  </si>
  <si>
    <t>úhelník ocelový rovnostranný jakost 11 375 150x150x10mm</t>
  </si>
  <si>
    <t>13010448R</t>
  </si>
  <si>
    <t>36</t>
  </si>
  <si>
    <t>442741568</t>
  </si>
  <si>
    <t>Osazování ocelových válcovaných nosníků na zdivu I nebo IE nebo U nebo UE nebo L č. 14 až 22 nebo výšky do 220 mm</t>
  </si>
  <si>
    <t>317941123</t>
  </si>
  <si>
    <t>35</t>
  </si>
  <si>
    <t>914,81/1000</t>
  </si>
  <si>
    <t>VÝZTUŽE ŽB. MONOLITICKÝCH STĚN 1.PP</t>
  </si>
  <si>
    <t>74482143</t>
  </si>
  <si>
    <t>Výztuž nadzákladových zdí nosných svislých nebo odkloněných od svislice, rovných nebo oblých ze svařovaných sítí z drátů typu KARI</t>
  </si>
  <si>
    <t>311362021</t>
  </si>
  <si>
    <t>34</t>
  </si>
  <si>
    <t>0,75*1,2*10/1000</t>
  </si>
  <si>
    <t>prolejváky - podezdívka prefa schodiště</t>
  </si>
  <si>
    <t>tl. 150mm v. 750mm (ZALOŽENÁ NA ZÁKLADOVÉ DESCE)</t>
  </si>
  <si>
    <t>PODEZDÍVKA SCHODŮ Z BEDNÍCÍCH TVAROVEK</t>
  </si>
  <si>
    <t>1161518285</t>
  </si>
  <si>
    <t>Výztuž nadzákladových zdí nosných svislých nebo odkloněných od svislice, rovných nebo oblých z betonářské oceli 10 505 (R) nebo BSt 500</t>
  </si>
  <si>
    <t>311361821</t>
  </si>
  <si>
    <t>33</t>
  </si>
  <si>
    <t>24343,54/1000</t>
  </si>
  <si>
    <t>-1519377808</t>
  </si>
  <si>
    <t>1585982948</t>
  </si>
  <si>
    <t>Bednění nadzákladových zdí nosných Příplatek k cenám bednění za pohledový beton</t>
  </si>
  <si>
    <t>311351911</t>
  </si>
  <si>
    <t>963577082</t>
  </si>
  <si>
    <t>Bednění nadzákladových zdí nosných rovné oboustranné za každou stranu odstranění</t>
  </si>
  <si>
    <t>311351122</t>
  </si>
  <si>
    <t>30</t>
  </si>
  <si>
    <t>-2*(1,1*2,42*2)</t>
  </si>
  <si>
    <t>0,3*(1,1*2*2+2*2,42*2)</t>
  </si>
  <si>
    <t>2*3,55*(15,15)</t>
  </si>
  <si>
    <t xml:space="preserve">obvod - zvýšená podlaha - osa 7/E-G  </t>
  </si>
  <si>
    <t>4,25*(0,4*3)*5</t>
  </si>
  <si>
    <t>kóta -5,000/-0,750</t>
  </si>
  <si>
    <t>PREFABR. PRŮVLAKU</t>
  </si>
  <si>
    <t>KAPSA PRO ULOŽENÍ</t>
  </si>
  <si>
    <t>-2*(4,8*2*2+3,6*3,4+3,95*2*2+5,6*2*4)</t>
  </si>
  <si>
    <t>0,3*(4,8*2*2+2*2*2+3,6*2+2*3,4+3,95*2*2+2*2*2+5,6*4*2+2*2*4) "otvory</t>
  </si>
  <si>
    <t>2*4,55*(36,7+26,8)</t>
  </si>
  <si>
    <t xml:space="preserve">obvod - snížená podlaha - osa A/1-7  + 7/A-E </t>
  </si>
  <si>
    <t>163219579</t>
  </si>
  <si>
    <t>Bednění nadzákladových zdí nosných rovné oboustranné za každou stranu zřízení</t>
  </si>
  <si>
    <t>311351121</t>
  </si>
  <si>
    <t>29</t>
  </si>
  <si>
    <t>-0,3*(1,1*2,42*2)</t>
  </si>
  <si>
    <t>0,3*3,55*(15,15)</t>
  </si>
  <si>
    <t>4,25*(0,4*0,4)*5</t>
  </si>
  <si>
    <t>-0,3*(4,8*2*2+3,6*3,4+3,95*2*2+5,6*2*4)</t>
  </si>
  <si>
    <t>0,3*4,55*(36,7+26,8)</t>
  </si>
  <si>
    <t>1797903190</t>
  </si>
  <si>
    <t>Nadzákladové zdi z betonu železového (bez výztuže) nosné bez zvláštních nároků na vliv prostředí tř. C 30/37</t>
  </si>
  <si>
    <t>311321611</t>
  </si>
  <si>
    <t>28</t>
  </si>
  <si>
    <t>0,75*1,2</t>
  </si>
  <si>
    <t>-934886697</t>
  </si>
  <si>
    <t>Nadzákladové zdi z tvárnic ztraceného bednění hladkých, včetně výplně z betonu třídy C 20/25, tloušťky zdiva 150 mm</t>
  </si>
  <si>
    <t>311113141</t>
  </si>
  <si>
    <t>27</t>
  </si>
  <si>
    <t>Svislé a kompletní konstrukce</t>
  </si>
  <si>
    <t>-1102763073</t>
  </si>
  <si>
    <t>Bednění základových zdí rovné oboustranné za každou stranu odstranění</t>
  </si>
  <si>
    <t>279351122</t>
  </si>
  <si>
    <t>26</t>
  </si>
  <si>
    <t>3,25*(0,5*2+0,6)</t>
  </si>
  <si>
    <t>3,25*(2,02+1,2)</t>
  </si>
  <si>
    <t>kóta -4,000/-0,750</t>
  </si>
  <si>
    <t>3,55*(1,8+1,5+0,45*2) "trojúhelníkový cíp stěny - roh 7/G</t>
  </si>
  <si>
    <t>2*0,15*3,55*2 "rozšíření stěny</t>
  </si>
  <si>
    <t>2*3,55*(20,7+5,6)</t>
  </si>
  <si>
    <t>4,25*(0,4*3)*7</t>
  </si>
  <si>
    <t>2*0,15*4,55 "rozšíření stěny</t>
  </si>
  <si>
    <t>2*4,55*(6,4+18,4+20,6)</t>
  </si>
  <si>
    <t>2*1*(2,3+12,65)</t>
  </si>
  <si>
    <t xml:space="preserve">2*1*(3,3) </t>
  </si>
  <si>
    <t>-1090319878</t>
  </si>
  <si>
    <t>Bednění základových zdí rovné oboustranné za každou stranu zřízení</t>
  </si>
  <si>
    <t>279351121</t>
  </si>
  <si>
    <t>25</t>
  </si>
  <si>
    <t>101,377*1,1 'Přepočtené koeficientem množství</t>
  </si>
  <si>
    <t>112,641*0,9</t>
  </si>
  <si>
    <t>-1480560035</t>
  </si>
  <si>
    <t>225,282*1,02 'Přepočtené koeficientem množství</t>
  </si>
  <si>
    <t>112,641*2</t>
  </si>
  <si>
    <t xml:space="preserve"> 2,0kg/m3</t>
  </si>
  <si>
    <t>-46366675</t>
  </si>
  <si>
    <t>23</t>
  </si>
  <si>
    <t>3,25*(0,5*0,6)</t>
  </si>
  <si>
    <t>3,25*(2,02*1,2)/2</t>
  </si>
  <si>
    <t>3,55*(1,8*1,5)/2 "trojúhelníkový cíp stěny - roh 7/G</t>
  </si>
  <si>
    <t>0,8*0,15*3,55*2 "rozšíření stěny</t>
  </si>
  <si>
    <t>0,3*3,55*(20,7+5,6)</t>
  </si>
  <si>
    <t>4,25*(0,4*0,4)*7</t>
  </si>
  <si>
    <t>0,8*0,15*4,55 "rozšíření stěny</t>
  </si>
  <si>
    <t>0,3*4,55*(6,4+18,4+20,6)</t>
  </si>
  <si>
    <t>0,3*1*(2,3+12,65)</t>
  </si>
  <si>
    <t xml:space="preserve">0,7*1*(3,3) </t>
  </si>
  <si>
    <t>-219461399</t>
  </si>
  <si>
    <t>Základové zdi z betonu železového (bez výztuže) pro konstrukce bílých van tř. C 30/37</t>
  </si>
  <si>
    <t>279323112</t>
  </si>
  <si>
    <t>22</t>
  </si>
  <si>
    <t>178,37/1000</t>
  </si>
  <si>
    <t>VÝKRES VÝZTUŽE PATEK</t>
  </si>
  <si>
    <t>VÝZTUŽE ZÁKLADŮ</t>
  </si>
  <si>
    <t>-998465969</t>
  </si>
  <si>
    <t>Výztuž základů patek ze svařovaných sítí z drátů typu KARI</t>
  </si>
  <si>
    <t>275362021</t>
  </si>
  <si>
    <t>21</t>
  </si>
  <si>
    <t>1863,85/1000</t>
  </si>
  <si>
    <t>-1085365611</t>
  </si>
  <si>
    <t>Výztuž základů patek z betonářské oceli 10 505 (R)</t>
  </si>
  <si>
    <t>275361821</t>
  </si>
  <si>
    <t>20</t>
  </si>
  <si>
    <t>-1724131535</t>
  </si>
  <si>
    <t>Bednění základů patek odstranění</t>
  </si>
  <si>
    <t>275351122</t>
  </si>
  <si>
    <t>19</t>
  </si>
  <si>
    <t>0,6*(1,2*4) " před vstupem</t>
  </si>
  <si>
    <t>kóta -0,700/-1,300</t>
  </si>
  <si>
    <t>kóta -0,400/-1,000</t>
  </si>
  <si>
    <t>vně</t>
  </si>
  <si>
    <t>0,6*(0,6*2+2*1,9)</t>
  </si>
  <si>
    <t>pas pod vni schodiště</t>
  </si>
  <si>
    <t>0,6*(1,5*4) " zvýšená podlaha</t>
  </si>
  <si>
    <t>kóta -4,000/-4,600</t>
  </si>
  <si>
    <t>0,6*(1,5*4)*12 " snížená podlaha</t>
  </si>
  <si>
    <t>kóta -5,000/-5,600</t>
  </si>
  <si>
    <t>patky</t>
  </si>
  <si>
    <t>VÝKRES TVARU ZÁKLADŮ hlavního objektu</t>
  </si>
  <si>
    <t>1361616823</t>
  </si>
  <si>
    <t>Bednění základů patek zřízení</t>
  </si>
  <si>
    <t>275351121</t>
  </si>
  <si>
    <t>18</t>
  </si>
  <si>
    <t>17,966*1,1 'Přepočtené koeficientem množství</t>
  </si>
  <si>
    <t>19,962*0,9</t>
  </si>
  <si>
    <t>-1133046855</t>
  </si>
  <si>
    <t>17</t>
  </si>
  <si>
    <t>39,924*1,02 'Přepočtené koeficientem množství</t>
  </si>
  <si>
    <t>19,962*2</t>
  </si>
  <si>
    <t>-1953282137</t>
  </si>
  <si>
    <t>0,6*(1,2*1,2) " před vstupem</t>
  </si>
  <si>
    <t>0,6*(1,5*1,5) " zvýšená podlaha</t>
  </si>
  <si>
    <t>0,6*(0,6*1,9)</t>
  </si>
  <si>
    <t>0,6*(1,5*1,5)*12 " snížená podlaha</t>
  </si>
  <si>
    <t>-597984158</t>
  </si>
  <si>
    <t>Základy z betonu železového (bez výztuže) patky z betonu pro konstrukce bílých van tř. C 30/37</t>
  </si>
  <si>
    <t>275323611</t>
  </si>
  <si>
    <t>15</t>
  </si>
  <si>
    <t>323,71/1000</t>
  </si>
  <si>
    <t>VÝKAZ VÝZTUŽE ZÁKLADŮ  - komplet</t>
  </si>
  <si>
    <t>-172779724</t>
  </si>
  <si>
    <t>Výztuž základů pasů ze svařovaných sítí z drátů typu KARI</t>
  </si>
  <si>
    <t>274362021</t>
  </si>
  <si>
    <t>14</t>
  </si>
  <si>
    <t>16749,06/1000</t>
  </si>
  <si>
    <t>-151567269</t>
  </si>
  <si>
    <t>Výztuž základů pasů z betonářské oceli 10 505 (R) nebo BSt 500</t>
  </si>
  <si>
    <t>274361821</t>
  </si>
  <si>
    <t>13</t>
  </si>
  <si>
    <t>4*2,5 "v hl.3,5</t>
  </si>
  <si>
    <t>prostupy</t>
  </si>
  <si>
    <t>1293988459</t>
  </si>
  <si>
    <t>Bednění kotevních otvorů a prostupů v základových konstrukcích v pasech včetně polohového zajištění a odbednění, popř. ztraceného bednění z pletiva apod. průřezu přes 0,02 do 0,05 m2, hl. Příplatek k ceně -3123 za každý další i započatý 0,5 m hl.</t>
  </si>
  <si>
    <t>274353129</t>
  </si>
  <si>
    <t>12</t>
  </si>
  <si>
    <t>4 "v hl.3,5</t>
  </si>
  <si>
    <t>-1216230576</t>
  </si>
  <si>
    <t>Bednění kotevních otvorů a prostupů v základových konstrukcích v pasech včetně polohového zajištění a odbednění, popř. ztraceného bednění z pletiva apod. průřezu přes 0,02 do 0,05 m2, hl. přes 1,00 do 2,00 m</t>
  </si>
  <si>
    <t>274353123</t>
  </si>
  <si>
    <t>-2005087997</t>
  </si>
  <si>
    <t>Bednění základů pasů rovné odstranění</t>
  </si>
  <si>
    <t>274351122</t>
  </si>
  <si>
    <t>10</t>
  </si>
  <si>
    <t>(26,9+38+21,9+18,4+11,6+23,005+18)+(18,5)</t>
  </si>
  <si>
    <t>2*1,6*1,2 "výškový rozdíl základů</t>
  </si>
  <si>
    <t>(90) "plocha měřena z DWG  - zvýšená podlaha</t>
  </si>
  <si>
    <t>2*0,6*1,5*2 "rozšíření pasu na patku</t>
  </si>
  <si>
    <t>(178+89) "plocha měřena z DWG  - snížená podlaha</t>
  </si>
  <si>
    <t>pasy</t>
  </si>
  <si>
    <t>2*0,7*(1,2*2) "základ pod schodištěm</t>
  </si>
  <si>
    <t>2*0,9*(1,2) "základ pod schodištěm</t>
  </si>
  <si>
    <t>2*0,6*(2,05) "bok zídka schodiště</t>
  </si>
  <si>
    <t>2*1,3*(0,7) "bok zídka schodiště</t>
  </si>
  <si>
    <t>2*0,6*(5,8) "opěrka</t>
  </si>
  <si>
    <t>2*2,6*(0,7) "opěrka</t>
  </si>
  <si>
    <t>2*0,6*(2,06+4,56+0,8)</t>
  </si>
  <si>
    <t>2*0,6*(6,16+4)</t>
  </si>
  <si>
    <t>MONOLITICKÝ ŽELEZOBETON - ČSN EN 206-1 C30/37-XC2, XA1 - CI 0.20 - Dmax 22 - S3</t>
  </si>
  <si>
    <t>1028448331</t>
  </si>
  <si>
    <t>Bednění základů pasů rovné zřízení</t>
  </si>
  <si>
    <t>274351121</t>
  </si>
  <si>
    <t>120,933*1,1 'Přepočtené koeficientem množství</t>
  </si>
  <si>
    <t>134,37*0,9</t>
  </si>
  <si>
    <t>-845118413</t>
  </si>
  <si>
    <t>268,74*1,02 'Přepočtené koeficientem množství</t>
  </si>
  <si>
    <t>134,37*2</t>
  </si>
  <si>
    <t>-518287799</t>
  </si>
  <si>
    <t>0,9*1,6*1,2 "výškový rozdíl základů</t>
  </si>
  <si>
    <t>1,6*1,6*1,2 "výškový rozdíl základů</t>
  </si>
  <si>
    <t>0,6*(61) "plocha měřena z DWG  - zvýšená podlaha</t>
  </si>
  <si>
    <t>0,65*0,6*1,5*2 "rozšíření pasu na patku</t>
  </si>
  <si>
    <t>0,6*(93+60) "plocha měřena z DWG  - snížená podlaha</t>
  </si>
  <si>
    <t>-576636952</t>
  </si>
  <si>
    <t>Základy z betonu železového (bez výztuže) pasy z betonu pro konstrukce bílých van tř. C 30/37</t>
  </si>
  <si>
    <t>274323611</t>
  </si>
  <si>
    <t>0,4*0,7*(1,2*2) "základ pod schodištěm</t>
  </si>
  <si>
    <t>0,4*0,9*(1,2) "základ pod schodištěm</t>
  </si>
  <si>
    <t>0,6*0,6*(2,05) "bok zídka schodiště</t>
  </si>
  <si>
    <t>0,6*1,3*(0,7) "bok zídka schodiště</t>
  </si>
  <si>
    <t>1,3*0,6*(5,8) "opěrka</t>
  </si>
  <si>
    <t>1,3*2,6*(0,7) "opěrka</t>
  </si>
  <si>
    <t>0,8*0,6*(2,06+4,56+0,8)</t>
  </si>
  <si>
    <t>1,5*0,6*(6,16+4)</t>
  </si>
  <si>
    <t>-40471625</t>
  </si>
  <si>
    <t>Základy z betonu železového (bez výztuže) pasy z betonu bez zvláštních nároků na prostředí tř. C 30/37</t>
  </si>
  <si>
    <t>274321611</t>
  </si>
  <si>
    <t>5</t>
  </si>
  <si>
    <t xml:space="preserve">24 "SP3   </t>
  </si>
  <si>
    <t>2056998479</t>
  </si>
  <si>
    <t>Bednění kotevních otvorů a prostupů v základových konstrukcích v deskách včetně polohového zajištění a odbednění, popř. ztraceného bednění z pletiva apod. průřezu přes 0,02 do 0,05 m2, hl. přes 0,50 do 1,00 m</t>
  </si>
  <si>
    <t>273353122</t>
  </si>
  <si>
    <t>155,459*0,3</t>
  </si>
  <si>
    <t>ztratné sedání</t>
  </si>
  <si>
    <t>0,15*(191) "SP3   - měřeno z DWG</t>
  </si>
  <si>
    <t>0,15*(20*18,4) "SP2</t>
  </si>
  <si>
    <t>0,15*(26*18) "SP2</t>
  </si>
  <si>
    <t>pod DRÁTKOBETON tl. 180mm</t>
  </si>
  <si>
    <t>HUTNĚNÝ ŠTĚRKOPÍSKOVÝ PODSYP FR. 0-32 tl. 150mm</t>
  </si>
  <si>
    <t>0,15*(4,56*2,06) "jen pod deskou</t>
  </si>
  <si>
    <t>-1347419832</t>
  </si>
  <si>
    <t>Podsyp pod základové konstrukce se zhutněním a urovnáním povrchu z kameniva hrubého, frakce 16 - 32 mm</t>
  </si>
  <si>
    <t>271532212</t>
  </si>
  <si>
    <t>199,201*0,3</t>
  </si>
  <si>
    <t>0,15*(1,5*1,5) " před vstupem</t>
  </si>
  <si>
    <t>0,15*(1,5*1,5) " zvýšená podlaha</t>
  </si>
  <si>
    <t>0,15*(0,6*1,9)</t>
  </si>
  <si>
    <t>0,15*(1,5*1,5)*12 " snížená podlaha</t>
  </si>
  <si>
    <t>0,15*(61) "plocha měřena z DWG  - zvýšená podlaha</t>
  </si>
  <si>
    <t>0,15*0,6*1,5*2 "rozšíření pasu na patku</t>
  </si>
  <si>
    <t>0,15*(93+60) "plocha měřena z DWG  - snížená podlaha</t>
  </si>
  <si>
    <t>pod pasy</t>
  </si>
  <si>
    <t>HUTNĚNÝ ŠTĚRKOPÍSKOVÝ PODSYP FR. 32-63 tl. 150mm</t>
  </si>
  <si>
    <t>0,15*0,7*(2,66)</t>
  </si>
  <si>
    <t>0,15*0,4*1,2*3</t>
  </si>
  <si>
    <t>0,15*1,3*(6,5)</t>
  </si>
  <si>
    <t>0,15*0,6*(2,75)</t>
  </si>
  <si>
    <t>0,15*(6,16*4,36)</t>
  </si>
  <si>
    <t>pod deskou a pasy</t>
  </si>
  <si>
    <t>1265739470</t>
  </si>
  <si>
    <t>Podsyp pod základové konstrukce se zhutněním a urovnáním povrchu z kameniva hrubého, frakce 32 - 63 mm</t>
  </si>
  <si>
    <t>271532211</t>
  </si>
  <si>
    <t>0,15*(0,6*0,4)</t>
  </si>
  <si>
    <t>D.H. -5,200 + CHRÁNIČKA PRO PROSTUP POTRUBÍ</t>
  </si>
  <si>
    <t>BETONU V MÍSTĚ KAN. POTRUBÍ!!!</t>
  </si>
  <si>
    <t>PODBETONOVÁNÍ PASU Z PROSTÉHO</t>
  </si>
  <si>
    <t>PODBETONOVÁNÍ Z PROSTÉHO BETONU POD ÚROVEŇ ROSTLÉHO TERÉNU!!!</t>
  </si>
  <si>
    <t>0,6*1*0,1</t>
  </si>
  <si>
    <t>D.H. -5,600 + CHRÁNIČKA PRO PROSTUP POTRUBÍ</t>
  </si>
  <si>
    <t>1142380921</t>
  </si>
  <si>
    <t>Ochranná vrstva na základové spáře z prostého betonu se zvýšenými nároky na prostředí tř. C 25/30 tl. do 150 mm</t>
  </si>
  <si>
    <t>213221111</t>
  </si>
  <si>
    <t>Zakládání</t>
  </si>
  <si>
    <t>Práce a dodávky HSV</t>
  </si>
  <si>
    <t>HSV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</si>
  <si>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</si>
  <si>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</si>
  <si>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</si>
  <si>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</si>
  <si>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</si>
  <si>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</si>
  <si>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</si>
  <si>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</si>
  <si>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DPH</t>
  </si>
  <si>
    <t>Cenová soustava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</si>
  <si>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</si>
  <si>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</si>
  <si>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</si>
  <si>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</si>
  <si>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</si>
  <si>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</si>
  <si>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</si>
  <si>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</si>
  <si>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Zpracovatel:</t>
  </si>
  <si>
    <t>Uchazeč:</t>
  </si>
  <si>
    <t>Projektant:</t>
  </si>
  <si>
    <t>Zadavatel:</t>
  </si>
  <si>
    <t>Datum:</t>
  </si>
  <si>
    <t>Místo:</t>
  </si>
  <si>
    <t>Úroveň 3:</t>
  </si>
  <si>
    <t>D.1.2 - Stavebně konstrukční řešení</t>
  </si>
  <si>
    <t>Soupis:</t>
  </si>
  <si>
    <t>D.1 - SO 01   Pavilon pro ojeté vozy</t>
  </si>
  <si>
    <t>Objekt:</t>
  </si>
  <si>
    <t>Stavba:</t>
  </si>
  <si>
    <t>SOUPIS PRACÍ</t>
  </si>
  <si>
    <t>HZS - Hodinové zúčtovací sazby</t>
  </si>
  <si>
    <t xml:space="preserve">    46-M - Zemní práce při extr.mont.pracích</t>
  </si>
  <si>
    <t>M - Práce a dodávky M</t>
  </si>
  <si>
    <t xml:space="preserve">    783 - Dokončovací práce - nátěry</t>
  </si>
  <si>
    <t xml:space="preserve">    777 - Podlahy lité</t>
  </si>
  <si>
    <t xml:space="preserve">    711 - Izolace proti vodě, vlhkosti a plynům</t>
  </si>
  <si>
    <t>PSV - Práce a dodávky PSV</t>
  </si>
  <si>
    <t xml:space="preserve">      998 - Přesun hmot</t>
  </si>
  <si>
    <t xml:space="preserve">    9 - Ostatní konstrukce a práce, bourání</t>
  </si>
  <si>
    <t xml:space="preserve">    8 - Trubní vedení</t>
  </si>
  <si>
    <t xml:space="preserve">    6 - Úpravy povrchů, podlahy a osazování výplní</t>
  </si>
  <si>
    <t xml:space="preserve">    4 - Vodorovné konstrukce</t>
  </si>
  <si>
    <t xml:space="preserve">    3 - Svislé a kompletní konstrukce</t>
  </si>
  <si>
    <t xml:space="preserve">    2 - Zakládání</t>
  </si>
  <si>
    <t>HSV - Práce a dodávky HSV</t>
  </si>
  <si>
    <t>Náklady stavby celkem</t>
  </si>
  <si>
    <t>Kód dílu - Popis</t>
  </si>
  <si>
    <t>REKAPITULACE ČLENĚNÍ SOUPISU PRACÍ</t>
  </si>
  <si>
    <t>CZK</t>
  </si>
  <si>
    <t>v</t>
  </si>
  <si>
    <t>Cena s DPH</t>
  </si>
  <si>
    <t>nulová</t>
  </si>
  <si>
    <t>sníž. přenesená</t>
  </si>
  <si>
    <t>zákl. přenesená</t>
  </si>
  <si>
    <t>snížená</t>
  </si>
  <si>
    <t>Výše daně</t>
  </si>
  <si>
    <t>Sazba daně</t>
  </si>
  <si>
    <t>Základ daně</t>
  </si>
  <si>
    <t>Cena bez DPH</t>
  </si>
  <si>
    <t xml:space="preserve">UPOZORNĚNÍ: Součástí jednotlivých položek soupisu prací jsou i veškeré údaje a souvislosti uvedené v přiložené projektové (zadávací) dokumentaci vč. výkresů - bez nich nelze stanovit cenu prací!  Soupis prací je sestaven za využití položek cenové soustavy ÚRS. Cenové a technické podmínky položek Cenové soustavy ÚRS, které nejsou uvedeny v soupisu prací (tzv. úvodní část katalogů) jsou neomezeně dálkově k dispozici na www.cs-urs.cz. Položky soupisu prací, které nemají ve sloupci "Cenová soustava" uveden žádný údaj, nepocházejí z cenové soustavy ÚRS.   V ceně je zahrnuta dodávka, montáž, doprava, veškeré pomocné práce, veškeré montážní a jiné pomůcky a zařízení potřebné k provedení díla, likvidace odpadu a přebytečného materiálu, apod., dále uvedení zařízení do provozu, dokumentace skutečného provedení, v případě potřeby realizační a výrobní dokumentace.  V ceně jsou zahrnuty objekty zařízení staveniště včetně oplocení staveniště – umístění po dohodě se stavebníkem.  V ceně jsou zahrnuty náklady na staveništní energie ze stávajících rozvodů v areálu, osazení podružného měření – přefakturace na základě dohody se stavebníkem.  Při zpracování nabídky je nutné vycházet ze všech částí dokumentace (technické zprávy, výkresové dokumentace a výkazu výměr). Povinností dodavatele je překontrolovat specifikaci materiálu a na případný chybějící materiál nebo výkony upozornit, aby mohly být doceněny.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celá dodávka stavby byla funkční a splňovala všechny předpisy, které se na ni vztahují.  Pokud jsou ve výkazu výměr předdefinovány vzorce, dodavatel je ale zodpovědný za jejich překontrolování a za správné uvedení jednotkových i celkových cen. </t>
  </si>
  <si>
    <t>Poznámka:</t>
  </si>
  <si>
    <t>DIČ:</t>
  </si>
  <si>
    <t>IČ:</t>
  </si>
  <si>
    <t>CZ49197606</t>
  </si>
  <si>
    <t>A.S.S.A. architekti s.r.o., Perlová 7,301 14 Plzeň</t>
  </si>
  <si>
    <t>49197606</t>
  </si>
  <si>
    <t>CZ25208047</t>
  </si>
  <si>
    <t>invelt – s.r.o., Jeremiášova 1127/5, 155 00 Praha</t>
  </si>
  <si>
    <t>25208047</t>
  </si>
  <si>
    <t>Rokycanská 1422/111, Plzeň</t>
  </si>
  <si>
    <t>CC-CZ:</t>
  </si>
  <si>
    <t>KSO:</t>
  </si>
  <si>
    <t>D.1.2.2 - Betonové konstrukce</t>
  </si>
  <si>
    <t>v ---  níže se nacházejí doplnkové a pomocné údaje k sestavám  --- v</t>
  </si>
  <si>
    <t>KRYCÍ LIST SOUPISU PRACÍ</t>
  </si>
  <si>
    <t>{61e027d7-469a-494c-bd28-a8b882bdedc0}</t>
  </si>
  <si>
    <t>&gt;&gt;  skryté sloupce  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</si>
</sst>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dd\.mm\.yyyy"/>
    <numFmt numFmtId="167" formatCode="#,##0.00%"/>
  </numFmts>
  <fonts count="26" x14ac:knownFonts="1">
    <font>
      <sz val="8"/>
      <name val="Arial CE"/>
      <family val="2"/>
    </font>
    <font>
      <sz val="8"/>
      <color rgb="FF505050"/>
      <name val="Arial CE"/>
    </font>
    <font>
      <sz val="7"/>
      <color rgb="FF969696"/>
      <name val="Arial CE"/>
    </font>
    <font>
      <sz val="8"/>
      <color rgb="FF800080"/>
      <name val="Arial CE"/>
    </font>
    <font>
      <sz val="9"/>
      <name val="Arial CE"/>
    </font>
    <font>
      <sz val="9"/>
      <color rgb="FF969696"/>
      <name val="Arial CE"/>
    </font>
    <font>
      <sz val="8"/>
      <color rgb="FF003366"/>
      <name val="Arial CE"/>
    </font>
    <font>
      <sz val="12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10"/>
      <color rgb="FF003366"/>
      <name val="Arial CE"/>
    </font>
    <font>
      <sz val="8"/>
      <color rgb="FFFF0000"/>
      <name val="Arial CE"/>
    </font>
    <font>
      <sz val="8"/>
      <color rgb="FF0000A8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  <font>
      <sz val="10"/>
      <name val="Arial CE"/>
    </font>
    <font>
      <sz val="10"/>
      <color rgb="FF969696"/>
      <name val="Arial CE"/>
    </font>
    <font>
      <b/>
      <sz val="11"/>
      <name val="Arial CE"/>
    </font>
    <font>
      <sz val="8"/>
      <color rgb="FF969696"/>
      <name val="Arial CE"/>
    </font>
    <font>
      <b/>
      <sz val="14"/>
      <name val="Arial CE"/>
    </font>
    <font>
      <b/>
      <sz val="12"/>
      <color rgb="FF800000"/>
      <name val="Arial CE"/>
    </font>
    <font>
      <b/>
      <sz val="12"/>
      <name val="Arial CE"/>
    </font>
    <font>
      <b/>
      <sz val="10"/>
      <name val="Arial CE"/>
    </font>
    <font>
      <sz val="10"/>
      <color rgb="FF3366FF"/>
      <name val="Arial CE"/>
    </font>
    <font>
      <sz val="8"/>
      <color rgb="FF3366FF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D2D2D2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4" fontId="4" fillId="0" borderId="9" xfId="0" applyNumberFormat="1" applyFont="1" applyBorder="1" applyAlignment="1" applyProtection="1">
      <alignment vertical="center"/>
      <protection locked="0"/>
    </xf>
    <xf numFmtId="4" fontId="4" fillId="2" borderId="9" xfId="0" applyNumberFormat="1" applyFont="1" applyFill="1" applyBorder="1" applyAlignment="1" applyProtection="1">
      <alignment vertical="center"/>
      <protection locked="0"/>
    </xf>
    <xf numFmtId="164" fontId="4" fillId="0" borderId="9" xfId="0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/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7" xfId="0" applyNumberFormat="1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/>
    <xf numFmtId="0" fontId="6" fillId="0" borderId="8" xfId="0" applyFont="1" applyBorder="1" applyAlignment="1"/>
    <xf numFmtId="0" fontId="6" fillId="0" borderId="1" xfId="0" applyFont="1" applyBorder="1" applyAlignment="1"/>
    <xf numFmtId="4" fontId="7" fillId="0" borderId="0" xfId="0" applyNumberFormat="1" applyFont="1" applyAlignment="1"/>
    <xf numFmtId="0" fontId="6" fillId="0" borderId="0" xfId="0" applyFont="1" applyAlignment="1" applyProtection="1">
      <protection locked="0"/>
    </xf>
    <xf numFmtId="0" fontId="7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4" fontId="8" fillId="0" borderId="9" xfId="0" applyNumberFormat="1" applyFont="1" applyBorder="1" applyAlignment="1" applyProtection="1">
      <alignment vertical="center"/>
      <protection locked="0"/>
    </xf>
    <xf numFmtId="4" fontId="8" fillId="2" borderId="9" xfId="0" applyNumberFormat="1" applyFont="1" applyFill="1" applyBorder="1" applyAlignment="1" applyProtection="1">
      <alignment vertical="center"/>
      <protection locked="0"/>
    </xf>
    <xf numFmtId="164" fontId="8" fillId="0" borderId="9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10" fillId="0" borderId="0" xfId="0" applyNumberFormat="1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49" fontId="8" fillId="3" borderId="9" xfId="0" applyNumberFormat="1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49" fontId="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vertical="center"/>
      <protection locked="0"/>
    </xf>
    <xf numFmtId="164" fontId="4" fillId="3" borderId="9" xfId="0" applyNumberFormat="1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Alignment="1">
      <alignment vertical="center"/>
    </xf>
    <xf numFmtId="165" fontId="14" fillId="0" borderId="10" xfId="0" applyNumberFormat="1" applyFont="1" applyBorder="1" applyAlignment="1"/>
    <xf numFmtId="0" fontId="0" fillId="0" borderId="11" xfId="0" applyFont="1" applyBorder="1" applyAlignment="1">
      <alignment vertical="center"/>
    </xf>
    <xf numFmtId="165" fontId="14" fillId="0" borderId="11" xfId="0" applyNumberFormat="1" applyFont="1" applyBorder="1" applyAlignment="1"/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15" fillId="0" borderId="0" xfId="0" applyNumberFormat="1" applyFont="1" applyAlignment="1"/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0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center"/>
    </xf>
    <xf numFmtId="0" fontId="0" fillId="4" borderId="18" xfId="0" applyFont="1" applyFill="1" applyBorder="1" applyAlignment="1">
      <alignment vertical="center"/>
    </xf>
    <xf numFmtId="4" fontId="22" fillId="4" borderId="19" xfId="0" applyNumberFormat="1" applyFont="1" applyFill="1" applyBorder="1" applyAlignment="1">
      <alignment vertical="center"/>
    </xf>
    <xf numFmtId="0" fontId="0" fillId="4" borderId="19" xfId="0" applyFont="1" applyFill="1" applyBorder="1" applyAlignment="1" applyProtection="1">
      <alignment vertical="center"/>
      <protection locked="0"/>
    </xf>
    <xf numFmtId="0" fontId="22" fillId="4" borderId="1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right" vertical="center"/>
    </xf>
    <xf numFmtId="0" fontId="0" fillId="4" borderId="19" xfId="0" applyFont="1" applyFill="1" applyBorder="1" applyAlignment="1">
      <alignment vertical="center"/>
    </xf>
    <xf numFmtId="0" fontId="22" fillId="4" borderId="20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167" fontId="17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0" fillId="0" borderId="16" xfId="0" applyBorder="1"/>
    <xf numFmtId="0" fontId="0" fillId="0" borderId="16" xfId="0" applyBorder="1" applyProtection="1">
      <protection locked="0"/>
    </xf>
    <xf numFmtId="0" fontId="0" fillId="0" borderId="17" xfId="0" applyBorder="1"/>
    <xf numFmtId="0" fontId="25" fillId="5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%20v&#253;m&#283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D.1.1 - Architektonicko-s..."/>
      <sheetName val="D.1.2.1 - Ocelové konstrukce"/>
      <sheetName val="materiál - materiál"/>
      <sheetName val="montáž - montáž"/>
      <sheetName val="KANALIZACE POD DESKO - SP..."/>
      <sheetName val="VNITŘNÍ KANALIZACE - VNIT..."/>
      <sheetName val="PODTLAKOVÉ ODVODNĚNÍ - PO..."/>
      <sheetName val="Vodovod - Vodovod"/>
      <sheetName val="D.1.6 - Vzduchotechnika, ..."/>
      <sheetName val="D.1.7 - Ústřední vytápění  "/>
      <sheetName val="D.1.8 -  Vnitřní rozvody ..."/>
      <sheetName val="D.2 - SO 02  Zpevněné plo..."/>
      <sheetName val="D.3 - SO 03 Přípojka kana..."/>
      <sheetName val="D.4 - SO 04 Areálová kana..."/>
      <sheetName val="D.5 - SO 05 Areálový vodovod"/>
      <sheetName val="D.6 - SO 06 Areálový rozv..."/>
      <sheetName val="materiál - materiál_01"/>
      <sheetName val="montáž - montáž_01"/>
      <sheetName val="000 - VON - Vedlější a os..."/>
      <sheetName val="Pokyny pro vyplnění"/>
    </sheetNames>
    <sheetDataSet>
      <sheetData sheetId="0">
        <row r="6">
          <cell r="K6" t="str">
            <v>Invelt – pavilon pro ojeté vozy</v>
          </cell>
        </row>
        <row r="8">
          <cell r="AN8" t="str">
            <v>26. 3. 2020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2"/>
  <sheetViews>
    <sheetView showGridLines="0" tabSelected="1" topLeftCell="A438" workbookViewId="0">
      <selection activeCell="C884" sqref="C884:F88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1" customWidth="1"/>
    <col min="10" max="11" width="20.1640625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2" spans="1:46" ht="36.950000000000003" customHeight="1" x14ac:dyDescent="0.2">
      <c r="L2" s="179" t="s">
        <v>977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AT2" s="27" t="s">
        <v>976</v>
      </c>
    </row>
    <row r="3" spans="1:46" ht="6.95" customHeight="1" x14ac:dyDescent="0.2">
      <c r="B3" s="178"/>
      <c r="C3" s="176"/>
      <c r="D3" s="176"/>
      <c r="E3" s="176"/>
      <c r="F3" s="176"/>
      <c r="G3" s="176"/>
      <c r="H3" s="176"/>
      <c r="I3" s="177"/>
      <c r="J3" s="176"/>
      <c r="K3" s="176"/>
      <c r="L3" s="126"/>
      <c r="AT3" s="27" t="s">
        <v>3</v>
      </c>
    </row>
    <row r="4" spans="1:46" ht="24.95" customHeight="1" x14ac:dyDescent="0.2">
      <c r="B4" s="126"/>
      <c r="D4" s="130" t="s">
        <v>975</v>
      </c>
      <c r="L4" s="126"/>
      <c r="M4" s="175" t="s">
        <v>974</v>
      </c>
      <c r="AT4" s="27" t="s">
        <v>22</v>
      </c>
    </row>
    <row r="5" spans="1:46" ht="6.95" customHeight="1" x14ac:dyDescent="0.2">
      <c r="B5" s="126"/>
      <c r="L5" s="126"/>
    </row>
    <row r="6" spans="1:46" ht="12" customHeight="1" x14ac:dyDescent="0.2">
      <c r="B6" s="126"/>
      <c r="D6" s="121" t="s">
        <v>929</v>
      </c>
      <c r="L6" s="126"/>
    </row>
    <row r="7" spans="1:46" ht="16.5" customHeight="1" x14ac:dyDescent="0.2">
      <c r="B7" s="126"/>
      <c r="E7" s="128" t="str">
        <f>'[1]Rekapitulace stavby'!K6</f>
        <v>Invelt – pavilon pro ojeté vozy</v>
      </c>
      <c r="F7" s="129"/>
      <c r="G7" s="129"/>
      <c r="H7" s="129"/>
      <c r="L7" s="126"/>
    </row>
    <row r="8" spans="1:46" ht="12.75" x14ac:dyDescent="0.2">
      <c r="B8" s="126"/>
      <c r="D8" s="121" t="s">
        <v>928</v>
      </c>
      <c r="L8" s="126"/>
    </row>
    <row r="9" spans="1:46" ht="16.5" customHeight="1" x14ac:dyDescent="0.2">
      <c r="B9" s="126"/>
      <c r="E9" s="128" t="s">
        <v>927</v>
      </c>
      <c r="F9" s="127"/>
      <c r="G9" s="127"/>
      <c r="H9" s="127"/>
      <c r="L9" s="126"/>
    </row>
    <row r="10" spans="1:46" ht="12" customHeight="1" x14ac:dyDescent="0.2">
      <c r="B10" s="126"/>
      <c r="D10" s="121" t="s">
        <v>926</v>
      </c>
      <c r="L10" s="126"/>
    </row>
    <row r="11" spans="1:46" s="2" customFormat="1" ht="16.5" customHeight="1" x14ac:dyDescent="0.2">
      <c r="A11" s="3"/>
      <c r="B11" s="4"/>
      <c r="C11" s="3"/>
      <c r="D11" s="3"/>
      <c r="E11" s="125" t="s">
        <v>925</v>
      </c>
      <c r="F11" s="123"/>
      <c r="G11" s="123"/>
      <c r="H11" s="123"/>
      <c r="I11" s="104"/>
      <c r="J11" s="3"/>
      <c r="K11" s="3"/>
      <c r="L11" s="11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46" s="2" customFormat="1" ht="12" customHeight="1" x14ac:dyDescent="0.2">
      <c r="A12" s="3"/>
      <c r="B12" s="4"/>
      <c r="C12" s="3"/>
      <c r="D12" s="121" t="s">
        <v>924</v>
      </c>
      <c r="E12" s="3"/>
      <c r="F12" s="3"/>
      <c r="G12" s="3"/>
      <c r="H12" s="3"/>
      <c r="I12" s="104"/>
      <c r="J12" s="3"/>
      <c r="K12" s="3"/>
      <c r="L12" s="11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46" s="2" customFormat="1" ht="16.5" customHeight="1" x14ac:dyDescent="0.2">
      <c r="A13" s="3"/>
      <c r="B13" s="4"/>
      <c r="C13" s="3"/>
      <c r="D13" s="3"/>
      <c r="E13" s="124" t="s">
        <v>973</v>
      </c>
      <c r="F13" s="123"/>
      <c r="G13" s="123"/>
      <c r="H13" s="123"/>
      <c r="I13" s="104"/>
      <c r="J13" s="3"/>
      <c r="K13" s="3"/>
      <c r="L13" s="11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46" s="2" customFormat="1" x14ac:dyDescent="0.2">
      <c r="A14" s="3"/>
      <c r="B14" s="4"/>
      <c r="C14" s="3"/>
      <c r="D14" s="3"/>
      <c r="E14" s="3"/>
      <c r="F14" s="3"/>
      <c r="G14" s="3"/>
      <c r="H14" s="3"/>
      <c r="I14" s="104"/>
      <c r="J14" s="3"/>
      <c r="K14" s="3"/>
      <c r="L14" s="11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46" s="2" customFormat="1" ht="12" customHeight="1" x14ac:dyDescent="0.2">
      <c r="A15" s="3"/>
      <c r="B15" s="4"/>
      <c r="C15" s="3"/>
      <c r="D15" s="121" t="s">
        <v>972</v>
      </c>
      <c r="E15" s="3"/>
      <c r="F15" s="120" t="s">
        <v>6</v>
      </c>
      <c r="G15" s="3"/>
      <c r="H15" s="3"/>
      <c r="I15" s="119" t="s">
        <v>971</v>
      </c>
      <c r="J15" s="120" t="s">
        <v>6</v>
      </c>
      <c r="K15" s="3"/>
      <c r="L15" s="1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46" s="2" customFormat="1" ht="12" customHeight="1" x14ac:dyDescent="0.2">
      <c r="A16" s="3"/>
      <c r="B16" s="4"/>
      <c r="C16" s="3"/>
      <c r="D16" s="121" t="s">
        <v>923</v>
      </c>
      <c r="E16" s="3"/>
      <c r="F16" s="120" t="s">
        <v>970</v>
      </c>
      <c r="G16" s="3"/>
      <c r="H16" s="3"/>
      <c r="I16" s="119" t="s">
        <v>922</v>
      </c>
      <c r="J16" s="122" t="str">
        <f>'[1]Rekapitulace stavby'!AN8</f>
        <v>26. 3. 2020</v>
      </c>
      <c r="K16" s="3"/>
      <c r="L16" s="11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2" customFormat="1" ht="10.9" customHeight="1" x14ac:dyDescent="0.2">
      <c r="A17" s="3"/>
      <c r="B17" s="4"/>
      <c r="C17" s="3"/>
      <c r="D17" s="3"/>
      <c r="E17" s="3"/>
      <c r="F17" s="3"/>
      <c r="G17" s="3"/>
      <c r="H17" s="3"/>
      <c r="I17" s="104"/>
      <c r="J17" s="3"/>
      <c r="K17" s="3"/>
      <c r="L17" s="11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" customFormat="1" ht="12" customHeight="1" x14ac:dyDescent="0.2">
      <c r="A18" s="3"/>
      <c r="B18" s="4"/>
      <c r="C18" s="3"/>
      <c r="D18" s="121" t="s">
        <v>921</v>
      </c>
      <c r="E18" s="3"/>
      <c r="F18" s="3"/>
      <c r="G18" s="3"/>
      <c r="H18" s="3"/>
      <c r="I18" s="119" t="s">
        <v>963</v>
      </c>
      <c r="J18" s="120" t="s">
        <v>969</v>
      </c>
      <c r="K18" s="3"/>
      <c r="L18" s="11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2" customFormat="1" ht="18" customHeight="1" x14ac:dyDescent="0.2">
      <c r="A19" s="3"/>
      <c r="B19" s="4"/>
      <c r="C19" s="3"/>
      <c r="D19" s="3"/>
      <c r="E19" s="120" t="s">
        <v>968</v>
      </c>
      <c r="F19" s="3"/>
      <c r="G19" s="3"/>
      <c r="H19" s="3"/>
      <c r="I19" s="119" t="s">
        <v>962</v>
      </c>
      <c r="J19" s="120" t="s">
        <v>967</v>
      </c>
      <c r="K19" s="3"/>
      <c r="L19" s="11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2" customFormat="1" ht="6.95" customHeight="1" x14ac:dyDescent="0.2">
      <c r="A20" s="3"/>
      <c r="B20" s="4"/>
      <c r="C20" s="3"/>
      <c r="D20" s="3"/>
      <c r="E20" s="3"/>
      <c r="F20" s="3"/>
      <c r="G20" s="3"/>
      <c r="H20" s="3"/>
      <c r="I20" s="104"/>
      <c r="J20" s="3"/>
      <c r="K20" s="3"/>
      <c r="L20" s="11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2" customFormat="1" ht="12" customHeight="1" x14ac:dyDescent="0.2">
      <c r="A21" s="3"/>
      <c r="B21" s="4"/>
      <c r="C21" s="3"/>
      <c r="D21" s="121" t="s">
        <v>919</v>
      </c>
      <c r="E21" s="3"/>
      <c r="F21" s="3"/>
      <c r="G21" s="3"/>
      <c r="H21" s="3"/>
      <c r="I21" s="119" t="s">
        <v>963</v>
      </c>
      <c r="J21" s="172" t="str">
        <f>'[1]Rekapitulace stavby'!AN13</f>
        <v>Vyplň údaj</v>
      </c>
      <c r="K21" s="3"/>
      <c r="L21" s="11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2" customFormat="1" ht="18" customHeight="1" x14ac:dyDescent="0.2">
      <c r="A22" s="3"/>
      <c r="B22" s="4"/>
      <c r="C22" s="3"/>
      <c r="D22" s="3"/>
      <c r="E22" s="174" t="str">
        <f>'[1]Rekapitulace stavby'!E14</f>
        <v>Vyplň údaj</v>
      </c>
      <c r="F22" s="173"/>
      <c r="G22" s="173"/>
      <c r="H22" s="173"/>
      <c r="I22" s="119" t="s">
        <v>962</v>
      </c>
      <c r="J22" s="172" t="str">
        <f>'[1]Rekapitulace stavby'!AN14</f>
        <v>Vyplň údaj</v>
      </c>
      <c r="K22" s="3"/>
      <c r="L22" s="1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2" customFormat="1" ht="6.95" customHeight="1" x14ac:dyDescent="0.2">
      <c r="A23" s="3"/>
      <c r="B23" s="4"/>
      <c r="C23" s="3"/>
      <c r="D23" s="3"/>
      <c r="E23" s="3"/>
      <c r="F23" s="3"/>
      <c r="G23" s="3"/>
      <c r="H23" s="3"/>
      <c r="I23" s="104"/>
      <c r="J23" s="3"/>
      <c r="K23" s="3"/>
      <c r="L23" s="1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2" customFormat="1" ht="12" customHeight="1" x14ac:dyDescent="0.2">
      <c r="A24" s="3"/>
      <c r="B24" s="4"/>
      <c r="C24" s="3"/>
      <c r="D24" s="121" t="s">
        <v>920</v>
      </c>
      <c r="E24" s="3"/>
      <c r="F24" s="3"/>
      <c r="G24" s="3"/>
      <c r="H24" s="3"/>
      <c r="I24" s="119" t="s">
        <v>963</v>
      </c>
      <c r="J24" s="120" t="s">
        <v>966</v>
      </c>
      <c r="K24" s="3"/>
      <c r="L24" s="11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2" customFormat="1" ht="18" customHeight="1" x14ac:dyDescent="0.2">
      <c r="A25" s="3"/>
      <c r="B25" s="4"/>
      <c r="C25" s="3"/>
      <c r="D25" s="3"/>
      <c r="E25" s="120" t="s">
        <v>965</v>
      </c>
      <c r="F25" s="3"/>
      <c r="G25" s="3"/>
      <c r="H25" s="3"/>
      <c r="I25" s="119" t="s">
        <v>962</v>
      </c>
      <c r="J25" s="120" t="s">
        <v>964</v>
      </c>
      <c r="K25" s="3"/>
      <c r="L25" s="11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2" customFormat="1" ht="6.95" customHeight="1" x14ac:dyDescent="0.2">
      <c r="A26" s="3"/>
      <c r="B26" s="4"/>
      <c r="C26" s="3"/>
      <c r="D26" s="3"/>
      <c r="E26" s="3"/>
      <c r="F26" s="3"/>
      <c r="G26" s="3"/>
      <c r="H26" s="3"/>
      <c r="I26" s="104"/>
      <c r="J26" s="3"/>
      <c r="K26" s="3"/>
      <c r="L26" s="11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2" customFormat="1" ht="12" customHeight="1" x14ac:dyDescent="0.2">
      <c r="A27" s="3"/>
      <c r="B27" s="4"/>
      <c r="C27" s="3"/>
      <c r="D27" s="121" t="s">
        <v>918</v>
      </c>
      <c r="E27" s="3"/>
      <c r="F27" s="3"/>
      <c r="G27" s="3"/>
      <c r="H27" s="3"/>
      <c r="I27" s="119" t="s">
        <v>963</v>
      </c>
      <c r="J27" s="120" t="str">
        <f>IF('[1]Rekapitulace stavby'!AN19="","",'[1]Rekapitulace stavby'!AN19)</f>
        <v/>
      </c>
      <c r="K27" s="3"/>
      <c r="L27" s="11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2" customFormat="1" ht="18" customHeight="1" x14ac:dyDescent="0.2">
      <c r="A28" s="3"/>
      <c r="B28" s="4"/>
      <c r="C28" s="3"/>
      <c r="D28" s="3"/>
      <c r="E28" s="120" t="str">
        <f>IF('[1]Rekapitulace stavby'!E20="","",'[1]Rekapitulace stavby'!E20)</f>
        <v xml:space="preserve"> </v>
      </c>
      <c r="F28" s="3"/>
      <c r="G28" s="3"/>
      <c r="H28" s="3"/>
      <c r="I28" s="119" t="s">
        <v>962</v>
      </c>
      <c r="J28" s="120" t="str">
        <f>IF('[1]Rekapitulace stavby'!AN20="","",'[1]Rekapitulace stavby'!AN20)</f>
        <v/>
      </c>
      <c r="K28" s="3"/>
      <c r="L28" s="11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2" customFormat="1" ht="6.95" customHeight="1" x14ac:dyDescent="0.2">
      <c r="A29" s="3"/>
      <c r="B29" s="4"/>
      <c r="C29" s="3"/>
      <c r="D29" s="3"/>
      <c r="E29" s="3"/>
      <c r="F29" s="3"/>
      <c r="G29" s="3"/>
      <c r="H29" s="3"/>
      <c r="I29" s="104"/>
      <c r="J29" s="3"/>
      <c r="K29" s="3"/>
      <c r="L29" s="11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2" customFormat="1" ht="12" customHeight="1" x14ac:dyDescent="0.2">
      <c r="A30" s="3"/>
      <c r="B30" s="4"/>
      <c r="C30" s="3"/>
      <c r="D30" s="121" t="s">
        <v>961</v>
      </c>
      <c r="E30" s="3"/>
      <c r="F30" s="3"/>
      <c r="G30" s="3"/>
      <c r="H30" s="3"/>
      <c r="I30" s="104"/>
      <c r="J30" s="3"/>
      <c r="K30" s="3"/>
      <c r="L30" s="11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166" customFormat="1" ht="214.5" customHeight="1" x14ac:dyDescent="0.2">
      <c r="A31" s="167"/>
      <c r="B31" s="171"/>
      <c r="C31" s="167"/>
      <c r="D31" s="167"/>
      <c r="E31" s="170" t="s">
        <v>960</v>
      </c>
      <c r="F31" s="170"/>
      <c r="G31" s="170"/>
      <c r="H31" s="170"/>
      <c r="I31" s="169"/>
      <c r="J31" s="167"/>
      <c r="K31" s="167"/>
      <c r="L31" s="168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s="2" customFormat="1" ht="6.95" customHeight="1" x14ac:dyDescent="0.2">
      <c r="A32" s="3"/>
      <c r="B32" s="4"/>
      <c r="C32" s="3"/>
      <c r="D32" s="3"/>
      <c r="E32" s="3"/>
      <c r="F32" s="3"/>
      <c r="G32" s="3"/>
      <c r="H32" s="3"/>
      <c r="I32" s="104"/>
      <c r="J32" s="3"/>
      <c r="K32" s="3"/>
      <c r="L32" s="117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2" customFormat="1" ht="6.95" customHeight="1" x14ac:dyDescent="0.2">
      <c r="A33" s="3"/>
      <c r="B33" s="4"/>
      <c r="C33" s="3"/>
      <c r="D33" s="99"/>
      <c r="E33" s="99"/>
      <c r="F33" s="99"/>
      <c r="G33" s="99"/>
      <c r="H33" s="99"/>
      <c r="I33" s="164"/>
      <c r="J33" s="99"/>
      <c r="K33" s="99"/>
      <c r="L33" s="11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2" customFormat="1" ht="25.35" customHeight="1" x14ac:dyDescent="0.2">
      <c r="A34" s="3"/>
      <c r="B34" s="4"/>
      <c r="C34" s="3"/>
      <c r="D34" s="165" t="s">
        <v>959</v>
      </c>
      <c r="E34" s="3"/>
      <c r="F34" s="3"/>
      <c r="G34" s="3"/>
      <c r="H34" s="3"/>
      <c r="I34" s="104"/>
      <c r="J34" s="146">
        <f>ROUND(J106, 2)</f>
        <v>0</v>
      </c>
      <c r="K34" s="3"/>
      <c r="L34" s="11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2" customFormat="1" ht="6.95" customHeight="1" x14ac:dyDescent="0.2">
      <c r="A35" s="3"/>
      <c r="B35" s="4"/>
      <c r="C35" s="3"/>
      <c r="D35" s="99"/>
      <c r="E35" s="99"/>
      <c r="F35" s="99"/>
      <c r="G35" s="99"/>
      <c r="H35" s="99"/>
      <c r="I35" s="164"/>
      <c r="J35" s="99"/>
      <c r="K35" s="99"/>
      <c r="L35" s="11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2" customFormat="1" ht="14.45" customHeight="1" x14ac:dyDescent="0.2">
      <c r="A36" s="3"/>
      <c r="B36" s="4"/>
      <c r="C36" s="3"/>
      <c r="D36" s="3"/>
      <c r="E36" s="3"/>
      <c r="F36" s="162" t="s">
        <v>958</v>
      </c>
      <c r="G36" s="3"/>
      <c r="H36" s="3"/>
      <c r="I36" s="163" t="s">
        <v>957</v>
      </c>
      <c r="J36" s="162" t="s">
        <v>956</v>
      </c>
      <c r="K36" s="3"/>
      <c r="L36" s="117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2" customFormat="1" ht="14.45" customHeight="1" x14ac:dyDescent="0.2">
      <c r="A37" s="3"/>
      <c r="B37" s="4"/>
      <c r="C37" s="3"/>
      <c r="D37" s="161" t="s">
        <v>908</v>
      </c>
      <c r="E37" s="121" t="s">
        <v>12</v>
      </c>
      <c r="F37" s="159">
        <f>ROUND((SUM(BE106:BE1131)),  2)</f>
        <v>0</v>
      </c>
      <c r="G37" s="3"/>
      <c r="H37" s="3"/>
      <c r="I37" s="160">
        <v>0.21</v>
      </c>
      <c r="J37" s="159">
        <f>ROUND(((SUM(BE106:BE1131))*I37),  2)</f>
        <v>0</v>
      </c>
      <c r="K37" s="3"/>
      <c r="L37" s="117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2" customFormat="1" ht="14.45" customHeight="1" x14ac:dyDescent="0.2">
      <c r="A38" s="3"/>
      <c r="B38" s="4"/>
      <c r="C38" s="3"/>
      <c r="D38" s="3"/>
      <c r="E38" s="121" t="s">
        <v>955</v>
      </c>
      <c r="F38" s="159">
        <f>ROUND((SUM(BF106:BF1131)),  2)</f>
        <v>0</v>
      </c>
      <c r="G38" s="3"/>
      <c r="H38" s="3"/>
      <c r="I38" s="160">
        <v>0.15</v>
      </c>
      <c r="J38" s="159">
        <f>ROUND(((SUM(BF106:BF1131))*I38),  2)</f>
        <v>0</v>
      </c>
      <c r="K38" s="3"/>
      <c r="L38" s="11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2" customFormat="1" ht="14.45" hidden="1" customHeight="1" x14ac:dyDescent="0.2">
      <c r="A39" s="3"/>
      <c r="B39" s="4"/>
      <c r="C39" s="3"/>
      <c r="D39" s="3"/>
      <c r="E39" s="121" t="s">
        <v>954</v>
      </c>
      <c r="F39" s="159">
        <f>ROUND((SUM(BG106:BG1131)),  2)</f>
        <v>0</v>
      </c>
      <c r="G39" s="3"/>
      <c r="H39" s="3"/>
      <c r="I39" s="160">
        <v>0.21</v>
      </c>
      <c r="J39" s="159">
        <f>0</f>
        <v>0</v>
      </c>
      <c r="K39" s="3"/>
      <c r="L39" s="117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2" customFormat="1" ht="14.45" hidden="1" customHeight="1" x14ac:dyDescent="0.2">
      <c r="A40" s="3"/>
      <c r="B40" s="4"/>
      <c r="C40" s="3"/>
      <c r="D40" s="3"/>
      <c r="E40" s="121" t="s">
        <v>953</v>
      </c>
      <c r="F40" s="159">
        <f>ROUND((SUM(BH106:BH1131)),  2)</f>
        <v>0</v>
      </c>
      <c r="G40" s="3"/>
      <c r="H40" s="3"/>
      <c r="I40" s="160">
        <v>0.15</v>
      </c>
      <c r="J40" s="159">
        <f>0</f>
        <v>0</v>
      </c>
      <c r="K40" s="3"/>
      <c r="L40" s="117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2" customFormat="1" ht="14.45" hidden="1" customHeight="1" x14ac:dyDescent="0.2">
      <c r="A41" s="3"/>
      <c r="B41" s="4"/>
      <c r="C41" s="3"/>
      <c r="D41" s="3"/>
      <c r="E41" s="121" t="s">
        <v>952</v>
      </c>
      <c r="F41" s="159">
        <f>ROUND((SUM(BI106:BI1131)),  2)</f>
        <v>0</v>
      </c>
      <c r="G41" s="3"/>
      <c r="H41" s="3"/>
      <c r="I41" s="160">
        <v>0</v>
      </c>
      <c r="J41" s="159">
        <f>0</f>
        <v>0</v>
      </c>
      <c r="K41" s="3"/>
      <c r="L41" s="117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2" customFormat="1" ht="6.95" customHeight="1" x14ac:dyDescent="0.2">
      <c r="A42" s="3"/>
      <c r="B42" s="4"/>
      <c r="C42" s="3"/>
      <c r="D42" s="3"/>
      <c r="E42" s="3"/>
      <c r="F42" s="3"/>
      <c r="G42" s="3"/>
      <c r="H42" s="3"/>
      <c r="I42" s="104"/>
      <c r="J42" s="3"/>
      <c r="K42" s="3"/>
      <c r="L42" s="117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2" customFormat="1" ht="25.35" customHeight="1" x14ac:dyDescent="0.2">
      <c r="A43" s="3"/>
      <c r="B43" s="4"/>
      <c r="C43" s="148"/>
      <c r="D43" s="158" t="s">
        <v>951</v>
      </c>
      <c r="E43" s="157"/>
      <c r="F43" s="157"/>
      <c r="G43" s="156" t="s">
        <v>950</v>
      </c>
      <c r="H43" s="155" t="s">
        <v>949</v>
      </c>
      <c r="I43" s="154"/>
      <c r="J43" s="153">
        <f>SUM(J34:J41)</f>
        <v>0</v>
      </c>
      <c r="K43" s="152"/>
      <c r="L43" s="117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2" customFormat="1" ht="14.45" customHeight="1" x14ac:dyDescent="0.2">
      <c r="A44" s="3"/>
      <c r="B44" s="7"/>
      <c r="C44" s="5"/>
      <c r="D44" s="5"/>
      <c r="E44" s="5"/>
      <c r="F44" s="5"/>
      <c r="G44" s="5"/>
      <c r="H44" s="5"/>
      <c r="I44" s="6"/>
      <c r="J44" s="5"/>
      <c r="K44" s="5"/>
      <c r="L44" s="117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8" spans="1:31" s="2" customFormat="1" ht="6.95" customHeight="1" x14ac:dyDescent="0.2">
      <c r="A48" s="3"/>
      <c r="B48" s="133"/>
      <c r="C48" s="131"/>
      <c r="D48" s="131"/>
      <c r="E48" s="131"/>
      <c r="F48" s="131"/>
      <c r="G48" s="131"/>
      <c r="H48" s="131"/>
      <c r="I48" s="132"/>
      <c r="J48" s="131"/>
      <c r="K48" s="131"/>
      <c r="L48" s="117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s="2" customFormat="1" ht="24.95" customHeight="1" x14ac:dyDescent="0.2">
      <c r="A49" s="3"/>
      <c r="B49" s="4"/>
      <c r="C49" s="130" t="s">
        <v>948</v>
      </c>
      <c r="D49" s="3"/>
      <c r="E49" s="3"/>
      <c r="F49" s="3"/>
      <c r="G49" s="3"/>
      <c r="H49" s="3"/>
      <c r="I49" s="104"/>
      <c r="J49" s="3"/>
      <c r="K49" s="3"/>
      <c r="L49" s="117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s="2" customFormat="1" ht="6.95" customHeight="1" x14ac:dyDescent="0.2">
      <c r="A50" s="3"/>
      <c r="B50" s="4"/>
      <c r="C50" s="3"/>
      <c r="D50" s="3"/>
      <c r="E50" s="3"/>
      <c r="F50" s="3"/>
      <c r="G50" s="3"/>
      <c r="H50" s="3"/>
      <c r="I50" s="104"/>
      <c r="J50" s="3"/>
      <c r="K50" s="3"/>
      <c r="L50" s="117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s="2" customFormat="1" ht="12" customHeight="1" x14ac:dyDescent="0.2">
      <c r="A51" s="3"/>
      <c r="B51" s="4"/>
      <c r="C51" s="121" t="s">
        <v>929</v>
      </c>
      <c r="D51" s="3"/>
      <c r="E51" s="3"/>
      <c r="F51" s="3"/>
      <c r="G51" s="3"/>
      <c r="H51" s="3"/>
      <c r="I51" s="104"/>
      <c r="J51" s="3"/>
      <c r="K51" s="3"/>
      <c r="L51" s="117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s="2" customFormat="1" ht="16.5" customHeight="1" x14ac:dyDescent="0.2">
      <c r="A52" s="3"/>
      <c r="B52" s="4"/>
      <c r="C52" s="3"/>
      <c r="D52" s="3"/>
      <c r="E52" s="128" t="str">
        <f>E7</f>
        <v>Invelt – pavilon pro ojeté vozy</v>
      </c>
      <c r="F52" s="129"/>
      <c r="G52" s="129"/>
      <c r="H52" s="129"/>
      <c r="I52" s="104"/>
      <c r="J52" s="3"/>
      <c r="K52" s="3"/>
      <c r="L52" s="117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" customHeight="1" x14ac:dyDescent="0.2">
      <c r="B53" s="126"/>
      <c r="C53" s="121" t="s">
        <v>928</v>
      </c>
      <c r="L53" s="126"/>
    </row>
    <row r="54" spans="1:31" ht="16.5" customHeight="1" x14ac:dyDescent="0.2">
      <c r="B54" s="126"/>
      <c r="E54" s="128" t="s">
        <v>927</v>
      </c>
      <c r="F54" s="127"/>
      <c r="G54" s="127"/>
      <c r="H54" s="127"/>
      <c r="L54" s="126"/>
    </row>
    <row r="55" spans="1:31" ht="12" customHeight="1" x14ac:dyDescent="0.2">
      <c r="B55" s="126"/>
      <c r="C55" s="121" t="s">
        <v>926</v>
      </c>
      <c r="L55" s="126"/>
    </row>
    <row r="56" spans="1:31" s="2" customFormat="1" ht="16.5" customHeight="1" x14ac:dyDescent="0.2">
      <c r="A56" s="3"/>
      <c r="B56" s="4"/>
      <c r="C56" s="3"/>
      <c r="D56" s="3"/>
      <c r="E56" s="125" t="s">
        <v>925</v>
      </c>
      <c r="F56" s="123"/>
      <c r="G56" s="123"/>
      <c r="H56" s="123"/>
      <c r="I56" s="104"/>
      <c r="J56" s="3"/>
      <c r="K56" s="3"/>
      <c r="L56" s="117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2" customFormat="1" ht="12" customHeight="1" x14ac:dyDescent="0.2">
      <c r="A57" s="3"/>
      <c r="B57" s="4"/>
      <c r="C57" s="121" t="s">
        <v>924</v>
      </c>
      <c r="D57" s="3"/>
      <c r="E57" s="3"/>
      <c r="F57" s="3"/>
      <c r="G57" s="3"/>
      <c r="H57" s="3"/>
      <c r="I57" s="104"/>
      <c r="J57" s="3"/>
      <c r="K57" s="3"/>
      <c r="L57" s="11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2" customFormat="1" ht="16.5" customHeight="1" x14ac:dyDescent="0.2">
      <c r="A58" s="3"/>
      <c r="B58" s="4"/>
      <c r="C58" s="3"/>
      <c r="D58" s="3"/>
      <c r="E58" s="124" t="str">
        <f>E13</f>
        <v>D.1.2.2 - Betonové konstrukce</v>
      </c>
      <c r="F58" s="123"/>
      <c r="G58" s="123"/>
      <c r="H58" s="123"/>
      <c r="I58" s="104"/>
      <c r="J58" s="3"/>
      <c r="K58" s="3"/>
      <c r="L58" s="11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2" customFormat="1" ht="6.95" customHeight="1" x14ac:dyDescent="0.2">
      <c r="A59" s="3"/>
      <c r="B59" s="4"/>
      <c r="C59" s="3"/>
      <c r="D59" s="3"/>
      <c r="E59" s="3"/>
      <c r="F59" s="3"/>
      <c r="G59" s="3"/>
      <c r="H59" s="3"/>
      <c r="I59" s="104"/>
      <c r="J59" s="3"/>
      <c r="K59" s="3"/>
      <c r="L59" s="117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2" customFormat="1" ht="12" customHeight="1" x14ac:dyDescent="0.2">
      <c r="A60" s="3"/>
      <c r="B60" s="4"/>
      <c r="C60" s="121" t="s">
        <v>923</v>
      </c>
      <c r="D60" s="3"/>
      <c r="E60" s="3"/>
      <c r="F60" s="120" t="str">
        <f>F16</f>
        <v>Rokycanská 1422/111, Plzeň</v>
      </c>
      <c r="G60" s="3"/>
      <c r="H60" s="3"/>
      <c r="I60" s="119" t="s">
        <v>922</v>
      </c>
      <c r="J60" s="122" t="str">
        <f>IF(J16="","",J16)</f>
        <v>26. 3. 2020</v>
      </c>
      <c r="K60" s="3"/>
      <c r="L60" s="117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2" customFormat="1" ht="6.95" customHeight="1" x14ac:dyDescent="0.2">
      <c r="A61" s="3"/>
      <c r="B61" s="4"/>
      <c r="C61" s="3"/>
      <c r="D61" s="3"/>
      <c r="E61" s="3"/>
      <c r="F61" s="3"/>
      <c r="G61" s="3"/>
      <c r="H61" s="3"/>
      <c r="I61" s="104"/>
      <c r="J61" s="3"/>
      <c r="K61" s="3"/>
      <c r="L61" s="117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s="2" customFormat="1" ht="40.15" customHeight="1" x14ac:dyDescent="0.2">
      <c r="A62" s="3"/>
      <c r="B62" s="4"/>
      <c r="C62" s="121" t="s">
        <v>921</v>
      </c>
      <c r="D62" s="3"/>
      <c r="E62" s="3"/>
      <c r="F62" s="120" t="str">
        <f>E19</f>
        <v>invelt – s.r.o., Jeremiášova 1127/5, 155 00 Praha</v>
      </c>
      <c r="G62" s="3"/>
      <c r="H62" s="3"/>
      <c r="I62" s="119" t="s">
        <v>920</v>
      </c>
      <c r="J62" s="118" t="str">
        <f>E25</f>
        <v>A.S.S.A. architekti s.r.o., Perlová 7,301 14 Plzeň</v>
      </c>
      <c r="K62" s="3"/>
      <c r="L62" s="117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s="2" customFormat="1" ht="15.2" customHeight="1" x14ac:dyDescent="0.2">
      <c r="A63" s="3"/>
      <c r="B63" s="4"/>
      <c r="C63" s="121" t="s">
        <v>919</v>
      </c>
      <c r="D63" s="3"/>
      <c r="E63" s="3"/>
      <c r="F63" s="120" t="str">
        <f>IF(E22="","",E22)</f>
        <v>Vyplň údaj</v>
      </c>
      <c r="G63" s="3"/>
      <c r="H63" s="3"/>
      <c r="I63" s="119" t="s">
        <v>918</v>
      </c>
      <c r="J63" s="118" t="str">
        <f>E28</f>
        <v xml:space="preserve"> </v>
      </c>
      <c r="K63" s="3"/>
      <c r="L63" s="117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s="2" customFormat="1" ht="10.35" customHeight="1" x14ac:dyDescent="0.2">
      <c r="A64" s="3"/>
      <c r="B64" s="4"/>
      <c r="C64" s="3"/>
      <c r="D64" s="3"/>
      <c r="E64" s="3"/>
      <c r="F64" s="3"/>
      <c r="G64" s="3"/>
      <c r="H64" s="3"/>
      <c r="I64" s="104"/>
      <c r="J64" s="3"/>
      <c r="K64" s="3"/>
      <c r="L64" s="117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47" s="2" customFormat="1" ht="29.25" customHeight="1" x14ac:dyDescent="0.2">
      <c r="A65" s="3"/>
      <c r="B65" s="4"/>
      <c r="C65" s="151" t="s">
        <v>947</v>
      </c>
      <c r="D65" s="148"/>
      <c r="E65" s="148"/>
      <c r="F65" s="148"/>
      <c r="G65" s="148"/>
      <c r="H65" s="148"/>
      <c r="I65" s="150"/>
      <c r="J65" s="149" t="s">
        <v>910</v>
      </c>
      <c r="K65" s="148"/>
      <c r="L65" s="117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47" s="2" customFormat="1" ht="10.35" customHeight="1" x14ac:dyDescent="0.2">
      <c r="A66" s="3"/>
      <c r="B66" s="4"/>
      <c r="C66" s="3"/>
      <c r="D66" s="3"/>
      <c r="E66" s="3"/>
      <c r="F66" s="3"/>
      <c r="G66" s="3"/>
      <c r="H66" s="3"/>
      <c r="I66" s="104"/>
      <c r="J66" s="3"/>
      <c r="K66" s="3"/>
      <c r="L66" s="117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47" s="2" customFormat="1" ht="22.9" customHeight="1" x14ac:dyDescent="0.2">
      <c r="A67" s="3"/>
      <c r="B67" s="4"/>
      <c r="C67" s="147" t="s">
        <v>946</v>
      </c>
      <c r="D67" s="3"/>
      <c r="E67" s="3"/>
      <c r="F67" s="3"/>
      <c r="G67" s="3"/>
      <c r="H67" s="3"/>
      <c r="I67" s="104"/>
      <c r="J67" s="146">
        <f>J106</f>
        <v>0</v>
      </c>
      <c r="K67" s="3"/>
      <c r="L67" s="117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U67" s="27" t="s">
        <v>900</v>
      </c>
    </row>
    <row r="68" spans="1:47" s="134" customFormat="1" ht="24.95" customHeight="1" x14ac:dyDescent="0.2">
      <c r="B68" s="135"/>
      <c r="D68" s="139" t="s">
        <v>945</v>
      </c>
      <c r="E68" s="138"/>
      <c r="F68" s="138"/>
      <c r="G68" s="138"/>
      <c r="H68" s="138"/>
      <c r="I68" s="137"/>
      <c r="J68" s="136">
        <f>J107</f>
        <v>0</v>
      </c>
      <c r="L68" s="135"/>
    </row>
    <row r="69" spans="1:47" s="140" customFormat="1" ht="19.899999999999999" customHeight="1" x14ac:dyDescent="0.2">
      <c r="B69" s="141"/>
      <c r="D69" s="145" t="s">
        <v>944</v>
      </c>
      <c r="E69" s="144"/>
      <c r="F69" s="144"/>
      <c r="G69" s="144"/>
      <c r="H69" s="144"/>
      <c r="I69" s="143"/>
      <c r="J69" s="142">
        <f>J108</f>
        <v>0</v>
      </c>
      <c r="L69" s="141"/>
    </row>
    <row r="70" spans="1:47" s="140" customFormat="1" ht="19.899999999999999" customHeight="1" x14ac:dyDescent="0.2">
      <c r="B70" s="141"/>
      <c r="D70" s="145" t="s">
        <v>943</v>
      </c>
      <c r="E70" s="144"/>
      <c r="F70" s="144"/>
      <c r="G70" s="144"/>
      <c r="H70" s="144"/>
      <c r="I70" s="143"/>
      <c r="J70" s="142">
        <f>J432</f>
        <v>0</v>
      </c>
      <c r="L70" s="141"/>
    </row>
    <row r="71" spans="1:47" s="140" customFormat="1" ht="19.899999999999999" customHeight="1" x14ac:dyDescent="0.2">
      <c r="B71" s="141"/>
      <c r="D71" s="145" t="s">
        <v>942</v>
      </c>
      <c r="E71" s="144"/>
      <c r="F71" s="144"/>
      <c r="G71" s="144"/>
      <c r="H71" s="144"/>
      <c r="I71" s="143"/>
      <c r="J71" s="142">
        <f>J582</f>
        <v>0</v>
      </c>
      <c r="L71" s="141"/>
    </row>
    <row r="72" spans="1:47" s="140" customFormat="1" ht="19.899999999999999" customHeight="1" x14ac:dyDescent="0.2">
      <c r="B72" s="141"/>
      <c r="D72" s="145" t="s">
        <v>941</v>
      </c>
      <c r="E72" s="144"/>
      <c r="F72" s="144"/>
      <c r="G72" s="144"/>
      <c r="H72" s="144"/>
      <c r="I72" s="143"/>
      <c r="J72" s="142">
        <f>J886</f>
        <v>0</v>
      </c>
      <c r="L72" s="141"/>
    </row>
    <row r="73" spans="1:47" s="140" customFormat="1" ht="19.899999999999999" customHeight="1" x14ac:dyDescent="0.2">
      <c r="B73" s="141"/>
      <c r="D73" s="145" t="s">
        <v>940</v>
      </c>
      <c r="E73" s="144"/>
      <c r="F73" s="144"/>
      <c r="G73" s="144"/>
      <c r="H73" s="144"/>
      <c r="I73" s="143"/>
      <c r="J73" s="142">
        <f>J915</f>
        <v>0</v>
      </c>
      <c r="L73" s="141"/>
    </row>
    <row r="74" spans="1:47" s="140" customFormat="1" ht="19.899999999999999" customHeight="1" x14ac:dyDescent="0.2">
      <c r="B74" s="141"/>
      <c r="D74" s="145" t="s">
        <v>939</v>
      </c>
      <c r="E74" s="144"/>
      <c r="F74" s="144"/>
      <c r="G74" s="144"/>
      <c r="H74" s="144"/>
      <c r="I74" s="143"/>
      <c r="J74" s="142">
        <f>J920</f>
        <v>0</v>
      </c>
      <c r="L74" s="141"/>
    </row>
    <row r="75" spans="1:47" s="140" customFormat="1" ht="14.85" customHeight="1" x14ac:dyDescent="0.2">
      <c r="B75" s="141"/>
      <c r="D75" s="145" t="s">
        <v>938</v>
      </c>
      <c r="E75" s="144"/>
      <c r="F75" s="144"/>
      <c r="G75" s="144"/>
      <c r="H75" s="144"/>
      <c r="I75" s="143"/>
      <c r="J75" s="142">
        <f>J1018</f>
        <v>0</v>
      </c>
      <c r="L75" s="141"/>
    </row>
    <row r="76" spans="1:47" s="134" customFormat="1" ht="24.95" customHeight="1" x14ac:dyDescent="0.2">
      <c r="B76" s="135"/>
      <c r="D76" s="139" t="s">
        <v>937</v>
      </c>
      <c r="E76" s="138"/>
      <c r="F76" s="138"/>
      <c r="G76" s="138"/>
      <c r="H76" s="138"/>
      <c r="I76" s="137"/>
      <c r="J76" s="136">
        <f>J1020</f>
        <v>0</v>
      </c>
      <c r="L76" s="135"/>
    </row>
    <row r="77" spans="1:47" s="140" customFormat="1" ht="19.899999999999999" customHeight="1" x14ac:dyDescent="0.2">
      <c r="B77" s="141"/>
      <c r="D77" s="145" t="s">
        <v>936</v>
      </c>
      <c r="E77" s="144"/>
      <c r="F77" s="144"/>
      <c r="G77" s="144"/>
      <c r="H77" s="144"/>
      <c r="I77" s="143"/>
      <c r="J77" s="142">
        <f>J1021</f>
        <v>0</v>
      </c>
      <c r="L77" s="141"/>
    </row>
    <row r="78" spans="1:47" s="140" customFormat="1" ht="19.899999999999999" customHeight="1" x14ac:dyDescent="0.2">
      <c r="B78" s="141"/>
      <c r="D78" s="145" t="s">
        <v>935</v>
      </c>
      <c r="E78" s="144"/>
      <c r="F78" s="144"/>
      <c r="G78" s="144"/>
      <c r="H78" s="144"/>
      <c r="I78" s="143"/>
      <c r="J78" s="142">
        <f>J1085</f>
        <v>0</v>
      </c>
      <c r="L78" s="141"/>
    </row>
    <row r="79" spans="1:47" s="140" customFormat="1" ht="19.899999999999999" customHeight="1" x14ac:dyDescent="0.2">
      <c r="B79" s="141"/>
      <c r="D79" s="145" t="s">
        <v>934</v>
      </c>
      <c r="E79" s="144"/>
      <c r="F79" s="144"/>
      <c r="G79" s="144"/>
      <c r="H79" s="144"/>
      <c r="I79" s="143"/>
      <c r="J79" s="142">
        <f>J1098</f>
        <v>0</v>
      </c>
      <c r="L79" s="141"/>
    </row>
    <row r="80" spans="1:47" s="134" customFormat="1" ht="24.95" customHeight="1" x14ac:dyDescent="0.2">
      <c r="B80" s="135"/>
      <c r="D80" s="139" t="s">
        <v>933</v>
      </c>
      <c r="E80" s="138"/>
      <c r="F80" s="138"/>
      <c r="G80" s="138"/>
      <c r="H80" s="138"/>
      <c r="I80" s="137"/>
      <c r="J80" s="136">
        <f>J1121</f>
        <v>0</v>
      </c>
      <c r="L80" s="135"/>
    </row>
    <row r="81" spans="1:31" s="140" customFormat="1" ht="19.899999999999999" customHeight="1" x14ac:dyDescent="0.2">
      <c r="B81" s="141"/>
      <c r="D81" s="145" t="s">
        <v>932</v>
      </c>
      <c r="E81" s="144"/>
      <c r="F81" s="144"/>
      <c r="G81" s="144"/>
      <c r="H81" s="144"/>
      <c r="I81" s="143"/>
      <c r="J81" s="142">
        <f>J1122</f>
        <v>0</v>
      </c>
      <c r="L81" s="141"/>
    </row>
    <row r="82" spans="1:31" s="134" customFormat="1" ht="24.95" customHeight="1" x14ac:dyDescent="0.2">
      <c r="B82" s="135"/>
      <c r="D82" s="139" t="s">
        <v>931</v>
      </c>
      <c r="E82" s="138"/>
      <c r="F82" s="138"/>
      <c r="G82" s="138"/>
      <c r="H82" s="138"/>
      <c r="I82" s="137"/>
      <c r="J82" s="136">
        <f>J1128</f>
        <v>0</v>
      </c>
      <c r="L82" s="135"/>
    </row>
    <row r="83" spans="1:31" s="2" customFormat="1" ht="21.75" customHeight="1" x14ac:dyDescent="0.2">
      <c r="A83" s="3"/>
      <c r="B83" s="4"/>
      <c r="C83" s="3"/>
      <c r="D83" s="3"/>
      <c r="E83" s="3"/>
      <c r="F83" s="3"/>
      <c r="G83" s="3"/>
      <c r="H83" s="3"/>
      <c r="I83" s="104"/>
      <c r="J83" s="3"/>
      <c r="K83" s="3"/>
      <c r="L83" s="117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2" customFormat="1" ht="6.95" customHeight="1" x14ac:dyDescent="0.2">
      <c r="A84" s="3"/>
      <c r="B84" s="7"/>
      <c r="C84" s="5"/>
      <c r="D84" s="5"/>
      <c r="E84" s="5"/>
      <c r="F84" s="5"/>
      <c r="G84" s="5"/>
      <c r="H84" s="5"/>
      <c r="I84" s="6"/>
      <c r="J84" s="5"/>
      <c r="K84" s="5"/>
      <c r="L84" s="117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8" spans="1:31" s="2" customFormat="1" ht="6.95" customHeight="1" x14ac:dyDescent="0.2">
      <c r="A88" s="3"/>
      <c r="B88" s="133"/>
      <c r="C88" s="131"/>
      <c r="D88" s="131"/>
      <c r="E88" s="131"/>
      <c r="F88" s="131"/>
      <c r="G88" s="131"/>
      <c r="H88" s="131"/>
      <c r="I88" s="132"/>
      <c r="J88" s="131"/>
      <c r="K88" s="131"/>
      <c r="L88" s="117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2" customFormat="1" ht="24.95" customHeight="1" x14ac:dyDescent="0.2">
      <c r="A89" s="3"/>
      <c r="B89" s="4"/>
      <c r="C89" s="130" t="s">
        <v>930</v>
      </c>
      <c r="D89" s="3"/>
      <c r="E89" s="3"/>
      <c r="F89" s="3"/>
      <c r="G89" s="3"/>
      <c r="H89" s="3"/>
      <c r="I89" s="104"/>
      <c r="J89" s="3"/>
      <c r="K89" s="3"/>
      <c r="L89" s="117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2" customFormat="1" ht="6.95" customHeight="1" x14ac:dyDescent="0.2">
      <c r="A90" s="3"/>
      <c r="B90" s="4"/>
      <c r="C90" s="3"/>
      <c r="D90" s="3"/>
      <c r="E90" s="3"/>
      <c r="F90" s="3"/>
      <c r="G90" s="3"/>
      <c r="H90" s="3"/>
      <c r="I90" s="104"/>
      <c r="J90" s="3"/>
      <c r="K90" s="3"/>
      <c r="L90" s="117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2" customFormat="1" ht="12" customHeight="1" x14ac:dyDescent="0.2">
      <c r="A91" s="3"/>
      <c r="B91" s="4"/>
      <c r="C91" s="121" t="s">
        <v>929</v>
      </c>
      <c r="D91" s="3"/>
      <c r="E91" s="3"/>
      <c r="F91" s="3"/>
      <c r="G91" s="3"/>
      <c r="H91" s="3"/>
      <c r="I91" s="104"/>
      <c r="J91" s="3"/>
      <c r="K91" s="3"/>
      <c r="L91" s="117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2" customFormat="1" ht="16.5" customHeight="1" x14ac:dyDescent="0.2">
      <c r="A92" s="3"/>
      <c r="B92" s="4"/>
      <c r="C92" s="3"/>
      <c r="D92" s="3"/>
      <c r="E92" s="128" t="str">
        <f>E7</f>
        <v>Invelt – pavilon pro ojeté vozy</v>
      </c>
      <c r="F92" s="129"/>
      <c r="G92" s="129"/>
      <c r="H92" s="129"/>
      <c r="I92" s="104"/>
      <c r="J92" s="3"/>
      <c r="K92" s="3"/>
      <c r="L92" s="117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" customHeight="1" x14ac:dyDescent="0.2">
      <c r="B93" s="126"/>
      <c r="C93" s="121" t="s">
        <v>928</v>
      </c>
      <c r="L93" s="126"/>
    </row>
    <row r="94" spans="1:31" ht="16.5" customHeight="1" x14ac:dyDescent="0.2">
      <c r="B94" s="126"/>
      <c r="E94" s="128" t="s">
        <v>927</v>
      </c>
      <c r="F94" s="127"/>
      <c r="G94" s="127"/>
      <c r="H94" s="127"/>
      <c r="L94" s="126"/>
    </row>
    <row r="95" spans="1:31" ht="12" customHeight="1" x14ac:dyDescent="0.2">
      <c r="B95" s="126"/>
      <c r="C95" s="121" t="s">
        <v>926</v>
      </c>
      <c r="L95" s="126"/>
    </row>
    <row r="96" spans="1:31" s="2" customFormat="1" ht="16.5" customHeight="1" x14ac:dyDescent="0.2">
      <c r="A96" s="3"/>
      <c r="B96" s="4"/>
      <c r="C96" s="3"/>
      <c r="D96" s="3"/>
      <c r="E96" s="125" t="s">
        <v>925</v>
      </c>
      <c r="F96" s="123"/>
      <c r="G96" s="123"/>
      <c r="H96" s="123"/>
      <c r="I96" s="104"/>
      <c r="J96" s="3"/>
      <c r="K96" s="3"/>
      <c r="L96" s="117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65" s="2" customFormat="1" ht="12" customHeight="1" x14ac:dyDescent="0.2">
      <c r="A97" s="3"/>
      <c r="B97" s="4"/>
      <c r="C97" s="121" t="s">
        <v>924</v>
      </c>
      <c r="D97" s="3"/>
      <c r="E97" s="3"/>
      <c r="F97" s="3"/>
      <c r="G97" s="3"/>
      <c r="H97" s="3"/>
      <c r="I97" s="104"/>
      <c r="J97" s="3"/>
      <c r="K97" s="3"/>
      <c r="L97" s="117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65" s="2" customFormat="1" ht="16.5" customHeight="1" x14ac:dyDescent="0.2">
      <c r="A98" s="3"/>
      <c r="B98" s="4"/>
      <c r="C98" s="3"/>
      <c r="D98" s="3"/>
      <c r="E98" s="124" t="str">
        <f>E13</f>
        <v>D.1.2.2 - Betonové konstrukce</v>
      </c>
      <c r="F98" s="123"/>
      <c r="G98" s="123"/>
      <c r="H98" s="123"/>
      <c r="I98" s="104"/>
      <c r="J98" s="3"/>
      <c r="K98" s="3"/>
      <c r="L98" s="117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65" s="2" customFormat="1" ht="6.95" customHeight="1" x14ac:dyDescent="0.2">
      <c r="A99" s="3"/>
      <c r="B99" s="4"/>
      <c r="C99" s="3"/>
      <c r="D99" s="3"/>
      <c r="E99" s="3"/>
      <c r="F99" s="3"/>
      <c r="G99" s="3"/>
      <c r="H99" s="3"/>
      <c r="I99" s="104"/>
      <c r="J99" s="3"/>
      <c r="K99" s="3"/>
      <c r="L99" s="117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65" s="2" customFormat="1" ht="12" customHeight="1" x14ac:dyDescent="0.2">
      <c r="A100" s="3"/>
      <c r="B100" s="4"/>
      <c r="C100" s="121" t="s">
        <v>923</v>
      </c>
      <c r="D100" s="3"/>
      <c r="E100" s="3"/>
      <c r="F100" s="120" t="str">
        <f>F16</f>
        <v>Rokycanská 1422/111, Plzeň</v>
      </c>
      <c r="G100" s="3"/>
      <c r="H100" s="3"/>
      <c r="I100" s="119" t="s">
        <v>922</v>
      </c>
      <c r="J100" s="122" t="str">
        <f>IF(J16="","",J16)</f>
        <v>26. 3. 2020</v>
      </c>
      <c r="K100" s="3"/>
      <c r="L100" s="117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65" s="2" customFormat="1" ht="6.95" customHeight="1" x14ac:dyDescent="0.2">
      <c r="A101" s="3"/>
      <c r="B101" s="4"/>
      <c r="C101" s="3"/>
      <c r="D101" s="3"/>
      <c r="E101" s="3"/>
      <c r="F101" s="3"/>
      <c r="G101" s="3"/>
      <c r="H101" s="3"/>
      <c r="I101" s="104"/>
      <c r="J101" s="3"/>
      <c r="K101" s="3"/>
      <c r="L101" s="117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65" s="2" customFormat="1" ht="40.15" customHeight="1" x14ac:dyDescent="0.2">
      <c r="A102" s="3"/>
      <c r="B102" s="4"/>
      <c r="C102" s="121" t="s">
        <v>921</v>
      </c>
      <c r="D102" s="3"/>
      <c r="E102" s="3"/>
      <c r="F102" s="120" t="str">
        <f>E19</f>
        <v>invelt – s.r.o., Jeremiášova 1127/5, 155 00 Praha</v>
      </c>
      <c r="G102" s="3"/>
      <c r="H102" s="3"/>
      <c r="I102" s="119" t="s">
        <v>920</v>
      </c>
      <c r="J102" s="118" t="str">
        <f>E25</f>
        <v>A.S.S.A. architekti s.r.o., Perlová 7,301 14 Plzeň</v>
      </c>
      <c r="K102" s="3"/>
      <c r="L102" s="117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65" s="2" customFormat="1" ht="15.2" customHeight="1" x14ac:dyDescent="0.2">
      <c r="A103" s="3"/>
      <c r="B103" s="4"/>
      <c r="C103" s="121" t="s">
        <v>919</v>
      </c>
      <c r="D103" s="3"/>
      <c r="E103" s="3"/>
      <c r="F103" s="120" t="str">
        <f>IF(E22="","",E22)</f>
        <v>Vyplň údaj</v>
      </c>
      <c r="G103" s="3"/>
      <c r="H103" s="3"/>
      <c r="I103" s="119" t="s">
        <v>918</v>
      </c>
      <c r="J103" s="118" t="str">
        <f>E28</f>
        <v xml:space="preserve"> </v>
      </c>
      <c r="K103" s="3"/>
      <c r="L103" s="117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65" s="2" customFormat="1" ht="10.35" customHeight="1" x14ac:dyDescent="0.2">
      <c r="A104" s="3"/>
      <c r="B104" s="4"/>
      <c r="C104" s="3"/>
      <c r="D104" s="3"/>
      <c r="E104" s="3"/>
      <c r="F104" s="3"/>
      <c r="G104" s="3"/>
      <c r="H104" s="3"/>
      <c r="I104" s="104"/>
      <c r="J104" s="3"/>
      <c r="K104" s="3"/>
      <c r="L104" s="117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65" s="106" customFormat="1" ht="29.25" customHeight="1" x14ac:dyDescent="0.2">
      <c r="A105" s="107"/>
      <c r="B105" s="116"/>
      <c r="C105" s="115" t="s">
        <v>917</v>
      </c>
      <c r="D105" s="113" t="s">
        <v>916</v>
      </c>
      <c r="E105" s="113" t="s">
        <v>915</v>
      </c>
      <c r="F105" s="113" t="s">
        <v>914</v>
      </c>
      <c r="G105" s="113" t="s">
        <v>913</v>
      </c>
      <c r="H105" s="113" t="s">
        <v>912</v>
      </c>
      <c r="I105" s="114" t="s">
        <v>911</v>
      </c>
      <c r="J105" s="113" t="s">
        <v>910</v>
      </c>
      <c r="K105" s="112" t="s">
        <v>909</v>
      </c>
      <c r="L105" s="111"/>
      <c r="M105" s="110" t="s">
        <v>6</v>
      </c>
      <c r="N105" s="109" t="s">
        <v>908</v>
      </c>
      <c r="O105" s="109" t="s">
        <v>907</v>
      </c>
      <c r="P105" s="109" t="s">
        <v>906</v>
      </c>
      <c r="Q105" s="109" t="s">
        <v>905</v>
      </c>
      <c r="R105" s="109" t="s">
        <v>904</v>
      </c>
      <c r="S105" s="109" t="s">
        <v>903</v>
      </c>
      <c r="T105" s="108" t="s">
        <v>902</v>
      </c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</row>
    <row r="106" spans="1:65" s="2" customFormat="1" ht="22.9" customHeight="1" x14ac:dyDescent="0.25">
      <c r="A106" s="3"/>
      <c r="B106" s="4"/>
      <c r="C106" s="105" t="s">
        <v>901</v>
      </c>
      <c r="D106" s="3"/>
      <c r="E106" s="3"/>
      <c r="F106" s="3"/>
      <c r="G106" s="3"/>
      <c r="H106" s="3"/>
      <c r="I106" s="104"/>
      <c r="J106" s="103">
        <f>BK106</f>
        <v>0</v>
      </c>
      <c r="K106" s="3"/>
      <c r="L106" s="4"/>
      <c r="M106" s="102"/>
      <c r="N106" s="101"/>
      <c r="O106" s="99"/>
      <c r="P106" s="100">
        <f>P107+P1020+P1121+P1128</f>
        <v>0</v>
      </c>
      <c r="Q106" s="99"/>
      <c r="R106" s="100">
        <f>R107+R1020+R1121+R1128</f>
        <v>3483.4208207943989</v>
      </c>
      <c r="S106" s="99"/>
      <c r="T106" s="98">
        <f>T107+T1020+T1121+T1128</f>
        <v>0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T106" s="27" t="s">
        <v>18</v>
      </c>
      <c r="AU106" s="27" t="s">
        <v>900</v>
      </c>
      <c r="BK106" s="97">
        <f>BK107+BK1020+BK1121+BK1128</f>
        <v>0</v>
      </c>
    </row>
    <row r="107" spans="1:65" s="42" customFormat="1" ht="25.9" customHeight="1" x14ac:dyDescent="0.2">
      <c r="B107" s="50"/>
      <c r="D107" s="44" t="s">
        <v>18</v>
      </c>
      <c r="E107" s="53" t="s">
        <v>899</v>
      </c>
      <c r="F107" s="53" t="s">
        <v>898</v>
      </c>
      <c r="I107" s="52"/>
      <c r="J107" s="51">
        <f>BK107</f>
        <v>0</v>
      </c>
      <c r="L107" s="50"/>
      <c r="M107" s="49"/>
      <c r="N107" s="47"/>
      <c r="O107" s="47"/>
      <c r="P107" s="48">
        <f>P108+P432+P582+P886+P915+P920</f>
        <v>0</v>
      </c>
      <c r="Q107" s="47"/>
      <c r="R107" s="48">
        <f>R108+R432+R582+R886+R915+R920</f>
        <v>3479.254392914399</v>
      </c>
      <c r="S107" s="47"/>
      <c r="T107" s="46">
        <f>T108+T432+T582+T886+T915+T920</f>
        <v>0</v>
      </c>
      <c r="AR107" s="44" t="s">
        <v>1</v>
      </c>
      <c r="AT107" s="45" t="s">
        <v>18</v>
      </c>
      <c r="AU107" s="45" t="s">
        <v>7</v>
      </c>
      <c r="AY107" s="44" t="s">
        <v>0</v>
      </c>
      <c r="BK107" s="43">
        <f>BK108+BK432+BK582+BK886+BK915+BK920</f>
        <v>0</v>
      </c>
    </row>
    <row r="108" spans="1:65" s="42" customFormat="1" ht="22.9" customHeight="1" x14ac:dyDescent="0.2">
      <c r="B108" s="50"/>
      <c r="D108" s="44" t="s">
        <v>18</v>
      </c>
      <c r="E108" s="68" t="s">
        <v>3</v>
      </c>
      <c r="F108" s="68" t="s">
        <v>897</v>
      </c>
      <c r="I108" s="52"/>
      <c r="J108" s="67">
        <f>BK108</f>
        <v>0</v>
      </c>
      <c r="L108" s="50"/>
      <c r="M108" s="49"/>
      <c r="N108" s="47"/>
      <c r="O108" s="47"/>
      <c r="P108" s="48">
        <f>SUM(P109:P431)</f>
        <v>0</v>
      </c>
      <c r="Q108" s="47"/>
      <c r="R108" s="48">
        <f>SUM(R109:R431)</f>
        <v>1735.1257155443996</v>
      </c>
      <c r="S108" s="47"/>
      <c r="T108" s="46">
        <f>SUM(T109:T431)</f>
        <v>0</v>
      </c>
      <c r="AR108" s="44" t="s">
        <v>1</v>
      </c>
      <c r="AT108" s="45" t="s">
        <v>18</v>
      </c>
      <c r="AU108" s="45" t="s">
        <v>1</v>
      </c>
      <c r="AY108" s="44" t="s">
        <v>0</v>
      </c>
      <c r="BK108" s="43">
        <f>SUM(BK109:BK431)</f>
        <v>0</v>
      </c>
    </row>
    <row r="109" spans="1:65" s="2" customFormat="1" ht="21.75" customHeight="1" x14ac:dyDescent="0.2">
      <c r="A109" s="3"/>
      <c r="B109" s="41"/>
      <c r="C109" s="40" t="s">
        <v>1</v>
      </c>
      <c r="D109" s="40" t="s">
        <v>11</v>
      </c>
      <c r="E109" s="39" t="s">
        <v>896</v>
      </c>
      <c r="F109" s="34" t="s">
        <v>895</v>
      </c>
      <c r="G109" s="38" t="s">
        <v>251</v>
      </c>
      <c r="H109" s="37">
        <v>0.77200000000000002</v>
      </c>
      <c r="I109" s="36"/>
      <c r="J109" s="35">
        <f>ROUND(I109*H109,2)</f>
        <v>0</v>
      </c>
      <c r="K109" s="34" t="s">
        <v>13</v>
      </c>
      <c r="L109" s="4"/>
      <c r="M109" s="33" t="s">
        <v>6</v>
      </c>
      <c r="N109" s="32" t="s">
        <v>12</v>
      </c>
      <c r="O109" s="31"/>
      <c r="P109" s="30">
        <f>O109*H109</f>
        <v>0</v>
      </c>
      <c r="Q109" s="30">
        <v>0</v>
      </c>
      <c r="R109" s="30">
        <f>Q109*H109</f>
        <v>0</v>
      </c>
      <c r="S109" s="30">
        <v>0</v>
      </c>
      <c r="T109" s="29">
        <f>S109*H109</f>
        <v>0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R109" s="26" t="s">
        <v>19</v>
      </c>
      <c r="AT109" s="26" t="s">
        <v>11</v>
      </c>
      <c r="AU109" s="26" t="s">
        <v>3</v>
      </c>
      <c r="AY109" s="27" t="s">
        <v>0</v>
      </c>
      <c r="BE109" s="28">
        <f>IF(N109="základní",J109,0)</f>
        <v>0</v>
      </c>
      <c r="BF109" s="28">
        <f>IF(N109="snížená",J109,0)</f>
        <v>0</v>
      </c>
      <c r="BG109" s="28">
        <f>IF(N109="zákl. přenesená",J109,0)</f>
        <v>0</v>
      </c>
      <c r="BH109" s="28">
        <f>IF(N109="sníž. přenesená",J109,0)</f>
        <v>0</v>
      </c>
      <c r="BI109" s="28">
        <f>IF(N109="nulová",J109,0)</f>
        <v>0</v>
      </c>
      <c r="BJ109" s="27" t="s">
        <v>1</v>
      </c>
      <c r="BK109" s="28">
        <f>ROUND(I109*H109,2)</f>
        <v>0</v>
      </c>
      <c r="BL109" s="27" t="s">
        <v>19</v>
      </c>
      <c r="BM109" s="26" t="s">
        <v>894</v>
      </c>
    </row>
    <row r="110" spans="1:65" s="18" customFormat="1" x14ac:dyDescent="0.2">
      <c r="B110" s="23"/>
      <c r="D110" s="17" t="s">
        <v>4</v>
      </c>
      <c r="E110" s="19" t="s">
        <v>6</v>
      </c>
      <c r="F110" s="25" t="s">
        <v>890</v>
      </c>
      <c r="H110" s="19" t="s">
        <v>6</v>
      </c>
      <c r="I110" s="24"/>
      <c r="L110" s="23"/>
      <c r="M110" s="22"/>
      <c r="N110" s="21"/>
      <c r="O110" s="21"/>
      <c r="P110" s="21"/>
      <c r="Q110" s="21"/>
      <c r="R110" s="21"/>
      <c r="S110" s="21"/>
      <c r="T110" s="20"/>
      <c r="AT110" s="19" t="s">
        <v>4</v>
      </c>
      <c r="AU110" s="19" t="s">
        <v>3</v>
      </c>
      <c r="AV110" s="18" t="s">
        <v>1</v>
      </c>
      <c r="AW110" s="18" t="s">
        <v>2</v>
      </c>
      <c r="AX110" s="18" t="s">
        <v>7</v>
      </c>
      <c r="AY110" s="19" t="s">
        <v>0</v>
      </c>
    </row>
    <row r="111" spans="1:65" s="18" customFormat="1" x14ac:dyDescent="0.2">
      <c r="B111" s="23"/>
      <c r="D111" s="17" t="s">
        <v>4</v>
      </c>
      <c r="E111" s="19" t="s">
        <v>6</v>
      </c>
      <c r="F111" s="25" t="s">
        <v>889</v>
      </c>
      <c r="H111" s="19" t="s">
        <v>6</v>
      </c>
      <c r="I111" s="24"/>
      <c r="L111" s="23"/>
      <c r="M111" s="22"/>
      <c r="N111" s="21"/>
      <c r="O111" s="21"/>
      <c r="P111" s="21"/>
      <c r="Q111" s="21"/>
      <c r="R111" s="21"/>
      <c r="S111" s="21"/>
      <c r="T111" s="20"/>
      <c r="AT111" s="19" t="s">
        <v>4</v>
      </c>
      <c r="AU111" s="19" t="s">
        <v>3</v>
      </c>
      <c r="AV111" s="18" t="s">
        <v>1</v>
      </c>
      <c r="AW111" s="18" t="s">
        <v>2</v>
      </c>
      <c r="AX111" s="18" t="s">
        <v>7</v>
      </c>
      <c r="AY111" s="19" t="s">
        <v>0</v>
      </c>
    </row>
    <row r="112" spans="1:65" s="18" customFormat="1" x14ac:dyDescent="0.2">
      <c r="B112" s="23"/>
      <c r="D112" s="17" t="s">
        <v>4</v>
      </c>
      <c r="E112" s="19" t="s">
        <v>6</v>
      </c>
      <c r="F112" s="25" t="s">
        <v>893</v>
      </c>
      <c r="H112" s="19" t="s">
        <v>6</v>
      </c>
      <c r="I112" s="24"/>
      <c r="L112" s="23"/>
      <c r="M112" s="22"/>
      <c r="N112" s="21"/>
      <c r="O112" s="21"/>
      <c r="P112" s="21"/>
      <c r="Q112" s="21"/>
      <c r="R112" s="21"/>
      <c r="S112" s="21"/>
      <c r="T112" s="20"/>
      <c r="AT112" s="19" t="s">
        <v>4</v>
      </c>
      <c r="AU112" s="19" t="s">
        <v>3</v>
      </c>
      <c r="AV112" s="18" t="s">
        <v>1</v>
      </c>
      <c r="AW112" s="18" t="s">
        <v>2</v>
      </c>
      <c r="AX112" s="18" t="s">
        <v>7</v>
      </c>
      <c r="AY112" s="19" t="s">
        <v>0</v>
      </c>
    </row>
    <row r="113" spans="1:65" s="8" customFormat="1" x14ac:dyDescent="0.2">
      <c r="B113" s="13"/>
      <c r="D113" s="17" t="s">
        <v>4</v>
      </c>
      <c r="E113" s="9" t="s">
        <v>6</v>
      </c>
      <c r="F113" s="16" t="s">
        <v>892</v>
      </c>
      <c r="H113" s="15">
        <v>0.06</v>
      </c>
      <c r="I113" s="14"/>
      <c r="L113" s="13"/>
      <c r="M113" s="56"/>
      <c r="N113" s="55"/>
      <c r="O113" s="55"/>
      <c r="P113" s="55"/>
      <c r="Q113" s="55"/>
      <c r="R113" s="55"/>
      <c r="S113" s="55"/>
      <c r="T113" s="54"/>
      <c r="AT113" s="9" t="s">
        <v>4</v>
      </c>
      <c r="AU113" s="9" t="s">
        <v>3</v>
      </c>
      <c r="AV113" s="8" t="s">
        <v>3</v>
      </c>
      <c r="AW113" s="8" t="s">
        <v>2</v>
      </c>
      <c r="AX113" s="8" t="s">
        <v>7</v>
      </c>
      <c r="AY113" s="9" t="s">
        <v>0</v>
      </c>
    </row>
    <row r="114" spans="1:65" s="18" customFormat="1" x14ac:dyDescent="0.2">
      <c r="B114" s="23"/>
      <c r="D114" s="17" t="s">
        <v>4</v>
      </c>
      <c r="E114" s="19" t="s">
        <v>6</v>
      </c>
      <c r="F114" s="25" t="s">
        <v>891</v>
      </c>
      <c r="H114" s="19" t="s">
        <v>6</v>
      </c>
      <c r="I114" s="24"/>
      <c r="L114" s="23"/>
      <c r="M114" s="22"/>
      <c r="N114" s="21"/>
      <c r="O114" s="21"/>
      <c r="P114" s="21"/>
      <c r="Q114" s="21"/>
      <c r="R114" s="21"/>
      <c r="S114" s="21"/>
      <c r="T114" s="20"/>
      <c r="AT114" s="19" t="s">
        <v>4</v>
      </c>
      <c r="AU114" s="19" t="s">
        <v>3</v>
      </c>
      <c r="AV114" s="18" t="s">
        <v>1</v>
      </c>
      <c r="AW114" s="18" t="s">
        <v>2</v>
      </c>
      <c r="AX114" s="18" t="s">
        <v>7</v>
      </c>
      <c r="AY114" s="19" t="s">
        <v>0</v>
      </c>
    </row>
    <row r="115" spans="1:65" s="18" customFormat="1" x14ac:dyDescent="0.2">
      <c r="B115" s="23"/>
      <c r="D115" s="17" t="s">
        <v>4</v>
      </c>
      <c r="E115" s="19" t="s">
        <v>6</v>
      </c>
      <c r="F115" s="25" t="s">
        <v>764</v>
      </c>
      <c r="H115" s="19" t="s">
        <v>6</v>
      </c>
      <c r="I115" s="24"/>
      <c r="L115" s="23"/>
      <c r="M115" s="22"/>
      <c r="N115" s="21"/>
      <c r="O115" s="21"/>
      <c r="P115" s="21"/>
      <c r="Q115" s="21"/>
      <c r="R115" s="21"/>
      <c r="S115" s="21"/>
      <c r="T115" s="20"/>
      <c r="AT115" s="19" t="s">
        <v>4</v>
      </c>
      <c r="AU115" s="19" t="s">
        <v>3</v>
      </c>
      <c r="AV115" s="18" t="s">
        <v>1</v>
      </c>
      <c r="AW115" s="18" t="s">
        <v>2</v>
      </c>
      <c r="AX115" s="18" t="s">
        <v>7</v>
      </c>
      <c r="AY115" s="19" t="s">
        <v>0</v>
      </c>
    </row>
    <row r="116" spans="1:65" s="18" customFormat="1" x14ac:dyDescent="0.2">
      <c r="B116" s="23"/>
      <c r="D116" s="17" t="s">
        <v>4</v>
      </c>
      <c r="E116" s="19" t="s">
        <v>6</v>
      </c>
      <c r="F116" s="25" t="s">
        <v>763</v>
      </c>
      <c r="H116" s="19" t="s">
        <v>6</v>
      </c>
      <c r="I116" s="24"/>
      <c r="L116" s="23"/>
      <c r="M116" s="22"/>
      <c r="N116" s="21"/>
      <c r="O116" s="21"/>
      <c r="P116" s="21"/>
      <c r="Q116" s="21"/>
      <c r="R116" s="21"/>
      <c r="S116" s="21"/>
      <c r="T116" s="20"/>
      <c r="AT116" s="19" t="s">
        <v>4</v>
      </c>
      <c r="AU116" s="19" t="s">
        <v>3</v>
      </c>
      <c r="AV116" s="18" t="s">
        <v>1</v>
      </c>
      <c r="AW116" s="18" t="s">
        <v>2</v>
      </c>
      <c r="AX116" s="18" t="s">
        <v>7</v>
      </c>
      <c r="AY116" s="19" t="s">
        <v>0</v>
      </c>
    </row>
    <row r="117" spans="1:65" s="18" customFormat="1" x14ac:dyDescent="0.2">
      <c r="B117" s="23"/>
      <c r="D117" s="17" t="s">
        <v>4</v>
      </c>
      <c r="E117" s="19" t="s">
        <v>6</v>
      </c>
      <c r="F117" s="25" t="s">
        <v>756</v>
      </c>
      <c r="H117" s="19" t="s">
        <v>6</v>
      </c>
      <c r="I117" s="24"/>
      <c r="L117" s="23"/>
      <c r="M117" s="22"/>
      <c r="N117" s="21"/>
      <c r="O117" s="21"/>
      <c r="P117" s="21"/>
      <c r="Q117" s="21"/>
      <c r="R117" s="21"/>
      <c r="S117" s="21"/>
      <c r="T117" s="20"/>
      <c r="AT117" s="19" t="s">
        <v>4</v>
      </c>
      <c r="AU117" s="19" t="s">
        <v>3</v>
      </c>
      <c r="AV117" s="18" t="s">
        <v>1</v>
      </c>
      <c r="AW117" s="18" t="s">
        <v>2</v>
      </c>
      <c r="AX117" s="18" t="s">
        <v>7</v>
      </c>
      <c r="AY117" s="19" t="s">
        <v>0</v>
      </c>
    </row>
    <row r="118" spans="1:65" s="18" customFormat="1" x14ac:dyDescent="0.2">
      <c r="B118" s="23"/>
      <c r="D118" s="17" t="s">
        <v>4</v>
      </c>
      <c r="E118" s="19" t="s">
        <v>6</v>
      </c>
      <c r="F118" s="25" t="s">
        <v>755</v>
      </c>
      <c r="H118" s="19" t="s">
        <v>6</v>
      </c>
      <c r="I118" s="24"/>
      <c r="L118" s="23"/>
      <c r="M118" s="22"/>
      <c r="N118" s="21"/>
      <c r="O118" s="21"/>
      <c r="P118" s="21"/>
      <c r="Q118" s="21"/>
      <c r="R118" s="21"/>
      <c r="S118" s="21"/>
      <c r="T118" s="20"/>
      <c r="AT118" s="19" t="s">
        <v>4</v>
      </c>
      <c r="AU118" s="19" t="s">
        <v>3</v>
      </c>
      <c r="AV118" s="18" t="s">
        <v>1</v>
      </c>
      <c r="AW118" s="18" t="s">
        <v>2</v>
      </c>
      <c r="AX118" s="18" t="s">
        <v>7</v>
      </c>
      <c r="AY118" s="19" t="s">
        <v>0</v>
      </c>
    </row>
    <row r="119" spans="1:65" s="8" customFormat="1" x14ac:dyDescent="0.2">
      <c r="B119" s="13"/>
      <c r="D119" s="17" t="s">
        <v>4</v>
      </c>
      <c r="E119" s="9" t="s">
        <v>6</v>
      </c>
      <c r="F119" s="16" t="s">
        <v>869</v>
      </c>
      <c r="H119" s="15">
        <v>0.33800000000000002</v>
      </c>
      <c r="I119" s="14"/>
      <c r="L119" s="13"/>
      <c r="M119" s="56"/>
      <c r="N119" s="55"/>
      <c r="O119" s="55"/>
      <c r="P119" s="55"/>
      <c r="Q119" s="55"/>
      <c r="R119" s="55"/>
      <c r="S119" s="55"/>
      <c r="T119" s="54"/>
      <c r="AT119" s="9" t="s">
        <v>4</v>
      </c>
      <c r="AU119" s="9" t="s">
        <v>3</v>
      </c>
      <c r="AV119" s="8" t="s">
        <v>3</v>
      </c>
      <c r="AW119" s="8" t="s">
        <v>2</v>
      </c>
      <c r="AX119" s="8" t="s">
        <v>7</v>
      </c>
      <c r="AY119" s="9" t="s">
        <v>0</v>
      </c>
    </row>
    <row r="120" spans="1:65" s="18" customFormat="1" x14ac:dyDescent="0.2">
      <c r="B120" s="23"/>
      <c r="D120" s="17" t="s">
        <v>4</v>
      </c>
      <c r="E120" s="19" t="s">
        <v>6</v>
      </c>
      <c r="F120" s="25" t="s">
        <v>754</v>
      </c>
      <c r="H120" s="19" t="s">
        <v>6</v>
      </c>
      <c r="I120" s="24"/>
      <c r="L120" s="23"/>
      <c r="M120" s="22"/>
      <c r="N120" s="21"/>
      <c r="O120" s="21"/>
      <c r="P120" s="21"/>
      <c r="Q120" s="21"/>
      <c r="R120" s="21"/>
      <c r="S120" s="21"/>
      <c r="T120" s="20"/>
      <c r="AT120" s="19" t="s">
        <v>4</v>
      </c>
      <c r="AU120" s="19" t="s">
        <v>3</v>
      </c>
      <c r="AV120" s="18" t="s">
        <v>1</v>
      </c>
      <c r="AW120" s="18" t="s">
        <v>2</v>
      </c>
      <c r="AX120" s="18" t="s">
        <v>7</v>
      </c>
      <c r="AY120" s="19" t="s">
        <v>0</v>
      </c>
    </row>
    <row r="121" spans="1:65" s="8" customFormat="1" x14ac:dyDescent="0.2">
      <c r="B121" s="13"/>
      <c r="D121" s="17" t="s">
        <v>4</v>
      </c>
      <c r="E121" s="9" t="s">
        <v>6</v>
      </c>
      <c r="F121" s="16" t="s">
        <v>869</v>
      </c>
      <c r="H121" s="15">
        <v>0.33800000000000002</v>
      </c>
      <c r="I121" s="14"/>
      <c r="L121" s="13"/>
      <c r="M121" s="56"/>
      <c r="N121" s="55"/>
      <c r="O121" s="55"/>
      <c r="P121" s="55"/>
      <c r="Q121" s="55"/>
      <c r="R121" s="55"/>
      <c r="S121" s="55"/>
      <c r="T121" s="54"/>
      <c r="AT121" s="9" t="s">
        <v>4</v>
      </c>
      <c r="AU121" s="9" t="s">
        <v>3</v>
      </c>
      <c r="AV121" s="8" t="s">
        <v>3</v>
      </c>
      <c r="AW121" s="8" t="s">
        <v>2</v>
      </c>
      <c r="AX121" s="8" t="s">
        <v>7</v>
      </c>
      <c r="AY121" s="9" t="s">
        <v>0</v>
      </c>
    </row>
    <row r="122" spans="1:65" s="18" customFormat="1" x14ac:dyDescent="0.2">
      <c r="B122" s="23"/>
      <c r="D122" s="17" t="s">
        <v>4</v>
      </c>
      <c r="E122" s="19" t="s">
        <v>6</v>
      </c>
      <c r="F122" s="25" t="s">
        <v>890</v>
      </c>
      <c r="H122" s="19" t="s">
        <v>6</v>
      </c>
      <c r="I122" s="24"/>
      <c r="L122" s="23"/>
      <c r="M122" s="22"/>
      <c r="N122" s="21"/>
      <c r="O122" s="21"/>
      <c r="P122" s="21"/>
      <c r="Q122" s="21"/>
      <c r="R122" s="21"/>
      <c r="S122" s="21"/>
      <c r="T122" s="20"/>
      <c r="AT122" s="19" t="s">
        <v>4</v>
      </c>
      <c r="AU122" s="19" t="s">
        <v>3</v>
      </c>
      <c r="AV122" s="18" t="s">
        <v>1</v>
      </c>
      <c r="AW122" s="18" t="s">
        <v>2</v>
      </c>
      <c r="AX122" s="18" t="s">
        <v>7</v>
      </c>
      <c r="AY122" s="19" t="s">
        <v>0</v>
      </c>
    </row>
    <row r="123" spans="1:65" s="18" customFormat="1" x14ac:dyDescent="0.2">
      <c r="B123" s="23"/>
      <c r="D123" s="17" t="s">
        <v>4</v>
      </c>
      <c r="E123" s="19" t="s">
        <v>6</v>
      </c>
      <c r="F123" s="25" t="s">
        <v>889</v>
      </c>
      <c r="H123" s="19" t="s">
        <v>6</v>
      </c>
      <c r="I123" s="24"/>
      <c r="L123" s="23"/>
      <c r="M123" s="22"/>
      <c r="N123" s="21"/>
      <c r="O123" s="21"/>
      <c r="P123" s="21"/>
      <c r="Q123" s="21"/>
      <c r="R123" s="21"/>
      <c r="S123" s="21"/>
      <c r="T123" s="20"/>
      <c r="AT123" s="19" t="s">
        <v>4</v>
      </c>
      <c r="AU123" s="19" t="s">
        <v>3</v>
      </c>
      <c r="AV123" s="18" t="s">
        <v>1</v>
      </c>
      <c r="AW123" s="18" t="s">
        <v>2</v>
      </c>
      <c r="AX123" s="18" t="s">
        <v>7</v>
      </c>
      <c r="AY123" s="19" t="s">
        <v>0</v>
      </c>
    </row>
    <row r="124" spans="1:65" s="18" customFormat="1" x14ac:dyDescent="0.2">
      <c r="B124" s="23"/>
      <c r="D124" s="17" t="s">
        <v>4</v>
      </c>
      <c r="E124" s="19" t="s">
        <v>6</v>
      </c>
      <c r="F124" s="25" t="s">
        <v>888</v>
      </c>
      <c r="H124" s="19" t="s">
        <v>6</v>
      </c>
      <c r="I124" s="24"/>
      <c r="L124" s="23"/>
      <c r="M124" s="22"/>
      <c r="N124" s="21"/>
      <c r="O124" s="21"/>
      <c r="P124" s="21"/>
      <c r="Q124" s="21"/>
      <c r="R124" s="21"/>
      <c r="S124" s="21"/>
      <c r="T124" s="20"/>
      <c r="AT124" s="19" t="s">
        <v>4</v>
      </c>
      <c r="AU124" s="19" t="s">
        <v>3</v>
      </c>
      <c r="AV124" s="18" t="s">
        <v>1</v>
      </c>
      <c r="AW124" s="18" t="s">
        <v>2</v>
      </c>
      <c r="AX124" s="18" t="s">
        <v>7</v>
      </c>
      <c r="AY124" s="19" t="s">
        <v>0</v>
      </c>
    </row>
    <row r="125" spans="1:65" s="8" customFormat="1" x14ac:dyDescent="0.2">
      <c r="B125" s="13"/>
      <c r="D125" s="17" t="s">
        <v>4</v>
      </c>
      <c r="E125" s="9" t="s">
        <v>6</v>
      </c>
      <c r="F125" s="16" t="s">
        <v>887</v>
      </c>
      <c r="H125" s="15">
        <v>3.5999999999999997E-2</v>
      </c>
      <c r="I125" s="14"/>
      <c r="L125" s="13"/>
      <c r="M125" s="56"/>
      <c r="N125" s="55"/>
      <c r="O125" s="55"/>
      <c r="P125" s="55"/>
      <c r="Q125" s="55"/>
      <c r="R125" s="55"/>
      <c r="S125" s="55"/>
      <c r="T125" s="54"/>
      <c r="AT125" s="9" t="s">
        <v>4</v>
      </c>
      <c r="AU125" s="9" t="s">
        <v>3</v>
      </c>
      <c r="AV125" s="8" t="s">
        <v>3</v>
      </c>
      <c r="AW125" s="8" t="s">
        <v>2</v>
      </c>
      <c r="AX125" s="8" t="s">
        <v>7</v>
      </c>
      <c r="AY125" s="9" t="s">
        <v>0</v>
      </c>
    </row>
    <row r="126" spans="1:65" s="69" customFormat="1" x14ac:dyDescent="0.2">
      <c r="B126" s="74"/>
      <c r="D126" s="17" t="s">
        <v>4</v>
      </c>
      <c r="E126" s="70" t="s">
        <v>6</v>
      </c>
      <c r="F126" s="77" t="s">
        <v>42</v>
      </c>
      <c r="H126" s="76">
        <v>0.77200000000000002</v>
      </c>
      <c r="I126" s="75"/>
      <c r="L126" s="74"/>
      <c r="M126" s="73"/>
      <c r="N126" s="72"/>
      <c r="O126" s="72"/>
      <c r="P126" s="72"/>
      <c r="Q126" s="72"/>
      <c r="R126" s="72"/>
      <c r="S126" s="72"/>
      <c r="T126" s="71"/>
      <c r="AT126" s="70" t="s">
        <v>4</v>
      </c>
      <c r="AU126" s="70" t="s">
        <v>3</v>
      </c>
      <c r="AV126" s="69" t="s">
        <v>19</v>
      </c>
      <c r="AW126" s="69" t="s">
        <v>2</v>
      </c>
      <c r="AX126" s="69" t="s">
        <v>1</v>
      </c>
      <c r="AY126" s="70" t="s">
        <v>0</v>
      </c>
    </row>
    <row r="127" spans="1:65" s="2" customFormat="1" ht="16.5" customHeight="1" x14ac:dyDescent="0.2">
      <c r="A127" s="3"/>
      <c r="B127" s="41"/>
      <c r="C127" s="40" t="s">
        <v>3</v>
      </c>
      <c r="D127" s="40" t="s">
        <v>11</v>
      </c>
      <c r="E127" s="39" t="s">
        <v>886</v>
      </c>
      <c r="F127" s="34" t="s">
        <v>885</v>
      </c>
      <c r="G127" s="38" t="s">
        <v>251</v>
      </c>
      <c r="H127" s="37">
        <v>258.96100000000001</v>
      </c>
      <c r="I127" s="36"/>
      <c r="J127" s="35">
        <f>ROUND(I127*H127,2)</f>
        <v>0</v>
      </c>
      <c r="K127" s="34" t="s">
        <v>13</v>
      </c>
      <c r="L127" s="4"/>
      <c r="M127" s="33" t="s">
        <v>6</v>
      </c>
      <c r="N127" s="32" t="s">
        <v>12</v>
      </c>
      <c r="O127" s="31"/>
      <c r="P127" s="30">
        <f>O127*H127</f>
        <v>0</v>
      </c>
      <c r="Q127" s="30">
        <v>2.16</v>
      </c>
      <c r="R127" s="30">
        <f>Q127*H127</f>
        <v>559.35576000000003</v>
      </c>
      <c r="S127" s="30">
        <v>0</v>
      </c>
      <c r="T127" s="29">
        <f>S127*H127</f>
        <v>0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R127" s="26" t="s">
        <v>19</v>
      </c>
      <c r="AT127" s="26" t="s">
        <v>11</v>
      </c>
      <c r="AU127" s="26" t="s">
        <v>3</v>
      </c>
      <c r="AY127" s="27" t="s">
        <v>0</v>
      </c>
      <c r="BE127" s="28">
        <f>IF(N127="základní",J127,0)</f>
        <v>0</v>
      </c>
      <c r="BF127" s="28">
        <f>IF(N127="snížená",J127,0)</f>
        <v>0</v>
      </c>
      <c r="BG127" s="28">
        <f>IF(N127="zákl. přenesená",J127,0)</f>
        <v>0</v>
      </c>
      <c r="BH127" s="28">
        <f>IF(N127="sníž. přenesená",J127,0)</f>
        <v>0</v>
      </c>
      <c r="BI127" s="28">
        <f>IF(N127="nulová",J127,0)</f>
        <v>0</v>
      </c>
      <c r="BJ127" s="27" t="s">
        <v>1</v>
      </c>
      <c r="BK127" s="28">
        <f>ROUND(I127*H127,2)</f>
        <v>0</v>
      </c>
      <c r="BL127" s="27" t="s">
        <v>19</v>
      </c>
      <c r="BM127" s="26" t="s">
        <v>884</v>
      </c>
    </row>
    <row r="128" spans="1:65" s="18" customFormat="1" x14ac:dyDescent="0.2">
      <c r="B128" s="23"/>
      <c r="D128" s="17" t="s">
        <v>4</v>
      </c>
      <c r="E128" s="19" t="s">
        <v>6</v>
      </c>
      <c r="F128" s="25" t="s">
        <v>138</v>
      </c>
      <c r="H128" s="19" t="s">
        <v>6</v>
      </c>
      <c r="I128" s="24"/>
      <c r="L128" s="23"/>
      <c r="M128" s="22"/>
      <c r="N128" s="21"/>
      <c r="O128" s="21"/>
      <c r="P128" s="21"/>
      <c r="Q128" s="21"/>
      <c r="R128" s="21"/>
      <c r="S128" s="21"/>
      <c r="T128" s="20"/>
      <c r="AT128" s="19" t="s">
        <v>4</v>
      </c>
      <c r="AU128" s="19" t="s">
        <v>3</v>
      </c>
      <c r="AV128" s="18" t="s">
        <v>1</v>
      </c>
      <c r="AW128" s="18" t="s">
        <v>2</v>
      </c>
      <c r="AX128" s="18" t="s">
        <v>7</v>
      </c>
      <c r="AY128" s="19" t="s">
        <v>0</v>
      </c>
    </row>
    <row r="129" spans="2:51" s="18" customFormat="1" x14ac:dyDescent="0.2">
      <c r="B129" s="23"/>
      <c r="D129" s="17" t="s">
        <v>4</v>
      </c>
      <c r="E129" s="19" t="s">
        <v>6</v>
      </c>
      <c r="F129" s="25" t="s">
        <v>137</v>
      </c>
      <c r="H129" s="19" t="s">
        <v>6</v>
      </c>
      <c r="I129" s="24"/>
      <c r="L129" s="23"/>
      <c r="M129" s="22"/>
      <c r="N129" s="21"/>
      <c r="O129" s="21"/>
      <c r="P129" s="21"/>
      <c r="Q129" s="21"/>
      <c r="R129" s="21"/>
      <c r="S129" s="21"/>
      <c r="T129" s="20"/>
      <c r="AT129" s="19" t="s">
        <v>4</v>
      </c>
      <c r="AU129" s="19" t="s">
        <v>3</v>
      </c>
      <c r="AV129" s="18" t="s">
        <v>1</v>
      </c>
      <c r="AW129" s="18" t="s">
        <v>2</v>
      </c>
      <c r="AX129" s="18" t="s">
        <v>7</v>
      </c>
      <c r="AY129" s="19" t="s">
        <v>0</v>
      </c>
    </row>
    <row r="130" spans="2:51" s="18" customFormat="1" x14ac:dyDescent="0.2">
      <c r="B130" s="23"/>
      <c r="D130" s="17" t="s">
        <v>4</v>
      </c>
      <c r="E130" s="19" t="s">
        <v>6</v>
      </c>
      <c r="F130" s="25" t="s">
        <v>135</v>
      </c>
      <c r="H130" s="19" t="s">
        <v>6</v>
      </c>
      <c r="I130" s="24"/>
      <c r="L130" s="23"/>
      <c r="M130" s="22"/>
      <c r="N130" s="21"/>
      <c r="O130" s="21"/>
      <c r="P130" s="21"/>
      <c r="Q130" s="21"/>
      <c r="R130" s="21"/>
      <c r="S130" s="21"/>
      <c r="T130" s="20"/>
      <c r="AT130" s="19" t="s">
        <v>4</v>
      </c>
      <c r="AU130" s="19" t="s">
        <v>3</v>
      </c>
      <c r="AV130" s="18" t="s">
        <v>1</v>
      </c>
      <c r="AW130" s="18" t="s">
        <v>2</v>
      </c>
      <c r="AX130" s="18" t="s">
        <v>7</v>
      </c>
      <c r="AY130" s="19" t="s">
        <v>0</v>
      </c>
    </row>
    <row r="131" spans="2:51" s="18" customFormat="1" x14ac:dyDescent="0.2">
      <c r="B131" s="23"/>
      <c r="D131" s="17" t="s">
        <v>4</v>
      </c>
      <c r="E131" s="19" t="s">
        <v>6</v>
      </c>
      <c r="F131" s="25" t="s">
        <v>136</v>
      </c>
      <c r="H131" s="19" t="s">
        <v>6</v>
      </c>
      <c r="I131" s="24"/>
      <c r="L131" s="23"/>
      <c r="M131" s="22"/>
      <c r="N131" s="21"/>
      <c r="O131" s="21"/>
      <c r="P131" s="21"/>
      <c r="Q131" s="21"/>
      <c r="R131" s="21"/>
      <c r="S131" s="21"/>
      <c r="T131" s="20"/>
      <c r="AT131" s="19" t="s">
        <v>4</v>
      </c>
      <c r="AU131" s="19" t="s">
        <v>3</v>
      </c>
      <c r="AV131" s="18" t="s">
        <v>1</v>
      </c>
      <c r="AW131" s="18" t="s">
        <v>2</v>
      </c>
      <c r="AX131" s="18" t="s">
        <v>7</v>
      </c>
      <c r="AY131" s="19" t="s">
        <v>0</v>
      </c>
    </row>
    <row r="132" spans="2:51" s="18" customFormat="1" x14ac:dyDescent="0.2">
      <c r="B132" s="23"/>
      <c r="D132" s="17" t="s">
        <v>4</v>
      </c>
      <c r="E132" s="19" t="s">
        <v>6</v>
      </c>
      <c r="F132" s="25" t="s">
        <v>135</v>
      </c>
      <c r="H132" s="19" t="s">
        <v>6</v>
      </c>
      <c r="I132" s="24"/>
      <c r="L132" s="23"/>
      <c r="M132" s="22"/>
      <c r="N132" s="21"/>
      <c r="O132" s="21"/>
      <c r="P132" s="21"/>
      <c r="Q132" s="21"/>
      <c r="R132" s="21"/>
      <c r="S132" s="21"/>
      <c r="T132" s="20"/>
      <c r="AT132" s="19" t="s">
        <v>4</v>
      </c>
      <c r="AU132" s="19" t="s">
        <v>3</v>
      </c>
      <c r="AV132" s="18" t="s">
        <v>1</v>
      </c>
      <c r="AW132" s="18" t="s">
        <v>2</v>
      </c>
      <c r="AX132" s="18" t="s">
        <v>7</v>
      </c>
      <c r="AY132" s="19" t="s">
        <v>0</v>
      </c>
    </row>
    <row r="133" spans="2:51" s="18" customFormat="1" x14ac:dyDescent="0.2">
      <c r="B133" s="23"/>
      <c r="D133" s="17" t="s">
        <v>4</v>
      </c>
      <c r="E133" s="19" t="s">
        <v>6</v>
      </c>
      <c r="F133" s="25" t="s">
        <v>134</v>
      </c>
      <c r="H133" s="19" t="s">
        <v>6</v>
      </c>
      <c r="I133" s="24"/>
      <c r="L133" s="23"/>
      <c r="M133" s="22"/>
      <c r="N133" s="21"/>
      <c r="O133" s="21"/>
      <c r="P133" s="21"/>
      <c r="Q133" s="21"/>
      <c r="R133" s="21"/>
      <c r="S133" s="21"/>
      <c r="T133" s="20"/>
      <c r="AT133" s="19" t="s">
        <v>4</v>
      </c>
      <c r="AU133" s="19" t="s">
        <v>3</v>
      </c>
      <c r="AV133" s="18" t="s">
        <v>1</v>
      </c>
      <c r="AW133" s="18" t="s">
        <v>2</v>
      </c>
      <c r="AX133" s="18" t="s">
        <v>7</v>
      </c>
      <c r="AY133" s="19" t="s">
        <v>0</v>
      </c>
    </row>
    <row r="134" spans="2:51" s="18" customFormat="1" x14ac:dyDescent="0.2">
      <c r="B134" s="23"/>
      <c r="D134" s="17" t="s">
        <v>4</v>
      </c>
      <c r="E134" s="19" t="s">
        <v>6</v>
      </c>
      <c r="F134" s="25" t="s">
        <v>133</v>
      </c>
      <c r="H134" s="19" t="s">
        <v>6</v>
      </c>
      <c r="I134" s="24"/>
      <c r="L134" s="23"/>
      <c r="M134" s="22"/>
      <c r="N134" s="21"/>
      <c r="O134" s="21"/>
      <c r="P134" s="21"/>
      <c r="Q134" s="21"/>
      <c r="R134" s="21"/>
      <c r="S134" s="21"/>
      <c r="T134" s="20"/>
      <c r="AT134" s="19" t="s">
        <v>4</v>
      </c>
      <c r="AU134" s="19" t="s">
        <v>3</v>
      </c>
      <c r="AV134" s="18" t="s">
        <v>1</v>
      </c>
      <c r="AW134" s="18" t="s">
        <v>2</v>
      </c>
      <c r="AX134" s="18" t="s">
        <v>7</v>
      </c>
      <c r="AY134" s="19" t="s">
        <v>0</v>
      </c>
    </row>
    <row r="135" spans="2:51" s="18" customFormat="1" x14ac:dyDescent="0.2">
      <c r="B135" s="23"/>
      <c r="D135" s="17" t="s">
        <v>4</v>
      </c>
      <c r="E135" s="19" t="s">
        <v>6</v>
      </c>
      <c r="F135" s="25" t="s">
        <v>132</v>
      </c>
      <c r="H135" s="19" t="s">
        <v>6</v>
      </c>
      <c r="I135" s="24"/>
      <c r="L135" s="23"/>
      <c r="M135" s="22"/>
      <c r="N135" s="21"/>
      <c r="O135" s="21"/>
      <c r="P135" s="21"/>
      <c r="Q135" s="21"/>
      <c r="R135" s="21"/>
      <c r="S135" s="21"/>
      <c r="T135" s="20"/>
      <c r="AT135" s="19" t="s">
        <v>4</v>
      </c>
      <c r="AU135" s="19" t="s">
        <v>3</v>
      </c>
      <c r="AV135" s="18" t="s">
        <v>1</v>
      </c>
      <c r="AW135" s="18" t="s">
        <v>2</v>
      </c>
      <c r="AX135" s="18" t="s">
        <v>7</v>
      </c>
      <c r="AY135" s="19" t="s">
        <v>0</v>
      </c>
    </row>
    <row r="136" spans="2:51" s="18" customFormat="1" x14ac:dyDescent="0.2">
      <c r="B136" s="23"/>
      <c r="D136" s="17" t="s">
        <v>4</v>
      </c>
      <c r="E136" s="19" t="s">
        <v>6</v>
      </c>
      <c r="F136" s="25" t="s">
        <v>883</v>
      </c>
      <c r="H136" s="19" t="s">
        <v>6</v>
      </c>
      <c r="I136" s="24"/>
      <c r="L136" s="23"/>
      <c r="M136" s="22"/>
      <c r="N136" s="21"/>
      <c r="O136" s="21"/>
      <c r="P136" s="21"/>
      <c r="Q136" s="21"/>
      <c r="R136" s="21"/>
      <c r="S136" s="21"/>
      <c r="T136" s="20"/>
      <c r="AT136" s="19" t="s">
        <v>4</v>
      </c>
      <c r="AU136" s="19" t="s">
        <v>3</v>
      </c>
      <c r="AV136" s="18" t="s">
        <v>1</v>
      </c>
      <c r="AW136" s="18" t="s">
        <v>2</v>
      </c>
      <c r="AX136" s="18" t="s">
        <v>7</v>
      </c>
      <c r="AY136" s="19" t="s">
        <v>0</v>
      </c>
    </row>
    <row r="137" spans="2:51" s="8" customFormat="1" x14ac:dyDescent="0.2">
      <c r="B137" s="13"/>
      <c r="D137" s="17" t="s">
        <v>4</v>
      </c>
      <c r="E137" s="9" t="s">
        <v>6</v>
      </c>
      <c r="F137" s="16" t="s">
        <v>882</v>
      </c>
      <c r="H137" s="15">
        <v>4.0289999999999999</v>
      </c>
      <c r="I137" s="14"/>
      <c r="L137" s="13"/>
      <c r="M137" s="56"/>
      <c r="N137" s="55"/>
      <c r="O137" s="55"/>
      <c r="P137" s="55"/>
      <c r="Q137" s="55"/>
      <c r="R137" s="55"/>
      <c r="S137" s="55"/>
      <c r="T137" s="54"/>
      <c r="AT137" s="9" t="s">
        <v>4</v>
      </c>
      <c r="AU137" s="9" t="s">
        <v>3</v>
      </c>
      <c r="AV137" s="8" t="s">
        <v>3</v>
      </c>
      <c r="AW137" s="8" t="s">
        <v>2</v>
      </c>
      <c r="AX137" s="8" t="s">
        <v>7</v>
      </c>
      <c r="AY137" s="9" t="s">
        <v>0</v>
      </c>
    </row>
    <row r="138" spans="2:51" s="8" customFormat="1" x14ac:dyDescent="0.2">
      <c r="B138" s="13"/>
      <c r="D138" s="17" t="s">
        <v>4</v>
      </c>
      <c r="E138" s="9" t="s">
        <v>6</v>
      </c>
      <c r="F138" s="16" t="s">
        <v>881</v>
      </c>
      <c r="H138" s="15">
        <v>0.248</v>
      </c>
      <c r="I138" s="14"/>
      <c r="L138" s="13"/>
      <c r="M138" s="56"/>
      <c r="N138" s="55"/>
      <c r="O138" s="55"/>
      <c r="P138" s="55"/>
      <c r="Q138" s="55"/>
      <c r="R138" s="55"/>
      <c r="S138" s="55"/>
      <c r="T138" s="54"/>
      <c r="AT138" s="9" t="s">
        <v>4</v>
      </c>
      <c r="AU138" s="9" t="s">
        <v>3</v>
      </c>
      <c r="AV138" s="8" t="s">
        <v>3</v>
      </c>
      <c r="AW138" s="8" t="s">
        <v>2</v>
      </c>
      <c r="AX138" s="8" t="s">
        <v>7</v>
      </c>
      <c r="AY138" s="9" t="s">
        <v>0</v>
      </c>
    </row>
    <row r="139" spans="2:51" s="8" customFormat="1" x14ac:dyDescent="0.2">
      <c r="B139" s="13"/>
      <c r="D139" s="17" t="s">
        <v>4</v>
      </c>
      <c r="E139" s="9" t="s">
        <v>6</v>
      </c>
      <c r="F139" s="16" t="s">
        <v>880</v>
      </c>
      <c r="H139" s="15">
        <v>1.268</v>
      </c>
      <c r="I139" s="14"/>
      <c r="L139" s="13"/>
      <c r="M139" s="56"/>
      <c r="N139" s="55"/>
      <c r="O139" s="55"/>
      <c r="P139" s="55"/>
      <c r="Q139" s="55"/>
      <c r="R139" s="55"/>
      <c r="S139" s="55"/>
      <c r="T139" s="54"/>
      <c r="AT139" s="9" t="s">
        <v>4</v>
      </c>
      <c r="AU139" s="9" t="s">
        <v>3</v>
      </c>
      <c r="AV139" s="8" t="s">
        <v>3</v>
      </c>
      <c r="AW139" s="8" t="s">
        <v>2</v>
      </c>
      <c r="AX139" s="8" t="s">
        <v>7</v>
      </c>
      <c r="AY139" s="9" t="s">
        <v>0</v>
      </c>
    </row>
    <row r="140" spans="2:51" s="8" customFormat="1" x14ac:dyDescent="0.2">
      <c r="B140" s="13"/>
      <c r="D140" s="17" t="s">
        <v>4</v>
      </c>
      <c r="E140" s="9" t="s">
        <v>6</v>
      </c>
      <c r="F140" s="16" t="s">
        <v>879</v>
      </c>
      <c r="H140" s="15">
        <v>0.216</v>
      </c>
      <c r="I140" s="14"/>
      <c r="L140" s="13"/>
      <c r="M140" s="56"/>
      <c r="N140" s="55"/>
      <c r="O140" s="55"/>
      <c r="P140" s="55"/>
      <c r="Q140" s="55"/>
      <c r="R140" s="55"/>
      <c r="S140" s="55"/>
      <c r="T140" s="54"/>
      <c r="AT140" s="9" t="s">
        <v>4</v>
      </c>
      <c r="AU140" s="9" t="s">
        <v>3</v>
      </c>
      <c r="AV140" s="8" t="s">
        <v>3</v>
      </c>
      <c r="AW140" s="8" t="s">
        <v>2</v>
      </c>
      <c r="AX140" s="8" t="s">
        <v>7</v>
      </c>
      <c r="AY140" s="9" t="s">
        <v>0</v>
      </c>
    </row>
    <row r="141" spans="2:51" s="8" customFormat="1" x14ac:dyDescent="0.2">
      <c r="B141" s="13"/>
      <c r="D141" s="17" t="s">
        <v>4</v>
      </c>
      <c r="E141" s="9" t="s">
        <v>6</v>
      </c>
      <c r="F141" s="16" t="s">
        <v>878</v>
      </c>
      <c r="H141" s="15">
        <v>0.27900000000000003</v>
      </c>
      <c r="I141" s="14"/>
      <c r="L141" s="13"/>
      <c r="M141" s="56"/>
      <c r="N141" s="55"/>
      <c r="O141" s="55"/>
      <c r="P141" s="55"/>
      <c r="Q141" s="55"/>
      <c r="R141" s="55"/>
      <c r="S141" s="55"/>
      <c r="T141" s="54"/>
      <c r="AT141" s="9" t="s">
        <v>4</v>
      </c>
      <c r="AU141" s="9" t="s">
        <v>3</v>
      </c>
      <c r="AV141" s="8" t="s">
        <v>3</v>
      </c>
      <c r="AW141" s="8" t="s">
        <v>2</v>
      </c>
      <c r="AX141" s="8" t="s">
        <v>7</v>
      </c>
      <c r="AY141" s="9" t="s">
        <v>0</v>
      </c>
    </row>
    <row r="142" spans="2:51" s="18" customFormat="1" x14ac:dyDescent="0.2">
      <c r="B142" s="23"/>
      <c r="D142" s="17" t="s">
        <v>4</v>
      </c>
      <c r="E142" s="19" t="s">
        <v>6</v>
      </c>
      <c r="F142" s="25" t="s">
        <v>49</v>
      </c>
      <c r="H142" s="19" t="s">
        <v>6</v>
      </c>
      <c r="I142" s="24"/>
      <c r="L142" s="23"/>
      <c r="M142" s="22"/>
      <c r="N142" s="21"/>
      <c r="O142" s="21"/>
      <c r="P142" s="21"/>
      <c r="Q142" s="21"/>
      <c r="R142" s="21"/>
      <c r="S142" s="21"/>
      <c r="T142" s="20"/>
      <c r="AT142" s="19" t="s">
        <v>4</v>
      </c>
      <c r="AU142" s="19" t="s">
        <v>3</v>
      </c>
      <c r="AV142" s="18" t="s">
        <v>1</v>
      </c>
      <c r="AW142" s="18" t="s">
        <v>2</v>
      </c>
      <c r="AX142" s="18" t="s">
        <v>7</v>
      </c>
      <c r="AY142" s="19" t="s">
        <v>0</v>
      </c>
    </row>
    <row r="143" spans="2:51" s="18" customFormat="1" x14ac:dyDescent="0.2">
      <c r="B143" s="23"/>
      <c r="D143" s="17" t="s">
        <v>4</v>
      </c>
      <c r="E143" s="19" t="s">
        <v>6</v>
      </c>
      <c r="F143" s="25" t="s">
        <v>332</v>
      </c>
      <c r="H143" s="19" t="s">
        <v>6</v>
      </c>
      <c r="I143" s="24"/>
      <c r="L143" s="23"/>
      <c r="M143" s="22"/>
      <c r="N143" s="21"/>
      <c r="O143" s="21"/>
      <c r="P143" s="21"/>
      <c r="Q143" s="21"/>
      <c r="R143" s="21"/>
      <c r="S143" s="21"/>
      <c r="T143" s="20"/>
      <c r="AT143" s="19" t="s">
        <v>4</v>
      </c>
      <c r="AU143" s="19" t="s">
        <v>3</v>
      </c>
      <c r="AV143" s="18" t="s">
        <v>1</v>
      </c>
      <c r="AW143" s="18" t="s">
        <v>2</v>
      </c>
      <c r="AX143" s="18" t="s">
        <v>7</v>
      </c>
      <c r="AY143" s="19" t="s">
        <v>0</v>
      </c>
    </row>
    <row r="144" spans="2:51" s="8" customFormat="1" x14ac:dyDescent="0.2">
      <c r="B144" s="13"/>
      <c r="D144" s="17" t="s">
        <v>4</v>
      </c>
      <c r="E144" s="9" t="s">
        <v>6</v>
      </c>
      <c r="F144" s="16" t="s">
        <v>368</v>
      </c>
      <c r="H144" s="15">
        <v>0.59399999999999997</v>
      </c>
      <c r="I144" s="14"/>
      <c r="L144" s="13"/>
      <c r="M144" s="56"/>
      <c r="N144" s="55"/>
      <c r="O144" s="55"/>
      <c r="P144" s="55"/>
      <c r="Q144" s="55"/>
      <c r="R144" s="55"/>
      <c r="S144" s="55"/>
      <c r="T144" s="54"/>
      <c r="AT144" s="9" t="s">
        <v>4</v>
      </c>
      <c r="AU144" s="9" t="s">
        <v>3</v>
      </c>
      <c r="AV144" s="8" t="s">
        <v>3</v>
      </c>
      <c r="AW144" s="8" t="s">
        <v>2</v>
      </c>
      <c r="AX144" s="8" t="s">
        <v>7</v>
      </c>
      <c r="AY144" s="9" t="s">
        <v>0</v>
      </c>
    </row>
    <row r="145" spans="2:51" s="8" customFormat="1" x14ac:dyDescent="0.2">
      <c r="B145" s="13"/>
      <c r="D145" s="17" t="s">
        <v>4</v>
      </c>
      <c r="E145" s="9" t="s">
        <v>6</v>
      </c>
      <c r="F145" s="16" t="s">
        <v>367</v>
      </c>
      <c r="H145" s="15">
        <v>0.11700000000000001</v>
      </c>
      <c r="I145" s="14"/>
      <c r="L145" s="13"/>
      <c r="M145" s="56"/>
      <c r="N145" s="55"/>
      <c r="O145" s="55"/>
      <c r="P145" s="55"/>
      <c r="Q145" s="55"/>
      <c r="R145" s="55"/>
      <c r="S145" s="55"/>
      <c r="T145" s="54"/>
      <c r="AT145" s="9" t="s">
        <v>4</v>
      </c>
      <c r="AU145" s="9" t="s">
        <v>3</v>
      </c>
      <c r="AV145" s="8" t="s">
        <v>3</v>
      </c>
      <c r="AW145" s="8" t="s">
        <v>2</v>
      </c>
      <c r="AX145" s="8" t="s">
        <v>7</v>
      </c>
      <c r="AY145" s="9" t="s">
        <v>0</v>
      </c>
    </row>
    <row r="146" spans="2:51" s="8" customFormat="1" x14ac:dyDescent="0.2">
      <c r="B146" s="13"/>
      <c r="D146" s="17" t="s">
        <v>4</v>
      </c>
      <c r="E146" s="9" t="s">
        <v>6</v>
      </c>
      <c r="F146" s="16" t="s">
        <v>366</v>
      </c>
      <c r="H146" s="15">
        <v>0.63</v>
      </c>
      <c r="I146" s="14"/>
      <c r="L146" s="13"/>
      <c r="M146" s="56"/>
      <c r="N146" s="55"/>
      <c r="O146" s="55"/>
      <c r="P146" s="55"/>
      <c r="Q146" s="55"/>
      <c r="R146" s="55"/>
      <c r="S146" s="55"/>
      <c r="T146" s="54"/>
      <c r="AT146" s="9" t="s">
        <v>4</v>
      </c>
      <c r="AU146" s="9" t="s">
        <v>3</v>
      </c>
      <c r="AV146" s="8" t="s">
        <v>3</v>
      </c>
      <c r="AW146" s="8" t="s">
        <v>2</v>
      </c>
      <c r="AX146" s="8" t="s">
        <v>7</v>
      </c>
      <c r="AY146" s="9" t="s">
        <v>0</v>
      </c>
    </row>
    <row r="147" spans="2:51" s="8" customFormat="1" x14ac:dyDescent="0.2">
      <c r="B147" s="13"/>
      <c r="D147" s="17" t="s">
        <v>4</v>
      </c>
      <c r="E147" s="9" t="s">
        <v>6</v>
      </c>
      <c r="F147" s="16" t="s">
        <v>365</v>
      </c>
      <c r="H147" s="15">
        <v>8.1000000000000003E-2</v>
      </c>
      <c r="I147" s="14"/>
      <c r="L147" s="13"/>
      <c r="M147" s="56"/>
      <c r="N147" s="55"/>
      <c r="O147" s="55"/>
      <c r="P147" s="55"/>
      <c r="Q147" s="55"/>
      <c r="R147" s="55"/>
      <c r="S147" s="55"/>
      <c r="T147" s="54"/>
      <c r="AT147" s="9" t="s">
        <v>4</v>
      </c>
      <c r="AU147" s="9" t="s">
        <v>3</v>
      </c>
      <c r="AV147" s="8" t="s">
        <v>3</v>
      </c>
      <c r="AW147" s="8" t="s">
        <v>2</v>
      </c>
      <c r="AX147" s="8" t="s">
        <v>7</v>
      </c>
      <c r="AY147" s="9" t="s">
        <v>0</v>
      </c>
    </row>
    <row r="148" spans="2:51" s="8" customFormat="1" x14ac:dyDescent="0.2">
      <c r="B148" s="13"/>
      <c r="D148" s="17" t="s">
        <v>4</v>
      </c>
      <c r="E148" s="9" t="s">
        <v>6</v>
      </c>
      <c r="F148" s="16" t="s">
        <v>364</v>
      </c>
      <c r="H148" s="15">
        <v>8.4000000000000005E-2</v>
      </c>
      <c r="I148" s="14"/>
      <c r="L148" s="13"/>
      <c r="M148" s="56"/>
      <c r="N148" s="55"/>
      <c r="O148" s="55"/>
      <c r="P148" s="55"/>
      <c r="Q148" s="55"/>
      <c r="R148" s="55"/>
      <c r="S148" s="55"/>
      <c r="T148" s="54"/>
      <c r="AT148" s="9" t="s">
        <v>4</v>
      </c>
      <c r="AU148" s="9" t="s">
        <v>3</v>
      </c>
      <c r="AV148" s="8" t="s">
        <v>3</v>
      </c>
      <c r="AW148" s="8" t="s">
        <v>2</v>
      </c>
      <c r="AX148" s="8" t="s">
        <v>7</v>
      </c>
      <c r="AY148" s="9" t="s">
        <v>0</v>
      </c>
    </row>
    <row r="149" spans="2:51" s="18" customFormat="1" x14ac:dyDescent="0.2">
      <c r="B149" s="23"/>
      <c r="D149" s="17" t="s">
        <v>4</v>
      </c>
      <c r="E149" s="19" t="s">
        <v>6</v>
      </c>
      <c r="F149" s="25" t="s">
        <v>764</v>
      </c>
      <c r="H149" s="19" t="s">
        <v>6</v>
      </c>
      <c r="I149" s="24"/>
      <c r="L149" s="23"/>
      <c r="M149" s="22"/>
      <c r="N149" s="21"/>
      <c r="O149" s="21"/>
      <c r="P149" s="21"/>
      <c r="Q149" s="21"/>
      <c r="R149" s="21"/>
      <c r="S149" s="21"/>
      <c r="T149" s="20"/>
      <c r="AT149" s="19" t="s">
        <v>4</v>
      </c>
      <c r="AU149" s="19" t="s">
        <v>3</v>
      </c>
      <c r="AV149" s="18" t="s">
        <v>1</v>
      </c>
      <c r="AW149" s="18" t="s">
        <v>2</v>
      </c>
      <c r="AX149" s="18" t="s">
        <v>7</v>
      </c>
      <c r="AY149" s="19" t="s">
        <v>0</v>
      </c>
    </row>
    <row r="150" spans="2:51" s="18" customFormat="1" x14ac:dyDescent="0.2">
      <c r="B150" s="23"/>
      <c r="D150" s="17" t="s">
        <v>4</v>
      </c>
      <c r="E150" s="19" t="s">
        <v>6</v>
      </c>
      <c r="F150" s="25" t="s">
        <v>877</v>
      </c>
      <c r="H150" s="19" t="s">
        <v>6</v>
      </c>
      <c r="I150" s="24"/>
      <c r="L150" s="23"/>
      <c r="M150" s="22"/>
      <c r="N150" s="21"/>
      <c r="O150" s="21"/>
      <c r="P150" s="21"/>
      <c r="Q150" s="21"/>
      <c r="R150" s="21"/>
      <c r="S150" s="21"/>
      <c r="T150" s="20"/>
      <c r="AT150" s="19" t="s">
        <v>4</v>
      </c>
      <c r="AU150" s="19" t="s">
        <v>3</v>
      </c>
      <c r="AV150" s="18" t="s">
        <v>1</v>
      </c>
      <c r="AW150" s="18" t="s">
        <v>2</v>
      </c>
      <c r="AX150" s="18" t="s">
        <v>7</v>
      </c>
      <c r="AY150" s="19" t="s">
        <v>0</v>
      </c>
    </row>
    <row r="151" spans="2:51" s="18" customFormat="1" x14ac:dyDescent="0.2">
      <c r="B151" s="23"/>
      <c r="D151" s="17" t="s">
        <v>4</v>
      </c>
      <c r="E151" s="19" t="s">
        <v>6</v>
      </c>
      <c r="F151" s="25" t="s">
        <v>862</v>
      </c>
      <c r="H151" s="19" t="s">
        <v>6</v>
      </c>
      <c r="I151" s="24"/>
      <c r="L151" s="23"/>
      <c r="M151" s="22"/>
      <c r="N151" s="21"/>
      <c r="O151" s="21"/>
      <c r="P151" s="21"/>
      <c r="Q151" s="21"/>
      <c r="R151" s="21"/>
      <c r="S151" s="21"/>
      <c r="T151" s="20"/>
      <c r="AT151" s="19" t="s">
        <v>4</v>
      </c>
      <c r="AU151" s="19" t="s">
        <v>3</v>
      </c>
      <c r="AV151" s="18" t="s">
        <v>1</v>
      </c>
      <c r="AW151" s="18" t="s">
        <v>2</v>
      </c>
      <c r="AX151" s="18" t="s">
        <v>7</v>
      </c>
      <c r="AY151" s="19" t="s">
        <v>0</v>
      </c>
    </row>
    <row r="152" spans="2:51" s="18" customFormat="1" x14ac:dyDescent="0.2">
      <c r="B152" s="23"/>
      <c r="D152" s="17" t="s">
        <v>4</v>
      </c>
      <c r="E152" s="19" t="s">
        <v>6</v>
      </c>
      <c r="F152" s="25" t="s">
        <v>116</v>
      </c>
      <c r="H152" s="19" t="s">
        <v>6</v>
      </c>
      <c r="I152" s="24"/>
      <c r="L152" s="23"/>
      <c r="M152" s="22"/>
      <c r="N152" s="21"/>
      <c r="O152" s="21"/>
      <c r="P152" s="21"/>
      <c r="Q152" s="21"/>
      <c r="R152" s="21"/>
      <c r="S152" s="21"/>
      <c r="T152" s="20"/>
      <c r="AT152" s="19" t="s">
        <v>4</v>
      </c>
      <c r="AU152" s="19" t="s">
        <v>3</v>
      </c>
      <c r="AV152" s="18" t="s">
        <v>1</v>
      </c>
      <c r="AW152" s="18" t="s">
        <v>2</v>
      </c>
      <c r="AX152" s="18" t="s">
        <v>7</v>
      </c>
      <c r="AY152" s="19" t="s">
        <v>0</v>
      </c>
    </row>
    <row r="153" spans="2:51" s="8" customFormat="1" x14ac:dyDescent="0.2">
      <c r="B153" s="13"/>
      <c r="D153" s="17" t="s">
        <v>4</v>
      </c>
      <c r="E153" s="9" t="s">
        <v>6</v>
      </c>
      <c r="F153" s="16" t="s">
        <v>861</v>
      </c>
      <c r="H153" s="15">
        <v>70.2</v>
      </c>
      <c r="I153" s="14"/>
      <c r="L153" s="13"/>
      <c r="M153" s="56"/>
      <c r="N153" s="55"/>
      <c r="O153" s="55"/>
      <c r="P153" s="55"/>
      <c r="Q153" s="55"/>
      <c r="R153" s="55"/>
      <c r="S153" s="55"/>
      <c r="T153" s="54"/>
      <c r="AT153" s="9" t="s">
        <v>4</v>
      </c>
      <c r="AU153" s="9" t="s">
        <v>3</v>
      </c>
      <c r="AV153" s="8" t="s">
        <v>3</v>
      </c>
      <c r="AW153" s="8" t="s">
        <v>2</v>
      </c>
      <c r="AX153" s="8" t="s">
        <v>7</v>
      </c>
      <c r="AY153" s="9" t="s">
        <v>0</v>
      </c>
    </row>
    <row r="154" spans="2:51" s="8" customFormat="1" x14ac:dyDescent="0.2">
      <c r="B154" s="13"/>
      <c r="D154" s="17" t="s">
        <v>4</v>
      </c>
      <c r="E154" s="9" t="s">
        <v>6</v>
      </c>
      <c r="F154" s="16" t="s">
        <v>860</v>
      </c>
      <c r="H154" s="15">
        <v>55.2</v>
      </c>
      <c r="I154" s="14"/>
      <c r="L154" s="13"/>
      <c r="M154" s="56"/>
      <c r="N154" s="55"/>
      <c r="O154" s="55"/>
      <c r="P154" s="55"/>
      <c r="Q154" s="55"/>
      <c r="R154" s="55"/>
      <c r="S154" s="55"/>
      <c r="T154" s="54"/>
      <c r="AT154" s="9" t="s">
        <v>4</v>
      </c>
      <c r="AU154" s="9" t="s">
        <v>3</v>
      </c>
      <c r="AV154" s="8" t="s">
        <v>3</v>
      </c>
      <c r="AW154" s="8" t="s">
        <v>2</v>
      </c>
      <c r="AX154" s="8" t="s">
        <v>7</v>
      </c>
      <c r="AY154" s="9" t="s">
        <v>0</v>
      </c>
    </row>
    <row r="155" spans="2:51" s="18" customFormat="1" x14ac:dyDescent="0.2">
      <c r="B155" s="23"/>
      <c r="D155" s="17" t="s">
        <v>4</v>
      </c>
      <c r="E155" s="19" t="s">
        <v>6</v>
      </c>
      <c r="F155" s="25" t="s">
        <v>113</v>
      </c>
      <c r="H155" s="19" t="s">
        <v>6</v>
      </c>
      <c r="I155" s="24"/>
      <c r="L155" s="23"/>
      <c r="M155" s="22"/>
      <c r="N155" s="21"/>
      <c r="O155" s="21"/>
      <c r="P155" s="21"/>
      <c r="Q155" s="21"/>
      <c r="R155" s="21"/>
      <c r="S155" s="21"/>
      <c r="T155" s="20"/>
      <c r="AT155" s="19" t="s">
        <v>4</v>
      </c>
      <c r="AU155" s="19" t="s">
        <v>3</v>
      </c>
      <c r="AV155" s="18" t="s">
        <v>1</v>
      </c>
      <c r="AW155" s="18" t="s">
        <v>2</v>
      </c>
      <c r="AX155" s="18" t="s">
        <v>7</v>
      </c>
      <c r="AY155" s="19" t="s">
        <v>0</v>
      </c>
    </row>
    <row r="156" spans="2:51" s="8" customFormat="1" x14ac:dyDescent="0.2">
      <c r="B156" s="13"/>
      <c r="D156" s="17" t="s">
        <v>4</v>
      </c>
      <c r="E156" s="9" t="s">
        <v>6</v>
      </c>
      <c r="F156" s="16" t="s">
        <v>859</v>
      </c>
      <c r="H156" s="15">
        <v>28.65</v>
      </c>
      <c r="I156" s="14"/>
      <c r="L156" s="13"/>
      <c r="M156" s="56"/>
      <c r="N156" s="55"/>
      <c r="O156" s="55"/>
      <c r="P156" s="55"/>
      <c r="Q156" s="55"/>
      <c r="R156" s="55"/>
      <c r="S156" s="55"/>
      <c r="T156" s="54"/>
      <c r="AT156" s="9" t="s">
        <v>4</v>
      </c>
      <c r="AU156" s="9" t="s">
        <v>3</v>
      </c>
      <c r="AV156" s="8" t="s">
        <v>3</v>
      </c>
      <c r="AW156" s="8" t="s">
        <v>2</v>
      </c>
      <c r="AX156" s="8" t="s">
        <v>7</v>
      </c>
      <c r="AY156" s="9" t="s">
        <v>0</v>
      </c>
    </row>
    <row r="157" spans="2:51" s="18" customFormat="1" x14ac:dyDescent="0.2">
      <c r="B157" s="23"/>
      <c r="D157" s="17" t="s">
        <v>4</v>
      </c>
      <c r="E157" s="19" t="s">
        <v>6</v>
      </c>
      <c r="F157" s="25" t="s">
        <v>876</v>
      </c>
      <c r="H157" s="19" t="s">
        <v>6</v>
      </c>
      <c r="I157" s="24"/>
      <c r="L157" s="23"/>
      <c r="M157" s="22"/>
      <c r="N157" s="21"/>
      <c r="O157" s="21"/>
      <c r="P157" s="21"/>
      <c r="Q157" s="21"/>
      <c r="R157" s="21"/>
      <c r="S157" s="21"/>
      <c r="T157" s="20"/>
      <c r="AT157" s="19" t="s">
        <v>4</v>
      </c>
      <c r="AU157" s="19" t="s">
        <v>3</v>
      </c>
      <c r="AV157" s="18" t="s">
        <v>1</v>
      </c>
      <c r="AW157" s="18" t="s">
        <v>2</v>
      </c>
      <c r="AX157" s="18" t="s">
        <v>7</v>
      </c>
      <c r="AY157" s="19" t="s">
        <v>0</v>
      </c>
    </row>
    <row r="158" spans="2:51" s="18" customFormat="1" x14ac:dyDescent="0.2">
      <c r="B158" s="23"/>
      <c r="D158" s="17" t="s">
        <v>4</v>
      </c>
      <c r="E158" s="19" t="s">
        <v>6</v>
      </c>
      <c r="F158" s="25" t="s">
        <v>391</v>
      </c>
      <c r="H158" s="19" t="s">
        <v>6</v>
      </c>
      <c r="I158" s="24"/>
      <c r="L158" s="23"/>
      <c r="M158" s="22"/>
      <c r="N158" s="21"/>
      <c r="O158" s="21"/>
      <c r="P158" s="21"/>
      <c r="Q158" s="21"/>
      <c r="R158" s="21"/>
      <c r="S158" s="21"/>
      <c r="T158" s="20"/>
      <c r="AT158" s="19" t="s">
        <v>4</v>
      </c>
      <c r="AU158" s="19" t="s">
        <v>3</v>
      </c>
      <c r="AV158" s="18" t="s">
        <v>1</v>
      </c>
      <c r="AW158" s="18" t="s">
        <v>2</v>
      </c>
      <c r="AX158" s="18" t="s">
        <v>7</v>
      </c>
      <c r="AY158" s="19" t="s">
        <v>0</v>
      </c>
    </row>
    <row r="159" spans="2:51" s="18" customFormat="1" x14ac:dyDescent="0.2">
      <c r="B159" s="23"/>
      <c r="D159" s="17" t="s">
        <v>4</v>
      </c>
      <c r="E159" s="19" t="s">
        <v>6</v>
      </c>
      <c r="F159" s="25" t="s">
        <v>762</v>
      </c>
      <c r="H159" s="19" t="s">
        <v>6</v>
      </c>
      <c r="I159" s="24"/>
      <c r="L159" s="23"/>
      <c r="M159" s="22"/>
      <c r="N159" s="21"/>
      <c r="O159" s="21"/>
      <c r="P159" s="21"/>
      <c r="Q159" s="21"/>
      <c r="R159" s="21"/>
      <c r="S159" s="21"/>
      <c r="T159" s="20"/>
      <c r="AT159" s="19" t="s">
        <v>4</v>
      </c>
      <c r="AU159" s="19" t="s">
        <v>3</v>
      </c>
      <c r="AV159" s="18" t="s">
        <v>1</v>
      </c>
      <c r="AW159" s="18" t="s">
        <v>2</v>
      </c>
      <c r="AX159" s="18" t="s">
        <v>7</v>
      </c>
      <c r="AY159" s="19" t="s">
        <v>0</v>
      </c>
    </row>
    <row r="160" spans="2:51" s="8" customFormat="1" x14ac:dyDescent="0.2">
      <c r="B160" s="13"/>
      <c r="D160" s="17" t="s">
        <v>4</v>
      </c>
      <c r="E160" s="9" t="s">
        <v>6</v>
      </c>
      <c r="F160" s="16" t="s">
        <v>875</v>
      </c>
      <c r="H160" s="15">
        <v>22.95</v>
      </c>
      <c r="I160" s="14"/>
      <c r="L160" s="13"/>
      <c r="M160" s="56"/>
      <c r="N160" s="55"/>
      <c r="O160" s="55"/>
      <c r="P160" s="55"/>
      <c r="Q160" s="55"/>
      <c r="R160" s="55"/>
      <c r="S160" s="55"/>
      <c r="T160" s="54"/>
      <c r="AT160" s="9" t="s">
        <v>4</v>
      </c>
      <c r="AU160" s="9" t="s">
        <v>3</v>
      </c>
      <c r="AV160" s="8" t="s">
        <v>3</v>
      </c>
      <c r="AW160" s="8" t="s">
        <v>2</v>
      </c>
      <c r="AX160" s="8" t="s">
        <v>7</v>
      </c>
      <c r="AY160" s="9" t="s">
        <v>0</v>
      </c>
    </row>
    <row r="161" spans="2:51" s="8" customFormat="1" x14ac:dyDescent="0.2">
      <c r="B161" s="13"/>
      <c r="D161" s="17" t="s">
        <v>4</v>
      </c>
      <c r="E161" s="9" t="s">
        <v>6</v>
      </c>
      <c r="F161" s="16" t="s">
        <v>874</v>
      </c>
      <c r="H161" s="15">
        <v>0.27</v>
      </c>
      <c r="I161" s="14"/>
      <c r="L161" s="13"/>
      <c r="M161" s="56"/>
      <c r="N161" s="55"/>
      <c r="O161" s="55"/>
      <c r="P161" s="55"/>
      <c r="Q161" s="55"/>
      <c r="R161" s="55"/>
      <c r="S161" s="55"/>
      <c r="T161" s="54"/>
      <c r="AT161" s="9" t="s">
        <v>4</v>
      </c>
      <c r="AU161" s="9" t="s">
        <v>3</v>
      </c>
      <c r="AV161" s="8" t="s">
        <v>3</v>
      </c>
      <c r="AW161" s="8" t="s">
        <v>2</v>
      </c>
      <c r="AX161" s="8" t="s">
        <v>7</v>
      </c>
      <c r="AY161" s="9" t="s">
        <v>0</v>
      </c>
    </row>
    <row r="162" spans="2:51" s="18" customFormat="1" x14ac:dyDescent="0.2">
      <c r="B162" s="23"/>
      <c r="D162" s="17" t="s">
        <v>4</v>
      </c>
      <c r="E162" s="19" t="s">
        <v>6</v>
      </c>
      <c r="F162" s="25" t="s">
        <v>760</v>
      </c>
      <c r="H162" s="19" t="s">
        <v>6</v>
      </c>
      <c r="I162" s="24"/>
      <c r="L162" s="23"/>
      <c r="M162" s="22"/>
      <c r="N162" s="21"/>
      <c r="O162" s="21"/>
      <c r="P162" s="21"/>
      <c r="Q162" s="21"/>
      <c r="R162" s="21"/>
      <c r="S162" s="21"/>
      <c r="T162" s="20"/>
      <c r="AT162" s="19" t="s">
        <v>4</v>
      </c>
      <c r="AU162" s="19" t="s">
        <v>3</v>
      </c>
      <c r="AV162" s="18" t="s">
        <v>1</v>
      </c>
      <c r="AW162" s="18" t="s">
        <v>2</v>
      </c>
      <c r="AX162" s="18" t="s">
        <v>7</v>
      </c>
      <c r="AY162" s="19" t="s">
        <v>0</v>
      </c>
    </row>
    <row r="163" spans="2:51" s="8" customFormat="1" x14ac:dyDescent="0.2">
      <c r="B163" s="13"/>
      <c r="D163" s="17" t="s">
        <v>4</v>
      </c>
      <c r="E163" s="9" t="s">
        <v>6</v>
      </c>
      <c r="F163" s="16" t="s">
        <v>873</v>
      </c>
      <c r="H163" s="15">
        <v>9.15</v>
      </c>
      <c r="I163" s="14"/>
      <c r="L163" s="13"/>
      <c r="M163" s="56"/>
      <c r="N163" s="55"/>
      <c r="O163" s="55"/>
      <c r="P163" s="55"/>
      <c r="Q163" s="55"/>
      <c r="R163" s="55"/>
      <c r="S163" s="55"/>
      <c r="T163" s="54"/>
      <c r="AT163" s="9" t="s">
        <v>4</v>
      </c>
      <c r="AU163" s="9" t="s">
        <v>3</v>
      </c>
      <c r="AV163" s="8" t="s">
        <v>3</v>
      </c>
      <c r="AW163" s="8" t="s">
        <v>2</v>
      </c>
      <c r="AX163" s="8" t="s">
        <v>7</v>
      </c>
      <c r="AY163" s="9" t="s">
        <v>0</v>
      </c>
    </row>
    <row r="164" spans="2:51" s="18" customFormat="1" x14ac:dyDescent="0.2">
      <c r="B164" s="23"/>
      <c r="D164" s="17" t="s">
        <v>4</v>
      </c>
      <c r="E164" s="19" t="s">
        <v>6</v>
      </c>
      <c r="F164" s="25" t="s">
        <v>763</v>
      </c>
      <c r="H164" s="19" t="s">
        <v>6</v>
      </c>
      <c r="I164" s="24"/>
      <c r="L164" s="23"/>
      <c r="M164" s="22"/>
      <c r="N164" s="21"/>
      <c r="O164" s="21"/>
      <c r="P164" s="21"/>
      <c r="Q164" s="21"/>
      <c r="R164" s="21"/>
      <c r="S164" s="21"/>
      <c r="T164" s="20"/>
      <c r="AT164" s="19" t="s">
        <v>4</v>
      </c>
      <c r="AU164" s="19" t="s">
        <v>3</v>
      </c>
      <c r="AV164" s="18" t="s">
        <v>1</v>
      </c>
      <c r="AW164" s="18" t="s">
        <v>2</v>
      </c>
      <c r="AX164" s="18" t="s">
        <v>7</v>
      </c>
      <c r="AY164" s="19" t="s">
        <v>0</v>
      </c>
    </row>
    <row r="165" spans="2:51" s="18" customFormat="1" x14ac:dyDescent="0.2">
      <c r="B165" s="23"/>
      <c r="D165" s="17" t="s">
        <v>4</v>
      </c>
      <c r="E165" s="19" t="s">
        <v>6</v>
      </c>
      <c r="F165" s="25" t="s">
        <v>403</v>
      </c>
      <c r="H165" s="19" t="s">
        <v>6</v>
      </c>
      <c r="I165" s="24"/>
      <c r="L165" s="23"/>
      <c r="M165" s="22"/>
      <c r="N165" s="21"/>
      <c r="O165" s="21"/>
      <c r="P165" s="21"/>
      <c r="Q165" s="21"/>
      <c r="R165" s="21"/>
      <c r="S165" s="21"/>
      <c r="T165" s="20"/>
      <c r="AT165" s="19" t="s">
        <v>4</v>
      </c>
      <c r="AU165" s="19" t="s">
        <v>3</v>
      </c>
      <c r="AV165" s="18" t="s">
        <v>1</v>
      </c>
      <c r="AW165" s="18" t="s">
        <v>2</v>
      </c>
      <c r="AX165" s="18" t="s">
        <v>7</v>
      </c>
      <c r="AY165" s="19" t="s">
        <v>0</v>
      </c>
    </row>
    <row r="166" spans="2:51" s="18" customFormat="1" x14ac:dyDescent="0.2">
      <c r="B166" s="23"/>
      <c r="D166" s="17" t="s">
        <v>4</v>
      </c>
      <c r="E166" s="19" t="s">
        <v>6</v>
      </c>
      <c r="F166" s="25" t="s">
        <v>762</v>
      </c>
      <c r="H166" s="19" t="s">
        <v>6</v>
      </c>
      <c r="I166" s="24"/>
      <c r="L166" s="23"/>
      <c r="M166" s="22"/>
      <c r="N166" s="21"/>
      <c r="O166" s="21"/>
      <c r="P166" s="21"/>
      <c r="Q166" s="21"/>
      <c r="R166" s="21"/>
      <c r="S166" s="21"/>
      <c r="T166" s="20"/>
      <c r="AT166" s="19" t="s">
        <v>4</v>
      </c>
      <c r="AU166" s="19" t="s">
        <v>3</v>
      </c>
      <c r="AV166" s="18" t="s">
        <v>1</v>
      </c>
      <c r="AW166" s="18" t="s">
        <v>2</v>
      </c>
      <c r="AX166" s="18" t="s">
        <v>7</v>
      </c>
      <c r="AY166" s="19" t="s">
        <v>0</v>
      </c>
    </row>
    <row r="167" spans="2:51" s="8" customFormat="1" x14ac:dyDescent="0.2">
      <c r="B167" s="13"/>
      <c r="D167" s="17" t="s">
        <v>4</v>
      </c>
      <c r="E167" s="9" t="s">
        <v>6</v>
      </c>
      <c r="F167" s="16" t="s">
        <v>872</v>
      </c>
      <c r="H167" s="15">
        <v>4.05</v>
      </c>
      <c r="I167" s="14"/>
      <c r="L167" s="13"/>
      <c r="M167" s="56"/>
      <c r="N167" s="55"/>
      <c r="O167" s="55"/>
      <c r="P167" s="55"/>
      <c r="Q167" s="55"/>
      <c r="R167" s="55"/>
      <c r="S167" s="55"/>
      <c r="T167" s="54"/>
      <c r="AT167" s="9" t="s">
        <v>4</v>
      </c>
      <c r="AU167" s="9" t="s">
        <v>3</v>
      </c>
      <c r="AV167" s="8" t="s">
        <v>3</v>
      </c>
      <c r="AW167" s="8" t="s">
        <v>2</v>
      </c>
      <c r="AX167" s="8" t="s">
        <v>7</v>
      </c>
      <c r="AY167" s="9" t="s">
        <v>0</v>
      </c>
    </row>
    <row r="168" spans="2:51" s="18" customFormat="1" x14ac:dyDescent="0.2">
      <c r="B168" s="23"/>
      <c r="D168" s="17" t="s">
        <v>4</v>
      </c>
      <c r="E168" s="19" t="s">
        <v>6</v>
      </c>
      <c r="F168" s="25" t="s">
        <v>758</v>
      </c>
      <c r="H168" s="19" t="s">
        <v>6</v>
      </c>
      <c r="I168" s="24"/>
      <c r="L168" s="23"/>
      <c r="M168" s="22"/>
      <c r="N168" s="21"/>
      <c r="O168" s="21"/>
      <c r="P168" s="21"/>
      <c r="Q168" s="21"/>
      <c r="R168" s="21"/>
      <c r="S168" s="21"/>
      <c r="T168" s="20"/>
      <c r="AT168" s="19" t="s">
        <v>4</v>
      </c>
      <c r="AU168" s="19" t="s">
        <v>3</v>
      </c>
      <c r="AV168" s="18" t="s">
        <v>1</v>
      </c>
      <c r="AW168" s="18" t="s">
        <v>2</v>
      </c>
      <c r="AX168" s="18" t="s">
        <v>7</v>
      </c>
      <c r="AY168" s="19" t="s">
        <v>0</v>
      </c>
    </row>
    <row r="169" spans="2:51" s="8" customFormat="1" x14ac:dyDescent="0.2">
      <c r="B169" s="13"/>
      <c r="D169" s="17" t="s">
        <v>4</v>
      </c>
      <c r="E169" s="9" t="s">
        <v>6</v>
      </c>
      <c r="F169" s="16" t="s">
        <v>871</v>
      </c>
      <c r="H169" s="15">
        <v>0.17100000000000001</v>
      </c>
      <c r="I169" s="14"/>
      <c r="L169" s="13"/>
      <c r="M169" s="56"/>
      <c r="N169" s="55"/>
      <c r="O169" s="55"/>
      <c r="P169" s="55"/>
      <c r="Q169" s="55"/>
      <c r="R169" s="55"/>
      <c r="S169" s="55"/>
      <c r="T169" s="54"/>
      <c r="AT169" s="9" t="s">
        <v>4</v>
      </c>
      <c r="AU169" s="9" t="s">
        <v>3</v>
      </c>
      <c r="AV169" s="8" t="s">
        <v>3</v>
      </c>
      <c r="AW169" s="8" t="s">
        <v>2</v>
      </c>
      <c r="AX169" s="8" t="s">
        <v>7</v>
      </c>
      <c r="AY169" s="9" t="s">
        <v>0</v>
      </c>
    </row>
    <row r="170" spans="2:51" s="18" customFormat="1" x14ac:dyDescent="0.2">
      <c r="B170" s="23"/>
      <c r="D170" s="17" t="s">
        <v>4</v>
      </c>
      <c r="E170" s="19" t="s">
        <v>6</v>
      </c>
      <c r="F170" s="25" t="s">
        <v>760</v>
      </c>
      <c r="H170" s="19" t="s">
        <v>6</v>
      </c>
      <c r="I170" s="24"/>
      <c r="L170" s="23"/>
      <c r="M170" s="22"/>
      <c r="N170" s="21"/>
      <c r="O170" s="21"/>
      <c r="P170" s="21"/>
      <c r="Q170" s="21"/>
      <c r="R170" s="21"/>
      <c r="S170" s="21"/>
      <c r="T170" s="20"/>
      <c r="AT170" s="19" t="s">
        <v>4</v>
      </c>
      <c r="AU170" s="19" t="s">
        <v>3</v>
      </c>
      <c r="AV170" s="18" t="s">
        <v>1</v>
      </c>
      <c r="AW170" s="18" t="s">
        <v>2</v>
      </c>
      <c r="AX170" s="18" t="s">
        <v>7</v>
      </c>
      <c r="AY170" s="19" t="s">
        <v>0</v>
      </c>
    </row>
    <row r="171" spans="2:51" s="8" customFormat="1" x14ac:dyDescent="0.2">
      <c r="B171" s="13"/>
      <c r="D171" s="17" t="s">
        <v>4</v>
      </c>
      <c r="E171" s="9" t="s">
        <v>6</v>
      </c>
      <c r="F171" s="16" t="s">
        <v>870</v>
      </c>
      <c r="H171" s="15">
        <v>0.33800000000000002</v>
      </c>
      <c r="I171" s="14"/>
      <c r="L171" s="13"/>
      <c r="M171" s="56"/>
      <c r="N171" s="55"/>
      <c r="O171" s="55"/>
      <c r="P171" s="55"/>
      <c r="Q171" s="55"/>
      <c r="R171" s="55"/>
      <c r="S171" s="55"/>
      <c r="T171" s="54"/>
      <c r="AT171" s="9" t="s">
        <v>4</v>
      </c>
      <c r="AU171" s="9" t="s">
        <v>3</v>
      </c>
      <c r="AV171" s="8" t="s">
        <v>3</v>
      </c>
      <c r="AW171" s="8" t="s">
        <v>2</v>
      </c>
      <c r="AX171" s="8" t="s">
        <v>7</v>
      </c>
      <c r="AY171" s="9" t="s">
        <v>0</v>
      </c>
    </row>
    <row r="172" spans="2:51" s="18" customFormat="1" x14ac:dyDescent="0.2">
      <c r="B172" s="23"/>
      <c r="D172" s="17" t="s">
        <v>4</v>
      </c>
      <c r="E172" s="19" t="s">
        <v>6</v>
      </c>
      <c r="F172" s="25" t="s">
        <v>756</v>
      </c>
      <c r="H172" s="19" t="s">
        <v>6</v>
      </c>
      <c r="I172" s="24"/>
      <c r="L172" s="23"/>
      <c r="M172" s="22"/>
      <c r="N172" s="21"/>
      <c r="O172" s="21"/>
      <c r="P172" s="21"/>
      <c r="Q172" s="21"/>
      <c r="R172" s="21"/>
      <c r="S172" s="21"/>
      <c r="T172" s="20"/>
      <c r="AT172" s="19" t="s">
        <v>4</v>
      </c>
      <c r="AU172" s="19" t="s">
        <v>3</v>
      </c>
      <c r="AV172" s="18" t="s">
        <v>1</v>
      </c>
      <c r="AW172" s="18" t="s">
        <v>2</v>
      </c>
      <c r="AX172" s="18" t="s">
        <v>7</v>
      </c>
      <c r="AY172" s="19" t="s">
        <v>0</v>
      </c>
    </row>
    <row r="173" spans="2:51" s="18" customFormat="1" x14ac:dyDescent="0.2">
      <c r="B173" s="23"/>
      <c r="D173" s="17" t="s">
        <v>4</v>
      </c>
      <c r="E173" s="19" t="s">
        <v>6</v>
      </c>
      <c r="F173" s="25" t="s">
        <v>755</v>
      </c>
      <c r="H173" s="19" t="s">
        <v>6</v>
      </c>
      <c r="I173" s="24"/>
      <c r="L173" s="23"/>
      <c r="M173" s="22"/>
      <c r="N173" s="21"/>
      <c r="O173" s="21"/>
      <c r="P173" s="21"/>
      <c r="Q173" s="21"/>
      <c r="R173" s="21"/>
      <c r="S173" s="21"/>
      <c r="T173" s="20"/>
      <c r="AT173" s="19" t="s">
        <v>4</v>
      </c>
      <c r="AU173" s="19" t="s">
        <v>3</v>
      </c>
      <c r="AV173" s="18" t="s">
        <v>1</v>
      </c>
      <c r="AW173" s="18" t="s">
        <v>2</v>
      </c>
      <c r="AX173" s="18" t="s">
        <v>7</v>
      </c>
      <c r="AY173" s="19" t="s">
        <v>0</v>
      </c>
    </row>
    <row r="174" spans="2:51" s="8" customFormat="1" x14ac:dyDescent="0.2">
      <c r="B174" s="13"/>
      <c r="D174" s="17" t="s">
        <v>4</v>
      </c>
      <c r="E174" s="9" t="s">
        <v>6</v>
      </c>
      <c r="F174" s="16" t="s">
        <v>869</v>
      </c>
      <c r="H174" s="15">
        <v>0.33800000000000002</v>
      </c>
      <c r="I174" s="14"/>
      <c r="L174" s="13"/>
      <c r="M174" s="56"/>
      <c r="N174" s="55"/>
      <c r="O174" s="55"/>
      <c r="P174" s="55"/>
      <c r="Q174" s="55"/>
      <c r="R174" s="55"/>
      <c r="S174" s="55"/>
      <c r="T174" s="54"/>
      <c r="AT174" s="9" t="s">
        <v>4</v>
      </c>
      <c r="AU174" s="9" t="s">
        <v>3</v>
      </c>
      <c r="AV174" s="8" t="s">
        <v>3</v>
      </c>
      <c r="AW174" s="8" t="s">
        <v>2</v>
      </c>
      <c r="AX174" s="8" t="s">
        <v>7</v>
      </c>
      <c r="AY174" s="9" t="s">
        <v>0</v>
      </c>
    </row>
    <row r="175" spans="2:51" s="18" customFormat="1" x14ac:dyDescent="0.2">
      <c r="B175" s="23"/>
      <c r="D175" s="17" t="s">
        <v>4</v>
      </c>
      <c r="E175" s="19" t="s">
        <v>6</v>
      </c>
      <c r="F175" s="25" t="s">
        <v>754</v>
      </c>
      <c r="H175" s="19" t="s">
        <v>6</v>
      </c>
      <c r="I175" s="24"/>
      <c r="L175" s="23"/>
      <c r="M175" s="22"/>
      <c r="N175" s="21"/>
      <c r="O175" s="21"/>
      <c r="P175" s="21"/>
      <c r="Q175" s="21"/>
      <c r="R175" s="21"/>
      <c r="S175" s="21"/>
      <c r="T175" s="20"/>
      <c r="AT175" s="19" t="s">
        <v>4</v>
      </c>
      <c r="AU175" s="19" t="s">
        <v>3</v>
      </c>
      <c r="AV175" s="18" t="s">
        <v>1</v>
      </c>
      <c r="AW175" s="18" t="s">
        <v>2</v>
      </c>
      <c r="AX175" s="18" t="s">
        <v>7</v>
      </c>
      <c r="AY175" s="19" t="s">
        <v>0</v>
      </c>
    </row>
    <row r="176" spans="2:51" s="8" customFormat="1" x14ac:dyDescent="0.2">
      <c r="B176" s="13"/>
      <c r="D176" s="17" t="s">
        <v>4</v>
      </c>
      <c r="E176" s="9" t="s">
        <v>6</v>
      </c>
      <c r="F176" s="16" t="s">
        <v>869</v>
      </c>
      <c r="H176" s="15">
        <v>0.33800000000000002</v>
      </c>
      <c r="I176" s="14"/>
      <c r="L176" s="13"/>
      <c r="M176" s="56"/>
      <c r="N176" s="55"/>
      <c r="O176" s="55"/>
      <c r="P176" s="55"/>
      <c r="Q176" s="55"/>
      <c r="R176" s="55"/>
      <c r="S176" s="55"/>
      <c r="T176" s="54"/>
      <c r="AT176" s="9" t="s">
        <v>4</v>
      </c>
      <c r="AU176" s="9" t="s">
        <v>3</v>
      </c>
      <c r="AV176" s="8" t="s">
        <v>3</v>
      </c>
      <c r="AW176" s="8" t="s">
        <v>2</v>
      </c>
      <c r="AX176" s="8" t="s">
        <v>7</v>
      </c>
      <c r="AY176" s="9" t="s">
        <v>0</v>
      </c>
    </row>
    <row r="177" spans="1:65" s="78" customFormat="1" x14ac:dyDescent="0.2">
      <c r="B177" s="83"/>
      <c r="D177" s="17" t="s">
        <v>4</v>
      </c>
      <c r="E177" s="79" t="s">
        <v>6</v>
      </c>
      <c r="F177" s="86" t="s">
        <v>205</v>
      </c>
      <c r="H177" s="85">
        <v>199.20100000000002</v>
      </c>
      <c r="I177" s="84"/>
      <c r="L177" s="83"/>
      <c r="M177" s="82"/>
      <c r="N177" s="81"/>
      <c r="O177" s="81"/>
      <c r="P177" s="81"/>
      <c r="Q177" s="81"/>
      <c r="R177" s="81"/>
      <c r="S177" s="81"/>
      <c r="T177" s="80"/>
      <c r="AT177" s="79" t="s">
        <v>4</v>
      </c>
      <c r="AU177" s="79" t="s">
        <v>3</v>
      </c>
      <c r="AV177" s="78" t="s">
        <v>38</v>
      </c>
      <c r="AW177" s="78" t="s">
        <v>2</v>
      </c>
      <c r="AX177" s="78" t="s">
        <v>7</v>
      </c>
      <c r="AY177" s="79" t="s">
        <v>0</v>
      </c>
    </row>
    <row r="178" spans="1:65" s="18" customFormat="1" x14ac:dyDescent="0.2">
      <c r="B178" s="23"/>
      <c r="D178" s="17" t="s">
        <v>4</v>
      </c>
      <c r="E178" s="19" t="s">
        <v>6</v>
      </c>
      <c r="F178" s="25" t="s">
        <v>858</v>
      </c>
      <c r="H178" s="19" t="s">
        <v>6</v>
      </c>
      <c r="I178" s="24"/>
      <c r="L178" s="23"/>
      <c r="M178" s="22"/>
      <c r="N178" s="21"/>
      <c r="O178" s="21"/>
      <c r="P178" s="21"/>
      <c r="Q178" s="21"/>
      <c r="R178" s="21"/>
      <c r="S178" s="21"/>
      <c r="T178" s="20"/>
      <c r="AT178" s="19" t="s">
        <v>4</v>
      </c>
      <c r="AU178" s="19" t="s">
        <v>3</v>
      </c>
      <c r="AV178" s="18" t="s">
        <v>1</v>
      </c>
      <c r="AW178" s="18" t="s">
        <v>2</v>
      </c>
      <c r="AX178" s="18" t="s">
        <v>7</v>
      </c>
      <c r="AY178" s="19" t="s">
        <v>0</v>
      </c>
    </row>
    <row r="179" spans="1:65" s="8" customFormat="1" x14ac:dyDescent="0.2">
      <c r="B179" s="13"/>
      <c r="D179" s="17" t="s">
        <v>4</v>
      </c>
      <c r="E179" s="9" t="s">
        <v>6</v>
      </c>
      <c r="F179" s="16" t="s">
        <v>868</v>
      </c>
      <c r="H179" s="15">
        <v>59.76</v>
      </c>
      <c r="I179" s="14"/>
      <c r="L179" s="13"/>
      <c r="M179" s="56"/>
      <c r="N179" s="55"/>
      <c r="O179" s="55"/>
      <c r="P179" s="55"/>
      <c r="Q179" s="55"/>
      <c r="R179" s="55"/>
      <c r="S179" s="55"/>
      <c r="T179" s="54"/>
      <c r="AT179" s="9" t="s">
        <v>4</v>
      </c>
      <c r="AU179" s="9" t="s">
        <v>3</v>
      </c>
      <c r="AV179" s="8" t="s">
        <v>3</v>
      </c>
      <c r="AW179" s="8" t="s">
        <v>2</v>
      </c>
      <c r="AX179" s="8" t="s">
        <v>7</v>
      </c>
      <c r="AY179" s="9" t="s">
        <v>0</v>
      </c>
    </row>
    <row r="180" spans="1:65" s="69" customFormat="1" x14ac:dyDescent="0.2">
      <c r="B180" s="74"/>
      <c r="D180" s="17" t="s">
        <v>4</v>
      </c>
      <c r="E180" s="70" t="s">
        <v>6</v>
      </c>
      <c r="F180" s="77" t="s">
        <v>42</v>
      </c>
      <c r="H180" s="76">
        <v>258.96100000000001</v>
      </c>
      <c r="I180" s="75"/>
      <c r="L180" s="74"/>
      <c r="M180" s="73"/>
      <c r="N180" s="72"/>
      <c r="O180" s="72"/>
      <c r="P180" s="72"/>
      <c r="Q180" s="72"/>
      <c r="R180" s="72"/>
      <c r="S180" s="72"/>
      <c r="T180" s="71"/>
      <c r="AT180" s="70" t="s">
        <v>4</v>
      </c>
      <c r="AU180" s="70" t="s">
        <v>3</v>
      </c>
      <c r="AV180" s="69" t="s">
        <v>19</v>
      </c>
      <c r="AW180" s="69" t="s">
        <v>2</v>
      </c>
      <c r="AX180" s="69" t="s">
        <v>1</v>
      </c>
      <c r="AY180" s="70" t="s">
        <v>0</v>
      </c>
    </row>
    <row r="181" spans="1:65" s="2" customFormat="1" ht="16.5" customHeight="1" x14ac:dyDescent="0.2">
      <c r="A181" s="3"/>
      <c r="B181" s="41"/>
      <c r="C181" s="40" t="s">
        <v>38</v>
      </c>
      <c r="D181" s="40" t="s">
        <v>11</v>
      </c>
      <c r="E181" s="39" t="s">
        <v>867</v>
      </c>
      <c r="F181" s="34" t="s">
        <v>866</v>
      </c>
      <c r="G181" s="38" t="s">
        <v>251</v>
      </c>
      <c r="H181" s="37">
        <v>202.09700000000001</v>
      </c>
      <c r="I181" s="36"/>
      <c r="J181" s="35">
        <f>ROUND(I181*H181,2)</f>
        <v>0</v>
      </c>
      <c r="K181" s="34" t="s">
        <v>13</v>
      </c>
      <c r="L181" s="4"/>
      <c r="M181" s="33" t="s">
        <v>6</v>
      </c>
      <c r="N181" s="32" t="s">
        <v>12</v>
      </c>
      <c r="O181" s="31"/>
      <c r="P181" s="30">
        <f>O181*H181</f>
        <v>0</v>
      </c>
      <c r="Q181" s="30">
        <v>2.16</v>
      </c>
      <c r="R181" s="30">
        <f>Q181*H181</f>
        <v>436.52952000000005</v>
      </c>
      <c r="S181" s="30">
        <v>0</v>
      </c>
      <c r="T181" s="29">
        <f>S181*H181</f>
        <v>0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R181" s="26" t="s">
        <v>19</v>
      </c>
      <c r="AT181" s="26" t="s">
        <v>11</v>
      </c>
      <c r="AU181" s="26" t="s">
        <v>3</v>
      </c>
      <c r="AY181" s="27" t="s">
        <v>0</v>
      </c>
      <c r="BE181" s="28">
        <f>IF(N181="základní",J181,0)</f>
        <v>0</v>
      </c>
      <c r="BF181" s="28">
        <f>IF(N181="snížená",J181,0)</f>
        <v>0</v>
      </c>
      <c r="BG181" s="28">
        <f>IF(N181="zákl. přenesená",J181,0)</f>
        <v>0</v>
      </c>
      <c r="BH181" s="28">
        <f>IF(N181="sníž. přenesená",J181,0)</f>
        <v>0</v>
      </c>
      <c r="BI181" s="28">
        <f>IF(N181="nulová",J181,0)</f>
        <v>0</v>
      </c>
      <c r="BJ181" s="27" t="s">
        <v>1</v>
      </c>
      <c r="BK181" s="28">
        <f>ROUND(I181*H181,2)</f>
        <v>0</v>
      </c>
      <c r="BL181" s="27" t="s">
        <v>19</v>
      </c>
      <c r="BM181" s="26" t="s">
        <v>865</v>
      </c>
    </row>
    <row r="182" spans="1:65" s="18" customFormat="1" x14ac:dyDescent="0.2">
      <c r="B182" s="23"/>
      <c r="D182" s="17" t="s">
        <v>4</v>
      </c>
      <c r="E182" s="19" t="s">
        <v>6</v>
      </c>
      <c r="F182" s="25" t="s">
        <v>138</v>
      </c>
      <c r="H182" s="19" t="s">
        <v>6</v>
      </c>
      <c r="I182" s="24"/>
      <c r="L182" s="23"/>
      <c r="M182" s="22"/>
      <c r="N182" s="21"/>
      <c r="O182" s="21"/>
      <c r="P182" s="21"/>
      <c r="Q182" s="21"/>
      <c r="R182" s="21"/>
      <c r="S182" s="21"/>
      <c r="T182" s="20"/>
      <c r="AT182" s="19" t="s">
        <v>4</v>
      </c>
      <c r="AU182" s="19" t="s">
        <v>3</v>
      </c>
      <c r="AV182" s="18" t="s">
        <v>1</v>
      </c>
      <c r="AW182" s="18" t="s">
        <v>2</v>
      </c>
      <c r="AX182" s="18" t="s">
        <v>7</v>
      </c>
      <c r="AY182" s="19" t="s">
        <v>0</v>
      </c>
    </row>
    <row r="183" spans="1:65" s="18" customFormat="1" x14ac:dyDescent="0.2">
      <c r="B183" s="23"/>
      <c r="D183" s="17" t="s">
        <v>4</v>
      </c>
      <c r="E183" s="19" t="s">
        <v>6</v>
      </c>
      <c r="F183" s="25" t="s">
        <v>137</v>
      </c>
      <c r="H183" s="19" t="s">
        <v>6</v>
      </c>
      <c r="I183" s="24"/>
      <c r="L183" s="23"/>
      <c r="M183" s="22"/>
      <c r="N183" s="21"/>
      <c r="O183" s="21"/>
      <c r="P183" s="21"/>
      <c r="Q183" s="21"/>
      <c r="R183" s="21"/>
      <c r="S183" s="21"/>
      <c r="T183" s="20"/>
      <c r="AT183" s="19" t="s">
        <v>4</v>
      </c>
      <c r="AU183" s="19" t="s">
        <v>3</v>
      </c>
      <c r="AV183" s="18" t="s">
        <v>1</v>
      </c>
      <c r="AW183" s="18" t="s">
        <v>2</v>
      </c>
      <c r="AX183" s="18" t="s">
        <v>7</v>
      </c>
      <c r="AY183" s="19" t="s">
        <v>0</v>
      </c>
    </row>
    <row r="184" spans="1:65" s="18" customFormat="1" x14ac:dyDescent="0.2">
      <c r="B184" s="23"/>
      <c r="D184" s="17" t="s">
        <v>4</v>
      </c>
      <c r="E184" s="19" t="s">
        <v>6</v>
      </c>
      <c r="F184" s="25" t="s">
        <v>135</v>
      </c>
      <c r="H184" s="19" t="s">
        <v>6</v>
      </c>
      <c r="I184" s="24"/>
      <c r="L184" s="23"/>
      <c r="M184" s="22"/>
      <c r="N184" s="21"/>
      <c r="O184" s="21"/>
      <c r="P184" s="21"/>
      <c r="Q184" s="21"/>
      <c r="R184" s="21"/>
      <c r="S184" s="21"/>
      <c r="T184" s="20"/>
      <c r="AT184" s="19" t="s">
        <v>4</v>
      </c>
      <c r="AU184" s="19" t="s">
        <v>3</v>
      </c>
      <c r="AV184" s="18" t="s">
        <v>1</v>
      </c>
      <c r="AW184" s="18" t="s">
        <v>2</v>
      </c>
      <c r="AX184" s="18" t="s">
        <v>7</v>
      </c>
      <c r="AY184" s="19" t="s">
        <v>0</v>
      </c>
    </row>
    <row r="185" spans="1:65" s="18" customFormat="1" x14ac:dyDescent="0.2">
      <c r="B185" s="23"/>
      <c r="D185" s="17" t="s">
        <v>4</v>
      </c>
      <c r="E185" s="19" t="s">
        <v>6</v>
      </c>
      <c r="F185" s="25" t="s">
        <v>136</v>
      </c>
      <c r="H185" s="19" t="s">
        <v>6</v>
      </c>
      <c r="I185" s="24"/>
      <c r="L185" s="23"/>
      <c r="M185" s="22"/>
      <c r="N185" s="21"/>
      <c r="O185" s="21"/>
      <c r="P185" s="21"/>
      <c r="Q185" s="21"/>
      <c r="R185" s="21"/>
      <c r="S185" s="21"/>
      <c r="T185" s="20"/>
      <c r="AT185" s="19" t="s">
        <v>4</v>
      </c>
      <c r="AU185" s="19" t="s">
        <v>3</v>
      </c>
      <c r="AV185" s="18" t="s">
        <v>1</v>
      </c>
      <c r="AW185" s="18" t="s">
        <v>2</v>
      </c>
      <c r="AX185" s="18" t="s">
        <v>7</v>
      </c>
      <c r="AY185" s="19" t="s">
        <v>0</v>
      </c>
    </row>
    <row r="186" spans="1:65" s="18" customFormat="1" x14ac:dyDescent="0.2">
      <c r="B186" s="23"/>
      <c r="D186" s="17" t="s">
        <v>4</v>
      </c>
      <c r="E186" s="19" t="s">
        <v>6</v>
      </c>
      <c r="F186" s="25" t="s">
        <v>135</v>
      </c>
      <c r="H186" s="19" t="s">
        <v>6</v>
      </c>
      <c r="I186" s="24"/>
      <c r="L186" s="23"/>
      <c r="M186" s="22"/>
      <c r="N186" s="21"/>
      <c r="O186" s="21"/>
      <c r="P186" s="21"/>
      <c r="Q186" s="21"/>
      <c r="R186" s="21"/>
      <c r="S186" s="21"/>
      <c r="T186" s="20"/>
      <c r="AT186" s="19" t="s">
        <v>4</v>
      </c>
      <c r="AU186" s="19" t="s">
        <v>3</v>
      </c>
      <c r="AV186" s="18" t="s">
        <v>1</v>
      </c>
      <c r="AW186" s="18" t="s">
        <v>2</v>
      </c>
      <c r="AX186" s="18" t="s">
        <v>7</v>
      </c>
      <c r="AY186" s="19" t="s">
        <v>0</v>
      </c>
    </row>
    <row r="187" spans="1:65" s="18" customFormat="1" x14ac:dyDescent="0.2">
      <c r="B187" s="23"/>
      <c r="D187" s="17" t="s">
        <v>4</v>
      </c>
      <c r="E187" s="19" t="s">
        <v>6</v>
      </c>
      <c r="F187" s="25" t="s">
        <v>134</v>
      </c>
      <c r="H187" s="19" t="s">
        <v>6</v>
      </c>
      <c r="I187" s="24"/>
      <c r="L187" s="23"/>
      <c r="M187" s="22"/>
      <c r="N187" s="21"/>
      <c r="O187" s="21"/>
      <c r="P187" s="21"/>
      <c r="Q187" s="21"/>
      <c r="R187" s="21"/>
      <c r="S187" s="21"/>
      <c r="T187" s="20"/>
      <c r="AT187" s="19" t="s">
        <v>4</v>
      </c>
      <c r="AU187" s="19" t="s">
        <v>3</v>
      </c>
      <c r="AV187" s="18" t="s">
        <v>1</v>
      </c>
      <c r="AW187" s="18" t="s">
        <v>2</v>
      </c>
      <c r="AX187" s="18" t="s">
        <v>7</v>
      </c>
      <c r="AY187" s="19" t="s">
        <v>0</v>
      </c>
    </row>
    <row r="188" spans="1:65" s="18" customFormat="1" x14ac:dyDescent="0.2">
      <c r="B188" s="23"/>
      <c r="D188" s="17" t="s">
        <v>4</v>
      </c>
      <c r="E188" s="19" t="s">
        <v>6</v>
      </c>
      <c r="F188" s="25" t="s">
        <v>133</v>
      </c>
      <c r="H188" s="19" t="s">
        <v>6</v>
      </c>
      <c r="I188" s="24"/>
      <c r="L188" s="23"/>
      <c r="M188" s="22"/>
      <c r="N188" s="21"/>
      <c r="O188" s="21"/>
      <c r="P188" s="21"/>
      <c r="Q188" s="21"/>
      <c r="R188" s="21"/>
      <c r="S188" s="21"/>
      <c r="T188" s="20"/>
      <c r="AT188" s="19" t="s">
        <v>4</v>
      </c>
      <c r="AU188" s="19" t="s">
        <v>3</v>
      </c>
      <c r="AV188" s="18" t="s">
        <v>1</v>
      </c>
      <c r="AW188" s="18" t="s">
        <v>2</v>
      </c>
      <c r="AX188" s="18" t="s">
        <v>7</v>
      </c>
      <c r="AY188" s="19" t="s">
        <v>0</v>
      </c>
    </row>
    <row r="189" spans="1:65" s="18" customFormat="1" x14ac:dyDescent="0.2">
      <c r="B189" s="23"/>
      <c r="D189" s="17" t="s">
        <v>4</v>
      </c>
      <c r="E189" s="19" t="s">
        <v>6</v>
      </c>
      <c r="F189" s="25" t="s">
        <v>132</v>
      </c>
      <c r="H189" s="19" t="s">
        <v>6</v>
      </c>
      <c r="I189" s="24"/>
      <c r="L189" s="23"/>
      <c r="M189" s="22"/>
      <c r="N189" s="21"/>
      <c r="O189" s="21"/>
      <c r="P189" s="21"/>
      <c r="Q189" s="21"/>
      <c r="R189" s="21"/>
      <c r="S189" s="21"/>
      <c r="T189" s="20"/>
      <c r="AT189" s="19" t="s">
        <v>4</v>
      </c>
      <c r="AU189" s="19" t="s">
        <v>3</v>
      </c>
      <c r="AV189" s="18" t="s">
        <v>1</v>
      </c>
      <c r="AW189" s="18" t="s">
        <v>2</v>
      </c>
      <c r="AX189" s="18" t="s">
        <v>7</v>
      </c>
      <c r="AY189" s="19" t="s">
        <v>0</v>
      </c>
    </row>
    <row r="190" spans="1:65" s="8" customFormat="1" x14ac:dyDescent="0.2">
      <c r="B190" s="13"/>
      <c r="D190" s="17" t="s">
        <v>4</v>
      </c>
      <c r="E190" s="9" t="s">
        <v>6</v>
      </c>
      <c r="F190" s="16" t="s">
        <v>864</v>
      </c>
      <c r="H190" s="15">
        <v>1.409</v>
      </c>
      <c r="I190" s="14"/>
      <c r="L190" s="13"/>
      <c r="M190" s="56"/>
      <c r="N190" s="55"/>
      <c r="O190" s="55"/>
      <c r="P190" s="55"/>
      <c r="Q190" s="55"/>
      <c r="R190" s="55"/>
      <c r="S190" s="55"/>
      <c r="T190" s="54"/>
      <c r="AT190" s="9" t="s">
        <v>4</v>
      </c>
      <c r="AU190" s="9" t="s">
        <v>3</v>
      </c>
      <c r="AV190" s="8" t="s">
        <v>3</v>
      </c>
      <c r="AW190" s="8" t="s">
        <v>2</v>
      </c>
      <c r="AX190" s="8" t="s">
        <v>7</v>
      </c>
      <c r="AY190" s="9" t="s">
        <v>0</v>
      </c>
    </row>
    <row r="191" spans="1:65" s="18" customFormat="1" x14ac:dyDescent="0.2">
      <c r="B191" s="23"/>
      <c r="D191" s="17" t="s">
        <v>4</v>
      </c>
      <c r="E191" s="19" t="s">
        <v>6</v>
      </c>
      <c r="F191" s="25" t="s">
        <v>863</v>
      </c>
      <c r="H191" s="19" t="s">
        <v>6</v>
      </c>
      <c r="I191" s="24"/>
      <c r="L191" s="23"/>
      <c r="M191" s="22"/>
      <c r="N191" s="21"/>
      <c r="O191" s="21"/>
      <c r="P191" s="21"/>
      <c r="Q191" s="21"/>
      <c r="R191" s="21"/>
      <c r="S191" s="21"/>
      <c r="T191" s="20"/>
      <c r="AT191" s="19" t="s">
        <v>4</v>
      </c>
      <c r="AU191" s="19" t="s">
        <v>3</v>
      </c>
      <c r="AV191" s="18" t="s">
        <v>1</v>
      </c>
      <c r="AW191" s="18" t="s">
        <v>2</v>
      </c>
      <c r="AX191" s="18" t="s">
        <v>7</v>
      </c>
      <c r="AY191" s="19" t="s">
        <v>0</v>
      </c>
    </row>
    <row r="192" spans="1:65" s="18" customFormat="1" x14ac:dyDescent="0.2">
      <c r="B192" s="23"/>
      <c r="D192" s="17" t="s">
        <v>4</v>
      </c>
      <c r="E192" s="19" t="s">
        <v>6</v>
      </c>
      <c r="F192" s="25" t="s">
        <v>764</v>
      </c>
      <c r="H192" s="19" t="s">
        <v>6</v>
      </c>
      <c r="I192" s="24"/>
      <c r="L192" s="23"/>
      <c r="M192" s="22"/>
      <c r="N192" s="21"/>
      <c r="O192" s="21"/>
      <c r="P192" s="21"/>
      <c r="Q192" s="21"/>
      <c r="R192" s="21"/>
      <c r="S192" s="21"/>
      <c r="T192" s="20"/>
      <c r="AT192" s="19" t="s">
        <v>4</v>
      </c>
      <c r="AU192" s="19" t="s">
        <v>3</v>
      </c>
      <c r="AV192" s="18" t="s">
        <v>1</v>
      </c>
      <c r="AW192" s="18" t="s">
        <v>2</v>
      </c>
      <c r="AX192" s="18" t="s">
        <v>7</v>
      </c>
      <c r="AY192" s="19" t="s">
        <v>0</v>
      </c>
    </row>
    <row r="193" spans="1:65" s="18" customFormat="1" x14ac:dyDescent="0.2">
      <c r="B193" s="23"/>
      <c r="D193" s="17" t="s">
        <v>4</v>
      </c>
      <c r="E193" s="19" t="s">
        <v>6</v>
      </c>
      <c r="F193" s="25" t="s">
        <v>862</v>
      </c>
      <c r="H193" s="19" t="s">
        <v>6</v>
      </c>
      <c r="I193" s="24"/>
      <c r="L193" s="23"/>
      <c r="M193" s="22"/>
      <c r="N193" s="21"/>
      <c r="O193" s="21"/>
      <c r="P193" s="21"/>
      <c r="Q193" s="21"/>
      <c r="R193" s="21"/>
      <c r="S193" s="21"/>
      <c r="T193" s="20"/>
      <c r="AT193" s="19" t="s">
        <v>4</v>
      </c>
      <c r="AU193" s="19" t="s">
        <v>3</v>
      </c>
      <c r="AV193" s="18" t="s">
        <v>1</v>
      </c>
      <c r="AW193" s="18" t="s">
        <v>2</v>
      </c>
      <c r="AX193" s="18" t="s">
        <v>7</v>
      </c>
      <c r="AY193" s="19" t="s">
        <v>0</v>
      </c>
    </row>
    <row r="194" spans="1:65" s="18" customFormat="1" x14ac:dyDescent="0.2">
      <c r="B194" s="23"/>
      <c r="D194" s="17" t="s">
        <v>4</v>
      </c>
      <c r="E194" s="19" t="s">
        <v>6</v>
      </c>
      <c r="F194" s="25" t="s">
        <v>116</v>
      </c>
      <c r="H194" s="19" t="s">
        <v>6</v>
      </c>
      <c r="I194" s="24"/>
      <c r="L194" s="23"/>
      <c r="M194" s="22"/>
      <c r="N194" s="21"/>
      <c r="O194" s="21"/>
      <c r="P194" s="21"/>
      <c r="Q194" s="21"/>
      <c r="R194" s="21"/>
      <c r="S194" s="21"/>
      <c r="T194" s="20"/>
      <c r="AT194" s="19" t="s">
        <v>4</v>
      </c>
      <c r="AU194" s="19" t="s">
        <v>3</v>
      </c>
      <c r="AV194" s="18" t="s">
        <v>1</v>
      </c>
      <c r="AW194" s="18" t="s">
        <v>2</v>
      </c>
      <c r="AX194" s="18" t="s">
        <v>7</v>
      </c>
      <c r="AY194" s="19" t="s">
        <v>0</v>
      </c>
    </row>
    <row r="195" spans="1:65" s="8" customFormat="1" x14ac:dyDescent="0.2">
      <c r="B195" s="13"/>
      <c r="D195" s="17" t="s">
        <v>4</v>
      </c>
      <c r="E195" s="9" t="s">
        <v>6</v>
      </c>
      <c r="F195" s="16" t="s">
        <v>861</v>
      </c>
      <c r="H195" s="15">
        <v>70.2</v>
      </c>
      <c r="I195" s="14"/>
      <c r="L195" s="13"/>
      <c r="M195" s="56"/>
      <c r="N195" s="55"/>
      <c r="O195" s="55"/>
      <c r="P195" s="55"/>
      <c r="Q195" s="55"/>
      <c r="R195" s="55"/>
      <c r="S195" s="55"/>
      <c r="T195" s="54"/>
      <c r="AT195" s="9" t="s">
        <v>4</v>
      </c>
      <c r="AU195" s="9" t="s">
        <v>3</v>
      </c>
      <c r="AV195" s="8" t="s">
        <v>3</v>
      </c>
      <c r="AW195" s="8" t="s">
        <v>2</v>
      </c>
      <c r="AX195" s="8" t="s">
        <v>7</v>
      </c>
      <c r="AY195" s="9" t="s">
        <v>0</v>
      </c>
    </row>
    <row r="196" spans="1:65" s="8" customFormat="1" x14ac:dyDescent="0.2">
      <c r="B196" s="13"/>
      <c r="D196" s="17" t="s">
        <v>4</v>
      </c>
      <c r="E196" s="9" t="s">
        <v>6</v>
      </c>
      <c r="F196" s="16" t="s">
        <v>860</v>
      </c>
      <c r="H196" s="15">
        <v>55.2</v>
      </c>
      <c r="I196" s="14"/>
      <c r="L196" s="13"/>
      <c r="M196" s="56"/>
      <c r="N196" s="55"/>
      <c r="O196" s="55"/>
      <c r="P196" s="55"/>
      <c r="Q196" s="55"/>
      <c r="R196" s="55"/>
      <c r="S196" s="55"/>
      <c r="T196" s="54"/>
      <c r="AT196" s="9" t="s">
        <v>4</v>
      </c>
      <c r="AU196" s="9" t="s">
        <v>3</v>
      </c>
      <c r="AV196" s="8" t="s">
        <v>3</v>
      </c>
      <c r="AW196" s="8" t="s">
        <v>2</v>
      </c>
      <c r="AX196" s="8" t="s">
        <v>7</v>
      </c>
      <c r="AY196" s="9" t="s">
        <v>0</v>
      </c>
    </row>
    <row r="197" spans="1:65" s="18" customFormat="1" x14ac:dyDescent="0.2">
      <c r="B197" s="23"/>
      <c r="D197" s="17" t="s">
        <v>4</v>
      </c>
      <c r="E197" s="19" t="s">
        <v>6</v>
      </c>
      <c r="F197" s="25" t="s">
        <v>113</v>
      </c>
      <c r="H197" s="19" t="s">
        <v>6</v>
      </c>
      <c r="I197" s="24"/>
      <c r="L197" s="23"/>
      <c r="M197" s="22"/>
      <c r="N197" s="21"/>
      <c r="O197" s="21"/>
      <c r="P197" s="21"/>
      <c r="Q197" s="21"/>
      <c r="R197" s="21"/>
      <c r="S197" s="21"/>
      <c r="T197" s="20"/>
      <c r="AT197" s="19" t="s">
        <v>4</v>
      </c>
      <c r="AU197" s="19" t="s">
        <v>3</v>
      </c>
      <c r="AV197" s="18" t="s">
        <v>1</v>
      </c>
      <c r="AW197" s="18" t="s">
        <v>2</v>
      </c>
      <c r="AX197" s="18" t="s">
        <v>7</v>
      </c>
      <c r="AY197" s="19" t="s">
        <v>0</v>
      </c>
    </row>
    <row r="198" spans="1:65" s="8" customFormat="1" x14ac:dyDescent="0.2">
      <c r="B198" s="13"/>
      <c r="D198" s="17" t="s">
        <v>4</v>
      </c>
      <c r="E198" s="9" t="s">
        <v>6</v>
      </c>
      <c r="F198" s="16" t="s">
        <v>859</v>
      </c>
      <c r="H198" s="15">
        <v>28.65</v>
      </c>
      <c r="I198" s="14"/>
      <c r="L198" s="13"/>
      <c r="M198" s="56"/>
      <c r="N198" s="55"/>
      <c r="O198" s="55"/>
      <c r="P198" s="55"/>
      <c r="Q198" s="55"/>
      <c r="R198" s="55"/>
      <c r="S198" s="55"/>
      <c r="T198" s="54"/>
      <c r="AT198" s="9" t="s">
        <v>4</v>
      </c>
      <c r="AU198" s="9" t="s">
        <v>3</v>
      </c>
      <c r="AV198" s="8" t="s">
        <v>3</v>
      </c>
      <c r="AW198" s="8" t="s">
        <v>2</v>
      </c>
      <c r="AX198" s="8" t="s">
        <v>7</v>
      </c>
      <c r="AY198" s="9" t="s">
        <v>0</v>
      </c>
    </row>
    <row r="199" spans="1:65" s="78" customFormat="1" x14ac:dyDescent="0.2">
      <c r="B199" s="83"/>
      <c r="D199" s="17" t="s">
        <v>4</v>
      </c>
      <c r="E199" s="79" t="s">
        <v>6</v>
      </c>
      <c r="F199" s="86" t="s">
        <v>205</v>
      </c>
      <c r="H199" s="85">
        <v>155.459</v>
      </c>
      <c r="I199" s="84"/>
      <c r="L199" s="83"/>
      <c r="M199" s="82"/>
      <c r="N199" s="81"/>
      <c r="O199" s="81"/>
      <c r="P199" s="81"/>
      <c r="Q199" s="81"/>
      <c r="R199" s="81"/>
      <c r="S199" s="81"/>
      <c r="T199" s="80"/>
      <c r="AT199" s="79" t="s">
        <v>4</v>
      </c>
      <c r="AU199" s="79" t="s">
        <v>3</v>
      </c>
      <c r="AV199" s="78" t="s">
        <v>38</v>
      </c>
      <c r="AW199" s="78" t="s">
        <v>2</v>
      </c>
      <c r="AX199" s="78" t="s">
        <v>7</v>
      </c>
      <c r="AY199" s="79" t="s">
        <v>0</v>
      </c>
    </row>
    <row r="200" spans="1:65" s="18" customFormat="1" x14ac:dyDescent="0.2">
      <c r="B200" s="23"/>
      <c r="D200" s="17" t="s">
        <v>4</v>
      </c>
      <c r="E200" s="19" t="s">
        <v>6</v>
      </c>
      <c r="F200" s="25" t="s">
        <v>858</v>
      </c>
      <c r="H200" s="19" t="s">
        <v>6</v>
      </c>
      <c r="I200" s="24"/>
      <c r="L200" s="23"/>
      <c r="M200" s="22"/>
      <c r="N200" s="21"/>
      <c r="O200" s="21"/>
      <c r="P200" s="21"/>
      <c r="Q200" s="21"/>
      <c r="R200" s="21"/>
      <c r="S200" s="21"/>
      <c r="T200" s="20"/>
      <c r="AT200" s="19" t="s">
        <v>4</v>
      </c>
      <c r="AU200" s="19" t="s">
        <v>3</v>
      </c>
      <c r="AV200" s="18" t="s">
        <v>1</v>
      </c>
      <c r="AW200" s="18" t="s">
        <v>2</v>
      </c>
      <c r="AX200" s="18" t="s">
        <v>7</v>
      </c>
      <c r="AY200" s="19" t="s">
        <v>0</v>
      </c>
    </row>
    <row r="201" spans="1:65" s="8" customFormat="1" x14ac:dyDescent="0.2">
      <c r="B201" s="13"/>
      <c r="D201" s="17" t="s">
        <v>4</v>
      </c>
      <c r="E201" s="9" t="s">
        <v>6</v>
      </c>
      <c r="F201" s="16" t="s">
        <v>857</v>
      </c>
      <c r="H201" s="15">
        <v>46.637999999999998</v>
      </c>
      <c r="I201" s="14"/>
      <c r="L201" s="13"/>
      <c r="M201" s="56"/>
      <c r="N201" s="55"/>
      <c r="O201" s="55"/>
      <c r="P201" s="55"/>
      <c r="Q201" s="55"/>
      <c r="R201" s="55"/>
      <c r="S201" s="55"/>
      <c r="T201" s="54"/>
      <c r="AT201" s="9" t="s">
        <v>4</v>
      </c>
      <c r="AU201" s="9" t="s">
        <v>3</v>
      </c>
      <c r="AV201" s="8" t="s">
        <v>3</v>
      </c>
      <c r="AW201" s="8" t="s">
        <v>2</v>
      </c>
      <c r="AX201" s="8" t="s">
        <v>7</v>
      </c>
      <c r="AY201" s="9" t="s">
        <v>0</v>
      </c>
    </row>
    <row r="202" spans="1:65" s="69" customFormat="1" x14ac:dyDescent="0.2">
      <c r="B202" s="74"/>
      <c r="D202" s="17" t="s">
        <v>4</v>
      </c>
      <c r="E202" s="70" t="s">
        <v>6</v>
      </c>
      <c r="F202" s="77" t="s">
        <v>42</v>
      </c>
      <c r="H202" s="76">
        <v>202.09700000000001</v>
      </c>
      <c r="I202" s="75"/>
      <c r="L202" s="74"/>
      <c r="M202" s="73"/>
      <c r="N202" s="72"/>
      <c r="O202" s="72"/>
      <c r="P202" s="72"/>
      <c r="Q202" s="72"/>
      <c r="R202" s="72"/>
      <c r="S202" s="72"/>
      <c r="T202" s="71"/>
      <c r="AT202" s="70" t="s">
        <v>4</v>
      </c>
      <c r="AU202" s="70" t="s">
        <v>3</v>
      </c>
      <c r="AV202" s="69" t="s">
        <v>19</v>
      </c>
      <c r="AW202" s="69" t="s">
        <v>2</v>
      </c>
      <c r="AX202" s="69" t="s">
        <v>1</v>
      </c>
      <c r="AY202" s="70" t="s">
        <v>0</v>
      </c>
    </row>
    <row r="203" spans="1:65" s="2" customFormat="1" ht="21.75" customHeight="1" x14ac:dyDescent="0.2">
      <c r="A203" s="3"/>
      <c r="B203" s="41"/>
      <c r="C203" s="40" t="s">
        <v>19</v>
      </c>
      <c r="D203" s="40" t="s">
        <v>11</v>
      </c>
      <c r="E203" s="39" t="s">
        <v>856</v>
      </c>
      <c r="F203" s="34" t="s">
        <v>855</v>
      </c>
      <c r="G203" s="38" t="s">
        <v>88</v>
      </c>
      <c r="H203" s="37">
        <v>24</v>
      </c>
      <c r="I203" s="36"/>
      <c r="J203" s="35">
        <f>ROUND(I203*H203,2)</f>
        <v>0</v>
      </c>
      <c r="K203" s="34" t="s">
        <v>13</v>
      </c>
      <c r="L203" s="4"/>
      <c r="M203" s="33" t="s">
        <v>6</v>
      </c>
      <c r="N203" s="32" t="s">
        <v>12</v>
      </c>
      <c r="O203" s="31"/>
      <c r="P203" s="30">
        <f>O203*H203</f>
        <v>0</v>
      </c>
      <c r="Q203" s="30">
        <v>9.4000000000000004E-3</v>
      </c>
      <c r="R203" s="30">
        <f>Q203*H203</f>
        <v>0.22560000000000002</v>
      </c>
      <c r="S203" s="30">
        <v>0</v>
      </c>
      <c r="T203" s="29">
        <f>S203*H203</f>
        <v>0</v>
      </c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R203" s="26" t="s">
        <v>19</v>
      </c>
      <c r="AT203" s="26" t="s">
        <v>11</v>
      </c>
      <c r="AU203" s="26" t="s">
        <v>3</v>
      </c>
      <c r="AY203" s="27" t="s">
        <v>0</v>
      </c>
      <c r="BE203" s="28">
        <f>IF(N203="základní",J203,0)</f>
        <v>0</v>
      </c>
      <c r="BF203" s="28">
        <f>IF(N203="snížená",J203,0)</f>
        <v>0</v>
      </c>
      <c r="BG203" s="28">
        <f>IF(N203="zákl. přenesená",J203,0)</f>
        <v>0</v>
      </c>
      <c r="BH203" s="28">
        <f>IF(N203="sníž. přenesená",J203,0)</f>
        <v>0</v>
      </c>
      <c r="BI203" s="28">
        <f>IF(N203="nulová",J203,0)</f>
        <v>0</v>
      </c>
      <c r="BJ203" s="27" t="s">
        <v>1</v>
      </c>
      <c r="BK203" s="28">
        <f>ROUND(I203*H203,2)</f>
        <v>0</v>
      </c>
      <c r="BL203" s="27" t="s">
        <v>19</v>
      </c>
      <c r="BM203" s="26" t="s">
        <v>854</v>
      </c>
    </row>
    <row r="204" spans="1:65" s="18" customFormat="1" x14ac:dyDescent="0.2">
      <c r="B204" s="23"/>
      <c r="D204" s="17" t="s">
        <v>4</v>
      </c>
      <c r="E204" s="19" t="s">
        <v>6</v>
      </c>
      <c r="F204" s="25" t="s">
        <v>796</v>
      </c>
      <c r="H204" s="19" t="s">
        <v>6</v>
      </c>
      <c r="I204" s="24"/>
      <c r="L204" s="23"/>
      <c r="M204" s="22"/>
      <c r="N204" s="21"/>
      <c r="O204" s="21"/>
      <c r="P204" s="21"/>
      <c r="Q204" s="21"/>
      <c r="R204" s="21"/>
      <c r="S204" s="21"/>
      <c r="T204" s="20"/>
      <c r="AT204" s="19" t="s">
        <v>4</v>
      </c>
      <c r="AU204" s="19" t="s">
        <v>3</v>
      </c>
      <c r="AV204" s="18" t="s">
        <v>1</v>
      </c>
      <c r="AW204" s="18" t="s">
        <v>2</v>
      </c>
      <c r="AX204" s="18" t="s">
        <v>7</v>
      </c>
      <c r="AY204" s="19" t="s">
        <v>0</v>
      </c>
    </row>
    <row r="205" spans="1:65" s="18" customFormat="1" x14ac:dyDescent="0.2">
      <c r="B205" s="23"/>
      <c r="D205" s="17" t="s">
        <v>4</v>
      </c>
      <c r="E205" s="19" t="s">
        <v>6</v>
      </c>
      <c r="F205" s="25" t="s">
        <v>118</v>
      </c>
      <c r="H205" s="19" t="s">
        <v>6</v>
      </c>
      <c r="I205" s="24"/>
      <c r="L205" s="23"/>
      <c r="M205" s="22"/>
      <c r="N205" s="21"/>
      <c r="O205" s="21"/>
      <c r="P205" s="21"/>
      <c r="Q205" s="21"/>
      <c r="R205" s="21"/>
      <c r="S205" s="21"/>
      <c r="T205" s="20"/>
      <c r="AT205" s="19" t="s">
        <v>4</v>
      </c>
      <c r="AU205" s="19" t="s">
        <v>3</v>
      </c>
      <c r="AV205" s="18" t="s">
        <v>1</v>
      </c>
      <c r="AW205" s="18" t="s">
        <v>2</v>
      </c>
      <c r="AX205" s="18" t="s">
        <v>7</v>
      </c>
      <c r="AY205" s="19" t="s">
        <v>0</v>
      </c>
    </row>
    <row r="206" spans="1:65" s="18" customFormat="1" x14ac:dyDescent="0.2">
      <c r="B206" s="23"/>
      <c r="D206" s="17" t="s">
        <v>4</v>
      </c>
      <c r="E206" s="19" t="s">
        <v>6</v>
      </c>
      <c r="F206" s="25" t="s">
        <v>113</v>
      </c>
      <c r="H206" s="19" t="s">
        <v>6</v>
      </c>
      <c r="I206" s="24"/>
      <c r="L206" s="23"/>
      <c r="M206" s="22"/>
      <c r="N206" s="21"/>
      <c r="O206" s="21"/>
      <c r="P206" s="21"/>
      <c r="Q206" s="21"/>
      <c r="R206" s="21"/>
      <c r="S206" s="21"/>
      <c r="T206" s="20"/>
      <c r="AT206" s="19" t="s">
        <v>4</v>
      </c>
      <c r="AU206" s="19" t="s">
        <v>3</v>
      </c>
      <c r="AV206" s="18" t="s">
        <v>1</v>
      </c>
      <c r="AW206" s="18" t="s">
        <v>2</v>
      </c>
      <c r="AX206" s="18" t="s">
        <v>7</v>
      </c>
      <c r="AY206" s="19" t="s">
        <v>0</v>
      </c>
    </row>
    <row r="207" spans="1:65" s="8" customFormat="1" x14ac:dyDescent="0.2">
      <c r="B207" s="13"/>
      <c r="D207" s="17" t="s">
        <v>4</v>
      </c>
      <c r="E207" s="9" t="s">
        <v>6</v>
      </c>
      <c r="F207" s="16" t="s">
        <v>853</v>
      </c>
      <c r="H207" s="15">
        <v>24</v>
      </c>
      <c r="I207" s="14"/>
      <c r="L207" s="13"/>
      <c r="M207" s="56"/>
      <c r="N207" s="55"/>
      <c r="O207" s="55"/>
      <c r="P207" s="55"/>
      <c r="Q207" s="55"/>
      <c r="R207" s="55"/>
      <c r="S207" s="55"/>
      <c r="T207" s="54"/>
      <c r="AT207" s="9" t="s">
        <v>4</v>
      </c>
      <c r="AU207" s="9" t="s">
        <v>3</v>
      </c>
      <c r="AV207" s="8" t="s">
        <v>3</v>
      </c>
      <c r="AW207" s="8" t="s">
        <v>2</v>
      </c>
      <c r="AX207" s="8" t="s">
        <v>7</v>
      </c>
      <c r="AY207" s="9" t="s">
        <v>0</v>
      </c>
    </row>
    <row r="208" spans="1:65" s="69" customFormat="1" x14ac:dyDescent="0.2">
      <c r="B208" s="74"/>
      <c r="D208" s="17" t="s">
        <v>4</v>
      </c>
      <c r="E208" s="70" t="s">
        <v>6</v>
      </c>
      <c r="F208" s="77" t="s">
        <v>42</v>
      </c>
      <c r="H208" s="76">
        <v>24</v>
      </c>
      <c r="I208" s="75"/>
      <c r="L208" s="74"/>
      <c r="M208" s="73"/>
      <c r="N208" s="72"/>
      <c r="O208" s="72"/>
      <c r="P208" s="72"/>
      <c r="Q208" s="72"/>
      <c r="R208" s="72"/>
      <c r="S208" s="72"/>
      <c r="T208" s="71"/>
      <c r="AT208" s="70" t="s">
        <v>4</v>
      </c>
      <c r="AU208" s="70" t="s">
        <v>3</v>
      </c>
      <c r="AV208" s="69" t="s">
        <v>19</v>
      </c>
      <c r="AW208" s="69" t="s">
        <v>2</v>
      </c>
      <c r="AX208" s="69" t="s">
        <v>1</v>
      </c>
      <c r="AY208" s="70" t="s">
        <v>0</v>
      </c>
    </row>
    <row r="209" spans="1:65" s="2" customFormat="1" ht="16.5" customHeight="1" x14ac:dyDescent="0.2">
      <c r="A209" s="3"/>
      <c r="B209" s="41"/>
      <c r="C209" s="40" t="s">
        <v>852</v>
      </c>
      <c r="D209" s="40" t="s">
        <v>11</v>
      </c>
      <c r="E209" s="39" t="s">
        <v>851</v>
      </c>
      <c r="F209" s="34" t="s">
        <v>850</v>
      </c>
      <c r="G209" s="38" t="s">
        <v>251</v>
      </c>
      <c r="H209" s="37">
        <v>21.984000000000002</v>
      </c>
      <c r="I209" s="36"/>
      <c r="J209" s="35">
        <f>ROUND(I209*H209,2)</f>
        <v>0</v>
      </c>
      <c r="K209" s="34" t="s">
        <v>13</v>
      </c>
      <c r="L209" s="4"/>
      <c r="M209" s="33" t="s">
        <v>6</v>
      </c>
      <c r="N209" s="32" t="s">
        <v>12</v>
      </c>
      <c r="O209" s="31"/>
      <c r="P209" s="30">
        <f>O209*H209</f>
        <v>0</v>
      </c>
      <c r="Q209" s="30">
        <v>2.45329</v>
      </c>
      <c r="R209" s="30">
        <f>Q209*H209</f>
        <v>53.93312736</v>
      </c>
      <c r="S209" s="30">
        <v>0</v>
      </c>
      <c r="T209" s="29">
        <f>S209*H209</f>
        <v>0</v>
      </c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R209" s="26" t="s">
        <v>19</v>
      </c>
      <c r="AT209" s="26" t="s">
        <v>11</v>
      </c>
      <c r="AU209" s="26" t="s">
        <v>3</v>
      </c>
      <c r="AY209" s="27" t="s">
        <v>0</v>
      </c>
      <c r="BE209" s="28">
        <f>IF(N209="základní",J209,0)</f>
        <v>0</v>
      </c>
      <c r="BF209" s="28">
        <f>IF(N209="snížená",J209,0)</f>
        <v>0</v>
      </c>
      <c r="BG209" s="28">
        <f>IF(N209="zákl. přenesená",J209,0)</f>
        <v>0</v>
      </c>
      <c r="BH209" s="28">
        <f>IF(N209="sníž. přenesená",J209,0)</f>
        <v>0</v>
      </c>
      <c r="BI209" s="28">
        <f>IF(N209="nulová",J209,0)</f>
        <v>0</v>
      </c>
      <c r="BJ209" s="27" t="s">
        <v>1</v>
      </c>
      <c r="BK209" s="28">
        <f>ROUND(I209*H209,2)</f>
        <v>0</v>
      </c>
      <c r="BL209" s="27" t="s">
        <v>19</v>
      </c>
      <c r="BM209" s="26" t="s">
        <v>849</v>
      </c>
    </row>
    <row r="210" spans="1:65" s="18" customFormat="1" x14ac:dyDescent="0.2">
      <c r="B210" s="23"/>
      <c r="D210" s="17" t="s">
        <v>4</v>
      </c>
      <c r="E210" s="19" t="s">
        <v>6</v>
      </c>
      <c r="F210" s="25" t="s">
        <v>823</v>
      </c>
      <c r="H210" s="19" t="s">
        <v>6</v>
      </c>
      <c r="I210" s="24"/>
      <c r="L210" s="23"/>
      <c r="M210" s="22"/>
      <c r="N210" s="21"/>
      <c r="O210" s="21"/>
      <c r="P210" s="21"/>
      <c r="Q210" s="21"/>
      <c r="R210" s="21"/>
      <c r="S210" s="21"/>
      <c r="T210" s="20"/>
      <c r="AT210" s="19" t="s">
        <v>4</v>
      </c>
      <c r="AU210" s="19" t="s">
        <v>3</v>
      </c>
      <c r="AV210" s="18" t="s">
        <v>1</v>
      </c>
      <c r="AW210" s="18" t="s">
        <v>2</v>
      </c>
      <c r="AX210" s="18" t="s">
        <v>7</v>
      </c>
      <c r="AY210" s="19" t="s">
        <v>0</v>
      </c>
    </row>
    <row r="211" spans="1:65" s="18" customFormat="1" x14ac:dyDescent="0.2">
      <c r="B211" s="23"/>
      <c r="D211" s="17" t="s">
        <v>4</v>
      </c>
      <c r="E211" s="19" t="s">
        <v>6</v>
      </c>
      <c r="F211" s="25" t="s">
        <v>150</v>
      </c>
      <c r="H211" s="19" t="s">
        <v>6</v>
      </c>
      <c r="I211" s="24"/>
      <c r="L211" s="23"/>
      <c r="M211" s="22"/>
      <c r="N211" s="21"/>
      <c r="O211" s="21"/>
      <c r="P211" s="21"/>
      <c r="Q211" s="21"/>
      <c r="R211" s="21"/>
      <c r="S211" s="21"/>
      <c r="T211" s="20"/>
      <c r="AT211" s="19" t="s">
        <v>4</v>
      </c>
      <c r="AU211" s="19" t="s">
        <v>3</v>
      </c>
      <c r="AV211" s="18" t="s">
        <v>1</v>
      </c>
      <c r="AW211" s="18" t="s">
        <v>2</v>
      </c>
      <c r="AX211" s="18" t="s">
        <v>7</v>
      </c>
      <c r="AY211" s="19" t="s">
        <v>0</v>
      </c>
    </row>
    <row r="212" spans="1:65" s="18" customFormat="1" x14ac:dyDescent="0.2">
      <c r="B212" s="23"/>
      <c r="D212" s="17" t="s">
        <v>4</v>
      </c>
      <c r="E212" s="19" t="s">
        <v>6</v>
      </c>
      <c r="F212" s="25" t="s">
        <v>149</v>
      </c>
      <c r="H212" s="19" t="s">
        <v>6</v>
      </c>
      <c r="I212" s="24"/>
      <c r="L212" s="23"/>
      <c r="M212" s="22"/>
      <c r="N212" s="21"/>
      <c r="O212" s="21"/>
      <c r="P212" s="21"/>
      <c r="Q212" s="21"/>
      <c r="R212" s="21"/>
      <c r="S212" s="21"/>
      <c r="T212" s="20"/>
      <c r="AT212" s="19" t="s">
        <v>4</v>
      </c>
      <c r="AU212" s="19" t="s">
        <v>3</v>
      </c>
      <c r="AV212" s="18" t="s">
        <v>1</v>
      </c>
      <c r="AW212" s="18" t="s">
        <v>2</v>
      </c>
      <c r="AX212" s="18" t="s">
        <v>7</v>
      </c>
      <c r="AY212" s="19" t="s">
        <v>0</v>
      </c>
    </row>
    <row r="213" spans="1:65" s="18" customFormat="1" x14ac:dyDescent="0.2">
      <c r="B213" s="23"/>
      <c r="D213" s="17" t="s">
        <v>4</v>
      </c>
      <c r="E213" s="19" t="s">
        <v>6</v>
      </c>
      <c r="F213" s="25" t="s">
        <v>814</v>
      </c>
      <c r="H213" s="19" t="s">
        <v>6</v>
      </c>
      <c r="I213" s="24"/>
      <c r="L213" s="23"/>
      <c r="M213" s="22"/>
      <c r="N213" s="21"/>
      <c r="O213" s="21"/>
      <c r="P213" s="21"/>
      <c r="Q213" s="21"/>
      <c r="R213" s="21"/>
      <c r="S213" s="21"/>
      <c r="T213" s="20"/>
      <c r="AT213" s="19" t="s">
        <v>4</v>
      </c>
      <c r="AU213" s="19" t="s">
        <v>3</v>
      </c>
      <c r="AV213" s="18" t="s">
        <v>1</v>
      </c>
      <c r="AW213" s="18" t="s">
        <v>2</v>
      </c>
      <c r="AX213" s="18" t="s">
        <v>7</v>
      </c>
      <c r="AY213" s="19" t="s">
        <v>0</v>
      </c>
    </row>
    <row r="214" spans="1:65" s="8" customFormat="1" x14ac:dyDescent="0.2">
      <c r="B214" s="13"/>
      <c r="D214" s="17" t="s">
        <v>4</v>
      </c>
      <c r="E214" s="9" t="s">
        <v>6</v>
      </c>
      <c r="F214" s="16" t="s">
        <v>848</v>
      </c>
      <c r="H214" s="15">
        <v>9.1440000000000001</v>
      </c>
      <c r="I214" s="14"/>
      <c r="L214" s="13"/>
      <c r="M214" s="56"/>
      <c r="N214" s="55"/>
      <c r="O214" s="55"/>
      <c r="P214" s="55"/>
      <c r="Q214" s="55"/>
      <c r="R214" s="55"/>
      <c r="S214" s="55"/>
      <c r="T214" s="54"/>
      <c r="AT214" s="9" t="s">
        <v>4</v>
      </c>
      <c r="AU214" s="9" t="s">
        <v>3</v>
      </c>
      <c r="AV214" s="8" t="s">
        <v>3</v>
      </c>
      <c r="AW214" s="8" t="s">
        <v>2</v>
      </c>
      <c r="AX214" s="8" t="s">
        <v>7</v>
      </c>
      <c r="AY214" s="9" t="s">
        <v>0</v>
      </c>
    </row>
    <row r="215" spans="1:65" s="8" customFormat="1" x14ac:dyDescent="0.2">
      <c r="B215" s="13"/>
      <c r="D215" s="17" t="s">
        <v>4</v>
      </c>
      <c r="E215" s="9" t="s">
        <v>6</v>
      </c>
      <c r="F215" s="16" t="s">
        <v>847</v>
      </c>
      <c r="H215" s="15">
        <v>3.5619999999999998</v>
      </c>
      <c r="I215" s="14"/>
      <c r="L215" s="13"/>
      <c r="M215" s="56"/>
      <c r="N215" s="55"/>
      <c r="O215" s="55"/>
      <c r="P215" s="55"/>
      <c r="Q215" s="55"/>
      <c r="R215" s="55"/>
      <c r="S215" s="55"/>
      <c r="T215" s="54"/>
      <c r="AT215" s="9" t="s">
        <v>4</v>
      </c>
      <c r="AU215" s="9" t="s">
        <v>3</v>
      </c>
      <c r="AV215" s="8" t="s">
        <v>3</v>
      </c>
      <c r="AW215" s="8" t="s">
        <v>2</v>
      </c>
      <c r="AX215" s="8" t="s">
        <v>7</v>
      </c>
      <c r="AY215" s="9" t="s">
        <v>0</v>
      </c>
    </row>
    <row r="216" spans="1:65" s="8" customFormat="1" x14ac:dyDescent="0.2">
      <c r="B216" s="13"/>
      <c r="D216" s="17" t="s">
        <v>4</v>
      </c>
      <c r="E216" s="9" t="s">
        <v>6</v>
      </c>
      <c r="F216" s="16" t="s">
        <v>846</v>
      </c>
      <c r="H216" s="15">
        <v>2.3660000000000001</v>
      </c>
      <c r="I216" s="14"/>
      <c r="L216" s="13"/>
      <c r="M216" s="56"/>
      <c r="N216" s="55"/>
      <c r="O216" s="55"/>
      <c r="P216" s="55"/>
      <c r="Q216" s="55"/>
      <c r="R216" s="55"/>
      <c r="S216" s="55"/>
      <c r="T216" s="54"/>
      <c r="AT216" s="9" t="s">
        <v>4</v>
      </c>
      <c r="AU216" s="9" t="s">
        <v>3</v>
      </c>
      <c r="AV216" s="8" t="s">
        <v>3</v>
      </c>
      <c r="AW216" s="8" t="s">
        <v>2</v>
      </c>
      <c r="AX216" s="8" t="s">
        <v>7</v>
      </c>
      <c r="AY216" s="9" t="s">
        <v>0</v>
      </c>
    </row>
    <row r="217" spans="1:65" s="8" customFormat="1" x14ac:dyDescent="0.2">
      <c r="B217" s="13"/>
      <c r="D217" s="17" t="s">
        <v>4</v>
      </c>
      <c r="E217" s="9" t="s">
        <v>6</v>
      </c>
      <c r="F217" s="16" t="s">
        <v>845</v>
      </c>
      <c r="H217" s="15">
        <v>4.524</v>
      </c>
      <c r="I217" s="14"/>
      <c r="L217" s="13"/>
      <c r="M217" s="56"/>
      <c r="N217" s="55"/>
      <c r="O217" s="55"/>
      <c r="P217" s="55"/>
      <c r="Q217" s="55"/>
      <c r="R217" s="55"/>
      <c r="S217" s="55"/>
      <c r="T217" s="54"/>
      <c r="AT217" s="9" t="s">
        <v>4</v>
      </c>
      <c r="AU217" s="9" t="s">
        <v>3</v>
      </c>
      <c r="AV217" s="8" t="s">
        <v>3</v>
      </c>
      <c r="AW217" s="8" t="s">
        <v>2</v>
      </c>
      <c r="AX217" s="8" t="s">
        <v>7</v>
      </c>
      <c r="AY217" s="9" t="s">
        <v>0</v>
      </c>
    </row>
    <row r="218" spans="1:65" s="8" customFormat="1" x14ac:dyDescent="0.2">
      <c r="B218" s="13"/>
      <c r="D218" s="17" t="s">
        <v>4</v>
      </c>
      <c r="E218" s="9" t="s">
        <v>6</v>
      </c>
      <c r="F218" s="16" t="s">
        <v>844</v>
      </c>
      <c r="H218" s="15">
        <v>0.54600000000000004</v>
      </c>
      <c r="I218" s="14"/>
      <c r="L218" s="13"/>
      <c r="M218" s="56"/>
      <c r="N218" s="55"/>
      <c r="O218" s="55"/>
      <c r="P218" s="55"/>
      <c r="Q218" s="55"/>
      <c r="R218" s="55"/>
      <c r="S218" s="55"/>
      <c r="T218" s="54"/>
      <c r="AT218" s="9" t="s">
        <v>4</v>
      </c>
      <c r="AU218" s="9" t="s">
        <v>3</v>
      </c>
      <c r="AV218" s="8" t="s">
        <v>3</v>
      </c>
      <c r="AW218" s="8" t="s">
        <v>2</v>
      </c>
      <c r="AX218" s="8" t="s">
        <v>7</v>
      </c>
      <c r="AY218" s="9" t="s">
        <v>0</v>
      </c>
    </row>
    <row r="219" spans="1:65" s="8" customFormat="1" x14ac:dyDescent="0.2">
      <c r="B219" s="13"/>
      <c r="D219" s="17" t="s">
        <v>4</v>
      </c>
      <c r="E219" s="9" t="s">
        <v>6</v>
      </c>
      <c r="F219" s="16" t="s">
        <v>843</v>
      </c>
      <c r="H219" s="15">
        <v>0.73799999999999999</v>
      </c>
      <c r="I219" s="14"/>
      <c r="L219" s="13"/>
      <c r="M219" s="56"/>
      <c r="N219" s="55"/>
      <c r="O219" s="55"/>
      <c r="P219" s="55"/>
      <c r="Q219" s="55"/>
      <c r="R219" s="55"/>
      <c r="S219" s="55"/>
      <c r="T219" s="54"/>
      <c r="AT219" s="9" t="s">
        <v>4</v>
      </c>
      <c r="AU219" s="9" t="s">
        <v>3</v>
      </c>
      <c r="AV219" s="8" t="s">
        <v>3</v>
      </c>
      <c r="AW219" s="8" t="s">
        <v>2</v>
      </c>
      <c r="AX219" s="8" t="s">
        <v>7</v>
      </c>
      <c r="AY219" s="9" t="s">
        <v>0</v>
      </c>
    </row>
    <row r="220" spans="1:65" s="8" customFormat="1" x14ac:dyDescent="0.2">
      <c r="B220" s="13"/>
      <c r="D220" s="17" t="s">
        <v>4</v>
      </c>
      <c r="E220" s="9" t="s">
        <v>6</v>
      </c>
      <c r="F220" s="16" t="s">
        <v>842</v>
      </c>
      <c r="H220" s="15">
        <v>0.432</v>
      </c>
      <c r="I220" s="14"/>
      <c r="L220" s="13"/>
      <c r="M220" s="56"/>
      <c r="N220" s="55"/>
      <c r="O220" s="55"/>
      <c r="P220" s="55"/>
      <c r="Q220" s="55"/>
      <c r="R220" s="55"/>
      <c r="S220" s="55"/>
      <c r="T220" s="54"/>
      <c r="AT220" s="9" t="s">
        <v>4</v>
      </c>
      <c r="AU220" s="9" t="s">
        <v>3</v>
      </c>
      <c r="AV220" s="8" t="s">
        <v>3</v>
      </c>
      <c r="AW220" s="8" t="s">
        <v>2</v>
      </c>
      <c r="AX220" s="8" t="s">
        <v>7</v>
      </c>
      <c r="AY220" s="9" t="s">
        <v>0</v>
      </c>
    </row>
    <row r="221" spans="1:65" s="8" customFormat="1" x14ac:dyDescent="0.2">
      <c r="B221" s="13"/>
      <c r="D221" s="17" t="s">
        <v>4</v>
      </c>
      <c r="E221" s="9" t="s">
        <v>6</v>
      </c>
      <c r="F221" s="16" t="s">
        <v>841</v>
      </c>
      <c r="H221" s="15">
        <v>0.67200000000000004</v>
      </c>
      <c r="I221" s="14"/>
      <c r="L221" s="13"/>
      <c r="M221" s="56"/>
      <c r="N221" s="55"/>
      <c r="O221" s="55"/>
      <c r="P221" s="55"/>
      <c r="Q221" s="55"/>
      <c r="R221" s="55"/>
      <c r="S221" s="55"/>
      <c r="T221" s="54"/>
      <c r="AT221" s="9" t="s">
        <v>4</v>
      </c>
      <c r="AU221" s="9" t="s">
        <v>3</v>
      </c>
      <c r="AV221" s="8" t="s">
        <v>3</v>
      </c>
      <c r="AW221" s="8" t="s">
        <v>2</v>
      </c>
      <c r="AX221" s="8" t="s">
        <v>7</v>
      </c>
      <c r="AY221" s="9" t="s">
        <v>0</v>
      </c>
    </row>
    <row r="222" spans="1:65" s="69" customFormat="1" x14ac:dyDescent="0.2">
      <c r="B222" s="74"/>
      <c r="D222" s="17" t="s">
        <v>4</v>
      </c>
      <c r="E222" s="70" t="s">
        <v>6</v>
      </c>
      <c r="F222" s="77" t="s">
        <v>42</v>
      </c>
      <c r="H222" s="76">
        <v>21.983999999999998</v>
      </c>
      <c r="I222" s="75"/>
      <c r="L222" s="74"/>
      <c r="M222" s="73"/>
      <c r="N222" s="72"/>
      <c r="O222" s="72"/>
      <c r="P222" s="72"/>
      <c r="Q222" s="72"/>
      <c r="R222" s="72"/>
      <c r="S222" s="72"/>
      <c r="T222" s="71"/>
      <c r="AT222" s="70" t="s">
        <v>4</v>
      </c>
      <c r="AU222" s="70" t="s">
        <v>3</v>
      </c>
      <c r="AV222" s="69" t="s">
        <v>19</v>
      </c>
      <c r="AW222" s="69" t="s">
        <v>2</v>
      </c>
      <c r="AX222" s="69" t="s">
        <v>1</v>
      </c>
      <c r="AY222" s="70" t="s">
        <v>0</v>
      </c>
    </row>
    <row r="223" spans="1:65" s="2" customFormat="1" ht="16.5" customHeight="1" x14ac:dyDescent="0.2">
      <c r="A223" s="3"/>
      <c r="B223" s="41"/>
      <c r="C223" s="40" t="s">
        <v>286</v>
      </c>
      <c r="D223" s="40" t="s">
        <v>11</v>
      </c>
      <c r="E223" s="39" t="s">
        <v>840</v>
      </c>
      <c r="F223" s="34" t="s">
        <v>839</v>
      </c>
      <c r="G223" s="38" t="s">
        <v>251</v>
      </c>
      <c r="H223" s="37">
        <v>134.37</v>
      </c>
      <c r="I223" s="36"/>
      <c r="J223" s="35">
        <f>ROUND(I223*H223,2)</f>
        <v>0</v>
      </c>
      <c r="K223" s="34" t="s">
        <v>13</v>
      </c>
      <c r="L223" s="4"/>
      <c r="M223" s="33" t="s">
        <v>6</v>
      </c>
      <c r="N223" s="32" t="s">
        <v>12</v>
      </c>
      <c r="O223" s="31"/>
      <c r="P223" s="30">
        <f>O223*H223</f>
        <v>0</v>
      </c>
      <c r="Q223" s="30">
        <v>2.4746100000000002</v>
      </c>
      <c r="R223" s="30">
        <f>Q223*H223</f>
        <v>332.51334570000006</v>
      </c>
      <c r="S223" s="30">
        <v>0</v>
      </c>
      <c r="T223" s="29">
        <f>S223*H223</f>
        <v>0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R223" s="26" t="s">
        <v>19</v>
      </c>
      <c r="AT223" s="26" t="s">
        <v>11</v>
      </c>
      <c r="AU223" s="26" t="s">
        <v>3</v>
      </c>
      <c r="AY223" s="27" t="s">
        <v>0</v>
      </c>
      <c r="BE223" s="28">
        <f>IF(N223="základní",J223,0)</f>
        <v>0</v>
      </c>
      <c r="BF223" s="28">
        <f>IF(N223="snížená",J223,0)</f>
        <v>0</v>
      </c>
      <c r="BG223" s="28">
        <f>IF(N223="zákl. přenesená",J223,0)</f>
        <v>0</v>
      </c>
      <c r="BH223" s="28">
        <f>IF(N223="sníž. přenesená",J223,0)</f>
        <v>0</v>
      </c>
      <c r="BI223" s="28">
        <f>IF(N223="nulová",J223,0)</f>
        <v>0</v>
      </c>
      <c r="BJ223" s="27" t="s">
        <v>1</v>
      </c>
      <c r="BK223" s="28">
        <f>ROUND(I223*H223,2)</f>
        <v>0</v>
      </c>
      <c r="BL223" s="27" t="s">
        <v>19</v>
      </c>
      <c r="BM223" s="26" t="s">
        <v>838</v>
      </c>
    </row>
    <row r="224" spans="1:65" s="18" customFormat="1" x14ac:dyDescent="0.2">
      <c r="B224" s="23"/>
      <c r="D224" s="17" t="s">
        <v>4</v>
      </c>
      <c r="E224" s="19" t="s">
        <v>6</v>
      </c>
      <c r="F224" s="25" t="s">
        <v>221</v>
      </c>
      <c r="H224" s="19" t="s">
        <v>6</v>
      </c>
      <c r="I224" s="24"/>
      <c r="L224" s="23"/>
      <c r="M224" s="22"/>
      <c r="N224" s="21"/>
      <c r="O224" s="21"/>
      <c r="P224" s="21"/>
      <c r="Q224" s="21"/>
      <c r="R224" s="21"/>
      <c r="S224" s="21"/>
      <c r="T224" s="20"/>
      <c r="AT224" s="19" t="s">
        <v>4</v>
      </c>
      <c r="AU224" s="19" t="s">
        <v>3</v>
      </c>
      <c r="AV224" s="18" t="s">
        <v>1</v>
      </c>
      <c r="AW224" s="18" t="s">
        <v>2</v>
      </c>
      <c r="AX224" s="18" t="s">
        <v>7</v>
      </c>
      <c r="AY224" s="19" t="s">
        <v>0</v>
      </c>
    </row>
    <row r="225" spans="1:65" s="18" customFormat="1" x14ac:dyDescent="0.2">
      <c r="B225" s="23"/>
      <c r="D225" s="17" t="s">
        <v>4</v>
      </c>
      <c r="E225" s="19" t="s">
        <v>6</v>
      </c>
      <c r="F225" s="25" t="s">
        <v>220</v>
      </c>
      <c r="H225" s="19" t="s">
        <v>6</v>
      </c>
      <c r="I225" s="24"/>
      <c r="L225" s="23"/>
      <c r="M225" s="22"/>
      <c r="N225" s="21"/>
      <c r="O225" s="21"/>
      <c r="P225" s="21"/>
      <c r="Q225" s="21"/>
      <c r="R225" s="21"/>
      <c r="S225" s="21"/>
      <c r="T225" s="20"/>
      <c r="AT225" s="19" t="s">
        <v>4</v>
      </c>
      <c r="AU225" s="19" t="s">
        <v>3</v>
      </c>
      <c r="AV225" s="18" t="s">
        <v>1</v>
      </c>
      <c r="AW225" s="18" t="s">
        <v>2</v>
      </c>
      <c r="AX225" s="18" t="s">
        <v>7</v>
      </c>
      <c r="AY225" s="19" t="s">
        <v>0</v>
      </c>
    </row>
    <row r="226" spans="1:65" s="18" customFormat="1" x14ac:dyDescent="0.2">
      <c r="B226" s="23"/>
      <c r="D226" s="17" t="s">
        <v>4</v>
      </c>
      <c r="E226" s="19" t="s">
        <v>6</v>
      </c>
      <c r="F226" s="25" t="s">
        <v>219</v>
      </c>
      <c r="H226" s="19" t="s">
        <v>6</v>
      </c>
      <c r="I226" s="24"/>
      <c r="L226" s="23"/>
      <c r="M226" s="22"/>
      <c r="N226" s="21"/>
      <c r="O226" s="21"/>
      <c r="P226" s="21"/>
      <c r="Q226" s="21"/>
      <c r="R226" s="21"/>
      <c r="S226" s="21"/>
      <c r="T226" s="20"/>
      <c r="AT226" s="19" t="s">
        <v>4</v>
      </c>
      <c r="AU226" s="19" t="s">
        <v>3</v>
      </c>
      <c r="AV226" s="18" t="s">
        <v>1</v>
      </c>
      <c r="AW226" s="18" t="s">
        <v>2</v>
      </c>
      <c r="AX226" s="18" t="s">
        <v>7</v>
      </c>
      <c r="AY226" s="19" t="s">
        <v>0</v>
      </c>
    </row>
    <row r="227" spans="1:65" s="18" customFormat="1" x14ac:dyDescent="0.2">
      <c r="B227" s="23"/>
      <c r="D227" s="17" t="s">
        <v>4</v>
      </c>
      <c r="E227" s="19" t="s">
        <v>6</v>
      </c>
      <c r="F227" s="25" t="s">
        <v>764</v>
      </c>
      <c r="H227" s="19" t="s">
        <v>6</v>
      </c>
      <c r="I227" s="24"/>
      <c r="L227" s="23"/>
      <c r="M227" s="22"/>
      <c r="N227" s="21"/>
      <c r="O227" s="21"/>
      <c r="P227" s="21"/>
      <c r="Q227" s="21"/>
      <c r="R227" s="21"/>
      <c r="S227" s="21"/>
      <c r="T227" s="20"/>
      <c r="AT227" s="19" t="s">
        <v>4</v>
      </c>
      <c r="AU227" s="19" t="s">
        <v>3</v>
      </c>
      <c r="AV227" s="18" t="s">
        <v>1</v>
      </c>
      <c r="AW227" s="18" t="s">
        <v>2</v>
      </c>
      <c r="AX227" s="18" t="s">
        <v>7</v>
      </c>
      <c r="AY227" s="19" t="s">
        <v>0</v>
      </c>
    </row>
    <row r="228" spans="1:65" s="18" customFormat="1" x14ac:dyDescent="0.2">
      <c r="B228" s="23"/>
      <c r="D228" s="17" t="s">
        <v>4</v>
      </c>
      <c r="E228" s="19" t="s">
        <v>6</v>
      </c>
      <c r="F228" s="25" t="s">
        <v>814</v>
      </c>
      <c r="H228" s="19" t="s">
        <v>6</v>
      </c>
      <c r="I228" s="24"/>
      <c r="L228" s="23"/>
      <c r="M228" s="22"/>
      <c r="N228" s="21"/>
      <c r="O228" s="21"/>
      <c r="P228" s="21"/>
      <c r="Q228" s="21"/>
      <c r="R228" s="21"/>
      <c r="S228" s="21"/>
      <c r="T228" s="20"/>
      <c r="AT228" s="19" t="s">
        <v>4</v>
      </c>
      <c r="AU228" s="19" t="s">
        <v>3</v>
      </c>
      <c r="AV228" s="18" t="s">
        <v>1</v>
      </c>
      <c r="AW228" s="18" t="s">
        <v>2</v>
      </c>
      <c r="AX228" s="18" t="s">
        <v>7</v>
      </c>
      <c r="AY228" s="19" t="s">
        <v>0</v>
      </c>
    </row>
    <row r="229" spans="1:65" s="18" customFormat="1" x14ac:dyDescent="0.2">
      <c r="B229" s="23"/>
      <c r="D229" s="17" t="s">
        <v>4</v>
      </c>
      <c r="E229" s="19" t="s">
        <v>6</v>
      </c>
      <c r="F229" s="25" t="s">
        <v>391</v>
      </c>
      <c r="H229" s="19" t="s">
        <v>6</v>
      </c>
      <c r="I229" s="24"/>
      <c r="L229" s="23"/>
      <c r="M229" s="22"/>
      <c r="N229" s="21"/>
      <c r="O229" s="21"/>
      <c r="P229" s="21"/>
      <c r="Q229" s="21"/>
      <c r="R229" s="21"/>
      <c r="S229" s="21"/>
      <c r="T229" s="20"/>
      <c r="AT229" s="19" t="s">
        <v>4</v>
      </c>
      <c r="AU229" s="19" t="s">
        <v>3</v>
      </c>
      <c r="AV229" s="18" t="s">
        <v>1</v>
      </c>
      <c r="AW229" s="18" t="s">
        <v>2</v>
      </c>
      <c r="AX229" s="18" t="s">
        <v>7</v>
      </c>
      <c r="AY229" s="19" t="s">
        <v>0</v>
      </c>
    </row>
    <row r="230" spans="1:65" s="18" customFormat="1" x14ac:dyDescent="0.2">
      <c r="B230" s="23"/>
      <c r="D230" s="17" t="s">
        <v>4</v>
      </c>
      <c r="E230" s="19" t="s">
        <v>6</v>
      </c>
      <c r="F230" s="25" t="s">
        <v>762</v>
      </c>
      <c r="H230" s="19" t="s">
        <v>6</v>
      </c>
      <c r="I230" s="24"/>
      <c r="L230" s="23"/>
      <c r="M230" s="22"/>
      <c r="N230" s="21"/>
      <c r="O230" s="21"/>
      <c r="P230" s="21"/>
      <c r="Q230" s="21"/>
      <c r="R230" s="21"/>
      <c r="S230" s="21"/>
      <c r="T230" s="20"/>
      <c r="AT230" s="19" t="s">
        <v>4</v>
      </c>
      <c r="AU230" s="19" t="s">
        <v>3</v>
      </c>
      <c r="AV230" s="18" t="s">
        <v>1</v>
      </c>
      <c r="AW230" s="18" t="s">
        <v>2</v>
      </c>
      <c r="AX230" s="18" t="s">
        <v>7</v>
      </c>
      <c r="AY230" s="19" t="s">
        <v>0</v>
      </c>
    </row>
    <row r="231" spans="1:65" s="8" customFormat="1" x14ac:dyDescent="0.2">
      <c r="B231" s="13"/>
      <c r="D231" s="17" t="s">
        <v>4</v>
      </c>
      <c r="E231" s="9" t="s">
        <v>6</v>
      </c>
      <c r="F231" s="16" t="s">
        <v>837</v>
      </c>
      <c r="H231" s="15">
        <v>91.8</v>
      </c>
      <c r="I231" s="14"/>
      <c r="L231" s="13"/>
      <c r="M231" s="56"/>
      <c r="N231" s="55"/>
      <c r="O231" s="55"/>
      <c r="P231" s="55"/>
      <c r="Q231" s="55"/>
      <c r="R231" s="55"/>
      <c r="S231" s="55"/>
      <c r="T231" s="54"/>
      <c r="AT231" s="9" t="s">
        <v>4</v>
      </c>
      <c r="AU231" s="9" t="s">
        <v>3</v>
      </c>
      <c r="AV231" s="8" t="s">
        <v>3</v>
      </c>
      <c r="AW231" s="8" t="s">
        <v>2</v>
      </c>
      <c r="AX231" s="8" t="s">
        <v>7</v>
      </c>
      <c r="AY231" s="9" t="s">
        <v>0</v>
      </c>
    </row>
    <row r="232" spans="1:65" s="8" customFormat="1" x14ac:dyDescent="0.2">
      <c r="B232" s="13"/>
      <c r="D232" s="17" t="s">
        <v>4</v>
      </c>
      <c r="E232" s="9" t="s">
        <v>6</v>
      </c>
      <c r="F232" s="16" t="s">
        <v>836</v>
      </c>
      <c r="H232" s="15">
        <v>1.17</v>
      </c>
      <c r="I232" s="14"/>
      <c r="L232" s="13"/>
      <c r="M232" s="56"/>
      <c r="N232" s="55"/>
      <c r="O232" s="55"/>
      <c r="P232" s="55"/>
      <c r="Q232" s="55"/>
      <c r="R232" s="55"/>
      <c r="S232" s="55"/>
      <c r="T232" s="54"/>
      <c r="AT232" s="9" t="s">
        <v>4</v>
      </c>
      <c r="AU232" s="9" t="s">
        <v>3</v>
      </c>
      <c r="AV232" s="8" t="s">
        <v>3</v>
      </c>
      <c r="AW232" s="8" t="s">
        <v>2</v>
      </c>
      <c r="AX232" s="8" t="s">
        <v>7</v>
      </c>
      <c r="AY232" s="9" t="s">
        <v>0</v>
      </c>
    </row>
    <row r="233" spans="1:65" s="18" customFormat="1" x14ac:dyDescent="0.2">
      <c r="B233" s="23"/>
      <c r="D233" s="17" t="s">
        <v>4</v>
      </c>
      <c r="E233" s="19" t="s">
        <v>6</v>
      </c>
      <c r="F233" s="25" t="s">
        <v>760</v>
      </c>
      <c r="H233" s="19" t="s">
        <v>6</v>
      </c>
      <c r="I233" s="24"/>
      <c r="L233" s="23"/>
      <c r="M233" s="22"/>
      <c r="N233" s="21"/>
      <c r="O233" s="21"/>
      <c r="P233" s="21"/>
      <c r="Q233" s="21"/>
      <c r="R233" s="21"/>
      <c r="S233" s="21"/>
      <c r="T233" s="20"/>
      <c r="AT233" s="19" t="s">
        <v>4</v>
      </c>
      <c r="AU233" s="19" t="s">
        <v>3</v>
      </c>
      <c r="AV233" s="18" t="s">
        <v>1</v>
      </c>
      <c r="AW233" s="18" t="s">
        <v>2</v>
      </c>
      <c r="AX233" s="18" t="s">
        <v>7</v>
      </c>
      <c r="AY233" s="19" t="s">
        <v>0</v>
      </c>
    </row>
    <row r="234" spans="1:65" s="8" customFormat="1" x14ac:dyDescent="0.2">
      <c r="B234" s="13"/>
      <c r="D234" s="17" t="s">
        <v>4</v>
      </c>
      <c r="E234" s="9" t="s">
        <v>6</v>
      </c>
      <c r="F234" s="16" t="s">
        <v>835</v>
      </c>
      <c r="H234" s="15">
        <v>36.6</v>
      </c>
      <c r="I234" s="14"/>
      <c r="L234" s="13"/>
      <c r="M234" s="56"/>
      <c r="N234" s="55"/>
      <c r="O234" s="55"/>
      <c r="P234" s="55"/>
      <c r="Q234" s="55"/>
      <c r="R234" s="55"/>
      <c r="S234" s="55"/>
      <c r="T234" s="54"/>
      <c r="AT234" s="9" t="s">
        <v>4</v>
      </c>
      <c r="AU234" s="9" t="s">
        <v>3</v>
      </c>
      <c r="AV234" s="8" t="s">
        <v>3</v>
      </c>
      <c r="AW234" s="8" t="s">
        <v>2</v>
      </c>
      <c r="AX234" s="8" t="s">
        <v>7</v>
      </c>
      <c r="AY234" s="9" t="s">
        <v>0</v>
      </c>
    </row>
    <row r="235" spans="1:65" s="8" customFormat="1" x14ac:dyDescent="0.2">
      <c r="B235" s="13"/>
      <c r="D235" s="17" t="s">
        <v>4</v>
      </c>
      <c r="E235" s="9" t="s">
        <v>6</v>
      </c>
      <c r="F235" s="16" t="s">
        <v>834</v>
      </c>
      <c r="H235" s="15">
        <v>3.0720000000000001</v>
      </c>
      <c r="I235" s="14"/>
      <c r="L235" s="13"/>
      <c r="M235" s="56"/>
      <c r="N235" s="55"/>
      <c r="O235" s="55"/>
      <c r="P235" s="55"/>
      <c r="Q235" s="55"/>
      <c r="R235" s="55"/>
      <c r="S235" s="55"/>
      <c r="T235" s="54"/>
      <c r="AT235" s="9" t="s">
        <v>4</v>
      </c>
      <c r="AU235" s="9" t="s">
        <v>3</v>
      </c>
      <c r="AV235" s="8" t="s">
        <v>3</v>
      </c>
      <c r="AW235" s="8" t="s">
        <v>2</v>
      </c>
      <c r="AX235" s="8" t="s">
        <v>7</v>
      </c>
      <c r="AY235" s="9" t="s">
        <v>0</v>
      </c>
    </row>
    <row r="236" spans="1:65" s="8" customFormat="1" x14ac:dyDescent="0.2">
      <c r="B236" s="13"/>
      <c r="D236" s="17" t="s">
        <v>4</v>
      </c>
      <c r="E236" s="9" t="s">
        <v>6</v>
      </c>
      <c r="F236" s="16" t="s">
        <v>833</v>
      </c>
      <c r="H236" s="15">
        <v>1.728</v>
      </c>
      <c r="I236" s="14"/>
      <c r="L236" s="13"/>
      <c r="M236" s="56"/>
      <c r="N236" s="55"/>
      <c r="O236" s="55"/>
      <c r="P236" s="55"/>
      <c r="Q236" s="55"/>
      <c r="R236" s="55"/>
      <c r="S236" s="55"/>
      <c r="T236" s="54"/>
      <c r="AT236" s="9" t="s">
        <v>4</v>
      </c>
      <c r="AU236" s="9" t="s">
        <v>3</v>
      </c>
      <c r="AV236" s="8" t="s">
        <v>3</v>
      </c>
      <c r="AW236" s="8" t="s">
        <v>2</v>
      </c>
      <c r="AX236" s="8" t="s">
        <v>7</v>
      </c>
      <c r="AY236" s="9" t="s">
        <v>0</v>
      </c>
    </row>
    <row r="237" spans="1:65" s="78" customFormat="1" x14ac:dyDescent="0.2">
      <c r="B237" s="83"/>
      <c r="D237" s="17" t="s">
        <v>4</v>
      </c>
      <c r="E237" s="79" t="s">
        <v>6</v>
      </c>
      <c r="F237" s="86" t="s">
        <v>205</v>
      </c>
      <c r="H237" s="85">
        <v>134.37</v>
      </c>
      <c r="I237" s="84"/>
      <c r="L237" s="83"/>
      <c r="M237" s="82"/>
      <c r="N237" s="81"/>
      <c r="O237" s="81"/>
      <c r="P237" s="81"/>
      <c r="Q237" s="81"/>
      <c r="R237" s="81"/>
      <c r="S237" s="81"/>
      <c r="T237" s="80"/>
      <c r="AT237" s="79" t="s">
        <v>4</v>
      </c>
      <c r="AU237" s="79" t="s">
        <v>3</v>
      </c>
      <c r="AV237" s="78" t="s">
        <v>38</v>
      </c>
      <c r="AW237" s="78" t="s">
        <v>2</v>
      </c>
      <c r="AX237" s="78" t="s">
        <v>7</v>
      </c>
      <c r="AY237" s="79" t="s">
        <v>0</v>
      </c>
    </row>
    <row r="238" spans="1:65" s="69" customFormat="1" x14ac:dyDescent="0.2">
      <c r="B238" s="74"/>
      <c r="D238" s="17" t="s">
        <v>4</v>
      </c>
      <c r="E238" s="70" t="s">
        <v>6</v>
      </c>
      <c r="F238" s="77" t="s">
        <v>42</v>
      </c>
      <c r="H238" s="76">
        <v>134.37</v>
      </c>
      <c r="I238" s="75"/>
      <c r="L238" s="74"/>
      <c r="M238" s="73"/>
      <c r="N238" s="72"/>
      <c r="O238" s="72"/>
      <c r="P238" s="72"/>
      <c r="Q238" s="72"/>
      <c r="R238" s="72"/>
      <c r="S238" s="72"/>
      <c r="T238" s="71"/>
      <c r="AT238" s="70" t="s">
        <v>4</v>
      </c>
      <c r="AU238" s="70" t="s">
        <v>3</v>
      </c>
      <c r="AV238" s="69" t="s">
        <v>19</v>
      </c>
      <c r="AW238" s="69" t="s">
        <v>2</v>
      </c>
      <c r="AX238" s="69" t="s">
        <v>1</v>
      </c>
      <c r="AY238" s="70" t="s">
        <v>0</v>
      </c>
    </row>
    <row r="239" spans="1:65" s="2" customFormat="1" ht="16.5" customHeight="1" x14ac:dyDescent="0.2">
      <c r="A239" s="3"/>
      <c r="B239" s="41"/>
      <c r="C239" s="66" t="s">
        <v>86</v>
      </c>
      <c r="D239" s="66" t="s">
        <v>26</v>
      </c>
      <c r="E239" s="65" t="s">
        <v>358</v>
      </c>
      <c r="F239" s="60" t="s">
        <v>357</v>
      </c>
      <c r="G239" s="64" t="s">
        <v>350</v>
      </c>
      <c r="H239" s="63">
        <v>274.11500000000001</v>
      </c>
      <c r="I239" s="62"/>
      <c r="J239" s="61">
        <f>ROUND(I239*H239,2)</f>
        <v>0</v>
      </c>
      <c r="K239" s="60" t="s">
        <v>13</v>
      </c>
      <c r="L239" s="59"/>
      <c r="M239" s="58" t="s">
        <v>6</v>
      </c>
      <c r="N239" s="57" t="s">
        <v>12</v>
      </c>
      <c r="O239" s="31"/>
      <c r="P239" s="30">
        <f>O239*H239</f>
        <v>0</v>
      </c>
      <c r="Q239" s="30">
        <v>1E-3</v>
      </c>
      <c r="R239" s="30">
        <f>Q239*H239</f>
        <v>0.274115</v>
      </c>
      <c r="S239" s="30">
        <v>0</v>
      </c>
      <c r="T239" s="29">
        <f>S239*H239</f>
        <v>0</v>
      </c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R239" s="26" t="s">
        <v>256</v>
      </c>
      <c r="AT239" s="26" t="s">
        <v>26</v>
      </c>
      <c r="AU239" s="26" t="s">
        <v>3</v>
      </c>
      <c r="AY239" s="27" t="s">
        <v>0</v>
      </c>
      <c r="BE239" s="28">
        <f>IF(N239="základní",J239,0)</f>
        <v>0</v>
      </c>
      <c r="BF239" s="28">
        <f>IF(N239="snížená",J239,0)</f>
        <v>0</v>
      </c>
      <c r="BG239" s="28">
        <f>IF(N239="zákl. přenesená",J239,0)</f>
        <v>0</v>
      </c>
      <c r="BH239" s="28">
        <f>IF(N239="sníž. přenesená",J239,0)</f>
        <v>0</v>
      </c>
      <c r="BI239" s="28">
        <f>IF(N239="nulová",J239,0)</f>
        <v>0</v>
      </c>
      <c r="BJ239" s="27" t="s">
        <v>1</v>
      </c>
      <c r="BK239" s="28">
        <f>ROUND(I239*H239,2)</f>
        <v>0</v>
      </c>
      <c r="BL239" s="27" t="s">
        <v>19</v>
      </c>
      <c r="BM239" s="26" t="s">
        <v>832</v>
      </c>
    </row>
    <row r="240" spans="1:65" s="18" customFormat="1" x14ac:dyDescent="0.2">
      <c r="B240" s="23"/>
      <c r="D240" s="17" t="s">
        <v>4</v>
      </c>
      <c r="E240" s="19" t="s">
        <v>6</v>
      </c>
      <c r="F240" s="25" t="s">
        <v>221</v>
      </c>
      <c r="H240" s="19" t="s">
        <v>6</v>
      </c>
      <c r="I240" s="24"/>
      <c r="L240" s="23"/>
      <c r="M240" s="22"/>
      <c r="N240" s="21"/>
      <c r="O240" s="21"/>
      <c r="P240" s="21"/>
      <c r="Q240" s="21"/>
      <c r="R240" s="21"/>
      <c r="S240" s="21"/>
      <c r="T240" s="20"/>
      <c r="AT240" s="19" t="s">
        <v>4</v>
      </c>
      <c r="AU240" s="19" t="s">
        <v>3</v>
      </c>
      <c r="AV240" s="18" t="s">
        <v>1</v>
      </c>
      <c r="AW240" s="18" t="s">
        <v>2</v>
      </c>
      <c r="AX240" s="18" t="s">
        <v>7</v>
      </c>
      <c r="AY240" s="19" t="s">
        <v>0</v>
      </c>
    </row>
    <row r="241" spans="1:65" s="18" customFormat="1" x14ac:dyDescent="0.2">
      <c r="B241" s="23"/>
      <c r="D241" s="17" t="s">
        <v>4</v>
      </c>
      <c r="E241" s="19" t="s">
        <v>6</v>
      </c>
      <c r="F241" s="25" t="s">
        <v>220</v>
      </c>
      <c r="H241" s="19" t="s">
        <v>6</v>
      </c>
      <c r="I241" s="24"/>
      <c r="L241" s="23"/>
      <c r="M241" s="22"/>
      <c r="N241" s="21"/>
      <c r="O241" s="21"/>
      <c r="P241" s="21"/>
      <c r="Q241" s="21"/>
      <c r="R241" s="21"/>
      <c r="S241" s="21"/>
      <c r="T241" s="20"/>
      <c r="AT241" s="19" t="s">
        <v>4</v>
      </c>
      <c r="AU241" s="19" t="s">
        <v>3</v>
      </c>
      <c r="AV241" s="18" t="s">
        <v>1</v>
      </c>
      <c r="AW241" s="18" t="s">
        <v>2</v>
      </c>
      <c r="AX241" s="18" t="s">
        <v>7</v>
      </c>
      <c r="AY241" s="19" t="s">
        <v>0</v>
      </c>
    </row>
    <row r="242" spans="1:65" s="18" customFormat="1" x14ac:dyDescent="0.2">
      <c r="B242" s="23"/>
      <c r="D242" s="17" t="s">
        <v>4</v>
      </c>
      <c r="E242" s="19" t="s">
        <v>6</v>
      </c>
      <c r="F242" s="25" t="s">
        <v>219</v>
      </c>
      <c r="H242" s="19" t="s">
        <v>6</v>
      </c>
      <c r="I242" s="24"/>
      <c r="L242" s="23"/>
      <c r="M242" s="22"/>
      <c r="N242" s="21"/>
      <c r="O242" s="21"/>
      <c r="P242" s="21"/>
      <c r="Q242" s="21"/>
      <c r="R242" s="21"/>
      <c r="S242" s="21"/>
      <c r="T242" s="20"/>
      <c r="AT242" s="19" t="s">
        <v>4</v>
      </c>
      <c r="AU242" s="19" t="s">
        <v>3</v>
      </c>
      <c r="AV242" s="18" t="s">
        <v>1</v>
      </c>
      <c r="AW242" s="18" t="s">
        <v>2</v>
      </c>
      <c r="AX242" s="18" t="s">
        <v>7</v>
      </c>
      <c r="AY242" s="19" t="s">
        <v>0</v>
      </c>
    </row>
    <row r="243" spans="1:65" s="18" customFormat="1" x14ac:dyDescent="0.2">
      <c r="B243" s="23"/>
      <c r="D243" s="17" t="s">
        <v>4</v>
      </c>
      <c r="E243" s="19" t="s">
        <v>6</v>
      </c>
      <c r="F243" s="25" t="s">
        <v>720</v>
      </c>
      <c r="H243" s="19" t="s">
        <v>6</v>
      </c>
      <c r="I243" s="24"/>
      <c r="L243" s="23"/>
      <c r="M243" s="22"/>
      <c r="N243" s="21"/>
      <c r="O243" s="21"/>
      <c r="P243" s="21"/>
      <c r="Q243" s="21"/>
      <c r="R243" s="21"/>
      <c r="S243" s="21"/>
      <c r="T243" s="20"/>
      <c r="AT243" s="19" t="s">
        <v>4</v>
      </c>
      <c r="AU243" s="19" t="s">
        <v>3</v>
      </c>
      <c r="AV243" s="18" t="s">
        <v>1</v>
      </c>
      <c r="AW243" s="18" t="s">
        <v>2</v>
      </c>
      <c r="AX243" s="18" t="s">
        <v>7</v>
      </c>
      <c r="AY243" s="19" t="s">
        <v>0</v>
      </c>
    </row>
    <row r="244" spans="1:65" s="8" customFormat="1" x14ac:dyDescent="0.2">
      <c r="B244" s="13"/>
      <c r="D244" s="17" t="s">
        <v>4</v>
      </c>
      <c r="E244" s="9" t="s">
        <v>6</v>
      </c>
      <c r="F244" s="16" t="s">
        <v>831</v>
      </c>
      <c r="H244" s="15">
        <v>268.74</v>
      </c>
      <c r="I244" s="14"/>
      <c r="L244" s="13"/>
      <c r="M244" s="56"/>
      <c r="N244" s="55"/>
      <c r="O244" s="55"/>
      <c r="P244" s="55"/>
      <c r="Q244" s="55"/>
      <c r="R244" s="55"/>
      <c r="S244" s="55"/>
      <c r="T244" s="54"/>
      <c r="AT244" s="9" t="s">
        <v>4</v>
      </c>
      <c r="AU244" s="9" t="s">
        <v>3</v>
      </c>
      <c r="AV244" s="8" t="s">
        <v>3</v>
      </c>
      <c r="AW244" s="8" t="s">
        <v>2</v>
      </c>
      <c r="AX244" s="8" t="s">
        <v>1</v>
      </c>
      <c r="AY244" s="9" t="s">
        <v>0</v>
      </c>
    </row>
    <row r="245" spans="1:65" s="8" customFormat="1" x14ac:dyDescent="0.2">
      <c r="B245" s="13"/>
      <c r="D245" s="17" t="s">
        <v>4</v>
      </c>
      <c r="F245" s="16" t="s">
        <v>830</v>
      </c>
      <c r="H245" s="15">
        <v>274.11500000000001</v>
      </c>
      <c r="I245" s="14"/>
      <c r="L245" s="13"/>
      <c r="M245" s="56"/>
      <c r="N245" s="55"/>
      <c r="O245" s="55"/>
      <c r="P245" s="55"/>
      <c r="Q245" s="55"/>
      <c r="R245" s="55"/>
      <c r="S245" s="55"/>
      <c r="T245" s="54"/>
      <c r="AT245" s="9" t="s">
        <v>4</v>
      </c>
      <c r="AU245" s="9" t="s">
        <v>3</v>
      </c>
      <c r="AV245" s="8" t="s">
        <v>3</v>
      </c>
      <c r="AW245" s="8" t="s">
        <v>22</v>
      </c>
      <c r="AX245" s="8" t="s">
        <v>1</v>
      </c>
      <c r="AY245" s="9" t="s">
        <v>0</v>
      </c>
    </row>
    <row r="246" spans="1:65" s="2" customFormat="1" ht="16.5" customHeight="1" x14ac:dyDescent="0.2">
      <c r="A246" s="3"/>
      <c r="B246" s="41"/>
      <c r="C246" s="66" t="s">
        <v>256</v>
      </c>
      <c r="D246" s="66" t="s">
        <v>26</v>
      </c>
      <c r="E246" s="65" t="s">
        <v>352</v>
      </c>
      <c r="F246" s="60" t="s">
        <v>351</v>
      </c>
      <c r="G246" s="64" t="s">
        <v>350</v>
      </c>
      <c r="H246" s="63">
        <v>133.02600000000001</v>
      </c>
      <c r="I246" s="62"/>
      <c r="J246" s="61">
        <f>ROUND(I246*H246,2)</f>
        <v>0</v>
      </c>
      <c r="K246" s="60" t="s">
        <v>13</v>
      </c>
      <c r="L246" s="59"/>
      <c r="M246" s="58" t="s">
        <v>6</v>
      </c>
      <c r="N246" s="57" t="s">
        <v>12</v>
      </c>
      <c r="O246" s="31"/>
      <c r="P246" s="30">
        <f>O246*H246</f>
        <v>0</v>
      </c>
      <c r="Q246" s="30">
        <v>1E-3</v>
      </c>
      <c r="R246" s="30">
        <f>Q246*H246</f>
        <v>0.13302600000000001</v>
      </c>
      <c r="S246" s="30">
        <v>0</v>
      </c>
      <c r="T246" s="29">
        <f>S246*H246</f>
        <v>0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R246" s="26" t="s">
        <v>256</v>
      </c>
      <c r="AT246" s="26" t="s">
        <v>26</v>
      </c>
      <c r="AU246" s="26" t="s">
        <v>3</v>
      </c>
      <c r="AY246" s="27" t="s">
        <v>0</v>
      </c>
      <c r="BE246" s="28">
        <f>IF(N246="základní",J246,0)</f>
        <v>0</v>
      </c>
      <c r="BF246" s="28">
        <f>IF(N246="snížená",J246,0)</f>
        <v>0</v>
      </c>
      <c r="BG246" s="28">
        <f>IF(N246="zákl. přenesená",J246,0)</f>
        <v>0</v>
      </c>
      <c r="BH246" s="28">
        <f>IF(N246="sníž. přenesená",J246,0)</f>
        <v>0</v>
      </c>
      <c r="BI246" s="28">
        <f>IF(N246="nulová",J246,0)</f>
        <v>0</v>
      </c>
      <c r="BJ246" s="27" t="s">
        <v>1</v>
      </c>
      <c r="BK246" s="28">
        <f>ROUND(I246*H246,2)</f>
        <v>0</v>
      </c>
      <c r="BL246" s="27" t="s">
        <v>19</v>
      </c>
      <c r="BM246" s="26" t="s">
        <v>829</v>
      </c>
    </row>
    <row r="247" spans="1:65" s="18" customFormat="1" x14ac:dyDescent="0.2">
      <c r="B247" s="23"/>
      <c r="D247" s="17" t="s">
        <v>4</v>
      </c>
      <c r="E247" s="19" t="s">
        <v>6</v>
      </c>
      <c r="F247" s="25" t="s">
        <v>348</v>
      </c>
      <c r="H247" s="19" t="s">
        <v>6</v>
      </c>
      <c r="I247" s="24"/>
      <c r="L247" s="23"/>
      <c r="M247" s="22"/>
      <c r="N247" s="21"/>
      <c r="O247" s="21"/>
      <c r="P247" s="21"/>
      <c r="Q247" s="21"/>
      <c r="R247" s="21"/>
      <c r="S247" s="21"/>
      <c r="T247" s="20"/>
      <c r="AT247" s="19" t="s">
        <v>4</v>
      </c>
      <c r="AU247" s="19" t="s">
        <v>3</v>
      </c>
      <c r="AV247" s="18" t="s">
        <v>1</v>
      </c>
      <c r="AW247" s="18" t="s">
        <v>2</v>
      </c>
      <c r="AX247" s="18" t="s">
        <v>7</v>
      </c>
      <c r="AY247" s="19" t="s">
        <v>0</v>
      </c>
    </row>
    <row r="248" spans="1:65" s="18" customFormat="1" x14ac:dyDescent="0.2">
      <c r="B248" s="23"/>
      <c r="D248" s="17" t="s">
        <v>4</v>
      </c>
      <c r="E248" s="19" t="s">
        <v>6</v>
      </c>
      <c r="F248" s="25" t="s">
        <v>347</v>
      </c>
      <c r="H248" s="19" t="s">
        <v>6</v>
      </c>
      <c r="I248" s="24"/>
      <c r="L248" s="23"/>
      <c r="M248" s="22"/>
      <c r="N248" s="21"/>
      <c r="O248" s="21"/>
      <c r="P248" s="21"/>
      <c r="Q248" s="21"/>
      <c r="R248" s="21"/>
      <c r="S248" s="21"/>
      <c r="T248" s="20"/>
      <c r="AT248" s="19" t="s">
        <v>4</v>
      </c>
      <c r="AU248" s="19" t="s">
        <v>3</v>
      </c>
      <c r="AV248" s="18" t="s">
        <v>1</v>
      </c>
      <c r="AW248" s="18" t="s">
        <v>2</v>
      </c>
      <c r="AX248" s="18" t="s">
        <v>7</v>
      </c>
      <c r="AY248" s="19" t="s">
        <v>0</v>
      </c>
    </row>
    <row r="249" spans="1:65" s="18" customFormat="1" x14ac:dyDescent="0.2">
      <c r="B249" s="23"/>
      <c r="D249" s="17" t="s">
        <v>4</v>
      </c>
      <c r="E249" s="19" t="s">
        <v>6</v>
      </c>
      <c r="F249" s="25" t="s">
        <v>346</v>
      </c>
      <c r="H249" s="19" t="s">
        <v>6</v>
      </c>
      <c r="I249" s="24"/>
      <c r="L249" s="23"/>
      <c r="M249" s="22"/>
      <c r="N249" s="21"/>
      <c r="O249" s="21"/>
      <c r="P249" s="21"/>
      <c r="Q249" s="21"/>
      <c r="R249" s="21"/>
      <c r="S249" s="21"/>
      <c r="T249" s="20"/>
      <c r="AT249" s="19" t="s">
        <v>4</v>
      </c>
      <c r="AU249" s="19" t="s">
        <v>3</v>
      </c>
      <c r="AV249" s="18" t="s">
        <v>1</v>
      </c>
      <c r="AW249" s="18" t="s">
        <v>2</v>
      </c>
      <c r="AX249" s="18" t="s">
        <v>7</v>
      </c>
      <c r="AY249" s="19" t="s">
        <v>0</v>
      </c>
    </row>
    <row r="250" spans="1:65" s="8" customFormat="1" x14ac:dyDescent="0.2">
      <c r="B250" s="13"/>
      <c r="D250" s="17" t="s">
        <v>4</v>
      </c>
      <c r="E250" s="9" t="s">
        <v>6</v>
      </c>
      <c r="F250" s="16" t="s">
        <v>828</v>
      </c>
      <c r="H250" s="15">
        <v>120.93300000000001</v>
      </c>
      <c r="I250" s="14"/>
      <c r="L250" s="13"/>
      <c r="M250" s="56"/>
      <c r="N250" s="55"/>
      <c r="O250" s="55"/>
      <c r="P250" s="55"/>
      <c r="Q250" s="55"/>
      <c r="R250" s="55"/>
      <c r="S250" s="55"/>
      <c r="T250" s="54"/>
      <c r="AT250" s="9" t="s">
        <v>4</v>
      </c>
      <c r="AU250" s="9" t="s">
        <v>3</v>
      </c>
      <c r="AV250" s="8" t="s">
        <v>3</v>
      </c>
      <c r="AW250" s="8" t="s">
        <v>2</v>
      </c>
      <c r="AX250" s="8" t="s">
        <v>1</v>
      </c>
      <c r="AY250" s="9" t="s">
        <v>0</v>
      </c>
    </row>
    <row r="251" spans="1:65" s="8" customFormat="1" x14ac:dyDescent="0.2">
      <c r="B251" s="13"/>
      <c r="D251" s="17" t="s">
        <v>4</v>
      </c>
      <c r="F251" s="16" t="s">
        <v>827</v>
      </c>
      <c r="H251" s="15">
        <v>133.02600000000001</v>
      </c>
      <c r="I251" s="14"/>
      <c r="L251" s="13"/>
      <c r="M251" s="56"/>
      <c r="N251" s="55"/>
      <c r="O251" s="55"/>
      <c r="P251" s="55"/>
      <c r="Q251" s="55"/>
      <c r="R251" s="55"/>
      <c r="S251" s="55"/>
      <c r="T251" s="54"/>
      <c r="AT251" s="9" t="s">
        <v>4</v>
      </c>
      <c r="AU251" s="9" t="s">
        <v>3</v>
      </c>
      <c r="AV251" s="8" t="s">
        <v>3</v>
      </c>
      <c r="AW251" s="8" t="s">
        <v>22</v>
      </c>
      <c r="AX251" s="8" t="s">
        <v>1</v>
      </c>
      <c r="AY251" s="9" t="s">
        <v>0</v>
      </c>
    </row>
    <row r="252" spans="1:65" s="2" customFormat="1" ht="16.5" customHeight="1" x14ac:dyDescent="0.2">
      <c r="A252" s="3"/>
      <c r="B252" s="41"/>
      <c r="C252" s="40" t="s">
        <v>246</v>
      </c>
      <c r="D252" s="40" t="s">
        <v>11</v>
      </c>
      <c r="E252" s="39" t="s">
        <v>826</v>
      </c>
      <c r="F252" s="34" t="s">
        <v>825</v>
      </c>
      <c r="G252" s="38" t="s">
        <v>54</v>
      </c>
      <c r="H252" s="37">
        <v>409.77600000000001</v>
      </c>
      <c r="I252" s="36"/>
      <c r="J252" s="35">
        <f>ROUND(I252*H252,2)</f>
        <v>0</v>
      </c>
      <c r="K252" s="34" t="s">
        <v>13</v>
      </c>
      <c r="L252" s="4"/>
      <c r="M252" s="33" t="s">
        <v>6</v>
      </c>
      <c r="N252" s="32" t="s">
        <v>12</v>
      </c>
      <c r="O252" s="31"/>
      <c r="P252" s="30">
        <f>O252*H252</f>
        <v>0</v>
      </c>
      <c r="Q252" s="30">
        <v>2.6919000000000001E-3</v>
      </c>
      <c r="R252" s="30">
        <f>Q252*H252</f>
        <v>1.1030760144</v>
      </c>
      <c r="S252" s="30">
        <v>0</v>
      </c>
      <c r="T252" s="29">
        <f>S252*H252</f>
        <v>0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R252" s="26" t="s">
        <v>19</v>
      </c>
      <c r="AT252" s="26" t="s">
        <v>11</v>
      </c>
      <c r="AU252" s="26" t="s">
        <v>3</v>
      </c>
      <c r="AY252" s="27" t="s">
        <v>0</v>
      </c>
      <c r="BE252" s="28">
        <f>IF(N252="základní",J252,0)</f>
        <v>0</v>
      </c>
      <c r="BF252" s="28">
        <f>IF(N252="snížená",J252,0)</f>
        <v>0</v>
      </c>
      <c r="BG252" s="28">
        <f>IF(N252="zákl. přenesená",J252,0)</f>
        <v>0</v>
      </c>
      <c r="BH252" s="28">
        <f>IF(N252="sníž. přenesená",J252,0)</f>
        <v>0</v>
      </c>
      <c r="BI252" s="28">
        <f>IF(N252="nulová",J252,0)</f>
        <v>0</v>
      </c>
      <c r="BJ252" s="27" t="s">
        <v>1</v>
      </c>
      <c r="BK252" s="28">
        <f>ROUND(I252*H252,2)</f>
        <v>0</v>
      </c>
      <c r="BL252" s="27" t="s">
        <v>19</v>
      </c>
      <c r="BM252" s="26" t="s">
        <v>824</v>
      </c>
    </row>
    <row r="253" spans="1:65" s="18" customFormat="1" x14ac:dyDescent="0.2">
      <c r="B253" s="23"/>
      <c r="D253" s="17" t="s">
        <v>4</v>
      </c>
      <c r="E253" s="19" t="s">
        <v>6</v>
      </c>
      <c r="F253" s="25" t="s">
        <v>823</v>
      </c>
      <c r="H253" s="19" t="s">
        <v>6</v>
      </c>
      <c r="I253" s="24"/>
      <c r="L253" s="23"/>
      <c r="M253" s="22"/>
      <c r="N253" s="21"/>
      <c r="O253" s="21"/>
      <c r="P253" s="21"/>
      <c r="Q253" s="21"/>
      <c r="R253" s="21"/>
      <c r="S253" s="21"/>
      <c r="T253" s="20"/>
      <c r="AT253" s="19" t="s">
        <v>4</v>
      </c>
      <c r="AU253" s="19" t="s">
        <v>3</v>
      </c>
      <c r="AV253" s="18" t="s">
        <v>1</v>
      </c>
      <c r="AW253" s="18" t="s">
        <v>2</v>
      </c>
      <c r="AX253" s="18" t="s">
        <v>7</v>
      </c>
      <c r="AY253" s="19" t="s">
        <v>0</v>
      </c>
    </row>
    <row r="254" spans="1:65" s="18" customFormat="1" x14ac:dyDescent="0.2">
      <c r="B254" s="23"/>
      <c r="D254" s="17" t="s">
        <v>4</v>
      </c>
      <c r="E254" s="19" t="s">
        <v>6</v>
      </c>
      <c r="F254" s="25" t="s">
        <v>150</v>
      </c>
      <c r="H254" s="19" t="s">
        <v>6</v>
      </c>
      <c r="I254" s="24"/>
      <c r="L254" s="23"/>
      <c r="M254" s="22"/>
      <c r="N254" s="21"/>
      <c r="O254" s="21"/>
      <c r="P254" s="21"/>
      <c r="Q254" s="21"/>
      <c r="R254" s="21"/>
      <c r="S254" s="21"/>
      <c r="T254" s="20"/>
      <c r="AT254" s="19" t="s">
        <v>4</v>
      </c>
      <c r="AU254" s="19" t="s">
        <v>3</v>
      </c>
      <c r="AV254" s="18" t="s">
        <v>1</v>
      </c>
      <c r="AW254" s="18" t="s">
        <v>2</v>
      </c>
      <c r="AX254" s="18" t="s">
        <v>7</v>
      </c>
      <c r="AY254" s="19" t="s">
        <v>0</v>
      </c>
    </row>
    <row r="255" spans="1:65" s="18" customFormat="1" x14ac:dyDescent="0.2">
      <c r="B255" s="23"/>
      <c r="D255" s="17" t="s">
        <v>4</v>
      </c>
      <c r="E255" s="19" t="s">
        <v>6</v>
      </c>
      <c r="F255" s="25" t="s">
        <v>149</v>
      </c>
      <c r="H255" s="19" t="s">
        <v>6</v>
      </c>
      <c r="I255" s="24"/>
      <c r="L255" s="23"/>
      <c r="M255" s="22"/>
      <c r="N255" s="21"/>
      <c r="O255" s="21"/>
      <c r="P255" s="21"/>
      <c r="Q255" s="21"/>
      <c r="R255" s="21"/>
      <c r="S255" s="21"/>
      <c r="T255" s="20"/>
      <c r="AT255" s="19" t="s">
        <v>4</v>
      </c>
      <c r="AU255" s="19" t="s">
        <v>3</v>
      </c>
      <c r="AV255" s="18" t="s">
        <v>1</v>
      </c>
      <c r="AW255" s="18" t="s">
        <v>2</v>
      </c>
      <c r="AX255" s="18" t="s">
        <v>7</v>
      </c>
      <c r="AY255" s="19" t="s">
        <v>0</v>
      </c>
    </row>
    <row r="256" spans="1:65" s="18" customFormat="1" x14ac:dyDescent="0.2">
      <c r="B256" s="23"/>
      <c r="D256" s="17" t="s">
        <v>4</v>
      </c>
      <c r="E256" s="19" t="s">
        <v>6</v>
      </c>
      <c r="F256" s="25" t="s">
        <v>814</v>
      </c>
      <c r="H256" s="19" t="s">
        <v>6</v>
      </c>
      <c r="I256" s="24"/>
      <c r="L256" s="23"/>
      <c r="M256" s="22"/>
      <c r="N256" s="21"/>
      <c r="O256" s="21"/>
      <c r="P256" s="21"/>
      <c r="Q256" s="21"/>
      <c r="R256" s="21"/>
      <c r="S256" s="21"/>
      <c r="T256" s="20"/>
      <c r="AT256" s="19" t="s">
        <v>4</v>
      </c>
      <c r="AU256" s="19" t="s">
        <v>3</v>
      </c>
      <c r="AV256" s="18" t="s">
        <v>1</v>
      </c>
      <c r="AW256" s="18" t="s">
        <v>2</v>
      </c>
      <c r="AX256" s="18" t="s">
        <v>7</v>
      </c>
      <c r="AY256" s="19" t="s">
        <v>0</v>
      </c>
    </row>
    <row r="257" spans="2:51" s="8" customFormat="1" x14ac:dyDescent="0.2">
      <c r="B257" s="13"/>
      <c r="D257" s="17" t="s">
        <v>4</v>
      </c>
      <c r="E257" s="9" t="s">
        <v>6</v>
      </c>
      <c r="F257" s="16" t="s">
        <v>822</v>
      </c>
      <c r="H257" s="15">
        <v>12.192</v>
      </c>
      <c r="I257" s="14"/>
      <c r="L257" s="13"/>
      <c r="M257" s="56"/>
      <c r="N257" s="55"/>
      <c r="O257" s="55"/>
      <c r="P257" s="55"/>
      <c r="Q257" s="55"/>
      <c r="R257" s="55"/>
      <c r="S257" s="55"/>
      <c r="T257" s="54"/>
      <c r="AT257" s="9" t="s">
        <v>4</v>
      </c>
      <c r="AU257" s="9" t="s">
        <v>3</v>
      </c>
      <c r="AV257" s="8" t="s">
        <v>3</v>
      </c>
      <c r="AW257" s="8" t="s">
        <v>2</v>
      </c>
      <c r="AX257" s="8" t="s">
        <v>7</v>
      </c>
      <c r="AY257" s="9" t="s">
        <v>0</v>
      </c>
    </row>
    <row r="258" spans="2:51" s="8" customFormat="1" x14ac:dyDescent="0.2">
      <c r="B258" s="13"/>
      <c r="D258" s="17" t="s">
        <v>4</v>
      </c>
      <c r="E258" s="9" t="s">
        <v>6</v>
      </c>
      <c r="F258" s="16" t="s">
        <v>821</v>
      </c>
      <c r="H258" s="15">
        <v>8.9039999999999999</v>
      </c>
      <c r="I258" s="14"/>
      <c r="L258" s="13"/>
      <c r="M258" s="56"/>
      <c r="N258" s="55"/>
      <c r="O258" s="55"/>
      <c r="P258" s="55"/>
      <c r="Q258" s="55"/>
      <c r="R258" s="55"/>
      <c r="S258" s="55"/>
      <c r="T258" s="54"/>
      <c r="AT258" s="9" t="s">
        <v>4</v>
      </c>
      <c r="AU258" s="9" t="s">
        <v>3</v>
      </c>
      <c r="AV258" s="8" t="s">
        <v>3</v>
      </c>
      <c r="AW258" s="8" t="s">
        <v>2</v>
      </c>
      <c r="AX258" s="8" t="s">
        <v>7</v>
      </c>
      <c r="AY258" s="9" t="s">
        <v>0</v>
      </c>
    </row>
    <row r="259" spans="2:51" s="8" customFormat="1" x14ac:dyDescent="0.2">
      <c r="B259" s="13"/>
      <c r="D259" s="17" t="s">
        <v>4</v>
      </c>
      <c r="E259" s="9" t="s">
        <v>6</v>
      </c>
      <c r="F259" s="16" t="s">
        <v>820</v>
      </c>
      <c r="H259" s="15">
        <v>3.64</v>
      </c>
      <c r="I259" s="14"/>
      <c r="L259" s="13"/>
      <c r="M259" s="56"/>
      <c r="N259" s="55"/>
      <c r="O259" s="55"/>
      <c r="P259" s="55"/>
      <c r="Q259" s="55"/>
      <c r="R259" s="55"/>
      <c r="S259" s="55"/>
      <c r="T259" s="54"/>
      <c r="AT259" s="9" t="s">
        <v>4</v>
      </c>
      <c r="AU259" s="9" t="s">
        <v>3</v>
      </c>
      <c r="AV259" s="8" t="s">
        <v>3</v>
      </c>
      <c r="AW259" s="8" t="s">
        <v>2</v>
      </c>
      <c r="AX259" s="8" t="s">
        <v>7</v>
      </c>
      <c r="AY259" s="9" t="s">
        <v>0</v>
      </c>
    </row>
    <row r="260" spans="2:51" s="8" customFormat="1" x14ac:dyDescent="0.2">
      <c r="B260" s="13"/>
      <c r="D260" s="17" t="s">
        <v>4</v>
      </c>
      <c r="E260" s="9" t="s">
        <v>6</v>
      </c>
      <c r="F260" s="16" t="s">
        <v>819</v>
      </c>
      <c r="H260" s="15">
        <v>6.96</v>
      </c>
      <c r="I260" s="14"/>
      <c r="L260" s="13"/>
      <c r="M260" s="56"/>
      <c r="N260" s="55"/>
      <c r="O260" s="55"/>
      <c r="P260" s="55"/>
      <c r="Q260" s="55"/>
      <c r="R260" s="55"/>
      <c r="S260" s="55"/>
      <c r="T260" s="54"/>
      <c r="AT260" s="9" t="s">
        <v>4</v>
      </c>
      <c r="AU260" s="9" t="s">
        <v>3</v>
      </c>
      <c r="AV260" s="8" t="s">
        <v>3</v>
      </c>
      <c r="AW260" s="8" t="s">
        <v>2</v>
      </c>
      <c r="AX260" s="8" t="s">
        <v>7</v>
      </c>
      <c r="AY260" s="9" t="s">
        <v>0</v>
      </c>
    </row>
    <row r="261" spans="2:51" s="8" customFormat="1" x14ac:dyDescent="0.2">
      <c r="B261" s="13"/>
      <c r="D261" s="17" t="s">
        <v>4</v>
      </c>
      <c r="E261" s="9" t="s">
        <v>6</v>
      </c>
      <c r="F261" s="16" t="s">
        <v>818</v>
      </c>
      <c r="H261" s="15">
        <v>1.82</v>
      </c>
      <c r="I261" s="14"/>
      <c r="L261" s="13"/>
      <c r="M261" s="56"/>
      <c r="N261" s="55"/>
      <c r="O261" s="55"/>
      <c r="P261" s="55"/>
      <c r="Q261" s="55"/>
      <c r="R261" s="55"/>
      <c r="S261" s="55"/>
      <c r="T261" s="54"/>
      <c r="AT261" s="9" t="s">
        <v>4</v>
      </c>
      <c r="AU261" s="9" t="s">
        <v>3</v>
      </c>
      <c r="AV261" s="8" t="s">
        <v>3</v>
      </c>
      <c r="AW261" s="8" t="s">
        <v>2</v>
      </c>
      <c r="AX261" s="8" t="s">
        <v>7</v>
      </c>
      <c r="AY261" s="9" t="s">
        <v>0</v>
      </c>
    </row>
    <row r="262" spans="2:51" s="8" customFormat="1" x14ac:dyDescent="0.2">
      <c r="B262" s="13"/>
      <c r="D262" s="17" t="s">
        <v>4</v>
      </c>
      <c r="E262" s="9" t="s">
        <v>6</v>
      </c>
      <c r="F262" s="16" t="s">
        <v>817</v>
      </c>
      <c r="H262" s="15">
        <v>2.46</v>
      </c>
      <c r="I262" s="14"/>
      <c r="L262" s="13"/>
      <c r="M262" s="56"/>
      <c r="N262" s="55"/>
      <c r="O262" s="55"/>
      <c r="P262" s="55"/>
      <c r="Q262" s="55"/>
      <c r="R262" s="55"/>
      <c r="S262" s="55"/>
      <c r="T262" s="54"/>
      <c r="AT262" s="9" t="s">
        <v>4</v>
      </c>
      <c r="AU262" s="9" t="s">
        <v>3</v>
      </c>
      <c r="AV262" s="8" t="s">
        <v>3</v>
      </c>
      <c r="AW262" s="8" t="s">
        <v>2</v>
      </c>
      <c r="AX262" s="8" t="s">
        <v>7</v>
      </c>
      <c r="AY262" s="9" t="s">
        <v>0</v>
      </c>
    </row>
    <row r="263" spans="2:51" s="8" customFormat="1" x14ac:dyDescent="0.2">
      <c r="B263" s="13"/>
      <c r="D263" s="17" t="s">
        <v>4</v>
      </c>
      <c r="E263" s="9" t="s">
        <v>6</v>
      </c>
      <c r="F263" s="16" t="s">
        <v>816</v>
      </c>
      <c r="H263" s="15">
        <v>2.16</v>
      </c>
      <c r="I263" s="14"/>
      <c r="L263" s="13"/>
      <c r="M263" s="56"/>
      <c r="N263" s="55"/>
      <c r="O263" s="55"/>
      <c r="P263" s="55"/>
      <c r="Q263" s="55"/>
      <c r="R263" s="55"/>
      <c r="S263" s="55"/>
      <c r="T263" s="54"/>
      <c r="AT263" s="9" t="s">
        <v>4</v>
      </c>
      <c r="AU263" s="9" t="s">
        <v>3</v>
      </c>
      <c r="AV263" s="8" t="s">
        <v>3</v>
      </c>
      <c r="AW263" s="8" t="s">
        <v>2</v>
      </c>
      <c r="AX263" s="8" t="s">
        <v>7</v>
      </c>
      <c r="AY263" s="9" t="s">
        <v>0</v>
      </c>
    </row>
    <row r="264" spans="2:51" s="8" customFormat="1" x14ac:dyDescent="0.2">
      <c r="B264" s="13"/>
      <c r="D264" s="17" t="s">
        <v>4</v>
      </c>
      <c r="E264" s="9" t="s">
        <v>6</v>
      </c>
      <c r="F264" s="16" t="s">
        <v>815</v>
      </c>
      <c r="H264" s="15">
        <v>3.36</v>
      </c>
      <c r="I264" s="14"/>
      <c r="L264" s="13"/>
      <c r="M264" s="56"/>
      <c r="N264" s="55"/>
      <c r="O264" s="55"/>
      <c r="P264" s="55"/>
      <c r="Q264" s="55"/>
      <c r="R264" s="55"/>
      <c r="S264" s="55"/>
      <c r="T264" s="54"/>
      <c r="AT264" s="9" t="s">
        <v>4</v>
      </c>
      <c r="AU264" s="9" t="s">
        <v>3</v>
      </c>
      <c r="AV264" s="8" t="s">
        <v>3</v>
      </c>
      <c r="AW264" s="8" t="s">
        <v>2</v>
      </c>
      <c r="AX264" s="8" t="s">
        <v>7</v>
      </c>
      <c r="AY264" s="9" t="s">
        <v>0</v>
      </c>
    </row>
    <row r="265" spans="2:51" s="78" customFormat="1" x14ac:dyDescent="0.2">
      <c r="B265" s="83"/>
      <c r="D265" s="17" t="s">
        <v>4</v>
      </c>
      <c r="E265" s="79" t="s">
        <v>6</v>
      </c>
      <c r="F265" s="86" t="s">
        <v>205</v>
      </c>
      <c r="H265" s="85">
        <v>41.495999999999995</v>
      </c>
      <c r="I265" s="84"/>
      <c r="L265" s="83"/>
      <c r="M265" s="82"/>
      <c r="N265" s="81"/>
      <c r="O265" s="81"/>
      <c r="P265" s="81"/>
      <c r="Q265" s="81"/>
      <c r="R265" s="81"/>
      <c r="S265" s="81"/>
      <c r="T265" s="80"/>
      <c r="AT265" s="79" t="s">
        <v>4</v>
      </c>
      <c r="AU265" s="79" t="s">
        <v>3</v>
      </c>
      <c r="AV265" s="78" t="s">
        <v>38</v>
      </c>
      <c r="AW265" s="78" t="s">
        <v>2</v>
      </c>
      <c r="AX265" s="78" t="s">
        <v>7</v>
      </c>
      <c r="AY265" s="79" t="s">
        <v>0</v>
      </c>
    </row>
    <row r="266" spans="2:51" s="18" customFormat="1" x14ac:dyDescent="0.2">
      <c r="B266" s="23"/>
      <c r="D266" s="17" t="s">
        <v>4</v>
      </c>
      <c r="E266" s="19" t="s">
        <v>6</v>
      </c>
      <c r="F266" s="25" t="s">
        <v>435</v>
      </c>
      <c r="H266" s="19" t="s">
        <v>6</v>
      </c>
      <c r="I266" s="24"/>
      <c r="L266" s="23"/>
      <c r="M266" s="22"/>
      <c r="N266" s="21"/>
      <c r="O266" s="21"/>
      <c r="P266" s="21"/>
      <c r="Q266" s="21"/>
      <c r="R266" s="21"/>
      <c r="S266" s="21"/>
      <c r="T266" s="20"/>
      <c r="AT266" s="19" t="s">
        <v>4</v>
      </c>
      <c r="AU266" s="19" t="s">
        <v>3</v>
      </c>
      <c r="AV266" s="18" t="s">
        <v>1</v>
      </c>
      <c r="AW266" s="18" t="s">
        <v>2</v>
      </c>
      <c r="AX266" s="18" t="s">
        <v>7</v>
      </c>
      <c r="AY266" s="19" t="s">
        <v>0</v>
      </c>
    </row>
    <row r="267" spans="2:51" s="18" customFormat="1" x14ac:dyDescent="0.2">
      <c r="B267" s="23"/>
      <c r="D267" s="17" t="s">
        <v>4</v>
      </c>
      <c r="E267" s="19" t="s">
        <v>6</v>
      </c>
      <c r="F267" s="25" t="s">
        <v>764</v>
      </c>
      <c r="H267" s="19" t="s">
        <v>6</v>
      </c>
      <c r="I267" s="24"/>
      <c r="L267" s="23"/>
      <c r="M267" s="22"/>
      <c r="N267" s="21"/>
      <c r="O267" s="21"/>
      <c r="P267" s="21"/>
      <c r="Q267" s="21"/>
      <c r="R267" s="21"/>
      <c r="S267" s="21"/>
      <c r="T267" s="20"/>
      <c r="AT267" s="19" t="s">
        <v>4</v>
      </c>
      <c r="AU267" s="19" t="s">
        <v>3</v>
      </c>
      <c r="AV267" s="18" t="s">
        <v>1</v>
      </c>
      <c r="AW267" s="18" t="s">
        <v>2</v>
      </c>
      <c r="AX267" s="18" t="s">
        <v>7</v>
      </c>
      <c r="AY267" s="19" t="s">
        <v>0</v>
      </c>
    </row>
    <row r="268" spans="2:51" s="18" customFormat="1" x14ac:dyDescent="0.2">
      <c r="B268" s="23"/>
      <c r="D268" s="17" t="s">
        <v>4</v>
      </c>
      <c r="E268" s="19" t="s">
        <v>6</v>
      </c>
      <c r="F268" s="25" t="s">
        <v>814</v>
      </c>
      <c r="H268" s="19" t="s">
        <v>6</v>
      </c>
      <c r="I268" s="24"/>
      <c r="L268" s="23"/>
      <c r="M268" s="22"/>
      <c r="N268" s="21"/>
      <c r="O268" s="21"/>
      <c r="P268" s="21"/>
      <c r="Q268" s="21"/>
      <c r="R268" s="21"/>
      <c r="S268" s="21"/>
      <c r="T268" s="20"/>
      <c r="AT268" s="19" t="s">
        <v>4</v>
      </c>
      <c r="AU268" s="19" t="s">
        <v>3</v>
      </c>
      <c r="AV268" s="18" t="s">
        <v>1</v>
      </c>
      <c r="AW268" s="18" t="s">
        <v>2</v>
      </c>
      <c r="AX268" s="18" t="s">
        <v>7</v>
      </c>
      <c r="AY268" s="19" t="s">
        <v>0</v>
      </c>
    </row>
    <row r="269" spans="2:51" s="18" customFormat="1" x14ac:dyDescent="0.2">
      <c r="B269" s="23"/>
      <c r="D269" s="17" t="s">
        <v>4</v>
      </c>
      <c r="E269" s="19" t="s">
        <v>6</v>
      </c>
      <c r="F269" s="25" t="s">
        <v>391</v>
      </c>
      <c r="H269" s="19" t="s">
        <v>6</v>
      </c>
      <c r="I269" s="24"/>
      <c r="L269" s="23"/>
      <c r="M269" s="22"/>
      <c r="N269" s="21"/>
      <c r="O269" s="21"/>
      <c r="P269" s="21"/>
      <c r="Q269" s="21"/>
      <c r="R269" s="21"/>
      <c r="S269" s="21"/>
      <c r="T269" s="20"/>
      <c r="AT269" s="19" t="s">
        <v>4</v>
      </c>
      <c r="AU269" s="19" t="s">
        <v>3</v>
      </c>
      <c r="AV269" s="18" t="s">
        <v>1</v>
      </c>
      <c r="AW269" s="18" t="s">
        <v>2</v>
      </c>
      <c r="AX269" s="18" t="s">
        <v>7</v>
      </c>
      <c r="AY269" s="19" t="s">
        <v>0</v>
      </c>
    </row>
    <row r="270" spans="2:51" s="18" customFormat="1" x14ac:dyDescent="0.2">
      <c r="B270" s="23"/>
      <c r="D270" s="17" t="s">
        <v>4</v>
      </c>
      <c r="E270" s="19" t="s">
        <v>6</v>
      </c>
      <c r="F270" s="25" t="s">
        <v>762</v>
      </c>
      <c r="H270" s="19" t="s">
        <v>6</v>
      </c>
      <c r="I270" s="24"/>
      <c r="L270" s="23"/>
      <c r="M270" s="22"/>
      <c r="N270" s="21"/>
      <c r="O270" s="21"/>
      <c r="P270" s="21"/>
      <c r="Q270" s="21"/>
      <c r="R270" s="21"/>
      <c r="S270" s="21"/>
      <c r="T270" s="20"/>
      <c r="AT270" s="19" t="s">
        <v>4</v>
      </c>
      <c r="AU270" s="19" t="s">
        <v>3</v>
      </c>
      <c r="AV270" s="18" t="s">
        <v>1</v>
      </c>
      <c r="AW270" s="18" t="s">
        <v>2</v>
      </c>
      <c r="AX270" s="18" t="s">
        <v>7</v>
      </c>
      <c r="AY270" s="19" t="s">
        <v>0</v>
      </c>
    </row>
    <row r="271" spans="2:51" s="8" customFormat="1" x14ac:dyDescent="0.2">
      <c r="B271" s="13"/>
      <c r="D271" s="17" t="s">
        <v>4</v>
      </c>
      <c r="E271" s="9" t="s">
        <v>6</v>
      </c>
      <c r="F271" s="16" t="s">
        <v>813</v>
      </c>
      <c r="H271" s="15">
        <v>267</v>
      </c>
      <c r="I271" s="14"/>
      <c r="L271" s="13"/>
      <c r="M271" s="56"/>
      <c r="N271" s="55"/>
      <c r="O271" s="55"/>
      <c r="P271" s="55"/>
      <c r="Q271" s="55"/>
      <c r="R271" s="55"/>
      <c r="S271" s="55"/>
      <c r="T271" s="54"/>
      <c r="AT271" s="9" t="s">
        <v>4</v>
      </c>
      <c r="AU271" s="9" t="s">
        <v>3</v>
      </c>
      <c r="AV271" s="8" t="s">
        <v>3</v>
      </c>
      <c r="AW271" s="8" t="s">
        <v>2</v>
      </c>
      <c r="AX271" s="8" t="s">
        <v>7</v>
      </c>
      <c r="AY271" s="9" t="s">
        <v>0</v>
      </c>
    </row>
    <row r="272" spans="2:51" s="8" customFormat="1" x14ac:dyDescent="0.2">
      <c r="B272" s="13"/>
      <c r="D272" s="17" t="s">
        <v>4</v>
      </c>
      <c r="E272" s="9" t="s">
        <v>6</v>
      </c>
      <c r="F272" s="16" t="s">
        <v>812</v>
      </c>
      <c r="H272" s="15">
        <v>3.6</v>
      </c>
      <c r="I272" s="14"/>
      <c r="L272" s="13"/>
      <c r="M272" s="56"/>
      <c r="N272" s="55"/>
      <c r="O272" s="55"/>
      <c r="P272" s="55"/>
      <c r="Q272" s="55"/>
      <c r="R272" s="55"/>
      <c r="S272" s="55"/>
      <c r="T272" s="54"/>
      <c r="AT272" s="9" t="s">
        <v>4</v>
      </c>
      <c r="AU272" s="9" t="s">
        <v>3</v>
      </c>
      <c r="AV272" s="8" t="s">
        <v>3</v>
      </c>
      <c r="AW272" s="8" t="s">
        <v>2</v>
      </c>
      <c r="AX272" s="8" t="s">
        <v>7</v>
      </c>
      <c r="AY272" s="9" t="s">
        <v>0</v>
      </c>
    </row>
    <row r="273" spans="1:65" s="18" customFormat="1" x14ac:dyDescent="0.2">
      <c r="B273" s="23"/>
      <c r="D273" s="17" t="s">
        <v>4</v>
      </c>
      <c r="E273" s="19" t="s">
        <v>6</v>
      </c>
      <c r="F273" s="25" t="s">
        <v>760</v>
      </c>
      <c r="H273" s="19" t="s">
        <v>6</v>
      </c>
      <c r="I273" s="24"/>
      <c r="L273" s="23"/>
      <c r="M273" s="22"/>
      <c r="N273" s="21"/>
      <c r="O273" s="21"/>
      <c r="P273" s="21"/>
      <c r="Q273" s="21"/>
      <c r="R273" s="21"/>
      <c r="S273" s="21"/>
      <c r="T273" s="20"/>
      <c r="AT273" s="19" t="s">
        <v>4</v>
      </c>
      <c r="AU273" s="19" t="s">
        <v>3</v>
      </c>
      <c r="AV273" s="18" t="s">
        <v>1</v>
      </c>
      <c r="AW273" s="18" t="s">
        <v>2</v>
      </c>
      <c r="AX273" s="18" t="s">
        <v>7</v>
      </c>
      <c r="AY273" s="19" t="s">
        <v>0</v>
      </c>
    </row>
    <row r="274" spans="1:65" s="8" customFormat="1" x14ac:dyDescent="0.2">
      <c r="B274" s="13"/>
      <c r="D274" s="17" t="s">
        <v>4</v>
      </c>
      <c r="E274" s="9" t="s">
        <v>6</v>
      </c>
      <c r="F274" s="16" t="s">
        <v>811</v>
      </c>
      <c r="H274" s="15">
        <v>90</v>
      </c>
      <c r="I274" s="14"/>
      <c r="L274" s="13"/>
      <c r="M274" s="56"/>
      <c r="N274" s="55"/>
      <c r="O274" s="55"/>
      <c r="P274" s="55"/>
      <c r="Q274" s="55"/>
      <c r="R274" s="55"/>
      <c r="S274" s="55"/>
      <c r="T274" s="54"/>
      <c r="AT274" s="9" t="s">
        <v>4</v>
      </c>
      <c r="AU274" s="9" t="s">
        <v>3</v>
      </c>
      <c r="AV274" s="8" t="s">
        <v>3</v>
      </c>
      <c r="AW274" s="8" t="s">
        <v>2</v>
      </c>
      <c r="AX274" s="8" t="s">
        <v>7</v>
      </c>
      <c r="AY274" s="9" t="s">
        <v>0</v>
      </c>
    </row>
    <row r="275" spans="1:65" s="8" customFormat="1" x14ac:dyDescent="0.2">
      <c r="B275" s="13"/>
      <c r="D275" s="17" t="s">
        <v>4</v>
      </c>
      <c r="E275" s="9" t="s">
        <v>6</v>
      </c>
      <c r="F275" s="16" t="s">
        <v>810</v>
      </c>
      <c r="H275" s="15">
        <v>3.84</v>
      </c>
      <c r="I275" s="14"/>
      <c r="L275" s="13"/>
      <c r="M275" s="56"/>
      <c r="N275" s="55"/>
      <c r="O275" s="55"/>
      <c r="P275" s="55"/>
      <c r="Q275" s="55"/>
      <c r="R275" s="55"/>
      <c r="S275" s="55"/>
      <c r="T275" s="54"/>
      <c r="AT275" s="9" t="s">
        <v>4</v>
      </c>
      <c r="AU275" s="9" t="s">
        <v>3</v>
      </c>
      <c r="AV275" s="8" t="s">
        <v>3</v>
      </c>
      <c r="AW275" s="8" t="s">
        <v>2</v>
      </c>
      <c r="AX275" s="8" t="s">
        <v>7</v>
      </c>
      <c r="AY275" s="9" t="s">
        <v>0</v>
      </c>
    </row>
    <row r="276" spans="1:65" s="8" customFormat="1" x14ac:dyDescent="0.2">
      <c r="B276" s="13"/>
      <c r="D276" s="17" t="s">
        <v>4</v>
      </c>
      <c r="E276" s="9" t="s">
        <v>6</v>
      </c>
      <c r="F276" s="16" t="s">
        <v>810</v>
      </c>
      <c r="H276" s="15">
        <v>3.84</v>
      </c>
      <c r="I276" s="14"/>
      <c r="L276" s="13"/>
      <c r="M276" s="56"/>
      <c r="N276" s="55"/>
      <c r="O276" s="55"/>
      <c r="P276" s="55"/>
      <c r="Q276" s="55"/>
      <c r="R276" s="55"/>
      <c r="S276" s="55"/>
      <c r="T276" s="54"/>
      <c r="AT276" s="9" t="s">
        <v>4</v>
      </c>
      <c r="AU276" s="9" t="s">
        <v>3</v>
      </c>
      <c r="AV276" s="8" t="s">
        <v>3</v>
      </c>
      <c r="AW276" s="8" t="s">
        <v>2</v>
      </c>
      <c r="AX276" s="8" t="s">
        <v>7</v>
      </c>
      <c r="AY276" s="9" t="s">
        <v>0</v>
      </c>
    </row>
    <row r="277" spans="1:65" s="78" customFormat="1" x14ac:dyDescent="0.2">
      <c r="B277" s="83"/>
      <c r="D277" s="17" t="s">
        <v>4</v>
      </c>
      <c r="E277" s="79" t="s">
        <v>6</v>
      </c>
      <c r="F277" s="86" t="s">
        <v>205</v>
      </c>
      <c r="H277" s="85">
        <v>368.28</v>
      </c>
      <c r="I277" s="84"/>
      <c r="L277" s="83"/>
      <c r="M277" s="82"/>
      <c r="N277" s="81"/>
      <c r="O277" s="81"/>
      <c r="P277" s="81"/>
      <c r="Q277" s="81"/>
      <c r="R277" s="81"/>
      <c r="S277" s="81"/>
      <c r="T277" s="80"/>
      <c r="AT277" s="79" t="s">
        <v>4</v>
      </c>
      <c r="AU277" s="79" t="s">
        <v>3</v>
      </c>
      <c r="AV277" s="78" t="s">
        <v>38</v>
      </c>
      <c r="AW277" s="78" t="s">
        <v>2</v>
      </c>
      <c r="AX277" s="78" t="s">
        <v>7</v>
      </c>
      <c r="AY277" s="79" t="s">
        <v>0</v>
      </c>
    </row>
    <row r="278" spans="1:65" s="69" customFormat="1" x14ac:dyDescent="0.2">
      <c r="B278" s="74"/>
      <c r="D278" s="17" t="s">
        <v>4</v>
      </c>
      <c r="E278" s="70" t="s">
        <v>6</v>
      </c>
      <c r="F278" s="77" t="s">
        <v>42</v>
      </c>
      <c r="H278" s="76">
        <v>409.77599999999995</v>
      </c>
      <c r="I278" s="75"/>
      <c r="L278" s="74"/>
      <c r="M278" s="73"/>
      <c r="N278" s="72"/>
      <c r="O278" s="72"/>
      <c r="P278" s="72"/>
      <c r="Q278" s="72"/>
      <c r="R278" s="72"/>
      <c r="S278" s="72"/>
      <c r="T278" s="71"/>
      <c r="AT278" s="70" t="s">
        <v>4</v>
      </c>
      <c r="AU278" s="70" t="s">
        <v>3</v>
      </c>
      <c r="AV278" s="69" t="s">
        <v>19</v>
      </c>
      <c r="AW278" s="69" t="s">
        <v>2</v>
      </c>
      <c r="AX278" s="69" t="s">
        <v>1</v>
      </c>
      <c r="AY278" s="70" t="s">
        <v>0</v>
      </c>
    </row>
    <row r="279" spans="1:65" s="8" customFormat="1" x14ac:dyDescent="0.2">
      <c r="B279" s="13"/>
      <c r="D279" s="17" t="s">
        <v>4</v>
      </c>
      <c r="E279" s="9" t="s">
        <v>6</v>
      </c>
      <c r="F279" s="16" t="s">
        <v>809</v>
      </c>
      <c r="H279" s="15">
        <v>176.30500000000001</v>
      </c>
      <c r="I279" s="14"/>
      <c r="L279" s="13"/>
      <c r="M279" s="56"/>
      <c r="N279" s="55"/>
      <c r="O279" s="55"/>
      <c r="P279" s="55"/>
      <c r="Q279" s="55"/>
      <c r="R279" s="55"/>
      <c r="S279" s="55"/>
      <c r="T279" s="54"/>
      <c r="AT279" s="9" t="s">
        <v>4</v>
      </c>
      <c r="AU279" s="9" t="s">
        <v>3</v>
      </c>
      <c r="AV279" s="8" t="s">
        <v>3</v>
      </c>
      <c r="AW279" s="8" t="s">
        <v>2</v>
      </c>
      <c r="AX279" s="8" t="s">
        <v>7</v>
      </c>
      <c r="AY279" s="9" t="s">
        <v>0</v>
      </c>
    </row>
    <row r="280" spans="1:65" s="2" customFormat="1" ht="16.5" customHeight="1" x14ac:dyDescent="0.2">
      <c r="A280" s="3"/>
      <c r="B280" s="41"/>
      <c r="C280" s="40" t="s">
        <v>808</v>
      </c>
      <c r="D280" s="40" t="s">
        <v>11</v>
      </c>
      <c r="E280" s="39" t="s">
        <v>807</v>
      </c>
      <c r="F280" s="34" t="s">
        <v>806</v>
      </c>
      <c r="G280" s="38" t="s">
        <v>54</v>
      </c>
      <c r="H280" s="37">
        <v>409.77600000000001</v>
      </c>
      <c r="I280" s="36"/>
      <c r="J280" s="35">
        <f>ROUND(I280*H280,2)</f>
        <v>0</v>
      </c>
      <c r="K280" s="34" t="s">
        <v>13</v>
      </c>
      <c r="L280" s="4"/>
      <c r="M280" s="33" t="s">
        <v>6</v>
      </c>
      <c r="N280" s="32" t="s">
        <v>12</v>
      </c>
      <c r="O280" s="31"/>
      <c r="P280" s="30">
        <f>O280*H280</f>
        <v>0</v>
      </c>
      <c r="Q280" s="30">
        <v>0</v>
      </c>
      <c r="R280" s="30">
        <f>Q280*H280</f>
        <v>0</v>
      </c>
      <c r="S280" s="30">
        <v>0</v>
      </c>
      <c r="T280" s="29">
        <f>S280*H280</f>
        <v>0</v>
      </c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R280" s="26" t="s">
        <v>19</v>
      </c>
      <c r="AT280" s="26" t="s">
        <v>11</v>
      </c>
      <c r="AU280" s="26" t="s">
        <v>3</v>
      </c>
      <c r="AY280" s="27" t="s">
        <v>0</v>
      </c>
      <c r="BE280" s="28">
        <f>IF(N280="základní",J280,0)</f>
        <v>0</v>
      </c>
      <c r="BF280" s="28">
        <f>IF(N280="snížená",J280,0)</f>
        <v>0</v>
      </c>
      <c r="BG280" s="28">
        <f>IF(N280="zákl. přenesená",J280,0)</f>
        <v>0</v>
      </c>
      <c r="BH280" s="28">
        <f>IF(N280="sníž. přenesená",J280,0)</f>
        <v>0</v>
      </c>
      <c r="BI280" s="28">
        <f>IF(N280="nulová",J280,0)</f>
        <v>0</v>
      </c>
      <c r="BJ280" s="27" t="s">
        <v>1</v>
      </c>
      <c r="BK280" s="28">
        <f>ROUND(I280*H280,2)</f>
        <v>0</v>
      </c>
      <c r="BL280" s="27" t="s">
        <v>19</v>
      </c>
      <c r="BM280" s="26" t="s">
        <v>805</v>
      </c>
    </row>
    <row r="281" spans="1:65" s="2" customFormat="1" ht="21.75" customHeight="1" x14ac:dyDescent="0.2">
      <c r="A281" s="3"/>
      <c r="B281" s="41"/>
      <c r="C281" s="40" t="s">
        <v>548</v>
      </c>
      <c r="D281" s="40" t="s">
        <v>11</v>
      </c>
      <c r="E281" s="39" t="s">
        <v>804</v>
      </c>
      <c r="F281" s="34" t="s">
        <v>803</v>
      </c>
      <c r="G281" s="38" t="s">
        <v>88</v>
      </c>
      <c r="H281" s="37">
        <v>7</v>
      </c>
      <c r="I281" s="36"/>
      <c r="J281" s="35">
        <f>ROUND(I281*H281,2)</f>
        <v>0</v>
      </c>
      <c r="K281" s="34" t="s">
        <v>13</v>
      </c>
      <c r="L281" s="4"/>
      <c r="M281" s="33" t="s">
        <v>6</v>
      </c>
      <c r="N281" s="32" t="s">
        <v>12</v>
      </c>
      <c r="O281" s="31"/>
      <c r="P281" s="30">
        <f>O281*H281</f>
        <v>0</v>
      </c>
      <c r="Q281" s="30">
        <v>1.8360000000000001E-2</v>
      </c>
      <c r="R281" s="30">
        <f>Q281*H281</f>
        <v>0.12852000000000002</v>
      </c>
      <c r="S281" s="30">
        <v>0</v>
      </c>
      <c r="T281" s="29">
        <f>S281*H281</f>
        <v>0</v>
      </c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R281" s="26" t="s">
        <v>19</v>
      </c>
      <c r="AT281" s="26" t="s">
        <v>11</v>
      </c>
      <c r="AU281" s="26" t="s">
        <v>3</v>
      </c>
      <c r="AY281" s="27" t="s">
        <v>0</v>
      </c>
      <c r="BE281" s="28">
        <f>IF(N281="základní",J281,0)</f>
        <v>0</v>
      </c>
      <c r="BF281" s="28">
        <f>IF(N281="snížená",J281,0)</f>
        <v>0</v>
      </c>
      <c r="BG281" s="28">
        <f>IF(N281="zákl. přenesená",J281,0)</f>
        <v>0</v>
      </c>
      <c r="BH281" s="28">
        <f>IF(N281="sníž. přenesená",J281,0)</f>
        <v>0</v>
      </c>
      <c r="BI281" s="28">
        <f>IF(N281="nulová",J281,0)</f>
        <v>0</v>
      </c>
      <c r="BJ281" s="27" t="s">
        <v>1</v>
      </c>
      <c r="BK281" s="28">
        <f>ROUND(I281*H281,2)</f>
        <v>0</v>
      </c>
      <c r="BL281" s="27" t="s">
        <v>19</v>
      </c>
      <c r="BM281" s="26" t="s">
        <v>802</v>
      </c>
    </row>
    <row r="282" spans="1:65" s="18" customFormat="1" x14ac:dyDescent="0.2">
      <c r="B282" s="23"/>
      <c r="D282" s="17" t="s">
        <v>4</v>
      </c>
      <c r="E282" s="19" t="s">
        <v>6</v>
      </c>
      <c r="F282" s="25" t="s">
        <v>796</v>
      </c>
      <c r="H282" s="19" t="s">
        <v>6</v>
      </c>
      <c r="I282" s="24"/>
      <c r="L282" s="23"/>
      <c r="M282" s="22"/>
      <c r="N282" s="21"/>
      <c r="O282" s="21"/>
      <c r="P282" s="21"/>
      <c r="Q282" s="21"/>
      <c r="R282" s="21"/>
      <c r="S282" s="21"/>
      <c r="T282" s="20"/>
      <c r="AT282" s="19" t="s">
        <v>4</v>
      </c>
      <c r="AU282" s="19" t="s">
        <v>3</v>
      </c>
      <c r="AV282" s="18" t="s">
        <v>1</v>
      </c>
      <c r="AW282" s="18" t="s">
        <v>2</v>
      </c>
      <c r="AX282" s="18" t="s">
        <v>7</v>
      </c>
      <c r="AY282" s="19" t="s">
        <v>0</v>
      </c>
    </row>
    <row r="283" spans="1:65" s="18" customFormat="1" x14ac:dyDescent="0.2">
      <c r="B283" s="23"/>
      <c r="D283" s="17" t="s">
        <v>4</v>
      </c>
      <c r="E283" s="19" t="s">
        <v>6</v>
      </c>
      <c r="F283" s="25" t="s">
        <v>150</v>
      </c>
      <c r="H283" s="19" t="s">
        <v>6</v>
      </c>
      <c r="I283" s="24"/>
      <c r="L283" s="23"/>
      <c r="M283" s="22"/>
      <c r="N283" s="21"/>
      <c r="O283" s="21"/>
      <c r="P283" s="21"/>
      <c r="Q283" s="21"/>
      <c r="R283" s="21"/>
      <c r="S283" s="21"/>
      <c r="T283" s="20"/>
      <c r="AT283" s="19" t="s">
        <v>4</v>
      </c>
      <c r="AU283" s="19" t="s">
        <v>3</v>
      </c>
      <c r="AV283" s="18" t="s">
        <v>1</v>
      </c>
      <c r="AW283" s="18" t="s">
        <v>2</v>
      </c>
      <c r="AX283" s="18" t="s">
        <v>7</v>
      </c>
      <c r="AY283" s="19" t="s">
        <v>0</v>
      </c>
    </row>
    <row r="284" spans="1:65" s="18" customFormat="1" x14ac:dyDescent="0.2">
      <c r="B284" s="23"/>
      <c r="D284" s="17" t="s">
        <v>4</v>
      </c>
      <c r="E284" s="19" t="s">
        <v>6</v>
      </c>
      <c r="F284" s="25" t="s">
        <v>149</v>
      </c>
      <c r="H284" s="19" t="s">
        <v>6</v>
      </c>
      <c r="I284" s="24"/>
      <c r="L284" s="23"/>
      <c r="M284" s="22"/>
      <c r="N284" s="21"/>
      <c r="O284" s="21"/>
      <c r="P284" s="21"/>
      <c r="Q284" s="21"/>
      <c r="R284" s="21"/>
      <c r="S284" s="21"/>
      <c r="T284" s="20"/>
      <c r="AT284" s="19" t="s">
        <v>4</v>
      </c>
      <c r="AU284" s="19" t="s">
        <v>3</v>
      </c>
      <c r="AV284" s="18" t="s">
        <v>1</v>
      </c>
      <c r="AW284" s="18" t="s">
        <v>2</v>
      </c>
      <c r="AX284" s="18" t="s">
        <v>7</v>
      </c>
      <c r="AY284" s="19" t="s">
        <v>0</v>
      </c>
    </row>
    <row r="285" spans="1:65" s="8" customFormat="1" x14ac:dyDescent="0.2">
      <c r="B285" s="13"/>
      <c r="D285" s="17" t="s">
        <v>4</v>
      </c>
      <c r="E285" s="9" t="s">
        <v>6</v>
      </c>
      <c r="F285" s="16" t="s">
        <v>3</v>
      </c>
      <c r="H285" s="15">
        <v>2</v>
      </c>
      <c r="I285" s="14"/>
      <c r="L285" s="13"/>
      <c r="M285" s="56"/>
      <c r="N285" s="55"/>
      <c r="O285" s="55"/>
      <c r="P285" s="55"/>
      <c r="Q285" s="55"/>
      <c r="R285" s="55"/>
      <c r="S285" s="55"/>
      <c r="T285" s="54"/>
      <c r="AT285" s="9" t="s">
        <v>4</v>
      </c>
      <c r="AU285" s="9" t="s">
        <v>3</v>
      </c>
      <c r="AV285" s="8" t="s">
        <v>3</v>
      </c>
      <c r="AW285" s="8" t="s">
        <v>2</v>
      </c>
      <c r="AX285" s="8" t="s">
        <v>7</v>
      </c>
      <c r="AY285" s="9" t="s">
        <v>0</v>
      </c>
    </row>
    <row r="286" spans="1:65" s="18" customFormat="1" x14ac:dyDescent="0.2">
      <c r="B286" s="23"/>
      <c r="D286" s="17" t="s">
        <v>4</v>
      </c>
      <c r="E286" s="19" t="s">
        <v>6</v>
      </c>
      <c r="F286" s="25" t="s">
        <v>764</v>
      </c>
      <c r="H286" s="19" t="s">
        <v>6</v>
      </c>
      <c r="I286" s="24"/>
      <c r="L286" s="23"/>
      <c r="M286" s="22"/>
      <c r="N286" s="21"/>
      <c r="O286" s="21"/>
      <c r="P286" s="21"/>
      <c r="Q286" s="21"/>
      <c r="R286" s="21"/>
      <c r="S286" s="21"/>
      <c r="T286" s="20"/>
      <c r="AT286" s="19" t="s">
        <v>4</v>
      </c>
      <c r="AU286" s="19" t="s">
        <v>3</v>
      </c>
      <c r="AV286" s="18" t="s">
        <v>1</v>
      </c>
      <c r="AW286" s="18" t="s">
        <v>2</v>
      </c>
      <c r="AX286" s="18" t="s">
        <v>7</v>
      </c>
      <c r="AY286" s="19" t="s">
        <v>0</v>
      </c>
    </row>
    <row r="287" spans="1:65" s="8" customFormat="1" x14ac:dyDescent="0.2">
      <c r="B287" s="13"/>
      <c r="D287" s="17" t="s">
        <v>4</v>
      </c>
      <c r="E287" s="9" t="s">
        <v>6</v>
      </c>
      <c r="F287" s="16" t="s">
        <v>1</v>
      </c>
      <c r="H287" s="15">
        <v>1</v>
      </c>
      <c r="I287" s="14"/>
      <c r="L287" s="13"/>
      <c r="M287" s="56"/>
      <c r="N287" s="55"/>
      <c r="O287" s="55"/>
      <c r="P287" s="55"/>
      <c r="Q287" s="55"/>
      <c r="R287" s="55"/>
      <c r="S287" s="55"/>
      <c r="T287" s="54"/>
      <c r="AT287" s="9" t="s">
        <v>4</v>
      </c>
      <c r="AU287" s="9" t="s">
        <v>3</v>
      </c>
      <c r="AV287" s="8" t="s">
        <v>3</v>
      </c>
      <c r="AW287" s="8" t="s">
        <v>2</v>
      </c>
      <c r="AX287" s="8" t="s">
        <v>7</v>
      </c>
      <c r="AY287" s="9" t="s">
        <v>0</v>
      </c>
    </row>
    <row r="288" spans="1:65" s="8" customFormat="1" x14ac:dyDescent="0.2">
      <c r="B288" s="13"/>
      <c r="D288" s="17" t="s">
        <v>4</v>
      </c>
      <c r="E288" s="9" t="s">
        <v>6</v>
      </c>
      <c r="F288" s="16" t="s">
        <v>801</v>
      </c>
      <c r="H288" s="15">
        <v>4</v>
      </c>
      <c r="I288" s="14"/>
      <c r="L288" s="13"/>
      <c r="M288" s="56"/>
      <c r="N288" s="55"/>
      <c r="O288" s="55"/>
      <c r="P288" s="55"/>
      <c r="Q288" s="55"/>
      <c r="R288" s="55"/>
      <c r="S288" s="55"/>
      <c r="T288" s="54"/>
      <c r="AT288" s="9" t="s">
        <v>4</v>
      </c>
      <c r="AU288" s="9" t="s">
        <v>3</v>
      </c>
      <c r="AV288" s="8" t="s">
        <v>3</v>
      </c>
      <c r="AW288" s="8" t="s">
        <v>2</v>
      </c>
      <c r="AX288" s="8" t="s">
        <v>7</v>
      </c>
      <c r="AY288" s="9" t="s">
        <v>0</v>
      </c>
    </row>
    <row r="289" spans="1:65" s="69" customFormat="1" x14ac:dyDescent="0.2">
      <c r="B289" s="74"/>
      <c r="D289" s="17" t="s">
        <v>4</v>
      </c>
      <c r="E289" s="70" t="s">
        <v>6</v>
      </c>
      <c r="F289" s="77" t="s">
        <v>42</v>
      </c>
      <c r="H289" s="76">
        <v>7</v>
      </c>
      <c r="I289" s="75"/>
      <c r="L289" s="74"/>
      <c r="M289" s="73"/>
      <c r="N289" s="72"/>
      <c r="O289" s="72"/>
      <c r="P289" s="72"/>
      <c r="Q289" s="72"/>
      <c r="R289" s="72"/>
      <c r="S289" s="72"/>
      <c r="T289" s="71"/>
      <c r="AT289" s="70" t="s">
        <v>4</v>
      </c>
      <c r="AU289" s="70" t="s">
        <v>3</v>
      </c>
      <c r="AV289" s="69" t="s">
        <v>19</v>
      </c>
      <c r="AW289" s="69" t="s">
        <v>2</v>
      </c>
      <c r="AX289" s="69" t="s">
        <v>1</v>
      </c>
      <c r="AY289" s="70" t="s">
        <v>0</v>
      </c>
    </row>
    <row r="290" spans="1:65" s="2" customFormat="1" ht="33" customHeight="1" x14ac:dyDescent="0.2">
      <c r="A290" s="3"/>
      <c r="B290" s="41"/>
      <c r="C290" s="40" t="s">
        <v>800</v>
      </c>
      <c r="D290" s="40" t="s">
        <v>11</v>
      </c>
      <c r="E290" s="39" t="s">
        <v>799</v>
      </c>
      <c r="F290" s="34" t="s">
        <v>798</v>
      </c>
      <c r="G290" s="38" t="s">
        <v>88</v>
      </c>
      <c r="H290" s="37">
        <v>10</v>
      </c>
      <c r="I290" s="36"/>
      <c r="J290" s="35">
        <f>ROUND(I290*H290,2)</f>
        <v>0</v>
      </c>
      <c r="K290" s="34" t="s">
        <v>13</v>
      </c>
      <c r="L290" s="4"/>
      <c r="M290" s="33" t="s">
        <v>6</v>
      </c>
      <c r="N290" s="32" t="s">
        <v>12</v>
      </c>
      <c r="O290" s="31"/>
      <c r="P290" s="30">
        <f>O290*H290</f>
        <v>0</v>
      </c>
      <c r="Q290" s="30">
        <v>4.45E-3</v>
      </c>
      <c r="R290" s="30">
        <f>Q290*H290</f>
        <v>4.4499999999999998E-2</v>
      </c>
      <c r="S290" s="30">
        <v>0</v>
      </c>
      <c r="T290" s="29">
        <f>S290*H290</f>
        <v>0</v>
      </c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R290" s="26" t="s">
        <v>19</v>
      </c>
      <c r="AT290" s="26" t="s">
        <v>11</v>
      </c>
      <c r="AU290" s="26" t="s">
        <v>3</v>
      </c>
      <c r="AY290" s="27" t="s">
        <v>0</v>
      </c>
      <c r="BE290" s="28">
        <f>IF(N290="základní",J290,0)</f>
        <v>0</v>
      </c>
      <c r="BF290" s="28">
        <f>IF(N290="snížená",J290,0)</f>
        <v>0</v>
      </c>
      <c r="BG290" s="28">
        <f>IF(N290="zákl. přenesená",J290,0)</f>
        <v>0</v>
      </c>
      <c r="BH290" s="28">
        <f>IF(N290="sníž. přenesená",J290,0)</f>
        <v>0</v>
      </c>
      <c r="BI290" s="28">
        <f>IF(N290="nulová",J290,0)</f>
        <v>0</v>
      </c>
      <c r="BJ290" s="27" t="s">
        <v>1</v>
      </c>
      <c r="BK290" s="28">
        <f>ROUND(I290*H290,2)</f>
        <v>0</v>
      </c>
      <c r="BL290" s="27" t="s">
        <v>19</v>
      </c>
      <c r="BM290" s="26" t="s">
        <v>797</v>
      </c>
    </row>
    <row r="291" spans="1:65" s="18" customFormat="1" x14ac:dyDescent="0.2">
      <c r="B291" s="23"/>
      <c r="D291" s="17" t="s">
        <v>4</v>
      </c>
      <c r="E291" s="19" t="s">
        <v>6</v>
      </c>
      <c r="F291" s="25" t="s">
        <v>796</v>
      </c>
      <c r="H291" s="19" t="s">
        <v>6</v>
      </c>
      <c r="I291" s="24"/>
      <c r="L291" s="23"/>
      <c r="M291" s="22"/>
      <c r="N291" s="21"/>
      <c r="O291" s="21"/>
      <c r="P291" s="21"/>
      <c r="Q291" s="21"/>
      <c r="R291" s="21"/>
      <c r="S291" s="21"/>
      <c r="T291" s="20"/>
      <c r="AT291" s="19" t="s">
        <v>4</v>
      </c>
      <c r="AU291" s="19" t="s">
        <v>3</v>
      </c>
      <c r="AV291" s="18" t="s">
        <v>1</v>
      </c>
      <c r="AW291" s="18" t="s">
        <v>2</v>
      </c>
      <c r="AX291" s="18" t="s">
        <v>7</v>
      </c>
      <c r="AY291" s="19" t="s">
        <v>0</v>
      </c>
    </row>
    <row r="292" spans="1:65" s="18" customFormat="1" x14ac:dyDescent="0.2">
      <c r="B292" s="23"/>
      <c r="D292" s="17" t="s">
        <v>4</v>
      </c>
      <c r="E292" s="19" t="s">
        <v>6</v>
      </c>
      <c r="F292" s="25" t="s">
        <v>764</v>
      </c>
      <c r="H292" s="19" t="s">
        <v>6</v>
      </c>
      <c r="I292" s="24"/>
      <c r="L292" s="23"/>
      <c r="M292" s="22"/>
      <c r="N292" s="21"/>
      <c r="O292" s="21"/>
      <c r="P292" s="21"/>
      <c r="Q292" s="21"/>
      <c r="R292" s="21"/>
      <c r="S292" s="21"/>
      <c r="T292" s="20"/>
      <c r="AT292" s="19" t="s">
        <v>4</v>
      </c>
      <c r="AU292" s="19" t="s">
        <v>3</v>
      </c>
      <c r="AV292" s="18" t="s">
        <v>1</v>
      </c>
      <c r="AW292" s="18" t="s">
        <v>2</v>
      </c>
      <c r="AX292" s="18" t="s">
        <v>7</v>
      </c>
      <c r="AY292" s="19" t="s">
        <v>0</v>
      </c>
    </row>
    <row r="293" spans="1:65" s="8" customFormat="1" x14ac:dyDescent="0.2">
      <c r="B293" s="13"/>
      <c r="D293" s="17" t="s">
        <v>4</v>
      </c>
      <c r="E293" s="9" t="s">
        <v>6</v>
      </c>
      <c r="F293" s="16" t="s">
        <v>795</v>
      </c>
      <c r="H293" s="15">
        <v>10</v>
      </c>
      <c r="I293" s="14"/>
      <c r="L293" s="13"/>
      <c r="M293" s="56"/>
      <c r="N293" s="55"/>
      <c r="O293" s="55"/>
      <c r="P293" s="55"/>
      <c r="Q293" s="55"/>
      <c r="R293" s="55"/>
      <c r="S293" s="55"/>
      <c r="T293" s="54"/>
      <c r="AT293" s="9" t="s">
        <v>4</v>
      </c>
      <c r="AU293" s="9" t="s">
        <v>3</v>
      </c>
      <c r="AV293" s="8" t="s">
        <v>3</v>
      </c>
      <c r="AW293" s="8" t="s">
        <v>2</v>
      </c>
      <c r="AX293" s="8" t="s">
        <v>1</v>
      </c>
      <c r="AY293" s="9" t="s">
        <v>0</v>
      </c>
    </row>
    <row r="294" spans="1:65" s="2" customFormat="1" ht="16.5" customHeight="1" x14ac:dyDescent="0.2">
      <c r="A294" s="3"/>
      <c r="B294" s="41"/>
      <c r="C294" s="40" t="s">
        <v>794</v>
      </c>
      <c r="D294" s="40" t="s">
        <v>11</v>
      </c>
      <c r="E294" s="39" t="s">
        <v>793</v>
      </c>
      <c r="F294" s="34" t="s">
        <v>792</v>
      </c>
      <c r="G294" s="38" t="s">
        <v>65</v>
      </c>
      <c r="H294" s="37">
        <v>16.748999999999999</v>
      </c>
      <c r="I294" s="36"/>
      <c r="J294" s="35">
        <f>ROUND(I294*H294,2)</f>
        <v>0</v>
      </c>
      <c r="K294" s="34" t="s">
        <v>13</v>
      </c>
      <c r="L294" s="4"/>
      <c r="M294" s="33" t="s">
        <v>6</v>
      </c>
      <c r="N294" s="32" t="s">
        <v>12</v>
      </c>
      <c r="O294" s="31"/>
      <c r="P294" s="30">
        <f>O294*H294</f>
        <v>0</v>
      </c>
      <c r="Q294" s="30">
        <v>1.0601700000000001</v>
      </c>
      <c r="R294" s="30">
        <f>Q294*H294</f>
        <v>17.756787329999998</v>
      </c>
      <c r="S294" s="30">
        <v>0</v>
      </c>
      <c r="T294" s="29">
        <f>S294*H294</f>
        <v>0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R294" s="26" t="s">
        <v>19</v>
      </c>
      <c r="AT294" s="26" t="s">
        <v>11</v>
      </c>
      <c r="AU294" s="26" t="s">
        <v>3</v>
      </c>
      <c r="AY294" s="27" t="s">
        <v>0</v>
      </c>
      <c r="BE294" s="28">
        <f>IF(N294="základní",J294,0)</f>
        <v>0</v>
      </c>
      <c r="BF294" s="28">
        <f>IF(N294="snížená",J294,0)</f>
        <v>0</v>
      </c>
      <c r="BG294" s="28">
        <f>IF(N294="zákl. přenesená",J294,0)</f>
        <v>0</v>
      </c>
      <c r="BH294" s="28">
        <f>IF(N294="sníž. přenesená",J294,0)</f>
        <v>0</v>
      </c>
      <c r="BI294" s="28">
        <f>IF(N294="nulová",J294,0)</f>
        <v>0</v>
      </c>
      <c r="BJ294" s="27" t="s">
        <v>1</v>
      </c>
      <c r="BK294" s="28">
        <f>ROUND(I294*H294,2)</f>
        <v>0</v>
      </c>
      <c r="BL294" s="27" t="s">
        <v>19</v>
      </c>
      <c r="BM294" s="26" t="s">
        <v>791</v>
      </c>
    </row>
    <row r="295" spans="1:65" s="18" customFormat="1" x14ac:dyDescent="0.2">
      <c r="B295" s="23"/>
      <c r="D295" s="17" t="s">
        <v>4</v>
      </c>
      <c r="E295" s="19" t="s">
        <v>6</v>
      </c>
      <c r="F295" s="25" t="s">
        <v>785</v>
      </c>
      <c r="H295" s="19" t="s">
        <v>6</v>
      </c>
      <c r="I295" s="24"/>
      <c r="L295" s="23"/>
      <c r="M295" s="22"/>
      <c r="N295" s="21"/>
      <c r="O295" s="21"/>
      <c r="P295" s="21"/>
      <c r="Q295" s="21"/>
      <c r="R295" s="21"/>
      <c r="S295" s="21"/>
      <c r="T295" s="20"/>
      <c r="AT295" s="19" t="s">
        <v>4</v>
      </c>
      <c r="AU295" s="19" t="s">
        <v>3</v>
      </c>
      <c r="AV295" s="18" t="s">
        <v>1</v>
      </c>
      <c r="AW295" s="18" t="s">
        <v>2</v>
      </c>
      <c r="AX295" s="18" t="s">
        <v>7</v>
      </c>
      <c r="AY295" s="19" t="s">
        <v>0</v>
      </c>
    </row>
    <row r="296" spans="1:65" s="18" customFormat="1" x14ac:dyDescent="0.2">
      <c r="B296" s="23"/>
      <c r="D296" s="17" t="s">
        <v>4</v>
      </c>
      <c r="E296" s="19" t="s">
        <v>6</v>
      </c>
      <c r="F296" s="25" t="s">
        <v>338</v>
      </c>
      <c r="H296" s="19" t="s">
        <v>6</v>
      </c>
      <c r="I296" s="24"/>
      <c r="L296" s="23"/>
      <c r="M296" s="22"/>
      <c r="N296" s="21"/>
      <c r="O296" s="21"/>
      <c r="P296" s="21"/>
      <c r="Q296" s="21"/>
      <c r="R296" s="21"/>
      <c r="S296" s="21"/>
      <c r="T296" s="20"/>
      <c r="AT296" s="19" t="s">
        <v>4</v>
      </c>
      <c r="AU296" s="19" t="s">
        <v>3</v>
      </c>
      <c r="AV296" s="18" t="s">
        <v>1</v>
      </c>
      <c r="AW296" s="18" t="s">
        <v>2</v>
      </c>
      <c r="AX296" s="18" t="s">
        <v>7</v>
      </c>
      <c r="AY296" s="19" t="s">
        <v>0</v>
      </c>
    </row>
    <row r="297" spans="1:65" s="8" customFormat="1" x14ac:dyDescent="0.2">
      <c r="B297" s="13"/>
      <c r="D297" s="17" t="s">
        <v>4</v>
      </c>
      <c r="E297" s="9" t="s">
        <v>6</v>
      </c>
      <c r="F297" s="16" t="s">
        <v>790</v>
      </c>
      <c r="H297" s="15">
        <v>16.748999999999999</v>
      </c>
      <c r="I297" s="14"/>
      <c r="L297" s="13"/>
      <c r="M297" s="56"/>
      <c r="N297" s="55"/>
      <c r="O297" s="55"/>
      <c r="P297" s="55"/>
      <c r="Q297" s="55"/>
      <c r="R297" s="55"/>
      <c r="S297" s="55"/>
      <c r="T297" s="54"/>
      <c r="AT297" s="9" t="s">
        <v>4</v>
      </c>
      <c r="AU297" s="9" t="s">
        <v>3</v>
      </c>
      <c r="AV297" s="8" t="s">
        <v>3</v>
      </c>
      <c r="AW297" s="8" t="s">
        <v>2</v>
      </c>
      <c r="AX297" s="8" t="s">
        <v>1</v>
      </c>
      <c r="AY297" s="9" t="s">
        <v>0</v>
      </c>
    </row>
    <row r="298" spans="1:65" s="2" customFormat="1" ht="16.5" customHeight="1" x14ac:dyDescent="0.2">
      <c r="A298" s="3"/>
      <c r="B298" s="41"/>
      <c r="C298" s="40" t="s">
        <v>789</v>
      </c>
      <c r="D298" s="40" t="s">
        <v>11</v>
      </c>
      <c r="E298" s="39" t="s">
        <v>788</v>
      </c>
      <c r="F298" s="34" t="s">
        <v>787</v>
      </c>
      <c r="G298" s="38" t="s">
        <v>65</v>
      </c>
      <c r="H298" s="37">
        <v>0.32400000000000001</v>
      </c>
      <c r="I298" s="36"/>
      <c r="J298" s="35">
        <f>ROUND(I298*H298,2)</f>
        <v>0</v>
      </c>
      <c r="K298" s="34" t="s">
        <v>13</v>
      </c>
      <c r="L298" s="4"/>
      <c r="M298" s="33" t="s">
        <v>6</v>
      </c>
      <c r="N298" s="32" t="s">
        <v>12</v>
      </c>
      <c r="O298" s="31"/>
      <c r="P298" s="30">
        <f>O298*H298</f>
        <v>0</v>
      </c>
      <c r="Q298" s="30">
        <v>1.06277</v>
      </c>
      <c r="R298" s="30">
        <f>Q298*H298</f>
        <v>0.34433748000000003</v>
      </c>
      <c r="S298" s="30">
        <v>0</v>
      </c>
      <c r="T298" s="29">
        <f>S298*H298</f>
        <v>0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R298" s="26" t="s">
        <v>19</v>
      </c>
      <c r="AT298" s="26" t="s">
        <v>11</v>
      </c>
      <c r="AU298" s="26" t="s">
        <v>3</v>
      </c>
      <c r="AY298" s="27" t="s">
        <v>0</v>
      </c>
      <c r="BE298" s="28">
        <f>IF(N298="základní",J298,0)</f>
        <v>0</v>
      </c>
      <c r="BF298" s="28">
        <f>IF(N298="snížená",J298,0)</f>
        <v>0</v>
      </c>
      <c r="BG298" s="28">
        <f>IF(N298="zákl. přenesená",J298,0)</f>
        <v>0</v>
      </c>
      <c r="BH298" s="28">
        <f>IF(N298="sníž. přenesená",J298,0)</f>
        <v>0</v>
      </c>
      <c r="BI298" s="28">
        <f>IF(N298="nulová",J298,0)</f>
        <v>0</v>
      </c>
      <c r="BJ298" s="27" t="s">
        <v>1</v>
      </c>
      <c r="BK298" s="28">
        <f>ROUND(I298*H298,2)</f>
        <v>0</v>
      </c>
      <c r="BL298" s="27" t="s">
        <v>19</v>
      </c>
      <c r="BM298" s="26" t="s">
        <v>786</v>
      </c>
    </row>
    <row r="299" spans="1:65" s="18" customFormat="1" x14ac:dyDescent="0.2">
      <c r="B299" s="23"/>
      <c r="D299" s="17" t="s">
        <v>4</v>
      </c>
      <c r="E299" s="19" t="s">
        <v>6</v>
      </c>
      <c r="F299" s="25" t="s">
        <v>785</v>
      </c>
      <c r="H299" s="19" t="s">
        <v>6</v>
      </c>
      <c r="I299" s="24"/>
      <c r="L299" s="23"/>
      <c r="M299" s="22"/>
      <c r="N299" s="21"/>
      <c r="O299" s="21"/>
      <c r="P299" s="21"/>
      <c r="Q299" s="21"/>
      <c r="R299" s="21"/>
      <c r="S299" s="21"/>
      <c r="T299" s="20"/>
      <c r="AT299" s="19" t="s">
        <v>4</v>
      </c>
      <c r="AU299" s="19" t="s">
        <v>3</v>
      </c>
      <c r="AV299" s="18" t="s">
        <v>1</v>
      </c>
      <c r="AW299" s="18" t="s">
        <v>2</v>
      </c>
      <c r="AX299" s="18" t="s">
        <v>7</v>
      </c>
      <c r="AY299" s="19" t="s">
        <v>0</v>
      </c>
    </row>
    <row r="300" spans="1:65" s="18" customFormat="1" x14ac:dyDescent="0.2">
      <c r="B300" s="23"/>
      <c r="D300" s="17" t="s">
        <v>4</v>
      </c>
      <c r="E300" s="19" t="s">
        <v>6</v>
      </c>
      <c r="F300" s="25" t="s">
        <v>338</v>
      </c>
      <c r="H300" s="19" t="s">
        <v>6</v>
      </c>
      <c r="I300" s="24"/>
      <c r="L300" s="23"/>
      <c r="M300" s="22"/>
      <c r="N300" s="21"/>
      <c r="O300" s="21"/>
      <c r="P300" s="21"/>
      <c r="Q300" s="21"/>
      <c r="R300" s="21"/>
      <c r="S300" s="21"/>
      <c r="T300" s="20"/>
      <c r="AT300" s="19" t="s">
        <v>4</v>
      </c>
      <c r="AU300" s="19" t="s">
        <v>3</v>
      </c>
      <c r="AV300" s="18" t="s">
        <v>1</v>
      </c>
      <c r="AW300" s="18" t="s">
        <v>2</v>
      </c>
      <c r="AX300" s="18" t="s">
        <v>7</v>
      </c>
      <c r="AY300" s="19" t="s">
        <v>0</v>
      </c>
    </row>
    <row r="301" spans="1:65" s="8" customFormat="1" x14ac:dyDescent="0.2">
      <c r="B301" s="13"/>
      <c r="D301" s="17" t="s">
        <v>4</v>
      </c>
      <c r="E301" s="9" t="s">
        <v>6</v>
      </c>
      <c r="F301" s="16" t="s">
        <v>784</v>
      </c>
      <c r="H301" s="15">
        <v>0.32400000000000001</v>
      </c>
      <c r="I301" s="14"/>
      <c r="L301" s="13"/>
      <c r="M301" s="56"/>
      <c r="N301" s="55"/>
      <c r="O301" s="55"/>
      <c r="P301" s="55"/>
      <c r="Q301" s="55"/>
      <c r="R301" s="55"/>
      <c r="S301" s="55"/>
      <c r="T301" s="54"/>
      <c r="AT301" s="9" t="s">
        <v>4</v>
      </c>
      <c r="AU301" s="9" t="s">
        <v>3</v>
      </c>
      <c r="AV301" s="8" t="s">
        <v>3</v>
      </c>
      <c r="AW301" s="8" t="s">
        <v>2</v>
      </c>
      <c r="AX301" s="8" t="s">
        <v>1</v>
      </c>
      <c r="AY301" s="9" t="s">
        <v>0</v>
      </c>
    </row>
    <row r="302" spans="1:65" s="2" customFormat="1" ht="16.5" customHeight="1" x14ac:dyDescent="0.2">
      <c r="A302" s="3"/>
      <c r="B302" s="41"/>
      <c r="C302" s="40" t="s">
        <v>783</v>
      </c>
      <c r="D302" s="40" t="s">
        <v>11</v>
      </c>
      <c r="E302" s="39" t="s">
        <v>782</v>
      </c>
      <c r="F302" s="34" t="s">
        <v>781</v>
      </c>
      <c r="G302" s="38" t="s">
        <v>251</v>
      </c>
      <c r="H302" s="37">
        <v>19.962</v>
      </c>
      <c r="I302" s="36"/>
      <c r="J302" s="35">
        <f>ROUND(I302*H302,2)</f>
        <v>0</v>
      </c>
      <c r="K302" s="34" t="s">
        <v>13</v>
      </c>
      <c r="L302" s="4"/>
      <c r="M302" s="33" t="s">
        <v>6</v>
      </c>
      <c r="N302" s="32" t="s">
        <v>12</v>
      </c>
      <c r="O302" s="31"/>
      <c r="P302" s="30">
        <f>O302*H302</f>
        <v>0</v>
      </c>
      <c r="Q302" s="30">
        <v>2.4746100000000002</v>
      </c>
      <c r="R302" s="30">
        <f>Q302*H302</f>
        <v>49.398164820000005</v>
      </c>
      <c r="S302" s="30">
        <v>0</v>
      </c>
      <c r="T302" s="29">
        <f>S302*H302</f>
        <v>0</v>
      </c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R302" s="26" t="s">
        <v>19</v>
      </c>
      <c r="AT302" s="26" t="s">
        <v>11</v>
      </c>
      <c r="AU302" s="26" t="s">
        <v>3</v>
      </c>
      <c r="AY302" s="27" t="s">
        <v>0</v>
      </c>
      <c r="BE302" s="28">
        <f>IF(N302="základní",J302,0)</f>
        <v>0</v>
      </c>
      <c r="BF302" s="28">
        <f>IF(N302="snížená",J302,0)</f>
        <v>0</v>
      </c>
      <c r="BG302" s="28">
        <f>IF(N302="zákl. přenesená",J302,0)</f>
        <v>0</v>
      </c>
      <c r="BH302" s="28">
        <f>IF(N302="sníž. přenesená",J302,0)</f>
        <v>0</v>
      </c>
      <c r="BI302" s="28">
        <f>IF(N302="nulová",J302,0)</f>
        <v>0</v>
      </c>
      <c r="BJ302" s="27" t="s">
        <v>1</v>
      </c>
      <c r="BK302" s="28">
        <f>ROUND(I302*H302,2)</f>
        <v>0</v>
      </c>
      <c r="BL302" s="27" t="s">
        <v>19</v>
      </c>
      <c r="BM302" s="26" t="s">
        <v>780</v>
      </c>
    </row>
    <row r="303" spans="1:65" s="18" customFormat="1" x14ac:dyDescent="0.2">
      <c r="B303" s="23"/>
      <c r="D303" s="17" t="s">
        <v>4</v>
      </c>
      <c r="E303" s="19" t="s">
        <v>6</v>
      </c>
      <c r="F303" s="25" t="s">
        <v>221</v>
      </c>
      <c r="H303" s="19" t="s">
        <v>6</v>
      </c>
      <c r="I303" s="24"/>
      <c r="L303" s="23"/>
      <c r="M303" s="22"/>
      <c r="N303" s="21"/>
      <c r="O303" s="21"/>
      <c r="P303" s="21"/>
      <c r="Q303" s="21"/>
      <c r="R303" s="21"/>
      <c r="S303" s="21"/>
      <c r="T303" s="20"/>
      <c r="AT303" s="19" t="s">
        <v>4</v>
      </c>
      <c r="AU303" s="19" t="s">
        <v>3</v>
      </c>
      <c r="AV303" s="18" t="s">
        <v>1</v>
      </c>
      <c r="AW303" s="18" t="s">
        <v>2</v>
      </c>
      <c r="AX303" s="18" t="s">
        <v>7</v>
      </c>
      <c r="AY303" s="19" t="s">
        <v>0</v>
      </c>
    </row>
    <row r="304" spans="1:65" s="18" customFormat="1" x14ac:dyDescent="0.2">
      <c r="B304" s="23"/>
      <c r="D304" s="17" t="s">
        <v>4</v>
      </c>
      <c r="E304" s="19" t="s">
        <v>6</v>
      </c>
      <c r="F304" s="25" t="s">
        <v>220</v>
      </c>
      <c r="H304" s="19" t="s">
        <v>6</v>
      </c>
      <c r="I304" s="24"/>
      <c r="L304" s="23"/>
      <c r="M304" s="22"/>
      <c r="N304" s="21"/>
      <c r="O304" s="21"/>
      <c r="P304" s="21"/>
      <c r="Q304" s="21"/>
      <c r="R304" s="21"/>
      <c r="S304" s="21"/>
      <c r="T304" s="20"/>
      <c r="AT304" s="19" t="s">
        <v>4</v>
      </c>
      <c r="AU304" s="19" t="s">
        <v>3</v>
      </c>
      <c r="AV304" s="18" t="s">
        <v>1</v>
      </c>
      <c r="AW304" s="18" t="s">
        <v>2</v>
      </c>
      <c r="AX304" s="18" t="s">
        <v>7</v>
      </c>
      <c r="AY304" s="19" t="s">
        <v>0</v>
      </c>
    </row>
    <row r="305" spans="2:51" s="18" customFormat="1" x14ac:dyDescent="0.2">
      <c r="B305" s="23"/>
      <c r="D305" s="17" t="s">
        <v>4</v>
      </c>
      <c r="E305" s="19" t="s">
        <v>6</v>
      </c>
      <c r="F305" s="25" t="s">
        <v>219</v>
      </c>
      <c r="H305" s="19" t="s">
        <v>6</v>
      </c>
      <c r="I305" s="24"/>
      <c r="L305" s="23"/>
      <c r="M305" s="22"/>
      <c r="N305" s="21"/>
      <c r="O305" s="21"/>
      <c r="P305" s="21"/>
      <c r="Q305" s="21"/>
      <c r="R305" s="21"/>
      <c r="S305" s="21"/>
      <c r="T305" s="20"/>
      <c r="AT305" s="19" t="s">
        <v>4</v>
      </c>
      <c r="AU305" s="19" t="s">
        <v>3</v>
      </c>
      <c r="AV305" s="18" t="s">
        <v>1</v>
      </c>
      <c r="AW305" s="18" t="s">
        <v>2</v>
      </c>
      <c r="AX305" s="18" t="s">
        <v>7</v>
      </c>
      <c r="AY305" s="19" t="s">
        <v>0</v>
      </c>
    </row>
    <row r="306" spans="2:51" s="18" customFormat="1" x14ac:dyDescent="0.2">
      <c r="B306" s="23"/>
      <c r="D306" s="17" t="s">
        <v>4</v>
      </c>
      <c r="E306" s="19" t="s">
        <v>6</v>
      </c>
      <c r="F306" s="25" t="s">
        <v>764</v>
      </c>
      <c r="H306" s="19" t="s">
        <v>6</v>
      </c>
      <c r="I306" s="24"/>
      <c r="L306" s="23"/>
      <c r="M306" s="22"/>
      <c r="N306" s="21"/>
      <c r="O306" s="21"/>
      <c r="P306" s="21"/>
      <c r="Q306" s="21"/>
      <c r="R306" s="21"/>
      <c r="S306" s="21"/>
      <c r="T306" s="20"/>
      <c r="AT306" s="19" t="s">
        <v>4</v>
      </c>
      <c r="AU306" s="19" t="s">
        <v>3</v>
      </c>
      <c r="AV306" s="18" t="s">
        <v>1</v>
      </c>
      <c r="AW306" s="18" t="s">
        <v>2</v>
      </c>
      <c r="AX306" s="18" t="s">
        <v>7</v>
      </c>
      <c r="AY306" s="19" t="s">
        <v>0</v>
      </c>
    </row>
    <row r="307" spans="2:51" s="18" customFormat="1" x14ac:dyDescent="0.2">
      <c r="B307" s="23"/>
      <c r="D307" s="17" t="s">
        <v>4</v>
      </c>
      <c r="E307" s="19" t="s">
        <v>6</v>
      </c>
      <c r="F307" s="25" t="s">
        <v>763</v>
      </c>
      <c r="H307" s="19" t="s">
        <v>6</v>
      </c>
      <c r="I307" s="24"/>
      <c r="L307" s="23"/>
      <c r="M307" s="22"/>
      <c r="N307" s="21"/>
      <c r="O307" s="21"/>
      <c r="P307" s="21"/>
      <c r="Q307" s="21"/>
      <c r="R307" s="21"/>
      <c r="S307" s="21"/>
      <c r="T307" s="20"/>
      <c r="AT307" s="19" t="s">
        <v>4</v>
      </c>
      <c r="AU307" s="19" t="s">
        <v>3</v>
      </c>
      <c r="AV307" s="18" t="s">
        <v>1</v>
      </c>
      <c r="AW307" s="18" t="s">
        <v>2</v>
      </c>
      <c r="AX307" s="18" t="s">
        <v>7</v>
      </c>
      <c r="AY307" s="19" t="s">
        <v>0</v>
      </c>
    </row>
    <row r="308" spans="2:51" s="18" customFormat="1" x14ac:dyDescent="0.2">
      <c r="B308" s="23"/>
      <c r="D308" s="17" t="s">
        <v>4</v>
      </c>
      <c r="E308" s="19" t="s">
        <v>6</v>
      </c>
      <c r="F308" s="25" t="s">
        <v>403</v>
      </c>
      <c r="H308" s="19" t="s">
        <v>6</v>
      </c>
      <c r="I308" s="24"/>
      <c r="L308" s="23"/>
      <c r="M308" s="22"/>
      <c r="N308" s="21"/>
      <c r="O308" s="21"/>
      <c r="P308" s="21"/>
      <c r="Q308" s="21"/>
      <c r="R308" s="21"/>
      <c r="S308" s="21"/>
      <c r="T308" s="20"/>
      <c r="AT308" s="19" t="s">
        <v>4</v>
      </c>
      <c r="AU308" s="19" t="s">
        <v>3</v>
      </c>
      <c r="AV308" s="18" t="s">
        <v>1</v>
      </c>
      <c r="AW308" s="18" t="s">
        <v>2</v>
      </c>
      <c r="AX308" s="18" t="s">
        <v>7</v>
      </c>
      <c r="AY308" s="19" t="s">
        <v>0</v>
      </c>
    </row>
    <row r="309" spans="2:51" s="18" customFormat="1" x14ac:dyDescent="0.2">
      <c r="B309" s="23"/>
      <c r="D309" s="17" t="s">
        <v>4</v>
      </c>
      <c r="E309" s="19" t="s">
        <v>6</v>
      </c>
      <c r="F309" s="25" t="s">
        <v>762</v>
      </c>
      <c r="H309" s="19" t="s">
        <v>6</v>
      </c>
      <c r="I309" s="24"/>
      <c r="L309" s="23"/>
      <c r="M309" s="22"/>
      <c r="N309" s="21"/>
      <c r="O309" s="21"/>
      <c r="P309" s="21"/>
      <c r="Q309" s="21"/>
      <c r="R309" s="21"/>
      <c r="S309" s="21"/>
      <c r="T309" s="20"/>
      <c r="AT309" s="19" t="s">
        <v>4</v>
      </c>
      <c r="AU309" s="19" t="s">
        <v>3</v>
      </c>
      <c r="AV309" s="18" t="s">
        <v>1</v>
      </c>
      <c r="AW309" s="18" t="s">
        <v>2</v>
      </c>
      <c r="AX309" s="18" t="s">
        <v>7</v>
      </c>
      <c r="AY309" s="19" t="s">
        <v>0</v>
      </c>
    </row>
    <row r="310" spans="2:51" s="8" customFormat="1" x14ac:dyDescent="0.2">
      <c r="B310" s="13"/>
      <c r="D310" s="17" t="s">
        <v>4</v>
      </c>
      <c r="E310" s="9" t="s">
        <v>6</v>
      </c>
      <c r="F310" s="16" t="s">
        <v>779</v>
      </c>
      <c r="H310" s="15">
        <v>16.2</v>
      </c>
      <c r="I310" s="14"/>
      <c r="L310" s="13"/>
      <c r="M310" s="56"/>
      <c r="N310" s="55"/>
      <c r="O310" s="55"/>
      <c r="P310" s="55"/>
      <c r="Q310" s="55"/>
      <c r="R310" s="55"/>
      <c r="S310" s="55"/>
      <c r="T310" s="54"/>
      <c r="AT310" s="9" t="s">
        <v>4</v>
      </c>
      <c r="AU310" s="9" t="s">
        <v>3</v>
      </c>
      <c r="AV310" s="8" t="s">
        <v>3</v>
      </c>
      <c r="AW310" s="8" t="s">
        <v>2</v>
      </c>
      <c r="AX310" s="8" t="s">
        <v>7</v>
      </c>
      <c r="AY310" s="9" t="s">
        <v>0</v>
      </c>
    </row>
    <row r="311" spans="2:51" s="18" customFormat="1" x14ac:dyDescent="0.2">
      <c r="B311" s="23"/>
      <c r="D311" s="17" t="s">
        <v>4</v>
      </c>
      <c r="E311" s="19" t="s">
        <v>6</v>
      </c>
      <c r="F311" s="25" t="s">
        <v>758</v>
      </c>
      <c r="H311" s="19" t="s">
        <v>6</v>
      </c>
      <c r="I311" s="24"/>
      <c r="L311" s="23"/>
      <c r="M311" s="22"/>
      <c r="N311" s="21"/>
      <c r="O311" s="21"/>
      <c r="P311" s="21"/>
      <c r="Q311" s="21"/>
      <c r="R311" s="21"/>
      <c r="S311" s="21"/>
      <c r="T311" s="20"/>
      <c r="AT311" s="19" t="s">
        <v>4</v>
      </c>
      <c r="AU311" s="19" t="s">
        <v>3</v>
      </c>
      <c r="AV311" s="18" t="s">
        <v>1</v>
      </c>
      <c r="AW311" s="18" t="s">
        <v>2</v>
      </c>
      <c r="AX311" s="18" t="s">
        <v>7</v>
      </c>
      <c r="AY311" s="19" t="s">
        <v>0</v>
      </c>
    </row>
    <row r="312" spans="2:51" s="8" customFormat="1" x14ac:dyDescent="0.2">
      <c r="B312" s="13"/>
      <c r="D312" s="17" t="s">
        <v>4</v>
      </c>
      <c r="E312" s="9" t="s">
        <v>6</v>
      </c>
      <c r="F312" s="16" t="s">
        <v>778</v>
      </c>
      <c r="H312" s="15">
        <v>0.68400000000000005</v>
      </c>
      <c r="I312" s="14"/>
      <c r="L312" s="13"/>
      <c r="M312" s="56"/>
      <c r="N312" s="55"/>
      <c r="O312" s="55"/>
      <c r="P312" s="55"/>
      <c r="Q312" s="55"/>
      <c r="R312" s="55"/>
      <c r="S312" s="55"/>
      <c r="T312" s="54"/>
      <c r="AT312" s="9" t="s">
        <v>4</v>
      </c>
      <c r="AU312" s="9" t="s">
        <v>3</v>
      </c>
      <c r="AV312" s="8" t="s">
        <v>3</v>
      </c>
      <c r="AW312" s="8" t="s">
        <v>2</v>
      </c>
      <c r="AX312" s="8" t="s">
        <v>7</v>
      </c>
      <c r="AY312" s="9" t="s">
        <v>0</v>
      </c>
    </row>
    <row r="313" spans="2:51" s="18" customFormat="1" x14ac:dyDescent="0.2">
      <c r="B313" s="23"/>
      <c r="D313" s="17" t="s">
        <v>4</v>
      </c>
      <c r="E313" s="19" t="s">
        <v>6</v>
      </c>
      <c r="F313" s="25" t="s">
        <v>760</v>
      </c>
      <c r="H313" s="19" t="s">
        <v>6</v>
      </c>
      <c r="I313" s="24"/>
      <c r="L313" s="23"/>
      <c r="M313" s="22"/>
      <c r="N313" s="21"/>
      <c r="O313" s="21"/>
      <c r="P313" s="21"/>
      <c r="Q313" s="21"/>
      <c r="R313" s="21"/>
      <c r="S313" s="21"/>
      <c r="T313" s="20"/>
      <c r="AT313" s="19" t="s">
        <v>4</v>
      </c>
      <c r="AU313" s="19" t="s">
        <v>3</v>
      </c>
      <c r="AV313" s="18" t="s">
        <v>1</v>
      </c>
      <c r="AW313" s="18" t="s">
        <v>2</v>
      </c>
      <c r="AX313" s="18" t="s">
        <v>7</v>
      </c>
      <c r="AY313" s="19" t="s">
        <v>0</v>
      </c>
    </row>
    <row r="314" spans="2:51" s="8" customFormat="1" x14ac:dyDescent="0.2">
      <c r="B314" s="13"/>
      <c r="D314" s="17" t="s">
        <v>4</v>
      </c>
      <c r="E314" s="9" t="s">
        <v>6</v>
      </c>
      <c r="F314" s="16" t="s">
        <v>777</v>
      </c>
      <c r="H314" s="15">
        <v>1.35</v>
      </c>
      <c r="I314" s="14"/>
      <c r="L314" s="13"/>
      <c r="M314" s="56"/>
      <c r="N314" s="55"/>
      <c r="O314" s="55"/>
      <c r="P314" s="55"/>
      <c r="Q314" s="55"/>
      <c r="R314" s="55"/>
      <c r="S314" s="55"/>
      <c r="T314" s="54"/>
      <c r="AT314" s="9" t="s">
        <v>4</v>
      </c>
      <c r="AU314" s="9" t="s">
        <v>3</v>
      </c>
      <c r="AV314" s="8" t="s">
        <v>3</v>
      </c>
      <c r="AW314" s="8" t="s">
        <v>2</v>
      </c>
      <c r="AX314" s="8" t="s">
        <v>7</v>
      </c>
      <c r="AY314" s="9" t="s">
        <v>0</v>
      </c>
    </row>
    <row r="315" spans="2:51" s="18" customFormat="1" x14ac:dyDescent="0.2">
      <c r="B315" s="23"/>
      <c r="D315" s="17" t="s">
        <v>4</v>
      </c>
      <c r="E315" s="19" t="s">
        <v>6</v>
      </c>
      <c r="F315" s="25" t="s">
        <v>756</v>
      </c>
      <c r="H315" s="19" t="s">
        <v>6</v>
      </c>
      <c r="I315" s="24"/>
      <c r="L315" s="23"/>
      <c r="M315" s="22"/>
      <c r="N315" s="21"/>
      <c r="O315" s="21"/>
      <c r="P315" s="21"/>
      <c r="Q315" s="21"/>
      <c r="R315" s="21"/>
      <c r="S315" s="21"/>
      <c r="T315" s="20"/>
      <c r="AT315" s="19" t="s">
        <v>4</v>
      </c>
      <c r="AU315" s="19" t="s">
        <v>3</v>
      </c>
      <c r="AV315" s="18" t="s">
        <v>1</v>
      </c>
      <c r="AW315" s="18" t="s">
        <v>2</v>
      </c>
      <c r="AX315" s="18" t="s">
        <v>7</v>
      </c>
      <c r="AY315" s="19" t="s">
        <v>0</v>
      </c>
    </row>
    <row r="316" spans="2:51" s="18" customFormat="1" x14ac:dyDescent="0.2">
      <c r="B316" s="23"/>
      <c r="D316" s="17" t="s">
        <v>4</v>
      </c>
      <c r="E316" s="19" t="s">
        <v>6</v>
      </c>
      <c r="F316" s="25" t="s">
        <v>755</v>
      </c>
      <c r="H316" s="19" t="s">
        <v>6</v>
      </c>
      <c r="I316" s="24"/>
      <c r="L316" s="23"/>
      <c r="M316" s="22"/>
      <c r="N316" s="21"/>
      <c r="O316" s="21"/>
      <c r="P316" s="21"/>
      <c r="Q316" s="21"/>
      <c r="R316" s="21"/>
      <c r="S316" s="21"/>
      <c r="T316" s="20"/>
      <c r="AT316" s="19" t="s">
        <v>4</v>
      </c>
      <c r="AU316" s="19" t="s">
        <v>3</v>
      </c>
      <c r="AV316" s="18" t="s">
        <v>1</v>
      </c>
      <c r="AW316" s="18" t="s">
        <v>2</v>
      </c>
      <c r="AX316" s="18" t="s">
        <v>7</v>
      </c>
      <c r="AY316" s="19" t="s">
        <v>0</v>
      </c>
    </row>
    <row r="317" spans="2:51" s="8" customFormat="1" x14ac:dyDescent="0.2">
      <c r="B317" s="13"/>
      <c r="D317" s="17" t="s">
        <v>4</v>
      </c>
      <c r="E317" s="9" t="s">
        <v>6</v>
      </c>
      <c r="F317" s="16" t="s">
        <v>776</v>
      </c>
      <c r="H317" s="15">
        <v>0.86399999999999999</v>
      </c>
      <c r="I317" s="14"/>
      <c r="L317" s="13"/>
      <c r="M317" s="56"/>
      <c r="N317" s="55"/>
      <c r="O317" s="55"/>
      <c r="P317" s="55"/>
      <c r="Q317" s="55"/>
      <c r="R317" s="55"/>
      <c r="S317" s="55"/>
      <c r="T317" s="54"/>
      <c r="AT317" s="9" t="s">
        <v>4</v>
      </c>
      <c r="AU317" s="9" t="s">
        <v>3</v>
      </c>
      <c r="AV317" s="8" t="s">
        <v>3</v>
      </c>
      <c r="AW317" s="8" t="s">
        <v>2</v>
      </c>
      <c r="AX317" s="8" t="s">
        <v>7</v>
      </c>
      <c r="AY317" s="9" t="s">
        <v>0</v>
      </c>
    </row>
    <row r="318" spans="2:51" s="18" customFormat="1" x14ac:dyDescent="0.2">
      <c r="B318" s="23"/>
      <c r="D318" s="17" t="s">
        <v>4</v>
      </c>
      <c r="E318" s="19" t="s">
        <v>6</v>
      </c>
      <c r="F318" s="25" t="s">
        <v>754</v>
      </c>
      <c r="H318" s="19" t="s">
        <v>6</v>
      </c>
      <c r="I318" s="24"/>
      <c r="L318" s="23"/>
      <c r="M318" s="22"/>
      <c r="N318" s="21"/>
      <c r="O318" s="21"/>
      <c r="P318" s="21"/>
      <c r="Q318" s="21"/>
      <c r="R318" s="21"/>
      <c r="S318" s="21"/>
      <c r="T318" s="20"/>
      <c r="AT318" s="19" t="s">
        <v>4</v>
      </c>
      <c r="AU318" s="19" t="s">
        <v>3</v>
      </c>
      <c r="AV318" s="18" t="s">
        <v>1</v>
      </c>
      <c r="AW318" s="18" t="s">
        <v>2</v>
      </c>
      <c r="AX318" s="18" t="s">
        <v>7</v>
      </c>
      <c r="AY318" s="19" t="s">
        <v>0</v>
      </c>
    </row>
    <row r="319" spans="2:51" s="8" customFormat="1" x14ac:dyDescent="0.2">
      <c r="B319" s="13"/>
      <c r="D319" s="17" t="s">
        <v>4</v>
      </c>
      <c r="E319" s="9" t="s">
        <v>6</v>
      </c>
      <c r="F319" s="16" t="s">
        <v>776</v>
      </c>
      <c r="H319" s="15">
        <v>0.86399999999999999</v>
      </c>
      <c r="I319" s="14"/>
      <c r="L319" s="13"/>
      <c r="M319" s="56"/>
      <c r="N319" s="55"/>
      <c r="O319" s="55"/>
      <c r="P319" s="55"/>
      <c r="Q319" s="55"/>
      <c r="R319" s="55"/>
      <c r="S319" s="55"/>
      <c r="T319" s="54"/>
      <c r="AT319" s="9" t="s">
        <v>4</v>
      </c>
      <c r="AU319" s="9" t="s">
        <v>3</v>
      </c>
      <c r="AV319" s="8" t="s">
        <v>3</v>
      </c>
      <c r="AW319" s="8" t="s">
        <v>2</v>
      </c>
      <c r="AX319" s="8" t="s">
        <v>7</v>
      </c>
      <c r="AY319" s="9" t="s">
        <v>0</v>
      </c>
    </row>
    <row r="320" spans="2:51" s="69" customFormat="1" x14ac:dyDescent="0.2">
      <c r="B320" s="74"/>
      <c r="D320" s="17" t="s">
        <v>4</v>
      </c>
      <c r="E320" s="70" t="s">
        <v>6</v>
      </c>
      <c r="F320" s="77" t="s">
        <v>42</v>
      </c>
      <c r="H320" s="76">
        <v>19.962000000000003</v>
      </c>
      <c r="I320" s="75"/>
      <c r="L320" s="74"/>
      <c r="M320" s="73"/>
      <c r="N320" s="72"/>
      <c r="O320" s="72"/>
      <c r="P320" s="72"/>
      <c r="Q320" s="72"/>
      <c r="R320" s="72"/>
      <c r="S320" s="72"/>
      <c r="T320" s="71"/>
      <c r="AT320" s="70" t="s">
        <v>4</v>
      </c>
      <c r="AU320" s="70" t="s">
        <v>3</v>
      </c>
      <c r="AV320" s="69" t="s">
        <v>19</v>
      </c>
      <c r="AW320" s="69" t="s">
        <v>2</v>
      </c>
      <c r="AX320" s="69" t="s">
        <v>1</v>
      </c>
      <c r="AY320" s="70" t="s">
        <v>0</v>
      </c>
    </row>
    <row r="321" spans="1:65" s="2" customFormat="1" ht="16.5" customHeight="1" x14ac:dyDescent="0.2">
      <c r="A321" s="3"/>
      <c r="B321" s="41"/>
      <c r="C321" s="66" t="s">
        <v>53</v>
      </c>
      <c r="D321" s="66" t="s">
        <v>26</v>
      </c>
      <c r="E321" s="65" t="s">
        <v>358</v>
      </c>
      <c r="F321" s="60" t="s">
        <v>357</v>
      </c>
      <c r="G321" s="64" t="s">
        <v>350</v>
      </c>
      <c r="H321" s="63">
        <v>40.722000000000001</v>
      </c>
      <c r="I321" s="62"/>
      <c r="J321" s="61">
        <f>ROUND(I321*H321,2)</f>
        <v>0</v>
      </c>
      <c r="K321" s="60" t="s">
        <v>13</v>
      </c>
      <c r="L321" s="59"/>
      <c r="M321" s="58" t="s">
        <v>6</v>
      </c>
      <c r="N321" s="57" t="s">
        <v>12</v>
      </c>
      <c r="O321" s="31"/>
      <c r="P321" s="30">
        <f>O321*H321</f>
        <v>0</v>
      </c>
      <c r="Q321" s="30">
        <v>1E-3</v>
      </c>
      <c r="R321" s="30">
        <f>Q321*H321</f>
        <v>4.0722000000000001E-2</v>
      </c>
      <c r="S321" s="30">
        <v>0</v>
      </c>
      <c r="T321" s="29">
        <f>S321*H321</f>
        <v>0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R321" s="26" t="s">
        <v>256</v>
      </c>
      <c r="AT321" s="26" t="s">
        <v>26</v>
      </c>
      <c r="AU321" s="26" t="s">
        <v>3</v>
      </c>
      <c r="AY321" s="27" t="s">
        <v>0</v>
      </c>
      <c r="BE321" s="28">
        <f>IF(N321="základní",J321,0)</f>
        <v>0</v>
      </c>
      <c r="BF321" s="28">
        <f>IF(N321="snížená",J321,0)</f>
        <v>0</v>
      </c>
      <c r="BG321" s="28">
        <f>IF(N321="zákl. přenesená",J321,0)</f>
        <v>0</v>
      </c>
      <c r="BH321" s="28">
        <f>IF(N321="sníž. přenesená",J321,0)</f>
        <v>0</v>
      </c>
      <c r="BI321" s="28">
        <f>IF(N321="nulová",J321,0)</f>
        <v>0</v>
      </c>
      <c r="BJ321" s="27" t="s">
        <v>1</v>
      </c>
      <c r="BK321" s="28">
        <f>ROUND(I321*H321,2)</f>
        <v>0</v>
      </c>
      <c r="BL321" s="27" t="s">
        <v>19</v>
      </c>
      <c r="BM321" s="26" t="s">
        <v>775</v>
      </c>
    </row>
    <row r="322" spans="1:65" s="18" customFormat="1" x14ac:dyDescent="0.2">
      <c r="B322" s="23"/>
      <c r="D322" s="17" t="s">
        <v>4</v>
      </c>
      <c r="E322" s="19" t="s">
        <v>6</v>
      </c>
      <c r="F322" s="25" t="s">
        <v>221</v>
      </c>
      <c r="H322" s="19" t="s">
        <v>6</v>
      </c>
      <c r="I322" s="24"/>
      <c r="L322" s="23"/>
      <c r="M322" s="22"/>
      <c r="N322" s="21"/>
      <c r="O322" s="21"/>
      <c r="P322" s="21"/>
      <c r="Q322" s="21"/>
      <c r="R322" s="21"/>
      <c r="S322" s="21"/>
      <c r="T322" s="20"/>
      <c r="AT322" s="19" t="s">
        <v>4</v>
      </c>
      <c r="AU322" s="19" t="s">
        <v>3</v>
      </c>
      <c r="AV322" s="18" t="s">
        <v>1</v>
      </c>
      <c r="AW322" s="18" t="s">
        <v>2</v>
      </c>
      <c r="AX322" s="18" t="s">
        <v>7</v>
      </c>
      <c r="AY322" s="19" t="s">
        <v>0</v>
      </c>
    </row>
    <row r="323" spans="1:65" s="18" customFormat="1" x14ac:dyDescent="0.2">
      <c r="B323" s="23"/>
      <c r="D323" s="17" t="s">
        <v>4</v>
      </c>
      <c r="E323" s="19" t="s">
        <v>6</v>
      </c>
      <c r="F323" s="25" t="s">
        <v>220</v>
      </c>
      <c r="H323" s="19" t="s">
        <v>6</v>
      </c>
      <c r="I323" s="24"/>
      <c r="L323" s="23"/>
      <c r="M323" s="22"/>
      <c r="N323" s="21"/>
      <c r="O323" s="21"/>
      <c r="P323" s="21"/>
      <c r="Q323" s="21"/>
      <c r="R323" s="21"/>
      <c r="S323" s="21"/>
      <c r="T323" s="20"/>
      <c r="AT323" s="19" t="s">
        <v>4</v>
      </c>
      <c r="AU323" s="19" t="s">
        <v>3</v>
      </c>
      <c r="AV323" s="18" t="s">
        <v>1</v>
      </c>
      <c r="AW323" s="18" t="s">
        <v>2</v>
      </c>
      <c r="AX323" s="18" t="s">
        <v>7</v>
      </c>
      <c r="AY323" s="19" t="s">
        <v>0</v>
      </c>
    </row>
    <row r="324" spans="1:65" s="18" customFormat="1" x14ac:dyDescent="0.2">
      <c r="B324" s="23"/>
      <c r="D324" s="17" t="s">
        <v>4</v>
      </c>
      <c r="E324" s="19" t="s">
        <v>6</v>
      </c>
      <c r="F324" s="25" t="s">
        <v>219</v>
      </c>
      <c r="H324" s="19" t="s">
        <v>6</v>
      </c>
      <c r="I324" s="24"/>
      <c r="L324" s="23"/>
      <c r="M324" s="22"/>
      <c r="N324" s="21"/>
      <c r="O324" s="21"/>
      <c r="P324" s="21"/>
      <c r="Q324" s="21"/>
      <c r="R324" s="21"/>
      <c r="S324" s="21"/>
      <c r="T324" s="20"/>
      <c r="AT324" s="19" t="s">
        <v>4</v>
      </c>
      <c r="AU324" s="19" t="s">
        <v>3</v>
      </c>
      <c r="AV324" s="18" t="s">
        <v>1</v>
      </c>
      <c r="AW324" s="18" t="s">
        <v>2</v>
      </c>
      <c r="AX324" s="18" t="s">
        <v>7</v>
      </c>
      <c r="AY324" s="19" t="s">
        <v>0</v>
      </c>
    </row>
    <row r="325" spans="1:65" s="18" customFormat="1" x14ac:dyDescent="0.2">
      <c r="B325" s="23"/>
      <c r="D325" s="17" t="s">
        <v>4</v>
      </c>
      <c r="E325" s="19" t="s">
        <v>6</v>
      </c>
      <c r="F325" s="25" t="s">
        <v>720</v>
      </c>
      <c r="H325" s="19" t="s">
        <v>6</v>
      </c>
      <c r="I325" s="24"/>
      <c r="L325" s="23"/>
      <c r="M325" s="22"/>
      <c r="N325" s="21"/>
      <c r="O325" s="21"/>
      <c r="P325" s="21"/>
      <c r="Q325" s="21"/>
      <c r="R325" s="21"/>
      <c r="S325" s="21"/>
      <c r="T325" s="20"/>
      <c r="AT325" s="19" t="s">
        <v>4</v>
      </c>
      <c r="AU325" s="19" t="s">
        <v>3</v>
      </c>
      <c r="AV325" s="18" t="s">
        <v>1</v>
      </c>
      <c r="AW325" s="18" t="s">
        <v>2</v>
      </c>
      <c r="AX325" s="18" t="s">
        <v>7</v>
      </c>
      <c r="AY325" s="19" t="s">
        <v>0</v>
      </c>
    </row>
    <row r="326" spans="1:65" s="8" customFormat="1" x14ac:dyDescent="0.2">
      <c r="B326" s="13"/>
      <c r="D326" s="17" t="s">
        <v>4</v>
      </c>
      <c r="E326" s="9" t="s">
        <v>6</v>
      </c>
      <c r="F326" s="16" t="s">
        <v>774</v>
      </c>
      <c r="H326" s="15">
        <v>39.923999999999999</v>
      </c>
      <c r="I326" s="14"/>
      <c r="L326" s="13"/>
      <c r="M326" s="56"/>
      <c r="N326" s="55"/>
      <c r="O326" s="55"/>
      <c r="P326" s="55"/>
      <c r="Q326" s="55"/>
      <c r="R326" s="55"/>
      <c r="S326" s="55"/>
      <c r="T326" s="54"/>
      <c r="AT326" s="9" t="s">
        <v>4</v>
      </c>
      <c r="AU326" s="9" t="s">
        <v>3</v>
      </c>
      <c r="AV326" s="8" t="s">
        <v>3</v>
      </c>
      <c r="AW326" s="8" t="s">
        <v>2</v>
      </c>
      <c r="AX326" s="8" t="s">
        <v>1</v>
      </c>
      <c r="AY326" s="9" t="s">
        <v>0</v>
      </c>
    </row>
    <row r="327" spans="1:65" s="8" customFormat="1" x14ac:dyDescent="0.2">
      <c r="B327" s="13"/>
      <c r="D327" s="17" t="s">
        <v>4</v>
      </c>
      <c r="F327" s="16" t="s">
        <v>773</v>
      </c>
      <c r="H327" s="15">
        <v>40.722000000000001</v>
      </c>
      <c r="I327" s="14"/>
      <c r="L327" s="13"/>
      <c r="M327" s="56"/>
      <c r="N327" s="55"/>
      <c r="O327" s="55"/>
      <c r="P327" s="55"/>
      <c r="Q327" s="55"/>
      <c r="R327" s="55"/>
      <c r="S327" s="55"/>
      <c r="T327" s="54"/>
      <c r="AT327" s="9" t="s">
        <v>4</v>
      </c>
      <c r="AU327" s="9" t="s">
        <v>3</v>
      </c>
      <c r="AV327" s="8" t="s">
        <v>3</v>
      </c>
      <c r="AW327" s="8" t="s">
        <v>22</v>
      </c>
      <c r="AX327" s="8" t="s">
        <v>1</v>
      </c>
      <c r="AY327" s="9" t="s">
        <v>0</v>
      </c>
    </row>
    <row r="328" spans="1:65" s="2" customFormat="1" ht="16.5" customHeight="1" x14ac:dyDescent="0.2">
      <c r="A328" s="3"/>
      <c r="B328" s="41"/>
      <c r="C328" s="66" t="s">
        <v>772</v>
      </c>
      <c r="D328" s="66" t="s">
        <v>26</v>
      </c>
      <c r="E328" s="65" t="s">
        <v>352</v>
      </c>
      <c r="F328" s="60" t="s">
        <v>351</v>
      </c>
      <c r="G328" s="64" t="s">
        <v>350</v>
      </c>
      <c r="H328" s="63">
        <v>19.763000000000002</v>
      </c>
      <c r="I328" s="62"/>
      <c r="J328" s="61">
        <f>ROUND(I328*H328,2)</f>
        <v>0</v>
      </c>
      <c r="K328" s="60" t="s">
        <v>13</v>
      </c>
      <c r="L328" s="59"/>
      <c r="M328" s="58" t="s">
        <v>6</v>
      </c>
      <c r="N328" s="57" t="s">
        <v>12</v>
      </c>
      <c r="O328" s="31"/>
      <c r="P328" s="30">
        <f>O328*H328</f>
        <v>0</v>
      </c>
      <c r="Q328" s="30">
        <v>1E-3</v>
      </c>
      <c r="R328" s="30">
        <f>Q328*H328</f>
        <v>1.9763000000000003E-2</v>
      </c>
      <c r="S328" s="30">
        <v>0</v>
      </c>
      <c r="T328" s="29">
        <f>S328*H328</f>
        <v>0</v>
      </c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R328" s="26" t="s">
        <v>256</v>
      </c>
      <c r="AT328" s="26" t="s">
        <v>26</v>
      </c>
      <c r="AU328" s="26" t="s">
        <v>3</v>
      </c>
      <c r="AY328" s="27" t="s">
        <v>0</v>
      </c>
      <c r="BE328" s="28">
        <f>IF(N328="základní",J328,0)</f>
        <v>0</v>
      </c>
      <c r="BF328" s="28">
        <f>IF(N328="snížená",J328,0)</f>
        <v>0</v>
      </c>
      <c r="BG328" s="28">
        <f>IF(N328="zákl. přenesená",J328,0)</f>
        <v>0</v>
      </c>
      <c r="BH328" s="28">
        <f>IF(N328="sníž. přenesená",J328,0)</f>
        <v>0</v>
      </c>
      <c r="BI328" s="28">
        <f>IF(N328="nulová",J328,0)</f>
        <v>0</v>
      </c>
      <c r="BJ328" s="27" t="s">
        <v>1</v>
      </c>
      <c r="BK328" s="28">
        <f>ROUND(I328*H328,2)</f>
        <v>0</v>
      </c>
      <c r="BL328" s="27" t="s">
        <v>19</v>
      </c>
      <c r="BM328" s="26" t="s">
        <v>771</v>
      </c>
    </row>
    <row r="329" spans="1:65" s="18" customFormat="1" x14ac:dyDescent="0.2">
      <c r="B329" s="23"/>
      <c r="D329" s="17" t="s">
        <v>4</v>
      </c>
      <c r="E329" s="19" t="s">
        <v>6</v>
      </c>
      <c r="F329" s="25" t="s">
        <v>348</v>
      </c>
      <c r="H329" s="19" t="s">
        <v>6</v>
      </c>
      <c r="I329" s="24"/>
      <c r="L329" s="23"/>
      <c r="M329" s="22"/>
      <c r="N329" s="21"/>
      <c r="O329" s="21"/>
      <c r="P329" s="21"/>
      <c r="Q329" s="21"/>
      <c r="R329" s="21"/>
      <c r="S329" s="21"/>
      <c r="T329" s="20"/>
      <c r="AT329" s="19" t="s">
        <v>4</v>
      </c>
      <c r="AU329" s="19" t="s">
        <v>3</v>
      </c>
      <c r="AV329" s="18" t="s">
        <v>1</v>
      </c>
      <c r="AW329" s="18" t="s">
        <v>2</v>
      </c>
      <c r="AX329" s="18" t="s">
        <v>7</v>
      </c>
      <c r="AY329" s="19" t="s">
        <v>0</v>
      </c>
    </row>
    <row r="330" spans="1:65" s="18" customFormat="1" x14ac:dyDescent="0.2">
      <c r="B330" s="23"/>
      <c r="D330" s="17" t="s">
        <v>4</v>
      </c>
      <c r="E330" s="19" t="s">
        <v>6</v>
      </c>
      <c r="F330" s="25" t="s">
        <v>347</v>
      </c>
      <c r="H330" s="19" t="s">
        <v>6</v>
      </c>
      <c r="I330" s="24"/>
      <c r="L330" s="23"/>
      <c r="M330" s="22"/>
      <c r="N330" s="21"/>
      <c r="O330" s="21"/>
      <c r="P330" s="21"/>
      <c r="Q330" s="21"/>
      <c r="R330" s="21"/>
      <c r="S330" s="21"/>
      <c r="T330" s="20"/>
      <c r="AT330" s="19" t="s">
        <v>4</v>
      </c>
      <c r="AU330" s="19" t="s">
        <v>3</v>
      </c>
      <c r="AV330" s="18" t="s">
        <v>1</v>
      </c>
      <c r="AW330" s="18" t="s">
        <v>2</v>
      </c>
      <c r="AX330" s="18" t="s">
        <v>7</v>
      </c>
      <c r="AY330" s="19" t="s">
        <v>0</v>
      </c>
    </row>
    <row r="331" spans="1:65" s="18" customFormat="1" x14ac:dyDescent="0.2">
      <c r="B331" s="23"/>
      <c r="D331" s="17" t="s">
        <v>4</v>
      </c>
      <c r="E331" s="19" t="s">
        <v>6</v>
      </c>
      <c r="F331" s="25" t="s">
        <v>346</v>
      </c>
      <c r="H331" s="19" t="s">
        <v>6</v>
      </c>
      <c r="I331" s="24"/>
      <c r="L331" s="23"/>
      <c r="M331" s="22"/>
      <c r="N331" s="21"/>
      <c r="O331" s="21"/>
      <c r="P331" s="21"/>
      <c r="Q331" s="21"/>
      <c r="R331" s="21"/>
      <c r="S331" s="21"/>
      <c r="T331" s="20"/>
      <c r="AT331" s="19" t="s">
        <v>4</v>
      </c>
      <c r="AU331" s="19" t="s">
        <v>3</v>
      </c>
      <c r="AV331" s="18" t="s">
        <v>1</v>
      </c>
      <c r="AW331" s="18" t="s">
        <v>2</v>
      </c>
      <c r="AX331" s="18" t="s">
        <v>7</v>
      </c>
      <c r="AY331" s="19" t="s">
        <v>0</v>
      </c>
    </row>
    <row r="332" spans="1:65" s="8" customFormat="1" x14ac:dyDescent="0.2">
      <c r="B332" s="13"/>
      <c r="D332" s="17" t="s">
        <v>4</v>
      </c>
      <c r="E332" s="9" t="s">
        <v>6</v>
      </c>
      <c r="F332" s="16" t="s">
        <v>770</v>
      </c>
      <c r="H332" s="15">
        <v>17.966000000000001</v>
      </c>
      <c r="I332" s="14"/>
      <c r="L332" s="13"/>
      <c r="M332" s="56"/>
      <c r="N332" s="55"/>
      <c r="O332" s="55"/>
      <c r="P332" s="55"/>
      <c r="Q332" s="55"/>
      <c r="R332" s="55"/>
      <c r="S332" s="55"/>
      <c r="T332" s="54"/>
      <c r="AT332" s="9" t="s">
        <v>4</v>
      </c>
      <c r="AU332" s="9" t="s">
        <v>3</v>
      </c>
      <c r="AV332" s="8" t="s">
        <v>3</v>
      </c>
      <c r="AW332" s="8" t="s">
        <v>2</v>
      </c>
      <c r="AX332" s="8" t="s">
        <v>1</v>
      </c>
      <c r="AY332" s="9" t="s">
        <v>0</v>
      </c>
    </row>
    <row r="333" spans="1:65" s="8" customFormat="1" x14ac:dyDescent="0.2">
      <c r="B333" s="13"/>
      <c r="D333" s="17" t="s">
        <v>4</v>
      </c>
      <c r="F333" s="16" t="s">
        <v>769</v>
      </c>
      <c r="H333" s="15">
        <v>19.763000000000002</v>
      </c>
      <c r="I333" s="14"/>
      <c r="L333" s="13"/>
      <c r="M333" s="56"/>
      <c r="N333" s="55"/>
      <c r="O333" s="55"/>
      <c r="P333" s="55"/>
      <c r="Q333" s="55"/>
      <c r="R333" s="55"/>
      <c r="S333" s="55"/>
      <c r="T333" s="54"/>
      <c r="AT333" s="9" t="s">
        <v>4</v>
      </c>
      <c r="AU333" s="9" t="s">
        <v>3</v>
      </c>
      <c r="AV333" s="8" t="s">
        <v>3</v>
      </c>
      <c r="AW333" s="8" t="s">
        <v>22</v>
      </c>
      <c r="AX333" s="8" t="s">
        <v>1</v>
      </c>
      <c r="AY333" s="9" t="s">
        <v>0</v>
      </c>
    </row>
    <row r="334" spans="1:65" s="2" customFormat="1" ht="16.5" customHeight="1" x14ac:dyDescent="0.2">
      <c r="A334" s="3"/>
      <c r="B334" s="41"/>
      <c r="C334" s="40" t="s">
        <v>768</v>
      </c>
      <c r="D334" s="40" t="s">
        <v>11</v>
      </c>
      <c r="E334" s="39" t="s">
        <v>767</v>
      </c>
      <c r="F334" s="34" t="s">
        <v>766</v>
      </c>
      <c r="G334" s="38" t="s">
        <v>54</v>
      </c>
      <c r="H334" s="37">
        <v>55.56</v>
      </c>
      <c r="I334" s="36"/>
      <c r="J334" s="35">
        <f>ROUND(I334*H334,2)</f>
        <v>0</v>
      </c>
      <c r="K334" s="34" t="s">
        <v>13</v>
      </c>
      <c r="L334" s="4"/>
      <c r="M334" s="33" t="s">
        <v>6</v>
      </c>
      <c r="N334" s="32" t="s">
        <v>12</v>
      </c>
      <c r="O334" s="31"/>
      <c r="P334" s="30">
        <f>O334*H334</f>
        <v>0</v>
      </c>
      <c r="Q334" s="30">
        <v>2.64E-3</v>
      </c>
      <c r="R334" s="30">
        <f>Q334*H334</f>
        <v>0.14667840000000001</v>
      </c>
      <c r="S334" s="30">
        <v>0</v>
      </c>
      <c r="T334" s="29">
        <f>S334*H334</f>
        <v>0</v>
      </c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R334" s="26" t="s">
        <v>19</v>
      </c>
      <c r="AT334" s="26" t="s">
        <v>11</v>
      </c>
      <c r="AU334" s="26" t="s">
        <v>3</v>
      </c>
      <c r="AY334" s="27" t="s">
        <v>0</v>
      </c>
      <c r="BE334" s="28">
        <f>IF(N334="základní",J334,0)</f>
        <v>0</v>
      </c>
      <c r="BF334" s="28">
        <f>IF(N334="snížená",J334,0)</f>
        <v>0</v>
      </c>
      <c r="BG334" s="28">
        <f>IF(N334="zákl. přenesená",J334,0)</f>
        <v>0</v>
      </c>
      <c r="BH334" s="28">
        <f>IF(N334="sníž. přenesená",J334,0)</f>
        <v>0</v>
      </c>
      <c r="BI334" s="28">
        <f>IF(N334="nulová",J334,0)</f>
        <v>0</v>
      </c>
      <c r="BJ334" s="27" t="s">
        <v>1</v>
      </c>
      <c r="BK334" s="28">
        <f>ROUND(I334*H334,2)</f>
        <v>0</v>
      </c>
      <c r="BL334" s="27" t="s">
        <v>19</v>
      </c>
      <c r="BM334" s="26" t="s">
        <v>765</v>
      </c>
    </row>
    <row r="335" spans="1:65" s="18" customFormat="1" x14ac:dyDescent="0.2">
      <c r="B335" s="23"/>
      <c r="D335" s="17" t="s">
        <v>4</v>
      </c>
      <c r="E335" s="19" t="s">
        <v>6</v>
      </c>
      <c r="F335" s="25" t="s">
        <v>435</v>
      </c>
      <c r="H335" s="19" t="s">
        <v>6</v>
      </c>
      <c r="I335" s="24"/>
      <c r="L335" s="23"/>
      <c r="M335" s="22"/>
      <c r="N335" s="21"/>
      <c r="O335" s="21"/>
      <c r="P335" s="21"/>
      <c r="Q335" s="21"/>
      <c r="R335" s="21"/>
      <c r="S335" s="21"/>
      <c r="T335" s="20"/>
      <c r="AT335" s="19" t="s">
        <v>4</v>
      </c>
      <c r="AU335" s="19" t="s">
        <v>3</v>
      </c>
      <c r="AV335" s="18" t="s">
        <v>1</v>
      </c>
      <c r="AW335" s="18" t="s">
        <v>2</v>
      </c>
      <c r="AX335" s="18" t="s">
        <v>7</v>
      </c>
      <c r="AY335" s="19" t="s">
        <v>0</v>
      </c>
    </row>
    <row r="336" spans="1:65" s="18" customFormat="1" x14ac:dyDescent="0.2">
      <c r="B336" s="23"/>
      <c r="D336" s="17" t="s">
        <v>4</v>
      </c>
      <c r="E336" s="19" t="s">
        <v>6</v>
      </c>
      <c r="F336" s="25" t="s">
        <v>764</v>
      </c>
      <c r="H336" s="19" t="s">
        <v>6</v>
      </c>
      <c r="I336" s="24"/>
      <c r="L336" s="23"/>
      <c r="M336" s="22"/>
      <c r="N336" s="21"/>
      <c r="O336" s="21"/>
      <c r="P336" s="21"/>
      <c r="Q336" s="21"/>
      <c r="R336" s="21"/>
      <c r="S336" s="21"/>
      <c r="T336" s="20"/>
      <c r="AT336" s="19" t="s">
        <v>4</v>
      </c>
      <c r="AU336" s="19" t="s">
        <v>3</v>
      </c>
      <c r="AV336" s="18" t="s">
        <v>1</v>
      </c>
      <c r="AW336" s="18" t="s">
        <v>2</v>
      </c>
      <c r="AX336" s="18" t="s">
        <v>7</v>
      </c>
      <c r="AY336" s="19" t="s">
        <v>0</v>
      </c>
    </row>
    <row r="337" spans="1:65" s="18" customFormat="1" x14ac:dyDescent="0.2">
      <c r="B337" s="23"/>
      <c r="D337" s="17" t="s">
        <v>4</v>
      </c>
      <c r="E337" s="19" t="s">
        <v>6</v>
      </c>
      <c r="F337" s="25" t="s">
        <v>763</v>
      </c>
      <c r="H337" s="19" t="s">
        <v>6</v>
      </c>
      <c r="I337" s="24"/>
      <c r="L337" s="23"/>
      <c r="M337" s="22"/>
      <c r="N337" s="21"/>
      <c r="O337" s="21"/>
      <c r="P337" s="21"/>
      <c r="Q337" s="21"/>
      <c r="R337" s="21"/>
      <c r="S337" s="21"/>
      <c r="T337" s="20"/>
      <c r="AT337" s="19" t="s">
        <v>4</v>
      </c>
      <c r="AU337" s="19" t="s">
        <v>3</v>
      </c>
      <c r="AV337" s="18" t="s">
        <v>1</v>
      </c>
      <c r="AW337" s="18" t="s">
        <v>2</v>
      </c>
      <c r="AX337" s="18" t="s">
        <v>7</v>
      </c>
      <c r="AY337" s="19" t="s">
        <v>0</v>
      </c>
    </row>
    <row r="338" spans="1:65" s="18" customFormat="1" x14ac:dyDescent="0.2">
      <c r="B338" s="23"/>
      <c r="D338" s="17" t="s">
        <v>4</v>
      </c>
      <c r="E338" s="19" t="s">
        <v>6</v>
      </c>
      <c r="F338" s="25" t="s">
        <v>403</v>
      </c>
      <c r="H338" s="19" t="s">
        <v>6</v>
      </c>
      <c r="I338" s="24"/>
      <c r="L338" s="23"/>
      <c r="M338" s="22"/>
      <c r="N338" s="21"/>
      <c r="O338" s="21"/>
      <c r="P338" s="21"/>
      <c r="Q338" s="21"/>
      <c r="R338" s="21"/>
      <c r="S338" s="21"/>
      <c r="T338" s="20"/>
      <c r="AT338" s="19" t="s">
        <v>4</v>
      </c>
      <c r="AU338" s="19" t="s">
        <v>3</v>
      </c>
      <c r="AV338" s="18" t="s">
        <v>1</v>
      </c>
      <c r="AW338" s="18" t="s">
        <v>2</v>
      </c>
      <c r="AX338" s="18" t="s">
        <v>7</v>
      </c>
      <c r="AY338" s="19" t="s">
        <v>0</v>
      </c>
    </row>
    <row r="339" spans="1:65" s="18" customFormat="1" x14ac:dyDescent="0.2">
      <c r="B339" s="23"/>
      <c r="D339" s="17" t="s">
        <v>4</v>
      </c>
      <c r="E339" s="19" t="s">
        <v>6</v>
      </c>
      <c r="F339" s="25" t="s">
        <v>762</v>
      </c>
      <c r="H339" s="19" t="s">
        <v>6</v>
      </c>
      <c r="I339" s="24"/>
      <c r="L339" s="23"/>
      <c r="M339" s="22"/>
      <c r="N339" s="21"/>
      <c r="O339" s="21"/>
      <c r="P339" s="21"/>
      <c r="Q339" s="21"/>
      <c r="R339" s="21"/>
      <c r="S339" s="21"/>
      <c r="T339" s="20"/>
      <c r="AT339" s="19" t="s">
        <v>4</v>
      </c>
      <c r="AU339" s="19" t="s">
        <v>3</v>
      </c>
      <c r="AV339" s="18" t="s">
        <v>1</v>
      </c>
      <c r="AW339" s="18" t="s">
        <v>2</v>
      </c>
      <c r="AX339" s="18" t="s">
        <v>7</v>
      </c>
      <c r="AY339" s="19" t="s">
        <v>0</v>
      </c>
    </row>
    <row r="340" spans="1:65" s="8" customFormat="1" x14ac:dyDescent="0.2">
      <c r="B340" s="13"/>
      <c r="D340" s="17" t="s">
        <v>4</v>
      </c>
      <c r="E340" s="9" t="s">
        <v>6</v>
      </c>
      <c r="F340" s="16" t="s">
        <v>761</v>
      </c>
      <c r="H340" s="15">
        <v>43.2</v>
      </c>
      <c r="I340" s="14"/>
      <c r="L340" s="13"/>
      <c r="M340" s="56"/>
      <c r="N340" s="55"/>
      <c r="O340" s="55"/>
      <c r="P340" s="55"/>
      <c r="Q340" s="55"/>
      <c r="R340" s="55"/>
      <c r="S340" s="55"/>
      <c r="T340" s="54"/>
      <c r="AT340" s="9" t="s">
        <v>4</v>
      </c>
      <c r="AU340" s="9" t="s">
        <v>3</v>
      </c>
      <c r="AV340" s="8" t="s">
        <v>3</v>
      </c>
      <c r="AW340" s="8" t="s">
        <v>2</v>
      </c>
      <c r="AX340" s="8" t="s">
        <v>7</v>
      </c>
      <c r="AY340" s="9" t="s">
        <v>0</v>
      </c>
    </row>
    <row r="341" spans="1:65" s="18" customFormat="1" x14ac:dyDescent="0.2">
      <c r="B341" s="23"/>
      <c r="D341" s="17" t="s">
        <v>4</v>
      </c>
      <c r="E341" s="19" t="s">
        <v>6</v>
      </c>
      <c r="F341" s="25" t="s">
        <v>760</v>
      </c>
      <c r="H341" s="19" t="s">
        <v>6</v>
      </c>
      <c r="I341" s="24"/>
      <c r="L341" s="23"/>
      <c r="M341" s="22"/>
      <c r="N341" s="21"/>
      <c r="O341" s="21"/>
      <c r="P341" s="21"/>
      <c r="Q341" s="21"/>
      <c r="R341" s="21"/>
      <c r="S341" s="21"/>
      <c r="T341" s="20"/>
      <c r="AT341" s="19" t="s">
        <v>4</v>
      </c>
      <c r="AU341" s="19" t="s">
        <v>3</v>
      </c>
      <c r="AV341" s="18" t="s">
        <v>1</v>
      </c>
      <c r="AW341" s="18" t="s">
        <v>2</v>
      </c>
      <c r="AX341" s="18" t="s">
        <v>7</v>
      </c>
      <c r="AY341" s="19" t="s">
        <v>0</v>
      </c>
    </row>
    <row r="342" spans="1:65" s="8" customFormat="1" x14ac:dyDescent="0.2">
      <c r="B342" s="13"/>
      <c r="D342" s="17" t="s">
        <v>4</v>
      </c>
      <c r="E342" s="9" t="s">
        <v>6</v>
      </c>
      <c r="F342" s="16" t="s">
        <v>759</v>
      </c>
      <c r="H342" s="15">
        <v>3.6</v>
      </c>
      <c r="I342" s="14"/>
      <c r="L342" s="13"/>
      <c r="M342" s="56"/>
      <c r="N342" s="55"/>
      <c r="O342" s="55"/>
      <c r="P342" s="55"/>
      <c r="Q342" s="55"/>
      <c r="R342" s="55"/>
      <c r="S342" s="55"/>
      <c r="T342" s="54"/>
      <c r="AT342" s="9" t="s">
        <v>4</v>
      </c>
      <c r="AU342" s="9" t="s">
        <v>3</v>
      </c>
      <c r="AV342" s="8" t="s">
        <v>3</v>
      </c>
      <c r="AW342" s="8" t="s">
        <v>2</v>
      </c>
      <c r="AX342" s="8" t="s">
        <v>7</v>
      </c>
      <c r="AY342" s="9" t="s">
        <v>0</v>
      </c>
    </row>
    <row r="343" spans="1:65" s="18" customFormat="1" x14ac:dyDescent="0.2">
      <c r="B343" s="23"/>
      <c r="D343" s="17" t="s">
        <v>4</v>
      </c>
      <c r="E343" s="19" t="s">
        <v>6</v>
      </c>
      <c r="F343" s="25" t="s">
        <v>758</v>
      </c>
      <c r="H343" s="19" t="s">
        <v>6</v>
      </c>
      <c r="I343" s="24"/>
      <c r="L343" s="23"/>
      <c r="M343" s="22"/>
      <c r="N343" s="21"/>
      <c r="O343" s="21"/>
      <c r="P343" s="21"/>
      <c r="Q343" s="21"/>
      <c r="R343" s="21"/>
      <c r="S343" s="21"/>
      <c r="T343" s="20"/>
      <c r="AT343" s="19" t="s">
        <v>4</v>
      </c>
      <c r="AU343" s="19" t="s">
        <v>3</v>
      </c>
      <c r="AV343" s="18" t="s">
        <v>1</v>
      </c>
      <c r="AW343" s="18" t="s">
        <v>2</v>
      </c>
      <c r="AX343" s="18" t="s">
        <v>7</v>
      </c>
      <c r="AY343" s="19" t="s">
        <v>0</v>
      </c>
    </row>
    <row r="344" spans="1:65" s="8" customFormat="1" x14ac:dyDescent="0.2">
      <c r="B344" s="13"/>
      <c r="D344" s="17" t="s">
        <v>4</v>
      </c>
      <c r="E344" s="9" t="s">
        <v>6</v>
      </c>
      <c r="F344" s="16" t="s">
        <v>757</v>
      </c>
      <c r="H344" s="15">
        <v>3</v>
      </c>
      <c r="I344" s="14"/>
      <c r="L344" s="13"/>
      <c r="M344" s="56"/>
      <c r="N344" s="55"/>
      <c r="O344" s="55"/>
      <c r="P344" s="55"/>
      <c r="Q344" s="55"/>
      <c r="R344" s="55"/>
      <c r="S344" s="55"/>
      <c r="T344" s="54"/>
      <c r="AT344" s="9" t="s">
        <v>4</v>
      </c>
      <c r="AU344" s="9" t="s">
        <v>3</v>
      </c>
      <c r="AV344" s="8" t="s">
        <v>3</v>
      </c>
      <c r="AW344" s="8" t="s">
        <v>2</v>
      </c>
      <c r="AX344" s="8" t="s">
        <v>7</v>
      </c>
      <c r="AY344" s="9" t="s">
        <v>0</v>
      </c>
    </row>
    <row r="345" spans="1:65" s="18" customFormat="1" x14ac:dyDescent="0.2">
      <c r="B345" s="23"/>
      <c r="D345" s="17" t="s">
        <v>4</v>
      </c>
      <c r="E345" s="19" t="s">
        <v>6</v>
      </c>
      <c r="F345" s="25" t="s">
        <v>756</v>
      </c>
      <c r="H345" s="19" t="s">
        <v>6</v>
      </c>
      <c r="I345" s="24"/>
      <c r="L345" s="23"/>
      <c r="M345" s="22"/>
      <c r="N345" s="21"/>
      <c r="O345" s="21"/>
      <c r="P345" s="21"/>
      <c r="Q345" s="21"/>
      <c r="R345" s="21"/>
      <c r="S345" s="21"/>
      <c r="T345" s="20"/>
      <c r="AT345" s="19" t="s">
        <v>4</v>
      </c>
      <c r="AU345" s="19" t="s">
        <v>3</v>
      </c>
      <c r="AV345" s="18" t="s">
        <v>1</v>
      </c>
      <c r="AW345" s="18" t="s">
        <v>2</v>
      </c>
      <c r="AX345" s="18" t="s">
        <v>7</v>
      </c>
      <c r="AY345" s="19" t="s">
        <v>0</v>
      </c>
    </row>
    <row r="346" spans="1:65" s="18" customFormat="1" x14ac:dyDescent="0.2">
      <c r="B346" s="23"/>
      <c r="D346" s="17" t="s">
        <v>4</v>
      </c>
      <c r="E346" s="19" t="s">
        <v>6</v>
      </c>
      <c r="F346" s="25" t="s">
        <v>755</v>
      </c>
      <c r="H346" s="19" t="s">
        <v>6</v>
      </c>
      <c r="I346" s="24"/>
      <c r="L346" s="23"/>
      <c r="M346" s="22"/>
      <c r="N346" s="21"/>
      <c r="O346" s="21"/>
      <c r="P346" s="21"/>
      <c r="Q346" s="21"/>
      <c r="R346" s="21"/>
      <c r="S346" s="21"/>
      <c r="T346" s="20"/>
      <c r="AT346" s="19" t="s">
        <v>4</v>
      </c>
      <c r="AU346" s="19" t="s">
        <v>3</v>
      </c>
      <c r="AV346" s="18" t="s">
        <v>1</v>
      </c>
      <c r="AW346" s="18" t="s">
        <v>2</v>
      </c>
      <c r="AX346" s="18" t="s">
        <v>7</v>
      </c>
      <c r="AY346" s="19" t="s">
        <v>0</v>
      </c>
    </row>
    <row r="347" spans="1:65" s="8" customFormat="1" x14ac:dyDescent="0.2">
      <c r="B347" s="13"/>
      <c r="D347" s="17" t="s">
        <v>4</v>
      </c>
      <c r="E347" s="9" t="s">
        <v>6</v>
      </c>
      <c r="F347" s="16" t="s">
        <v>753</v>
      </c>
      <c r="H347" s="15">
        <v>2.88</v>
      </c>
      <c r="I347" s="14"/>
      <c r="L347" s="13"/>
      <c r="M347" s="56"/>
      <c r="N347" s="55"/>
      <c r="O347" s="55"/>
      <c r="P347" s="55"/>
      <c r="Q347" s="55"/>
      <c r="R347" s="55"/>
      <c r="S347" s="55"/>
      <c r="T347" s="54"/>
      <c r="AT347" s="9" t="s">
        <v>4</v>
      </c>
      <c r="AU347" s="9" t="s">
        <v>3</v>
      </c>
      <c r="AV347" s="8" t="s">
        <v>3</v>
      </c>
      <c r="AW347" s="8" t="s">
        <v>2</v>
      </c>
      <c r="AX347" s="8" t="s">
        <v>7</v>
      </c>
      <c r="AY347" s="9" t="s">
        <v>0</v>
      </c>
    </row>
    <row r="348" spans="1:65" s="18" customFormat="1" x14ac:dyDescent="0.2">
      <c r="B348" s="23"/>
      <c r="D348" s="17" t="s">
        <v>4</v>
      </c>
      <c r="E348" s="19" t="s">
        <v>6</v>
      </c>
      <c r="F348" s="25" t="s">
        <v>754</v>
      </c>
      <c r="H348" s="19" t="s">
        <v>6</v>
      </c>
      <c r="I348" s="24"/>
      <c r="L348" s="23"/>
      <c r="M348" s="22"/>
      <c r="N348" s="21"/>
      <c r="O348" s="21"/>
      <c r="P348" s="21"/>
      <c r="Q348" s="21"/>
      <c r="R348" s="21"/>
      <c r="S348" s="21"/>
      <c r="T348" s="20"/>
      <c r="AT348" s="19" t="s">
        <v>4</v>
      </c>
      <c r="AU348" s="19" t="s">
        <v>3</v>
      </c>
      <c r="AV348" s="18" t="s">
        <v>1</v>
      </c>
      <c r="AW348" s="18" t="s">
        <v>2</v>
      </c>
      <c r="AX348" s="18" t="s">
        <v>7</v>
      </c>
      <c r="AY348" s="19" t="s">
        <v>0</v>
      </c>
    </row>
    <row r="349" spans="1:65" s="8" customFormat="1" x14ac:dyDescent="0.2">
      <c r="B349" s="13"/>
      <c r="D349" s="17" t="s">
        <v>4</v>
      </c>
      <c r="E349" s="9" t="s">
        <v>6</v>
      </c>
      <c r="F349" s="16" t="s">
        <v>753</v>
      </c>
      <c r="H349" s="15">
        <v>2.88</v>
      </c>
      <c r="I349" s="14"/>
      <c r="L349" s="13"/>
      <c r="M349" s="56"/>
      <c r="N349" s="55"/>
      <c r="O349" s="55"/>
      <c r="P349" s="55"/>
      <c r="Q349" s="55"/>
      <c r="R349" s="55"/>
      <c r="S349" s="55"/>
      <c r="T349" s="54"/>
      <c r="AT349" s="9" t="s">
        <v>4</v>
      </c>
      <c r="AU349" s="9" t="s">
        <v>3</v>
      </c>
      <c r="AV349" s="8" t="s">
        <v>3</v>
      </c>
      <c r="AW349" s="8" t="s">
        <v>2</v>
      </c>
      <c r="AX349" s="8" t="s">
        <v>7</v>
      </c>
      <c r="AY349" s="9" t="s">
        <v>0</v>
      </c>
    </row>
    <row r="350" spans="1:65" s="69" customFormat="1" x14ac:dyDescent="0.2">
      <c r="B350" s="74"/>
      <c r="D350" s="17" t="s">
        <v>4</v>
      </c>
      <c r="E350" s="70" t="s">
        <v>6</v>
      </c>
      <c r="F350" s="77" t="s">
        <v>42</v>
      </c>
      <c r="H350" s="76">
        <v>55.560000000000009</v>
      </c>
      <c r="I350" s="75"/>
      <c r="L350" s="74"/>
      <c r="M350" s="73"/>
      <c r="N350" s="72"/>
      <c r="O350" s="72"/>
      <c r="P350" s="72"/>
      <c r="Q350" s="72"/>
      <c r="R350" s="72"/>
      <c r="S350" s="72"/>
      <c r="T350" s="71"/>
      <c r="AT350" s="70" t="s">
        <v>4</v>
      </c>
      <c r="AU350" s="70" t="s">
        <v>3</v>
      </c>
      <c r="AV350" s="69" t="s">
        <v>19</v>
      </c>
      <c r="AW350" s="69" t="s">
        <v>2</v>
      </c>
      <c r="AX350" s="69" t="s">
        <v>1</v>
      </c>
      <c r="AY350" s="70" t="s">
        <v>0</v>
      </c>
    </row>
    <row r="351" spans="1:65" s="2" customFormat="1" ht="16.5" customHeight="1" x14ac:dyDescent="0.2">
      <c r="A351" s="3"/>
      <c r="B351" s="41"/>
      <c r="C351" s="40" t="s">
        <v>752</v>
      </c>
      <c r="D351" s="40" t="s">
        <v>11</v>
      </c>
      <c r="E351" s="39" t="s">
        <v>751</v>
      </c>
      <c r="F351" s="34" t="s">
        <v>750</v>
      </c>
      <c r="G351" s="38" t="s">
        <v>54</v>
      </c>
      <c r="H351" s="37">
        <v>55.56</v>
      </c>
      <c r="I351" s="36"/>
      <c r="J351" s="35">
        <f>ROUND(I351*H351,2)</f>
        <v>0</v>
      </c>
      <c r="K351" s="34" t="s">
        <v>13</v>
      </c>
      <c r="L351" s="4"/>
      <c r="M351" s="33" t="s">
        <v>6</v>
      </c>
      <c r="N351" s="32" t="s">
        <v>12</v>
      </c>
      <c r="O351" s="31"/>
      <c r="P351" s="30">
        <f>O351*H351</f>
        <v>0</v>
      </c>
      <c r="Q351" s="30">
        <v>0</v>
      </c>
      <c r="R351" s="30">
        <f>Q351*H351</f>
        <v>0</v>
      </c>
      <c r="S351" s="30">
        <v>0</v>
      </c>
      <c r="T351" s="29">
        <f>S351*H351</f>
        <v>0</v>
      </c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R351" s="26" t="s">
        <v>19</v>
      </c>
      <c r="AT351" s="26" t="s">
        <v>11</v>
      </c>
      <c r="AU351" s="26" t="s">
        <v>3</v>
      </c>
      <c r="AY351" s="27" t="s">
        <v>0</v>
      </c>
      <c r="BE351" s="28">
        <f>IF(N351="základní",J351,0)</f>
        <v>0</v>
      </c>
      <c r="BF351" s="28">
        <f>IF(N351="snížená",J351,0)</f>
        <v>0</v>
      </c>
      <c r="BG351" s="28">
        <f>IF(N351="zákl. přenesená",J351,0)</f>
        <v>0</v>
      </c>
      <c r="BH351" s="28">
        <f>IF(N351="sníž. přenesená",J351,0)</f>
        <v>0</v>
      </c>
      <c r="BI351" s="28">
        <f>IF(N351="nulová",J351,0)</f>
        <v>0</v>
      </c>
      <c r="BJ351" s="27" t="s">
        <v>1</v>
      </c>
      <c r="BK351" s="28">
        <f>ROUND(I351*H351,2)</f>
        <v>0</v>
      </c>
      <c r="BL351" s="27" t="s">
        <v>19</v>
      </c>
      <c r="BM351" s="26" t="s">
        <v>749</v>
      </c>
    </row>
    <row r="352" spans="1:65" s="2" customFormat="1" ht="16.5" customHeight="1" x14ac:dyDescent="0.2">
      <c r="A352" s="3"/>
      <c r="B352" s="41"/>
      <c r="C352" s="40" t="s">
        <v>748</v>
      </c>
      <c r="D352" s="40" t="s">
        <v>11</v>
      </c>
      <c r="E352" s="39" t="s">
        <v>747</v>
      </c>
      <c r="F352" s="34" t="s">
        <v>746</v>
      </c>
      <c r="G352" s="38" t="s">
        <v>65</v>
      </c>
      <c r="H352" s="37">
        <v>1.8640000000000001</v>
      </c>
      <c r="I352" s="36"/>
      <c r="J352" s="35">
        <f>ROUND(I352*H352,2)</f>
        <v>0</v>
      </c>
      <c r="K352" s="34" t="s">
        <v>13</v>
      </c>
      <c r="L352" s="4"/>
      <c r="M352" s="33" t="s">
        <v>6</v>
      </c>
      <c r="N352" s="32" t="s">
        <v>12</v>
      </c>
      <c r="O352" s="31"/>
      <c r="P352" s="30">
        <f>O352*H352</f>
        <v>0</v>
      </c>
      <c r="Q352" s="30">
        <v>1.0601700000000001</v>
      </c>
      <c r="R352" s="30">
        <f>Q352*H352</f>
        <v>1.9761568800000002</v>
      </c>
      <c r="S352" s="30">
        <v>0</v>
      </c>
      <c r="T352" s="29">
        <f>S352*H352</f>
        <v>0</v>
      </c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R352" s="26" t="s">
        <v>19</v>
      </c>
      <c r="AT352" s="26" t="s">
        <v>11</v>
      </c>
      <c r="AU352" s="26" t="s">
        <v>3</v>
      </c>
      <c r="AY352" s="27" t="s">
        <v>0</v>
      </c>
      <c r="BE352" s="28">
        <f>IF(N352="základní",J352,0)</f>
        <v>0</v>
      </c>
      <c r="BF352" s="28">
        <f>IF(N352="snížená",J352,0)</f>
        <v>0</v>
      </c>
      <c r="BG352" s="28">
        <f>IF(N352="zákl. přenesená",J352,0)</f>
        <v>0</v>
      </c>
      <c r="BH352" s="28">
        <f>IF(N352="sníž. přenesená",J352,0)</f>
        <v>0</v>
      </c>
      <c r="BI352" s="28">
        <f>IF(N352="nulová",J352,0)</f>
        <v>0</v>
      </c>
      <c r="BJ352" s="27" t="s">
        <v>1</v>
      </c>
      <c r="BK352" s="28">
        <f>ROUND(I352*H352,2)</f>
        <v>0</v>
      </c>
      <c r="BL352" s="27" t="s">
        <v>19</v>
      </c>
      <c r="BM352" s="26" t="s">
        <v>745</v>
      </c>
    </row>
    <row r="353" spans="1:65" s="18" customFormat="1" x14ac:dyDescent="0.2">
      <c r="B353" s="23"/>
      <c r="D353" s="17" t="s">
        <v>4</v>
      </c>
      <c r="E353" s="19" t="s">
        <v>6</v>
      </c>
      <c r="F353" s="25" t="s">
        <v>739</v>
      </c>
      <c r="H353" s="19" t="s">
        <v>6</v>
      </c>
      <c r="I353" s="24"/>
      <c r="L353" s="23"/>
      <c r="M353" s="22"/>
      <c r="N353" s="21"/>
      <c r="O353" s="21"/>
      <c r="P353" s="21"/>
      <c r="Q353" s="21"/>
      <c r="R353" s="21"/>
      <c r="S353" s="21"/>
      <c r="T353" s="20"/>
      <c r="AT353" s="19" t="s">
        <v>4</v>
      </c>
      <c r="AU353" s="19" t="s">
        <v>3</v>
      </c>
      <c r="AV353" s="18" t="s">
        <v>1</v>
      </c>
      <c r="AW353" s="18" t="s">
        <v>2</v>
      </c>
      <c r="AX353" s="18" t="s">
        <v>7</v>
      </c>
      <c r="AY353" s="19" t="s">
        <v>0</v>
      </c>
    </row>
    <row r="354" spans="1:65" s="18" customFormat="1" x14ac:dyDescent="0.2">
      <c r="B354" s="23"/>
      <c r="D354" s="17" t="s">
        <v>4</v>
      </c>
      <c r="E354" s="19" t="s">
        <v>6</v>
      </c>
      <c r="F354" s="25" t="s">
        <v>738</v>
      </c>
      <c r="H354" s="19" t="s">
        <v>6</v>
      </c>
      <c r="I354" s="24"/>
      <c r="L354" s="23"/>
      <c r="M354" s="22"/>
      <c r="N354" s="21"/>
      <c r="O354" s="21"/>
      <c r="P354" s="21"/>
      <c r="Q354" s="21"/>
      <c r="R354" s="21"/>
      <c r="S354" s="21"/>
      <c r="T354" s="20"/>
      <c r="AT354" s="19" t="s">
        <v>4</v>
      </c>
      <c r="AU354" s="19" t="s">
        <v>3</v>
      </c>
      <c r="AV354" s="18" t="s">
        <v>1</v>
      </c>
      <c r="AW354" s="18" t="s">
        <v>2</v>
      </c>
      <c r="AX354" s="18" t="s">
        <v>7</v>
      </c>
      <c r="AY354" s="19" t="s">
        <v>0</v>
      </c>
    </row>
    <row r="355" spans="1:65" s="18" customFormat="1" x14ac:dyDescent="0.2">
      <c r="B355" s="23"/>
      <c r="D355" s="17" t="s">
        <v>4</v>
      </c>
      <c r="E355" s="19" t="s">
        <v>6</v>
      </c>
      <c r="F355" s="25" t="s">
        <v>338</v>
      </c>
      <c r="H355" s="19" t="s">
        <v>6</v>
      </c>
      <c r="I355" s="24"/>
      <c r="L355" s="23"/>
      <c r="M355" s="22"/>
      <c r="N355" s="21"/>
      <c r="O355" s="21"/>
      <c r="P355" s="21"/>
      <c r="Q355" s="21"/>
      <c r="R355" s="21"/>
      <c r="S355" s="21"/>
      <c r="T355" s="20"/>
      <c r="AT355" s="19" t="s">
        <v>4</v>
      </c>
      <c r="AU355" s="19" t="s">
        <v>3</v>
      </c>
      <c r="AV355" s="18" t="s">
        <v>1</v>
      </c>
      <c r="AW355" s="18" t="s">
        <v>2</v>
      </c>
      <c r="AX355" s="18" t="s">
        <v>7</v>
      </c>
      <c r="AY355" s="19" t="s">
        <v>0</v>
      </c>
    </row>
    <row r="356" spans="1:65" s="8" customFormat="1" x14ac:dyDescent="0.2">
      <c r="B356" s="13"/>
      <c r="D356" s="17" t="s">
        <v>4</v>
      </c>
      <c r="E356" s="9" t="s">
        <v>6</v>
      </c>
      <c r="F356" s="16" t="s">
        <v>744</v>
      </c>
      <c r="H356" s="15">
        <v>1.8640000000000001</v>
      </c>
      <c r="I356" s="14"/>
      <c r="L356" s="13"/>
      <c r="M356" s="56"/>
      <c r="N356" s="55"/>
      <c r="O356" s="55"/>
      <c r="P356" s="55"/>
      <c r="Q356" s="55"/>
      <c r="R356" s="55"/>
      <c r="S356" s="55"/>
      <c r="T356" s="54"/>
      <c r="AT356" s="9" t="s">
        <v>4</v>
      </c>
      <c r="AU356" s="9" t="s">
        <v>3</v>
      </c>
      <c r="AV356" s="8" t="s">
        <v>3</v>
      </c>
      <c r="AW356" s="8" t="s">
        <v>2</v>
      </c>
      <c r="AX356" s="8" t="s">
        <v>1</v>
      </c>
      <c r="AY356" s="9" t="s">
        <v>0</v>
      </c>
    </row>
    <row r="357" spans="1:65" s="2" customFormat="1" ht="16.5" customHeight="1" x14ac:dyDescent="0.2">
      <c r="A357" s="3"/>
      <c r="B357" s="41"/>
      <c r="C357" s="40" t="s">
        <v>743</v>
      </c>
      <c r="D357" s="40" t="s">
        <v>11</v>
      </c>
      <c r="E357" s="39" t="s">
        <v>742</v>
      </c>
      <c r="F357" s="34" t="s">
        <v>741</v>
      </c>
      <c r="G357" s="38" t="s">
        <v>65</v>
      </c>
      <c r="H357" s="37">
        <v>0.17799999999999999</v>
      </c>
      <c r="I357" s="36"/>
      <c r="J357" s="35">
        <f>ROUND(I357*H357,2)</f>
        <v>0</v>
      </c>
      <c r="K357" s="34" t="s">
        <v>13</v>
      </c>
      <c r="L357" s="4"/>
      <c r="M357" s="33" t="s">
        <v>6</v>
      </c>
      <c r="N357" s="32" t="s">
        <v>12</v>
      </c>
      <c r="O357" s="31"/>
      <c r="P357" s="30">
        <f>O357*H357</f>
        <v>0</v>
      </c>
      <c r="Q357" s="30">
        <v>1.06277</v>
      </c>
      <c r="R357" s="30">
        <f>Q357*H357</f>
        <v>0.18917305999999998</v>
      </c>
      <c r="S357" s="30">
        <v>0</v>
      </c>
      <c r="T357" s="29">
        <f>S357*H357</f>
        <v>0</v>
      </c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R357" s="26" t="s">
        <v>19</v>
      </c>
      <c r="AT357" s="26" t="s">
        <v>11</v>
      </c>
      <c r="AU357" s="26" t="s">
        <v>3</v>
      </c>
      <c r="AY357" s="27" t="s">
        <v>0</v>
      </c>
      <c r="BE357" s="28">
        <f>IF(N357="základní",J357,0)</f>
        <v>0</v>
      </c>
      <c r="BF357" s="28">
        <f>IF(N357="snížená",J357,0)</f>
        <v>0</v>
      </c>
      <c r="BG357" s="28">
        <f>IF(N357="zákl. přenesená",J357,0)</f>
        <v>0</v>
      </c>
      <c r="BH357" s="28">
        <f>IF(N357="sníž. přenesená",J357,0)</f>
        <v>0</v>
      </c>
      <c r="BI357" s="28">
        <f>IF(N357="nulová",J357,0)</f>
        <v>0</v>
      </c>
      <c r="BJ357" s="27" t="s">
        <v>1</v>
      </c>
      <c r="BK357" s="28">
        <f>ROUND(I357*H357,2)</f>
        <v>0</v>
      </c>
      <c r="BL357" s="27" t="s">
        <v>19</v>
      </c>
      <c r="BM357" s="26" t="s">
        <v>740</v>
      </c>
    </row>
    <row r="358" spans="1:65" s="18" customFormat="1" x14ac:dyDescent="0.2">
      <c r="B358" s="23"/>
      <c r="D358" s="17" t="s">
        <v>4</v>
      </c>
      <c r="E358" s="19" t="s">
        <v>6</v>
      </c>
      <c r="F358" s="25" t="s">
        <v>739</v>
      </c>
      <c r="H358" s="19" t="s">
        <v>6</v>
      </c>
      <c r="I358" s="24"/>
      <c r="L358" s="23"/>
      <c r="M358" s="22"/>
      <c r="N358" s="21"/>
      <c r="O358" s="21"/>
      <c r="P358" s="21"/>
      <c r="Q358" s="21"/>
      <c r="R358" s="21"/>
      <c r="S358" s="21"/>
      <c r="T358" s="20"/>
      <c r="AT358" s="19" t="s">
        <v>4</v>
      </c>
      <c r="AU358" s="19" t="s">
        <v>3</v>
      </c>
      <c r="AV358" s="18" t="s">
        <v>1</v>
      </c>
      <c r="AW358" s="18" t="s">
        <v>2</v>
      </c>
      <c r="AX358" s="18" t="s">
        <v>7</v>
      </c>
      <c r="AY358" s="19" t="s">
        <v>0</v>
      </c>
    </row>
    <row r="359" spans="1:65" s="18" customFormat="1" x14ac:dyDescent="0.2">
      <c r="B359" s="23"/>
      <c r="D359" s="17" t="s">
        <v>4</v>
      </c>
      <c r="E359" s="19" t="s">
        <v>6</v>
      </c>
      <c r="F359" s="25" t="s">
        <v>738</v>
      </c>
      <c r="H359" s="19" t="s">
        <v>6</v>
      </c>
      <c r="I359" s="24"/>
      <c r="L359" s="23"/>
      <c r="M359" s="22"/>
      <c r="N359" s="21"/>
      <c r="O359" s="21"/>
      <c r="P359" s="21"/>
      <c r="Q359" s="21"/>
      <c r="R359" s="21"/>
      <c r="S359" s="21"/>
      <c r="T359" s="20"/>
      <c r="AT359" s="19" t="s">
        <v>4</v>
      </c>
      <c r="AU359" s="19" t="s">
        <v>3</v>
      </c>
      <c r="AV359" s="18" t="s">
        <v>1</v>
      </c>
      <c r="AW359" s="18" t="s">
        <v>2</v>
      </c>
      <c r="AX359" s="18" t="s">
        <v>7</v>
      </c>
      <c r="AY359" s="19" t="s">
        <v>0</v>
      </c>
    </row>
    <row r="360" spans="1:65" s="18" customFormat="1" x14ac:dyDescent="0.2">
      <c r="B360" s="23"/>
      <c r="D360" s="17" t="s">
        <v>4</v>
      </c>
      <c r="E360" s="19" t="s">
        <v>6</v>
      </c>
      <c r="F360" s="25" t="s">
        <v>338</v>
      </c>
      <c r="H360" s="19" t="s">
        <v>6</v>
      </c>
      <c r="I360" s="24"/>
      <c r="L360" s="23"/>
      <c r="M360" s="22"/>
      <c r="N360" s="21"/>
      <c r="O360" s="21"/>
      <c r="P360" s="21"/>
      <c r="Q360" s="21"/>
      <c r="R360" s="21"/>
      <c r="S360" s="21"/>
      <c r="T360" s="20"/>
      <c r="AT360" s="19" t="s">
        <v>4</v>
      </c>
      <c r="AU360" s="19" t="s">
        <v>3</v>
      </c>
      <c r="AV360" s="18" t="s">
        <v>1</v>
      </c>
      <c r="AW360" s="18" t="s">
        <v>2</v>
      </c>
      <c r="AX360" s="18" t="s">
        <v>7</v>
      </c>
      <c r="AY360" s="19" t="s">
        <v>0</v>
      </c>
    </row>
    <row r="361" spans="1:65" s="8" customFormat="1" x14ac:dyDescent="0.2">
      <c r="B361" s="13"/>
      <c r="D361" s="17" t="s">
        <v>4</v>
      </c>
      <c r="E361" s="9" t="s">
        <v>6</v>
      </c>
      <c r="F361" s="16" t="s">
        <v>737</v>
      </c>
      <c r="H361" s="15">
        <v>0.17799999999999999</v>
      </c>
      <c r="I361" s="14"/>
      <c r="L361" s="13"/>
      <c r="M361" s="56"/>
      <c r="N361" s="55"/>
      <c r="O361" s="55"/>
      <c r="P361" s="55"/>
      <c r="Q361" s="55"/>
      <c r="R361" s="55"/>
      <c r="S361" s="55"/>
      <c r="T361" s="54"/>
      <c r="AT361" s="9" t="s">
        <v>4</v>
      </c>
      <c r="AU361" s="9" t="s">
        <v>3</v>
      </c>
      <c r="AV361" s="8" t="s">
        <v>3</v>
      </c>
      <c r="AW361" s="8" t="s">
        <v>2</v>
      </c>
      <c r="AX361" s="8" t="s">
        <v>1</v>
      </c>
      <c r="AY361" s="9" t="s">
        <v>0</v>
      </c>
    </row>
    <row r="362" spans="1:65" s="2" customFormat="1" ht="16.5" customHeight="1" x14ac:dyDescent="0.2">
      <c r="A362" s="3"/>
      <c r="B362" s="41"/>
      <c r="C362" s="40" t="s">
        <v>736</v>
      </c>
      <c r="D362" s="40" t="s">
        <v>11</v>
      </c>
      <c r="E362" s="39" t="s">
        <v>735</v>
      </c>
      <c r="F362" s="34" t="s">
        <v>734</v>
      </c>
      <c r="G362" s="38" t="s">
        <v>251</v>
      </c>
      <c r="H362" s="37">
        <v>112.64100000000001</v>
      </c>
      <c r="I362" s="36"/>
      <c r="J362" s="35">
        <f>ROUND(I362*H362,2)</f>
        <v>0</v>
      </c>
      <c r="K362" s="34" t="s">
        <v>13</v>
      </c>
      <c r="L362" s="4"/>
      <c r="M362" s="33" t="s">
        <v>6</v>
      </c>
      <c r="N362" s="32" t="s">
        <v>12</v>
      </c>
      <c r="O362" s="31"/>
      <c r="P362" s="30">
        <f>O362*H362</f>
        <v>0</v>
      </c>
      <c r="Q362" s="30">
        <v>2.4744999999999999</v>
      </c>
      <c r="R362" s="30">
        <f>Q362*H362</f>
        <v>278.73015450000003</v>
      </c>
      <c r="S362" s="30">
        <v>0</v>
      </c>
      <c r="T362" s="29">
        <f>S362*H362</f>
        <v>0</v>
      </c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R362" s="26" t="s">
        <v>19</v>
      </c>
      <c r="AT362" s="26" t="s">
        <v>11</v>
      </c>
      <c r="AU362" s="26" t="s">
        <v>3</v>
      </c>
      <c r="AY362" s="27" t="s">
        <v>0</v>
      </c>
      <c r="BE362" s="28">
        <f>IF(N362="základní",J362,0)</f>
        <v>0</v>
      </c>
      <c r="BF362" s="28">
        <f>IF(N362="snížená",J362,0)</f>
        <v>0</v>
      </c>
      <c r="BG362" s="28">
        <f>IF(N362="zákl. přenesená",J362,0)</f>
        <v>0</v>
      </c>
      <c r="BH362" s="28">
        <f>IF(N362="sníž. přenesená",J362,0)</f>
        <v>0</v>
      </c>
      <c r="BI362" s="28">
        <f>IF(N362="nulová",J362,0)</f>
        <v>0</v>
      </c>
      <c r="BJ362" s="27" t="s">
        <v>1</v>
      </c>
      <c r="BK362" s="28">
        <f>ROUND(I362*H362,2)</f>
        <v>0</v>
      </c>
      <c r="BL362" s="27" t="s">
        <v>19</v>
      </c>
      <c r="BM362" s="26" t="s">
        <v>733</v>
      </c>
    </row>
    <row r="363" spans="1:65" s="18" customFormat="1" x14ac:dyDescent="0.2">
      <c r="B363" s="23"/>
      <c r="D363" s="17" t="s">
        <v>4</v>
      </c>
      <c r="E363" s="19" t="s">
        <v>6</v>
      </c>
      <c r="F363" s="25" t="s">
        <v>221</v>
      </c>
      <c r="H363" s="19" t="s">
        <v>6</v>
      </c>
      <c r="I363" s="24"/>
      <c r="L363" s="23"/>
      <c r="M363" s="22"/>
      <c r="N363" s="21"/>
      <c r="O363" s="21"/>
      <c r="P363" s="21"/>
      <c r="Q363" s="21"/>
      <c r="R363" s="21"/>
      <c r="S363" s="21"/>
      <c r="T363" s="20"/>
      <c r="AT363" s="19" t="s">
        <v>4</v>
      </c>
      <c r="AU363" s="19" t="s">
        <v>3</v>
      </c>
      <c r="AV363" s="18" t="s">
        <v>1</v>
      </c>
      <c r="AW363" s="18" t="s">
        <v>2</v>
      </c>
      <c r="AX363" s="18" t="s">
        <v>7</v>
      </c>
      <c r="AY363" s="19" t="s">
        <v>0</v>
      </c>
    </row>
    <row r="364" spans="1:65" s="18" customFormat="1" x14ac:dyDescent="0.2">
      <c r="B364" s="23"/>
      <c r="D364" s="17" t="s">
        <v>4</v>
      </c>
      <c r="E364" s="19" t="s">
        <v>6</v>
      </c>
      <c r="F364" s="25" t="s">
        <v>220</v>
      </c>
      <c r="H364" s="19" t="s">
        <v>6</v>
      </c>
      <c r="I364" s="24"/>
      <c r="L364" s="23"/>
      <c r="M364" s="22"/>
      <c r="N364" s="21"/>
      <c r="O364" s="21"/>
      <c r="P364" s="21"/>
      <c r="Q364" s="21"/>
      <c r="R364" s="21"/>
      <c r="S364" s="21"/>
      <c r="T364" s="20"/>
      <c r="AT364" s="19" t="s">
        <v>4</v>
      </c>
      <c r="AU364" s="19" t="s">
        <v>3</v>
      </c>
      <c r="AV364" s="18" t="s">
        <v>1</v>
      </c>
      <c r="AW364" s="18" t="s">
        <v>2</v>
      </c>
      <c r="AX364" s="18" t="s">
        <v>7</v>
      </c>
      <c r="AY364" s="19" t="s">
        <v>0</v>
      </c>
    </row>
    <row r="365" spans="1:65" s="18" customFormat="1" x14ac:dyDescent="0.2">
      <c r="B365" s="23"/>
      <c r="D365" s="17" t="s">
        <v>4</v>
      </c>
      <c r="E365" s="19" t="s">
        <v>6</v>
      </c>
      <c r="F365" s="25" t="s">
        <v>219</v>
      </c>
      <c r="H365" s="19" t="s">
        <v>6</v>
      </c>
      <c r="I365" s="24"/>
      <c r="L365" s="23"/>
      <c r="M365" s="22"/>
      <c r="N365" s="21"/>
      <c r="O365" s="21"/>
      <c r="P365" s="21"/>
      <c r="Q365" s="21"/>
      <c r="R365" s="21"/>
      <c r="S365" s="21"/>
      <c r="T365" s="20"/>
      <c r="AT365" s="19" t="s">
        <v>4</v>
      </c>
      <c r="AU365" s="19" t="s">
        <v>3</v>
      </c>
      <c r="AV365" s="18" t="s">
        <v>1</v>
      </c>
      <c r="AW365" s="18" t="s">
        <v>2</v>
      </c>
      <c r="AX365" s="18" t="s">
        <v>7</v>
      </c>
      <c r="AY365" s="19" t="s">
        <v>0</v>
      </c>
    </row>
    <row r="366" spans="1:65" s="18" customFormat="1" x14ac:dyDescent="0.2">
      <c r="B366" s="23"/>
      <c r="D366" s="17" t="s">
        <v>4</v>
      </c>
      <c r="E366" s="19" t="s">
        <v>6</v>
      </c>
      <c r="F366" s="25" t="s">
        <v>218</v>
      </c>
      <c r="H366" s="19" t="s">
        <v>6</v>
      </c>
      <c r="I366" s="24"/>
      <c r="L366" s="23"/>
      <c r="M366" s="22"/>
      <c r="N366" s="21"/>
      <c r="O366" s="21"/>
      <c r="P366" s="21"/>
      <c r="Q366" s="21"/>
      <c r="R366" s="21"/>
      <c r="S366" s="21"/>
      <c r="T366" s="20"/>
      <c r="AT366" s="19" t="s">
        <v>4</v>
      </c>
      <c r="AU366" s="19" t="s">
        <v>3</v>
      </c>
      <c r="AV366" s="18" t="s">
        <v>1</v>
      </c>
      <c r="AW366" s="18" t="s">
        <v>2</v>
      </c>
      <c r="AX366" s="18" t="s">
        <v>7</v>
      </c>
      <c r="AY366" s="19" t="s">
        <v>0</v>
      </c>
    </row>
    <row r="367" spans="1:65" s="18" customFormat="1" x14ac:dyDescent="0.2">
      <c r="B367" s="23"/>
      <c r="D367" s="17" t="s">
        <v>4</v>
      </c>
      <c r="E367" s="19" t="s">
        <v>6</v>
      </c>
      <c r="F367" s="25" t="s">
        <v>217</v>
      </c>
      <c r="H367" s="19" t="s">
        <v>6</v>
      </c>
      <c r="I367" s="24"/>
      <c r="L367" s="23"/>
      <c r="M367" s="22"/>
      <c r="N367" s="21"/>
      <c r="O367" s="21"/>
      <c r="P367" s="21"/>
      <c r="Q367" s="21"/>
      <c r="R367" s="21"/>
      <c r="S367" s="21"/>
      <c r="T367" s="20"/>
      <c r="AT367" s="19" t="s">
        <v>4</v>
      </c>
      <c r="AU367" s="19" t="s">
        <v>3</v>
      </c>
      <c r="AV367" s="18" t="s">
        <v>1</v>
      </c>
      <c r="AW367" s="18" t="s">
        <v>2</v>
      </c>
      <c r="AX367" s="18" t="s">
        <v>7</v>
      </c>
      <c r="AY367" s="19" t="s">
        <v>0</v>
      </c>
    </row>
    <row r="368" spans="1:65" s="18" customFormat="1" x14ac:dyDescent="0.2">
      <c r="B368" s="23"/>
      <c r="D368" s="17" t="s">
        <v>4</v>
      </c>
      <c r="E368" s="19" t="s">
        <v>6</v>
      </c>
      <c r="F368" s="25" t="s">
        <v>216</v>
      </c>
      <c r="H368" s="19" t="s">
        <v>6</v>
      </c>
      <c r="I368" s="24"/>
      <c r="L368" s="23"/>
      <c r="M368" s="22"/>
      <c r="N368" s="21"/>
      <c r="O368" s="21"/>
      <c r="P368" s="21"/>
      <c r="Q368" s="21"/>
      <c r="R368" s="21"/>
      <c r="S368" s="21"/>
      <c r="T368" s="20"/>
      <c r="AT368" s="19" t="s">
        <v>4</v>
      </c>
      <c r="AU368" s="19" t="s">
        <v>3</v>
      </c>
      <c r="AV368" s="18" t="s">
        <v>1</v>
      </c>
      <c r="AW368" s="18" t="s">
        <v>2</v>
      </c>
      <c r="AX368" s="18" t="s">
        <v>7</v>
      </c>
      <c r="AY368" s="19" t="s">
        <v>0</v>
      </c>
    </row>
    <row r="369" spans="2:51" s="18" customFormat="1" x14ac:dyDescent="0.2">
      <c r="B369" s="23"/>
      <c r="D369" s="17" t="s">
        <v>4</v>
      </c>
      <c r="E369" s="19" t="s">
        <v>6</v>
      </c>
      <c r="F369" s="25" t="s">
        <v>215</v>
      </c>
      <c r="H369" s="19" t="s">
        <v>6</v>
      </c>
      <c r="I369" s="24"/>
      <c r="L369" s="23"/>
      <c r="M369" s="22"/>
      <c r="N369" s="21"/>
      <c r="O369" s="21"/>
      <c r="P369" s="21"/>
      <c r="Q369" s="21"/>
      <c r="R369" s="21"/>
      <c r="S369" s="21"/>
      <c r="T369" s="20"/>
      <c r="AT369" s="19" t="s">
        <v>4</v>
      </c>
      <c r="AU369" s="19" t="s">
        <v>3</v>
      </c>
      <c r="AV369" s="18" t="s">
        <v>1</v>
      </c>
      <c r="AW369" s="18" t="s">
        <v>2</v>
      </c>
      <c r="AX369" s="18" t="s">
        <v>7</v>
      </c>
      <c r="AY369" s="19" t="s">
        <v>0</v>
      </c>
    </row>
    <row r="370" spans="2:51" s="8" customFormat="1" x14ac:dyDescent="0.2">
      <c r="B370" s="13"/>
      <c r="D370" s="17" t="s">
        <v>4</v>
      </c>
      <c r="E370" s="9" t="s">
        <v>6</v>
      </c>
      <c r="F370" s="16" t="s">
        <v>732</v>
      </c>
      <c r="H370" s="15">
        <v>2.31</v>
      </c>
      <c r="I370" s="14"/>
      <c r="L370" s="13"/>
      <c r="M370" s="56"/>
      <c r="N370" s="55"/>
      <c r="O370" s="55"/>
      <c r="P370" s="55"/>
      <c r="Q370" s="55"/>
      <c r="R370" s="55"/>
      <c r="S370" s="55"/>
      <c r="T370" s="54"/>
      <c r="AT370" s="9" t="s">
        <v>4</v>
      </c>
      <c r="AU370" s="9" t="s">
        <v>3</v>
      </c>
      <c r="AV370" s="8" t="s">
        <v>3</v>
      </c>
      <c r="AW370" s="8" t="s">
        <v>2</v>
      </c>
      <c r="AX370" s="8" t="s">
        <v>7</v>
      </c>
      <c r="AY370" s="9" t="s">
        <v>0</v>
      </c>
    </row>
    <row r="371" spans="2:51" s="8" customFormat="1" x14ac:dyDescent="0.2">
      <c r="B371" s="13"/>
      <c r="D371" s="17" t="s">
        <v>4</v>
      </c>
      <c r="E371" s="9" t="s">
        <v>6</v>
      </c>
      <c r="F371" s="16" t="s">
        <v>731</v>
      </c>
      <c r="H371" s="15">
        <v>4.4850000000000003</v>
      </c>
      <c r="I371" s="14"/>
      <c r="L371" s="13"/>
      <c r="M371" s="56"/>
      <c r="N371" s="55"/>
      <c r="O371" s="55"/>
      <c r="P371" s="55"/>
      <c r="Q371" s="55"/>
      <c r="R371" s="55"/>
      <c r="S371" s="55"/>
      <c r="T371" s="54"/>
      <c r="AT371" s="9" t="s">
        <v>4</v>
      </c>
      <c r="AU371" s="9" t="s">
        <v>3</v>
      </c>
      <c r="AV371" s="8" t="s">
        <v>3</v>
      </c>
      <c r="AW371" s="8" t="s">
        <v>2</v>
      </c>
      <c r="AX371" s="8" t="s">
        <v>7</v>
      </c>
      <c r="AY371" s="9" t="s">
        <v>0</v>
      </c>
    </row>
    <row r="372" spans="2:51" s="18" customFormat="1" x14ac:dyDescent="0.2">
      <c r="B372" s="23"/>
      <c r="D372" s="17" t="s">
        <v>4</v>
      </c>
      <c r="E372" s="19" t="s">
        <v>6</v>
      </c>
      <c r="F372" s="25" t="s">
        <v>212</v>
      </c>
      <c r="H372" s="19" t="s">
        <v>6</v>
      </c>
      <c r="I372" s="24"/>
      <c r="L372" s="23"/>
      <c r="M372" s="22"/>
      <c r="N372" s="21"/>
      <c r="O372" s="21"/>
      <c r="P372" s="21"/>
      <c r="Q372" s="21"/>
      <c r="R372" s="21"/>
      <c r="S372" s="21"/>
      <c r="T372" s="20"/>
      <c r="AT372" s="19" t="s">
        <v>4</v>
      </c>
      <c r="AU372" s="19" t="s">
        <v>3</v>
      </c>
      <c r="AV372" s="18" t="s">
        <v>1</v>
      </c>
      <c r="AW372" s="18" t="s">
        <v>2</v>
      </c>
      <c r="AX372" s="18" t="s">
        <v>7</v>
      </c>
      <c r="AY372" s="19" t="s">
        <v>0</v>
      </c>
    </row>
    <row r="373" spans="2:51" s="18" customFormat="1" x14ac:dyDescent="0.2">
      <c r="B373" s="23"/>
      <c r="D373" s="17" t="s">
        <v>4</v>
      </c>
      <c r="E373" s="19" t="s">
        <v>6</v>
      </c>
      <c r="F373" s="25" t="s">
        <v>211</v>
      </c>
      <c r="H373" s="19" t="s">
        <v>6</v>
      </c>
      <c r="I373" s="24"/>
      <c r="L373" s="23"/>
      <c r="M373" s="22"/>
      <c r="N373" s="21"/>
      <c r="O373" s="21"/>
      <c r="P373" s="21"/>
      <c r="Q373" s="21"/>
      <c r="R373" s="21"/>
      <c r="S373" s="21"/>
      <c r="T373" s="20"/>
      <c r="AT373" s="19" t="s">
        <v>4</v>
      </c>
      <c r="AU373" s="19" t="s">
        <v>3</v>
      </c>
      <c r="AV373" s="18" t="s">
        <v>1</v>
      </c>
      <c r="AW373" s="18" t="s">
        <v>2</v>
      </c>
      <c r="AX373" s="18" t="s">
        <v>7</v>
      </c>
      <c r="AY373" s="19" t="s">
        <v>0</v>
      </c>
    </row>
    <row r="374" spans="2:51" s="8" customFormat="1" x14ac:dyDescent="0.2">
      <c r="B374" s="13"/>
      <c r="D374" s="17" t="s">
        <v>4</v>
      </c>
      <c r="E374" s="9" t="s">
        <v>6</v>
      </c>
      <c r="F374" s="16" t="s">
        <v>730</v>
      </c>
      <c r="H374" s="15">
        <v>61.970999999999997</v>
      </c>
      <c r="I374" s="14"/>
      <c r="L374" s="13"/>
      <c r="M374" s="56"/>
      <c r="N374" s="55"/>
      <c r="O374" s="55"/>
      <c r="P374" s="55"/>
      <c r="Q374" s="55"/>
      <c r="R374" s="55"/>
      <c r="S374" s="55"/>
      <c r="T374" s="54"/>
      <c r="AT374" s="9" t="s">
        <v>4</v>
      </c>
      <c r="AU374" s="9" t="s">
        <v>3</v>
      </c>
      <c r="AV374" s="8" t="s">
        <v>3</v>
      </c>
      <c r="AW374" s="8" t="s">
        <v>2</v>
      </c>
      <c r="AX374" s="8" t="s">
        <v>7</v>
      </c>
      <c r="AY374" s="9" t="s">
        <v>0</v>
      </c>
    </row>
    <row r="375" spans="2:51" s="8" customFormat="1" x14ac:dyDescent="0.2">
      <c r="B375" s="13"/>
      <c r="D375" s="17" t="s">
        <v>4</v>
      </c>
      <c r="E375" s="9" t="s">
        <v>6</v>
      </c>
      <c r="F375" s="16" t="s">
        <v>729</v>
      </c>
      <c r="H375" s="15">
        <v>0.54600000000000004</v>
      </c>
      <c r="I375" s="14"/>
      <c r="L375" s="13"/>
      <c r="M375" s="56"/>
      <c r="N375" s="55"/>
      <c r="O375" s="55"/>
      <c r="P375" s="55"/>
      <c r="Q375" s="55"/>
      <c r="R375" s="55"/>
      <c r="S375" s="55"/>
      <c r="T375" s="54"/>
      <c r="AT375" s="9" t="s">
        <v>4</v>
      </c>
      <c r="AU375" s="9" t="s">
        <v>3</v>
      </c>
      <c r="AV375" s="8" t="s">
        <v>3</v>
      </c>
      <c r="AW375" s="8" t="s">
        <v>2</v>
      </c>
      <c r="AX375" s="8" t="s">
        <v>7</v>
      </c>
      <c r="AY375" s="9" t="s">
        <v>0</v>
      </c>
    </row>
    <row r="376" spans="2:51" s="18" customFormat="1" x14ac:dyDescent="0.2">
      <c r="B376" s="23"/>
      <c r="D376" s="17" t="s">
        <v>4</v>
      </c>
      <c r="E376" s="19" t="s">
        <v>6</v>
      </c>
      <c r="F376" s="25" t="s">
        <v>672</v>
      </c>
      <c r="H376" s="19" t="s">
        <v>6</v>
      </c>
      <c r="I376" s="24"/>
      <c r="L376" s="23"/>
      <c r="M376" s="22"/>
      <c r="N376" s="21"/>
      <c r="O376" s="21"/>
      <c r="P376" s="21"/>
      <c r="Q376" s="21"/>
      <c r="R376" s="21"/>
      <c r="S376" s="21"/>
      <c r="T376" s="20"/>
      <c r="AT376" s="19" t="s">
        <v>4</v>
      </c>
      <c r="AU376" s="19" t="s">
        <v>3</v>
      </c>
      <c r="AV376" s="18" t="s">
        <v>1</v>
      </c>
      <c r="AW376" s="18" t="s">
        <v>2</v>
      </c>
      <c r="AX376" s="18" t="s">
        <v>7</v>
      </c>
      <c r="AY376" s="19" t="s">
        <v>0</v>
      </c>
    </row>
    <row r="377" spans="2:51" s="18" customFormat="1" x14ac:dyDescent="0.2">
      <c r="B377" s="23"/>
      <c r="D377" s="17" t="s">
        <v>4</v>
      </c>
      <c r="E377" s="19" t="s">
        <v>6</v>
      </c>
      <c r="F377" s="25" t="s">
        <v>671</v>
      </c>
      <c r="H377" s="19" t="s">
        <v>6</v>
      </c>
      <c r="I377" s="24"/>
      <c r="L377" s="23"/>
      <c r="M377" s="22"/>
      <c r="N377" s="21"/>
      <c r="O377" s="21"/>
      <c r="P377" s="21"/>
      <c r="Q377" s="21"/>
      <c r="R377" s="21"/>
      <c r="S377" s="21"/>
      <c r="T377" s="20"/>
      <c r="AT377" s="19" t="s">
        <v>4</v>
      </c>
      <c r="AU377" s="19" t="s">
        <v>3</v>
      </c>
      <c r="AV377" s="18" t="s">
        <v>1</v>
      </c>
      <c r="AW377" s="18" t="s">
        <v>2</v>
      </c>
      <c r="AX377" s="18" t="s">
        <v>7</v>
      </c>
      <c r="AY377" s="19" t="s">
        <v>0</v>
      </c>
    </row>
    <row r="378" spans="2:51" s="18" customFormat="1" x14ac:dyDescent="0.2">
      <c r="B378" s="23"/>
      <c r="D378" s="17" t="s">
        <v>4</v>
      </c>
      <c r="E378" s="19" t="s">
        <v>6</v>
      </c>
      <c r="F378" s="25" t="s">
        <v>670</v>
      </c>
      <c r="H378" s="19" t="s">
        <v>6</v>
      </c>
      <c r="I378" s="24"/>
      <c r="L378" s="23"/>
      <c r="M378" s="22"/>
      <c r="N378" s="21"/>
      <c r="O378" s="21"/>
      <c r="P378" s="21"/>
      <c r="Q378" s="21"/>
      <c r="R378" s="21"/>
      <c r="S378" s="21"/>
      <c r="T378" s="20"/>
      <c r="AT378" s="19" t="s">
        <v>4</v>
      </c>
      <c r="AU378" s="19" t="s">
        <v>3</v>
      </c>
      <c r="AV378" s="18" t="s">
        <v>1</v>
      </c>
      <c r="AW378" s="18" t="s">
        <v>2</v>
      </c>
      <c r="AX378" s="18" t="s">
        <v>7</v>
      </c>
      <c r="AY378" s="19" t="s">
        <v>0</v>
      </c>
    </row>
    <row r="379" spans="2:51" s="8" customFormat="1" x14ac:dyDescent="0.2">
      <c r="B379" s="13"/>
      <c r="D379" s="17" t="s">
        <v>4</v>
      </c>
      <c r="E379" s="9" t="s">
        <v>6</v>
      </c>
      <c r="F379" s="16" t="s">
        <v>728</v>
      </c>
      <c r="H379" s="15">
        <v>4.76</v>
      </c>
      <c r="I379" s="14"/>
      <c r="L379" s="13"/>
      <c r="M379" s="56"/>
      <c r="N379" s="55"/>
      <c r="O379" s="55"/>
      <c r="P379" s="55"/>
      <c r="Q379" s="55"/>
      <c r="R379" s="55"/>
      <c r="S379" s="55"/>
      <c r="T379" s="54"/>
      <c r="AT379" s="9" t="s">
        <v>4</v>
      </c>
      <c r="AU379" s="9" t="s">
        <v>3</v>
      </c>
      <c r="AV379" s="8" t="s">
        <v>3</v>
      </c>
      <c r="AW379" s="8" t="s">
        <v>2</v>
      </c>
      <c r="AX379" s="8" t="s">
        <v>7</v>
      </c>
      <c r="AY379" s="9" t="s">
        <v>0</v>
      </c>
    </row>
    <row r="380" spans="2:51" s="18" customFormat="1" x14ac:dyDescent="0.2">
      <c r="B380" s="23"/>
      <c r="D380" s="17" t="s">
        <v>4</v>
      </c>
      <c r="E380" s="19" t="s">
        <v>6</v>
      </c>
      <c r="F380" s="25" t="s">
        <v>209</v>
      </c>
      <c r="H380" s="19" t="s">
        <v>6</v>
      </c>
      <c r="I380" s="24"/>
      <c r="L380" s="23"/>
      <c r="M380" s="22"/>
      <c r="N380" s="21"/>
      <c r="O380" s="21"/>
      <c r="P380" s="21"/>
      <c r="Q380" s="21"/>
      <c r="R380" s="21"/>
      <c r="S380" s="21"/>
      <c r="T380" s="20"/>
      <c r="AT380" s="19" t="s">
        <v>4</v>
      </c>
      <c r="AU380" s="19" t="s">
        <v>3</v>
      </c>
      <c r="AV380" s="18" t="s">
        <v>1</v>
      </c>
      <c r="AW380" s="18" t="s">
        <v>2</v>
      </c>
      <c r="AX380" s="18" t="s">
        <v>7</v>
      </c>
      <c r="AY380" s="19" t="s">
        <v>0</v>
      </c>
    </row>
    <row r="381" spans="2:51" s="18" customFormat="1" x14ac:dyDescent="0.2">
      <c r="B381" s="23"/>
      <c r="D381" s="17" t="s">
        <v>4</v>
      </c>
      <c r="E381" s="19" t="s">
        <v>6</v>
      </c>
      <c r="F381" s="25" t="s">
        <v>208</v>
      </c>
      <c r="H381" s="19" t="s">
        <v>6</v>
      </c>
      <c r="I381" s="24"/>
      <c r="L381" s="23"/>
      <c r="M381" s="22"/>
      <c r="N381" s="21"/>
      <c r="O381" s="21"/>
      <c r="P381" s="21"/>
      <c r="Q381" s="21"/>
      <c r="R381" s="21"/>
      <c r="S381" s="21"/>
      <c r="T381" s="20"/>
      <c r="AT381" s="19" t="s">
        <v>4</v>
      </c>
      <c r="AU381" s="19" t="s">
        <v>3</v>
      </c>
      <c r="AV381" s="18" t="s">
        <v>1</v>
      </c>
      <c r="AW381" s="18" t="s">
        <v>2</v>
      </c>
      <c r="AX381" s="18" t="s">
        <v>7</v>
      </c>
      <c r="AY381" s="19" t="s">
        <v>0</v>
      </c>
    </row>
    <row r="382" spans="2:51" s="8" customFormat="1" x14ac:dyDescent="0.2">
      <c r="B382" s="13"/>
      <c r="D382" s="17" t="s">
        <v>4</v>
      </c>
      <c r="E382" s="9" t="s">
        <v>6</v>
      </c>
      <c r="F382" s="16" t="s">
        <v>727</v>
      </c>
      <c r="H382" s="15">
        <v>28.01</v>
      </c>
      <c r="I382" s="14"/>
      <c r="L382" s="13"/>
      <c r="M382" s="56"/>
      <c r="N382" s="55"/>
      <c r="O382" s="55"/>
      <c r="P382" s="55"/>
      <c r="Q382" s="55"/>
      <c r="R382" s="55"/>
      <c r="S382" s="55"/>
      <c r="T382" s="54"/>
      <c r="AT382" s="9" t="s">
        <v>4</v>
      </c>
      <c r="AU382" s="9" t="s">
        <v>3</v>
      </c>
      <c r="AV382" s="8" t="s">
        <v>3</v>
      </c>
      <c r="AW382" s="8" t="s">
        <v>2</v>
      </c>
      <c r="AX382" s="8" t="s">
        <v>7</v>
      </c>
      <c r="AY382" s="9" t="s">
        <v>0</v>
      </c>
    </row>
    <row r="383" spans="2:51" s="8" customFormat="1" x14ac:dyDescent="0.2">
      <c r="B383" s="13"/>
      <c r="D383" s="17" t="s">
        <v>4</v>
      </c>
      <c r="E383" s="9" t="s">
        <v>6</v>
      </c>
      <c r="F383" s="16" t="s">
        <v>726</v>
      </c>
      <c r="H383" s="15">
        <v>0.85199999999999998</v>
      </c>
      <c r="I383" s="14"/>
      <c r="L383" s="13"/>
      <c r="M383" s="56"/>
      <c r="N383" s="55"/>
      <c r="O383" s="55"/>
      <c r="P383" s="55"/>
      <c r="Q383" s="55"/>
      <c r="R383" s="55"/>
      <c r="S383" s="55"/>
      <c r="T383" s="54"/>
      <c r="AT383" s="9" t="s">
        <v>4</v>
      </c>
      <c r="AU383" s="9" t="s">
        <v>3</v>
      </c>
      <c r="AV383" s="8" t="s">
        <v>3</v>
      </c>
      <c r="AW383" s="8" t="s">
        <v>2</v>
      </c>
      <c r="AX383" s="8" t="s">
        <v>7</v>
      </c>
      <c r="AY383" s="9" t="s">
        <v>0</v>
      </c>
    </row>
    <row r="384" spans="2:51" s="8" customFormat="1" x14ac:dyDescent="0.2">
      <c r="B384" s="13"/>
      <c r="D384" s="17" t="s">
        <v>4</v>
      </c>
      <c r="E384" s="9" t="s">
        <v>6</v>
      </c>
      <c r="F384" s="16" t="s">
        <v>725</v>
      </c>
      <c r="H384" s="15">
        <v>4.7930000000000001</v>
      </c>
      <c r="I384" s="14"/>
      <c r="L384" s="13"/>
      <c r="M384" s="56"/>
      <c r="N384" s="55"/>
      <c r="O384" s="55"/>
      <c r="P384" s="55"/>
      <c r="Q384" s="55"/>
      <c r="R384" s="55"/>
      <c r="S384" s="55"/>
      <c r="T384" s="54"/>
      <c r="AT384" s="9" t="s">
        <v>4</v>
      </c>
      <c r="AU384" s="9" t="s">
        <v>3</v>
      </c>
      <c r="AV384" s="8" t="s">
        <v>3</v>
      </c>
      <c r="AW384" s="8" t="s">
        <v>2</v>
      </c>
      <c r="AX384" s="8" t="s">
        <v>7</v>
      </c>
      <c r="AY384" s="9" t="s">
        <v>0</v>
      </c>
    </row>
    <row r="385" spans="1:65" s="18" customFormat="1" x14ac:dyDescent="0.2">
      <c r="B385" s="23"/>
      <c r="D385" s="17" t="s">
        <v>4</v>
      </c>
      <c r="E385" s="19" t="s">
        <v>6</v>
      </c>
      <c r="F385" s="25" t="s">
        <v>672</v>
      </c>
      <c r="H385" s="19" t="s">
        <v>6</v>
      </c>
      <c r="I385" s="24"/>
      <c r="L385" s="23"/>
      <c r="M385" s="22"/>
      <c r="N385" s="21"/>
      <c r="O385" s="21"/>
      <c r="P385" s="21"/>
      <c r="Q385" s="21"/>
      <c r="R385" s="21"/>
      <c r="S385" s="21"/>
      <c r="T385" s="20"/>
      <c r="AT385" s="19" t="s">
        <v>4</v>
      </c>
      <c r="AU385" s="19" t="s">
        <v>3</v>
      </c>
      <c r="AV385" s="18" t="s">
        <v>1</v>
      </c>
      <c r="AW385" s="18" t="s">
        <v>2</v>
      </c>
      <c r="AX385" s="18" t="s">
        <v>7</v>
      </c>
      <c r="AY385" s="19" t="s">
        <v>0</v>
      </c>
    </row>
    <row r="386" spans="1:65" s="18" customFormat="1" x14ac:dyDescent="0.2">
      <c r="B386" s="23"/>
      <c r="D386" s="17" t="s">
        <v>4</v>
      </c>
      <c r="E386" s="19" t="s">
        <v>6</v>
      </c>
      <c r="F386" s="25" t="s">
        <v>671</v>
      </c>
      <c r="H386" s="19" t="s">
        <v>6</v>
      </c>
      <c r="I386" s="24"/>
      <c r="L386" s="23"/>
      <c r="M386" s="22"/>
      <c r="N386" s="21"/>
      <c r="O386" s="21"/>
      <c r="P386" s="21"/>
      <c r="Q386" s="21"/>
      <c r="R386" s="21"/>
      <c r="S386" s="21"/>
      <c r="T386" s="20"/>
      <c r="AT386" s="19" t="s">
        <v>4</v>
      </c>
      <c r="AU386" s="19" t="s">
        <v>3</v>
      </c>
      <c r="AV386" s="18" t="s">
        <v>1</v>
      </c>
      <c r="AW386" s="18" t="s">
        <v>2</v>
      </c>
      <c r="AX386" s="18" t="s">
        <v>7</v>
      </c>
      <c r="AY386" s="19" t="s">
        <v>0</v>
      </c>
    </row>
    <row r="387" spans="1:65" s="18" customFormat="1" x14ac:dyDescent="0.2">
      <c r="B387" s="23"/>
      <c r="D387" s="17" t="s">
        <v>4</v>
      </c>
      <c r="E387" s="19" t="s">
        <v>6</v>
      </c>
      <c r="F387" s="25" t="s">
        <v>702</v>
      </c>
      <c r="H387" s="19" t="s">
        <v>6</v>
      </c>
      <c r="I387" s="24"/>
      <c r="L387" s="23"/>
      <c r="M387" s="22"/>
      <c r="N387" s="21"/>
      <c r="O387" s="21"/>
      <c r="P387" s="21"/>
      <c r="Q387" s="21"/>
      <c r="R387" s="21"/>
      <c r="S387" s="21"/>
      <c r="T387" s="20"/>
      <c r="AT387" s="19" t="s">
        <v>4</v>
      </c>
      <c r="AU387" s="19" t="s">
        <v>3</v>
      </c>
      <c r="AV387" s="18" t="s">
        <v>1</v>
      </c>
      <c r="AW387" s="18" t="s">
        <v>2</v>
      </c>
      <c r="AX387" s="18" t="s">
        <v>7</v>
      </c>
      <c r="AY387" s="19" t="s">
        <v>0</v>
      </c>
    </row>
    <row r="388" spans="1:65" s="8" customFormat="1" x14ac:dyDescent="0.2">
      <c r="B388" s="13"/>
      <c r="D388" s="17" t="s">
        <v>4</v>
      </c>
      <c r="E388" s="9" t="s">
        <v>6</v>
      </c>
      <c r="F388" s="16" t="s">
        <v>724</v>
      </c>
      <c r="H388" s="15">
        <v>3.9390000000000001</v>
      </c>
      <c r="I388" s="14"/>
      <c r="L388" s="13"/>
      <c r="M388" s="56"/>
      <c r="N388" s="55"/>
      <c r="O388" s="55"/>
      <c r="P388" s="55"/>
      <c r="Q388" s="55"/>
      <c r="R388" s="55"/>
      <c r="S388" s="55"/>
      <c r="T388" s="54"/>
      <c r="AT388" s="9" t="s">
        <v>4</v>
      </c>
      <c r="AU388" s="9" t="s">
        <v>3</v>
      </c>
      <c r="AV388" s="8" t="s">
        <v>3</v>
      </c>
      <c r="AW388" s="8" t="s">
        <v>2</v>
      </c>
      <c r="AX388" s="8" t="s">
        <v>7</v>
      </c>
      <c r="AY388" s="9" t="s">
        <v>0</v>
      </c>
    </row>
    <row r="389" spans="1:65" s="8" customFormat="1" x14ac:dyDescent="0.2">
      <c r="B389" s="13"/>
      <c r="D389" s="17" t="s">
        <v>4</v>
      </c>
      <c r="E389" s="9" t="s">
        <v>6</v>
      </c>
      <c r="F389" s="16" t="s">
        <v>723</v>
      </c>
      <c r="H389" s="15">
        <v>0.97499999999999998</v>
      </c>
      <c r="I389" s="14"/>
      <c r="L389" s="13"/>
      <c r="M389" s="56"/>
      <c r="N389" s="55"/>
      <c r="O389" s="55"/>
      <c r="P389" s="55"/>
      <c r="Q389" s="55"/>
      <c r="R389" s="55"/>
      <c r="S389" s="55"/>
      <c r="T389" s="54"/>
      <c r="AT389" s="9" t="s">
        <v>4</v>
      </c>
      <c r="AU389" s="9" t="s">
        <v>3</v>
      </c>
      <c r="AV389" s="8" t="s">
        <v>3</v>
      </c>
      <c r="AW389" s="8" t="s">
        <v>2</v>
      </c>
      <c r="AX389" s="8" t="s">
        <v>7</v>
      </c>
      <c r="AY389" s="9" t="s">
        <v>0</v>
      </c>
    </row>
    <row r="390" spans="1:65" s="69" customFormat="1" x14ac:dyDescent="0.2">
      <c r="B390" s="74"/>
      <c r="D390" s="17" t="s">
        <v>4</v>
      </c>
      <c r="E390" s="70" t="s">
        <v>6</v>
      </c>
      <c r="F390" s="77" t="s">
        <v>42</v>
      </c>
      <c r="H390" s="76">
        <v>112.64100000000002</v>
      </c>
      <c r="I390" s="75"/>
      <c r="L390" s="74"/>
      <c r="M390" s="73"/>
      <c r="N390" s="72"/>
      <c r="O390" s="72"/>
      <c r="P390" s="72"/>
      <c r="Q390" s="72"/>
      <c r="R390" s="72"/>
      <c r="S390" s="72"/>
      <c r="T390" s="71"/>
      <c r="AT390" s="70" t="s">
        <v>4</v>
      </c>
      <c r="AU390" s="70" t="s">
        <v>3</v>
      </c>
      <c r="AV390" s="69" t="s">
        <v>19</v>
      </c>
      <c r="AW390" s="69" t="s">
        <v>2</v>
      </c>
      <c r="AX390" s="69" t="s">
        <v>1</v>
      </c>
      <c r="AY390" s="70" t="s">
        <v>0</v>
      </c>
    </row>
    <row r="391" spans="1:65" s="2" customFormat="1" ht="16.5" customHeight="1" x14ac:dyDescent="0.2">
      <c r="A391" s="3"/>
      <c r="B391" s="41"/>
      <c r="C391" s="66" t="s">
        <v>722</v>
      </c>
      <c r="D391" s="66" t="s">
        <v>26</v>
      </c>
      <c r="E391" s="65" t="s">
        <v>358</v>
      </c>
      <c r="F391" s="60" t="s">
        <v>357</v>
      </c>
      <c r="G391" s="64" t="s">
        <v>350</v>
      </c>
      <c r="H391" s="63">
        <v>229.78800000000001</v>
      </c>
      <c r="I391" s="62"/>
      <c r="J391" s="61">
        <f>ROUND(I391*H391,2)</f>
        <v>0</v>
      </c>
      <c r="K391" s="60" t="s">
        <v>13</v>
      </c>
      <c r="L391" s="59"/>
      <c r="M391" s="58" t="s">
        <v>6</v>
      </c>
      <c r="N391" s="57" t="s">
        <v>12</v>
      </c>
      <c r="O391" s="31"/>
      <c r="P391" s="30">
        <f>O391*H391</f>
        <v>0</v>
      </c>
      <c r="Q391" s="30">
        <v>1E-3</v>
      </c>
      <c r="R391" s="30">
        <f>Q391*H391</f>
        <v>0.22978800000000002</v>
      </c>
      <c r="S391" s="30">
        <v>0</v>
      </c>
      <c r="T391" s="29">
        <f>S391*H391</f>
        <v>0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R391" s="26" t="s">
        <v>256</v>
      </c>
      <c r="AT391" s="26" t="s">
        <v>26</v>
      </c>
      <c r="AU391" s="26" t="s">
        <v>3</v>
      </c>
      <c r="AY391" s="27" t="s">
        <v>0</v>
      </c>
      <c r="BE391" s="28">
        <f>IF(N391="základní",J391,0)</f>
        <v>0</v>
      </c>
      <c r="BF391" s="28">
        <f>IF(N391="snížená",J391,0)</f>
        <v>0</v>
      </c>
      <c r="BG391" s="28">
        <f>IF(N391="zákl. přenesená",J391,0)</f>
        <v>0</v>
      </c>
      <c r="BH391" s="28">
        <f>IF(N391="sníž. přenesená",J391,0)</f>
        <v>0</v>
      </c>
      <c r="BI391" s="28">
        <f>IF(N391="nulová",J391,0)</f>
        <v>0</v>
      </c>
      <c r="BJ391" s="27" t="s">
        <v>1</v>
      </c>
      <c r="BK391" s="28">
        <f>ROUND(I391*H391,2)</f>
        <v>0</v>
      </c>
      <c r="BL391" s="27" t="s">
        <v>19</v>
      </c>
      <c r="BM391" s="26" t="s">
        <v>721</v>
      </c>
    </row>
    <row r="392" spans="1:65" s="18" customFormat="1" x14ac:dyDescent="0.2">
      <c r="B392" s="23"/>
      <c r="D392" s="17" t="s">
        <v>4</v>
      </c>
      <c r="E392" s="19" t="s">
        <v>6</v>
      </c>
      <c r="F392" s="25" t="s">
        <v>221</v>
      </c>
      <c r="H392" s="19" t="s">
        <v>6</v>
      </c>
      <c r="I392" s="24"/>
      <c r="L392" s="23"/>
      <c r="M392" s="22"/>
      <c r="N392" s="21"/>
      <c r="O392" s="21"/>
      <c r="P392" s="21"/>
      <c r="Q392" s="21"/>
      <c r="R392" s="21"/>
      <c r="S392" s="21"/>
      <c r="T392" s="20"/>
      <c r="AT392" s="19" t="s">
        <v>4</v>
      </c>
      <c r="AU392" s="19" t="s">
        <v>3</v>
      </c>
      <c r="AV392" s="18" t="s">
        <v>1</v>
      </c>
      <c r="AW392" s="18" t="s">
        <v>2</v>
      </c>
      <c r="AX392" s="18" t="s">
        <v>7</v>
      </c>
      <c r="AY392" s="19" t="s">
        <v>0</v>
      </c>
    </row>
    <row r="393" spans="1:65" s="18" customFormat="1" x14ac:dyDescent="0.2">
      <c r="B393" s="23"/>
      <c r="D393" s="17" t="s">
        <v>4</v>
      </c>
      <c r="E393" s="19" t="s">
        <v>6</v>
      </c>
      <c r="F393" s="25" t="s">
        <v>220</v>
      </c>
      <c r="H393" s="19" t="s">
        <v>6</v>
      </c>
      <c r="I393" s="24"/>
      <c r="L393" s="23"/>
      <c r="M393" s="22"/>
      <c r="N393" s="21"/>
      <c r="O393" s="21"/>
      <c r="P393" s="21"/>
      <c r="Q393" s="21"/>
      <c r="R393" s="21"/>
      <c r="S393" s="21"/>
      <c r="T393" s="20"/>
      <c r="AT393" s="19" t="s">
        <v>4</v>
      </c>
      <c r="AU393" s="19" t="s">
        <v>3</v>
      </c>
      <c r="AV393" s="18" t="s">
        <v>1</v>
      </c>
      <c r="AW393" s="18" t="s">
        <v>2</v>
      </c>
      <c r="AX393" s="18" t="s">
        <v>7</v>
      </c>
      <c r="AY393" s="19" t="s">
        <v>0</v>
      </c>
    </row>
    <row r="394" spans="1:65" s="18" customFormat="1" x14ac:dyDescent="0.2">
      <c r="B394" s="23"/>
      <c r="D394" s="17" t="s">
        <v>4</v>
      </c>
      <c r="E394" s="19" t="s">
        <v>6</v>
      </c>
      <c r="F394" s="25" t="s">
        <v>219</v>
      </c>
      <c r="H394" s="19" t="s">
        <v>6</v>
      </c>
      <c r="I394" s="24"/>
      <c r="L394" s="23"/>
      <c r="M394" s="22"/>
      <c r="N394" s="21"/>
      <c r="O394" s="21"/>
      <c r="P394" s="21"/>
      <c r="Q394" s="21"/>
      <c r="R394" s="21"/>
      <c r="S394" s="21"/>
      <c r="T394" s="20"/>
      <c r="AT394" s="19" t="s">
        <v>4</v>
      </c>
      <c r="AU394" s="19" t="s">
        <v>3</v>
      </c>
      <c r="AV394" s="18" t="s">
        <v>1</v>
      </c>
      <c r="AW394" s="18" t="s">
        <v>2</v>
      </c>
      <c r="AX394" s="18" t="s">
        <v>7</v>
      </c>
      <c r="AY394" s="19" t="s">
        <v>0</v>
      </c>
    </row>
    <row r="395" spans="1:65" s="18" customFormat="1" x14ac:dyDescent="0.2">
      <c r="B395" s="23"/>
      <c r="D395" s="17" t="s">
        <v>4</v>
      </c>
      <c r="E395" s="19" t="s">
        <v>6</v>
      </c>
      <c r="F395" s="25" t="s">
        <v>720</v>
      </c>
      <c r="H395" s="19" t="s">
        <v>6</v>
      </c>
      <c r="I395" s="24"/>
      <c r="L395" s="23"/>
      <c r="M395" s="22"/>
      <c r="N395" s="21"/>
      <c r="O395" s="21"/>
      <c r="P395" s="21"/>
      <c r="Q395" s="21"/>
      <c r="R395" s="21"/>
      <c r="S395" s="21"/>
      <c r="T395" s="20"/>
      <c r="AT395" s="19" t="s">
        <v>4</v>
      </c>
      <c r="AU395" s="19" t="s">
        <v>3</v>
      </c>
      <c r="AV395" s="18" t="s">
        <v>1</v>
      </c>
      <c r="AW395" s="18" t="s">
        <v>2</v>
      </c>
      <c r="AX395" s="18" t="s">
        <v>7</v>
      </c>
      <c r="AY395" s="19" t="s">
        <v>0</v>
      </c>
    </row>
    <row r="396" spans="1:65" s="8" customFormat="1" x14ac:dyDescent="0.2">
      <c r="B396" s="13"/>
      <c r="D396" s="17" t="s">
        <v>4</v>
      </c>
      <c r="E396" s="9" t="s">
        <v>6</v>
      </c>
      <c r="F396" s="16" t="s">
        <v>719</v>
      </c>
      <c r="H396" s="15">
        <v>225.28200000000001</v>
      </c>
      <c r="I396" s="14"/>
      <c r="L396" s="13"/>
      <c r="M396" s="56"/>
      <c r="N396" s="55"/>
      <c r="O396" s="55"/>
      <c r="P396" s="55"/>
      <c r="Q396" s="55"/>
      <c r="R396" s="55"/>
      <c r="S396" s="55"/>
      <c r="T396" s="54"/>
      <c r="AT396" s="9" t="s">
        <v>4</v>
      </c>
      <c r="AU396" s="9" t="s">
        <v>3</v>
      </c>
      <c r="AV396" s="8" t="s">
        <v>3</v>
      </c>
      <c r="AW396" s="8" t="s">
        <v>2</v>
      </c>
      <c r="AX396" s="8" t="s">
        <v>1</v>
      </c>
      <c r="AY396" s="9" t="s">
        <v>0</v>
      </c>
    </row>
    <row r="397" spans="1:65" s="8" customFormat="1" x14ac:dyDescent="0.2">
      <c r="B397" s="13"/>
      <c r="D397" s="17" t="s">
        <v>4</v>
      </c>
      <c r="F397" s="16" t="s">
        <v>718</v>
      </c>
      <c r="H397" s="15">
        <v>229.78800000000001</v>
      </c>
      <c r="I397" s="14"/>
      <c r="L397" s="13"/>
      <c r="M397" s="56"/>
      <c r="N397" s="55"/>
      <c r="O397" s="55"/>
      <c r="P397" s="55"/>
      <c r="Q397" s="55"/>
      <c r="R397" s="55"/>
      <c r="S397" s="55"/>
      <c r="T397" s="54"/>
      <c r="AT397" s="9" t="s">
        <v>4</v>
      </c>
      <c r="AU397" s="9" t="s">
        <v>3</v>
      </c>
      <c r="AV397" s="8" t="s">
        <v>3</v>
      </c>
      <c r="AW397" s="8" t="s">
        <v>22</v>
      </c>
      <c r="AX397" s="8" t="s">
        <v>1</v>
      </c>
      <c r="AY397" s="9" t="s">
        <v>0</v>
      </c>
    </row>
    <row r="398" spans="1:65" s="2" customFormat="1" ht="16.5" customHeight="1" x14ac:dyDescent="0.2">
      <c r="A398" s="3"/>
      <c r="B398" s="41"/>
      <c r="C398" s="66" t="s">
        <v>85</v>
      </c>
      <c r="D398" s="66" t="s">
        <v>26</v>
      </c>
      <c r="E398" s="65" t="s">
        <v>352</v>
      </c>
      <c r="F398" s="60" t="s">
        <v>351</v>
      </c>
      <c r="G398" s="64" t="s">
        <v>350</v>
      </c>
      <c r="H398" s="63">
        <v>111.515</v>
      </c>
      <c r="I398" s="62"/>
      <c r="J398" s="61">
        <f>ROUND(I398*H398,2)</f>
        <v>0</v>
      </c>
      <c r="K398" s="60" t="s">
        <v>13</v>
      </c>
      <c r="L398" s="59"/>
      <c r="M398" s="58" t="s">
        <v>6</v>
      </c>
      <c r="N398" s="57" t="s">
        <v>12</v>
      </c>
      <c r="O398" s="31"/>
      <c r="P398" s="30">
        <f>O398*H398</f>
        <v>0</v>
      </c>
      <c r="Q398" s="30">
        <v>1E-3</v>
      </c>
      <c r="R398" s="30">
        <f>Q398*H398</f>
        <v>0.111515</v>
      </c>
      <c r="S398" s="30">
        <v>0</v>
      </c>
      <c r="T398" s="29">
        <f>S398*H398</f>
        <v>0</v>
      </c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R398" s="26" t="s">
        <v>256</v>
      </c>
      <c r="AT398" s="26" t="s">
        <v>26</v>
      </c>
      <c r="AU398" s="26" t="s">
        <v>3</v>
      </c>
      <c r="AY398" s="27" t="s">
        <v>0</v>
      </c>
      <c r="BE398" s="28">
        <f>IF(N398="základní",J398,0)</f>
        <v>0</v>
      </c>
      <c r="BF398" s="28">
        <f>IF(N398="snížená",J398,0)</f>
        <v>0</v>
      </c>
      <c r="BG398" s="28">
        <f>IF(N398="zákl. přenesená",J398,0)</f>
        <v>0</v>
      </c>
      <c r="BH398" s="28">
        <f>IF(N398="sníž. přenesená",J398,0)</f>
        <v>0</v>
      </c>
      <c r="BI398" s="28">
        <f>IF(N398="nulová",J398,0)</f>
        <v>0</v>
      </c>
      <c r="BJ398" s="27" t="s">
        <v>1</v>
      </c>
      <c r="BK398" s="28">
        <f>ROUND(I398*H398,2)</f>
        <v>0</v>
      </c>
      <c r="BL398" s="27" t="s">
        <v>19</v>
      </c>
      <c r="BM398" s="26" t="s">
        <v>717</v>
      </c>
    </row>
    <row r="399" spans="1:65" s="18" customFormat="1" x14ac:dyDescent="0.2">
      <c r="B399" s="23"/>
      <c r="D399" s="17" t="s">
        <v>4</v>
      </c>
      <c r="E399" s="19" t="s">
        <v>6</v>
      </c>
      <c r="F399" s="25" t="s">
        <v>348</v>
      </c>
      <c r="H399" s="19" t="s">
        <v>6</v>
      </c>
      <c r="I399" s="24"/>
      <c r="L399" s="23"/>
      <c r="M399" s="22"/>
      <c r="N399" s="21"/>
      <c r="O399" s="21"/>
      <c r="P399" s="21"/>
      <c r="Q399" s="21"/>
      <c r="R399" s="21"/>
      <c r="S399" s="21"/>
      <c r="T399" s="20"/>
      <c r="AT399" s="19" t="s">
        <v>4</v>
      </c>
      <c r="AU399" s="19" t="s">
        <v>3</v>
      </c>
      <c r="AV399" s="18" t="s">
        <v>1</v>
      </c>
      <c r="AW399" s="18" t="s">
        <v>2</v>
      </c>
      <c r="AX399" s="18" t="s">
        <v>7</v>
      </c>
      <c r="AY399" s="19" t="s">
        <v>0</v>
      </c>
    </row>
    <row r="400" spans="1:65" s="18" customFormat="1" x14ac:dyDescent="0.2">
      <c r="B400" s="23"/>
      <c r="D400" s="17" t="s">
        <v>4</v>
      </c>
      <c r="E400" s="19" t="s">
        <v>6</v>
      </c>
      <c r="F400" s="25" t="s">
        <v>347</v>
      </c>
      <c r="H400" s="19" t="s">
        <v>6</v>
      </c>
      <c r="I400" s="24"/>
      <c r="L400" s="23"/>
      <c r="M400" s="22"/>
      <c r="N400" s="21"/>
      <c r="O400" s="21"/>
      <c r="P400" s="21"/>
      <c r="Q400" s="21"/>
      <c r="R400" s="21"/>
      <c r="S400" s="21"/>
      <c r="T400" s="20"/>
      <c r="AT400" s="19" t="s">
        <v>4</v>
      </c>
      <c r="AU400" s="19" t="s">
        <v>3</v>
      </c>
      <c r="AV400" s="18" t="s">
        <v>1</v>
      </c>
      <c r="AW400" s="18" t="s">
        <v>2</v>
      </c>
      <c r="AX400" s="18" t="s">
        <v>7</v>
      </c>
      <c r="AY400" s="19" t="s">
        <v>0</v>
      </c>
    </row>
    <row r="401" spans="1:65" s="18" customFormat="1" x14ac:dyDescent="0.2">
      <c r="B401" s="23"/>
      <c r="D401" s="17" t="s">
        <v>4</v>
      </c>
      <c r="E401" s="19" t="s">
        <v>6</v>
      </c>
      <c r="F401" s="25" t="s">
        <v>346</v>
      </c>
      <c r="H401" s="19" t="s">
        <v>6</v>
      </c>
      <c r="I401" s="24"/>
      <c r="L401" s="23"/>
      <c r="M401" s="22"/>
      <c r="N401" s="21"/>
      <c r="O401" s="21"/>
      <c r="P401" s="21"/>
      <c r="Q401" s="21"/>
      <c r="R401" s="21"/>
      <c r="S401" s="21"/>
      <c r="T401" s="20"/>
      <c r="AT401" s="19" t="s">
        <v>4</v>
      </c>
      <c r="AU401" s="19" t="s">
        <v>3</v>
      </c>
      <c r="AV401" s="18" t="s">
        <v>1</v>
      </c>
      <c r="AW401" s="18" t="s">
        <v>2</v>
      </c>
      <c r="AX401" s="18" t="s">
        <v>7</v>
      </c>
      <c r="AY401" s="19" t="s">
        <v>0</v>
      </c>
    </row>
    <row r="402" spans="1:65" s="8" customFormat="1" x14ac:dyDescent="0.2">
      <c r="B402" s="13"/>
      <c r="D402" s="17" t="s">
        <v>4</v>
      </c>
      <c r="E402" s="9" t="s">
        <v>6</v>
      </c>
      <c r="F402" s="16" t="s">
        <v>716</v>
      </c>
      <c r="H402" s="15">
        <v>101.377</v>
      </c>
      <c r="I402" s="14"/>
      <c r="L402" s="13"/>
      <c r="M402" s="56"/>
      <c r="N402" s="55"/>
      <c r="O402" s="55"/>
      <c r="P402" s="55"/>
      <c r="Q402" s="55"/>
      <c r="R402" s="55"/>
      <c r="S402" s="55"/>
      <c r="T402" s="54"/>
      <c r="AT402" s="9" t="s">
        <v>4</v>
      </c>
      <c r="AU402" s="9" t="s">
        <v>3</v>
      </c>
      <c r="AV402" s="8" t="s">
        <v>3</v>
      </c>
      <c r="AW402" s="8" t="s">
        <v>2</v>
      </c>
      <c r="AX402" s="8" t="s">
        <v>1</v>
      </c>
      <c r="AY402" s="9" t="s">
        <v>0</v>
      </c>
    </row>
    <row r="403" spans="1:65" s="8" customFormat="1" x14ac:dyDescent="0.2">
      <c r="B403" s="13"/>
      <c r="D403" s="17" t="s">
        <v>4</v>
      </c>
      <c r="F403" s="16" t="s">
        <v>715</v>
      </c>
      <c r="H403" s="15">
        <v>111.515</v>
      </c>
      <c r="I403" s="14"/>
      <c r="L403" s="13"/>
      <c r="M403" s="56"/>
      <c r="N403" s="55"/>
      <c r="O403" s="55"/>
      <c r="P403" s="55"/>
      <c r="Q403" s="55"/>
      <c r="R403" s="55"/>
      <c r="S403" s="55"/>
      <c r="T403" s="54"/>
      <c r="AT403" s="9" t="s">
        <v>4</v>
      </c>
      <c r="AU403" s="9" t="s">
        <v>3</v>
      </c>
      <c r="AV403" s="8" t="s">
        <v>3</v>
      </c>
      <c r="AW403" s="8" t="s">
        <v>22</v>
      </c>
      <c r="AX403" s="8" t="s">
        <v>1</v>
      </c>
      <c r="AY403" s="9" t="s">
        <v>0</v>
      </c>
    </row>
    <row r="404" spans="1:65" s="2" customFormat="1" ht="16.5" customHeight="1" x14ac:dyDescent="0.2">
      <c r="A404" s="3"/>
      <c r="B404" s="41"/>
      <c r="C404" s="40" t="s">
        <v>714</v>
      </c>
      <c r="D404" s="40" t="s">
        <v>11</v>
      </c>
      <c r="E404" s="39" t="s">
        <v>713</v>
      </c>
      <c r="F404" s="34" t="s">
        <v>712</v>
      </c>
      <c r="G404" s="38" t="s">
        <v>54</v>
      </c>
      <c r="H404" s="37">
        <v>706.14</v>
      </c>
      <c r="I404" s="36"/>
      <c r="J404" s="35">
        <f>ROUND(I404*H404,2)</f>
        <v>0</v>
      </c>
      <c r="K404" s="34" t="s">
        <v>13</v>
      </c>
      <c r="L404" s="4"/>
      <c r="M404" s="33" t="s">
        <v>6</v>
      </c>
      <c r="N404" s="32" t="s">
        <v>12</v>
      </c>
      <c r="O404" s="31"/>
      <c r="P404" s="30">
        <f>O404*H404</f>
        <v>0</v>
      </c>
      <c r="Q404" s="30">
        <v>2.7499999999999998E-3</v>
      </c>
      <c r="R404" s="30">
        <f>Q404*H404</f>
        <v>1.9418849999999999</v>
      </c>
      <c r="S404" s="30">
        <v>0</v>
      </c>
      <c r="T404" s="29">
        <f>S404*H404</f>
        <v>0</v>
      </c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R404" s="26" t="s">
        <v>19</v>
      </c>
      <c r="AT404" s="26" t="s">
        <v>11</v>
      </c>
      <c r="AU404" s="26" t="s">
        <v>3</v>
      </c>
      <c r="AY404" s="27" t="s">
        <v>0</v>
      </c>
      <c r="BE404" s="28">
        <f>IF(N404="základní",J404,0)</f>
        <v>0</v>
      </c>
      <c r="BF404" s="28">
        <f>IF(N404="snížená",J404,0)</f>
        <v>0</v>
      </c>
      <c r="BG404" s="28">
        <f>IF(N404="zákl. přenesená",J404,0)</f>
        <v>0</v>
      </c>
      <c r="BH404" s="28">
        <f>IF(N404="sníž. přenesená",J404,0)</f>
        <v>0</v>
      </c>
      <c r="BI404" s="28">
        <f>IF(N404="nulová",J404,0)</f>
        <v>0</v>
      </c>
      <c r="BJ404" s="27" t="s">
        <v>1</v>
      </c>
      <c r="BK404" s="28">
        <f>ROUND(I404*H404,2)</f>
        <v>0</v>
      </c>
      <c r="BL404" s="27" t="s">
        <v>19</v>
      </c>
      <c r="BM404" s="26" t="s">
        <v>711</v>
      </c>
    </row>
    <row r="405" spans="1:65" s="18" customFormat="1" x14ac:dyDescent="0.2">
      <c r="B405" s="23"/>
      <c r="D405" s="17" t="s">
        <v>4</v>
      </c>
      <c r="E405" s="19" t="s">
        <v>6</v>
      </c>
      <c r="F405" s="25" t="s">
        <v>435</v>
      </c>
      <c r="H405" s="19" t="s">
        <v>6</v>
      </c>
      <c r="I405" s="24"/>
      <c r="L405" s="23"/>
      <c r="M405" s="22"/>
      <c r="N405" s="21"/>
      <c r="O405" s="21"/>
      <c r="P405" s="21"/>
      <c r="Q405" s="21"/>
      <c r="R405" s="21"/>
      <c r="S405" s="21"/>
      <c r="T405" s="20"/>
      <c r="AT405" s="19" t="s">
        <v>4</v>
      </c>
      <c r="AU405" s="19" t="s">
        <v>3</v>
      </c>
      <c r="AV405" s="18" t="s">
        <v>1</v>
      </c>
      <c r="AW405" s="18" t="s">
        <v>2</v>
      </c>
      <c r="AX405" s="18" t="s">
        <v>7</v>
      </c>
      <c r="AY405" s="19" t="s">
        <v>0</v>
      </c>
    </row>
    <row r="406" spans="1:65" s="18" customFormat="1" x14ac:dyDescent="0.2">
      <c r="B406" s="23"/>
      <c r="D406" s="17" t="s">
        <v>4</v>
      </c>
      <c r="E406" s="19" t="s">
        <v>6</v>
      </c>
      <c r="F406" s="25" t="s">
        <v>218</v>
      </c>
      <c r="H406" s="19" t="s">
        <v>6</v>
      </c>
      <c r="I406" s="24"/>
      <c r="L406" s="23"/>
      <c r="M406" s="22"/>
      <c r="N406" s="21"/>
      <c r="O406" s="21"/>
      <c r="P406" s="21"/>
      <c r="Q406" s="21"/>
      <c r="R406" s="21"/>
      <c r="S406" s="21"/>
      <c r="T406" s="20"/>
      <c r="AT406" s="19" t="s">
        <v>4</v>
      </c>
      <c r="AU406" s="19" t="s">
        <v>3</v>
      </c>
      <c r="AV406" s="18" t="s">
        <v>1</v>
      </c>
      <c r="AW406" s="18" t="s">
        <v>2</v>
      </c>
      <c r="AX406" s="18" t="s">
        <v>7</v>
      </c>
      <c r="AY406" s="19" t="s">
        <v>0</v>
      </c>
    </row>
    <row r="407" spans="1:65" s="18" customFormat="1" x14ac:dyDescent="0.2">
      <c r="B407" s="23"/>
      <c r="D407" s="17" t="s">
        <v>4</v>
      </c>
      <c r="E407" s="19" t="s">
        <v>6</v>
      </c>
      <c r="F407" s="25" t="s">
        <v>217</v>
      </c>
      <c r="H407" s="19" t="s">
        <v>6</v>
      </c>
      <c r="I407" s="24"/>
      <c r="L407" s="23"/>
      <c r="M407" s="22"/>
      <c r="N407" s="21"/>
      <c r="O407" s="21"/>
      <c r="P407" s="21"/>
      <c r="Q407" s="21"/>
      <c r="R407" s="21"/>
      <c r="S407" s="21"/>
      <c r="T407" s="20"/>
      <c r="AT407" s="19" t="s">
        <v>4</v>
      </c>
      <c r="AU407" s="19" t="s">
        <v>3</v>
      </c>
      <c r="AV407" s="18" t="s">
        <v>1</v>
      </c>
      <c r="AW407" s="18" t="s">
        <v>2</v>
      </c>
      <c r="AX407" s="18" t="s">
        <v>7</v>
      </c>
      <c r="AY407" s="19" t="s">
        <v>0</v>
      </c>
    </row>
    <row r="408" spans="1:65" s="18" customFormat="1" x14ac:dyDescent="0.2">
      <c r="B408" s="23"/>
      <c r="D408" s="17" t="s">
        <v>4</v>
      </c>
      <c r="E408" s="19" t="s">
        <v>6</v>
      </c>
      <c r="F408" s="25" t="s">
        <v>216</v>
      </c>
      <c r="H408" s="19" t="s">
        <v>6</v>
      </c>
      <c r="I408" s="24"/>
      <c r="L408" s="23"/>
      <c r="M408" s="22"/>
      <c r="N408" s="21"/>
      <c r="O408" s="21"/>
      <c r="P408" s="21"/>
      <c r="Q408" s="21"/>
      <c r="R408" s="21"/>
      <c r="S408" s="21"/>
      <c r="T408" s="20"/>
      <c r="AT408" s="19" t="s">
        <v>4</v>
      </c>
      <c r="AU408" s="19" t="s">
        <v>3</v>
      </c>
      <c r="AV408" s="18" t="s">
        <v>1</v>
      </c>
      <c r="AW408" s="18" t="s">
        <v>2</v>
      </c>
      <c r="AX408" s="18" t="s">
        <v>7</v>
      </c>
      <c r="AY408" s="19" t="s">
        <v>0</v>
      </c>
    </row>
    <row r="409" spans="1:65" s="18" customFormat="1" x14ac:dyDescent="0.2">
      <c r="B409" s="23"/>
      <c r="D409" s="17" t="s">
        <v>4</v>
      </c>
      <c r="E409" s="19" t="s">
        <v>6</v>
      </c>
      <c r="F409" s="25" t="s">
        <v>215</v>
      </c>
      <c r="H409" s="19" t="s">
        <v>6</v>
      </c>
      <c r="I409" s="24"/>
      <c r="L409" s="23"/>
      <c r="M409" s="22"/>
      <c r="N409" s="21"/>
      <c r="O409" s="21"/>
      <c r="P409" s="21"/>
      <c r="Q409" s="21"/>
      <c r="R409" s="21"/>
      <c r="S409" s="21"/>
      <c r="T409" s="20"/>
      <c r="AT409" s="19" t="s">
        <v>4</v>
      </c>
      <c r="AU409" s="19" t="s">
        <v>3</v>
      </c>
      <c r="AV409" s="18" t="s">
        <v>1</v>
      </c>
      <c r="AW409" s="18" t="s">
        <v>2</v>
      </c>
      <c r="AX409" s="18" t="s">
        <v>7</v>
      </c>
      <c r="AY409" s="19" t="s">
        <v>0</v>
      </c>
    </row>
    <row r="410" spans="1:65" s="8" customFormat="1" x14ac:dyDescent="0.2">
      <c r="B410" s="13"/>
      <c r="D410" s="17" t="s">
        <v>4</v>
      </c>
      <c r="E410" s="9" t="s">
        <v>6</v>
      </c>
      <c r="F410" s="16" t="s">
        <v>710</v>
      </c>
      <c r="H410" s="15">
        <v>6.6</v>
      </c>
      <c r="I410" s="14"/>
      <c r="L410" s="13"/>
      <c r="M410" s="56"/>
      <c r="N410" s="55"/>
      <c r="O410" s="55"/>
      <c r="P410" s="55"/>
      <c r="Q410" s="55"/>
      <c r="R410" s="55"/>
      <c r="S410" s="55"/>
      <c r="T410" s="54"/>
      <c r="AT410" s="9" t="s">
        <v>4</v>
      </c>
      <c r="AU410" s="9" t="s">
        <v>3</v>
      </c>
      <c r="AV410" s="8" t="s">
        <v>3</v>
      </c>
      <c r="AW410" s="8" t="s">
        <v>2</v>
      </c>
      <c r="AX410" s="8" t="s">
        <v>7</v>
      </c>
      <c r="AY410" s="9" t="s">
        <v>0</v>
      </c>
    </row>
    <row r="411" spans="1:65" s="8" customFormat="1" x14ac:dyDescent="0.2">
      <c r="B411" s="13"/>
      <c r="D411" s="17" t="s">
        <v>4</v>
      </c>
      <c r="E411" s="9" t="s">
        <v>6</v>
      </c>
      <c r="F411" s="16" t="s">
        <v>709</v>
      </c>
      <c r="H411" s="15">
        <v>29.9</v>
      </c>
      <c r="I411" s="14"/>
      <c r="L411" s="13"/>
      <c r="M411" s="56"/>
      <c r="N411" s="55"/>
      <c r="O411" s="55"/>
      <c r="P411" s="55"/>
      <c r="Q411" s="55"/>
      <c r="R411" s="55"/>
      <c r="S411" s="55"/>
      <c r="T411" s="54"/>
      <c r="AT411" s="9" t="s">
        <v>4</v>
      </c>
      <c r="AU411" s="9" t="s">
        <v>3</v>
      </c>
      <c r="AV411" s="8" t="s">
        <v>3</v>
      </c>
      <c r="AW411" s="8" t="s">
        <v>2</v>
      </c>
      <c r="AX411" s="8" t="s">
        <v>7</v>
      </c>
      <c r="AY411" s="9" t="s">
        <v>0</v>
      </c>
    </row>
    <row r="412" spans="1:65" s="18" customFormat="1" x14ac:dyDescent="0.2">
      <c r="B412" s="23"/>
      <c r="D412" s="17" t="s">
        <v>4</v>
      </c>
      <c r="E412" s="19" t="s">
        <v>6</v>
      </c>
      <c r="F412" s="25" t="s">
        <v>212</v>
      </c>
      <c r="H412" s="19" t="s">
        <v>6</v>
      </c>
      <c r="I412" s="24"/>
      <c r="L412" s="23"/>
      <c r="M412" s="22"/>
      <c r="N412" s="21"/>
      <c r="O412" s="21"/>
      <c r="P412" s="21"/>
      <c r="Q412" s="21"/>
      <c r="R412" s="21"/>
      <c r="S412" s="21"/>
      <c r="T412" s="20"/>
      <c r="AT412" s="19" t="s">
        <v>4</v>
      </c>
      <c r="AU412" s="19" t="s">
        <v>3</v>
      </c>
      <c r="AV412" s="18" t="s">
        <v>1</v>
      </c>
      <c r="AW412" s="18" t="s">
        <v>2</v>
      </c>
      <c r="AX412" s="18" t="s">
        <v>7</v>
      </c>
      <c r="AY412" s="19" t="s">
        <v>0</v>
      </c>
    </row>
    <row r="413" spans="1:65" s="18" customFormat="1" x14ac:dyDescent="0.2">
      <c r="B413" s="23"/>
      <c r="D413" s="17" t="s">
        <v>4</v>
      </c>
      <c r="E413" s="19" t="s">
        <v>6</v>
      </c>
      <c r="F413" s="25" t="s">
        <v>211</v>
      </c>
      <c r="H413" s="19" t="s">
        <v>6</v>
      </c>
      <c r="I413" s="24"/>
      <c r="L413" s="23"/>
      <c r="M413" s="22"/>
      <c r="N413" s="21"/>
      <c r="O413" s="21"/>
      <c r="P413" s="21"/>
      <c r="Q413" s="21"/>
      <c r="R413" s="21"/>
      <c r="S413" s="21"/>
      <c r="T413" s="20"/>
      <c r="AT413" s="19" t="s">
        <v>4</v>
      </c>
      <c r="AU413" s="19" t="s">
        <v>3</v>
      </c>
      <c r="AV413" s="18" t="s">
        <v>1</v>
      </c>
      <c r="AW413" s="18" t="s">
        <v>2</v>
      </c>
      <c r="AX413" s="18" t="s">
        <v>7</v>
      </c>
      <c r="AY413" s="19" t="s">
        <v>0</v>
      </c>
    </row>
    <row r="414" spans="1:65" s="8" customFormat="1" x14ac:dyDescent="0.2">
      <c r="B414" s="13"/>
      <c r="D414" s="17" t="s">
        <v>4</v>
      </c>
      <c r="E414" s="9" t="s">
        <v>6</v>
      </c>
      <c r="F414" s="16" t="s">
        <v>708</v>
      </c>
      <c r="H414" s="15">
        <v>413.14</v>
      </c>
      <c r="I414" s="14"/>
      <c r="L414" s="13"/>
      <c r="M414" s="56"/>
      <c r="N414" s="55"/>
      <c r="O414" s="55"/>
      <c r="P414" s="55"/>
      <c r="Q414" s="55"/>
      <c r="R414" s="55"/>
      <c r="S414" s="55"/>
      <c r="T414" s="54"/>
      <c r="AT414" s="9" t="s">
        <v>4</v>
      </c>
      <c r="AU414" s="9" t="s">
        <v>3</v>
      </c>
      <c r="AV414" s="8" t="s">
        <v>3</v>
      </c>
      <c r="AW414" s="8" t="s">
        <v>2</v>
      </c>
      <c r="AX414" s="8" t="s">
        <v>7</v>
      </c>
      <c r="AY414" s="9" t="s">
        <v>0</v>
      </c>
    </row>
    <row r="415" spans="1:65" s="8" customFormat="1" x14ac:dyDescent="0.2">
      <c r="B415" s="13"/>
      <c r="D415" s="17" t="s">
        <v>4</v>
      </c>
      <c r="E415" s="9" t="s">
        <v>6</v>
      </c>
      <c r="F415" s="16" t="s">
        <v>707</v>
      </c>
      <c r="H415" s="15">
        <v>1.365</v>
      </c>
      <c r="I415" s="14"/>
      <c r="L415" s="13"/>
      <c r="M415" s="56"/>
      <c r="N415" s="55"/>
      <c r="O415" s="55"/>
      <c r="P415" s="55"/>
      <c r="Q415" s="55"/>
      <c r="R415" s="55"/>
      <c r="S415" s="55"/>
      <c r="T415" s="54"/>
      <c r="AT415" s="9" t="s">
        <v>4</v>
      </c>
      <c r="AU415" s="9" t="s">
        <v>3</v>
      </c>
      <c r="AV415" s="8" t="s">
        <v>3</v>
      </c>
      <c r="AW415" s="8" t="s">
        <v>2</v>
      </c>
      <c r="AX415" s="8" t="s">
        <v>7</v>
      </c>
      <c r="AY415" s="9" t="s">
        <v>0</v>
      </c>
    </row>
    <row r="416" spans="1:65" s="18" customFormat="1" x14ac:dyDescent="0.2">
      <c r="B416" s="23"/>
      <c r="D416" s="17" t="s">
        <v>4</v>
      </c>
      <c r="E416" s="19" t="s">
        <v>6</v>
      </c>
      <c r="F416" s="25" t="s">
        <v>672</v>
      </c>
      <c r="H416" s="19" t="s">
        <v>6</v>
      </c>
      <c r="I416" s="24"/>
      <c r="L416" s="23"/>
      <c r="M416" s="22"/>
      <c r="N416" s="21"/>
      <c r="O416" s="21"/>
      <c r="P416" s="21"/>
      <c r="Q416" s="21"/>
      <c r="R416" s="21"/>
      <c r="S416" s="21"/>
      <c r="T416" s="20"/>
      <c r="AT416" s="19" t="s">
        <v>4</v>
      </c>
      <c r="AU416" s="19" t="s">
        <v>3</v>
      </c>
      <c r="AV416" s="18" t="s">
        <v>1</v>
      </c>
      <c r="AW416" s="18" t="s">
        <v>2</v>
      </c>
      <c r="AX416" s="18" t="s">
        <v>7</v>
      </c>
      <c r="AY416" s="19" t="s">
        <v>0</v>
      </c>
    </row>
    <row r="417" spans="1:65" s="18" customFormat="1" x14ac:dyDescent="0.2">
      <c r="B417" s="23"/>
      <c r="D417" s="17" t="s">
        <v>4</v>
      </c>
      <c r="E417" s="19" t="s">
        <v>6</v>
      </c>
      <c r="F417" s="25" t="s">
        <v>671</v>
      </c>
      <c r="H417" s="19" t="s">
        <v>6</v>
      </c>
      <c r="I417" s="24"/>
      <c r="L417" s="23"/>
      <c r="M417" s="22"/>
      <c r="N417" s="21"/>
      <c r="O417" s="21"/>
      <c r="P417" s="21"/>
      <c r="Q417" s="21"/>
      <c r="R417" s="21"/>
      <c r="S417" s="21"/>
      <c r="T417" s="20"/>
      <c r="AT417" s="19" t="s">
        <v>4</v>
      </c>
      <c r="AU417" s="19" t="s">
        <v>3</v>
      </c>
      <c r="AV417" s="18" t="s">
        <v>1</v>
      </c>
      <c r="AW417" s="18" t="s">
        <v>2</v>
      </c>
      <c r="AX417" s="18" t="s">
        <v>7</v>
      </c>
      <c r="AY417" s="19" t="s">
        <v>0</v>
      </c>
    </row>
    <row r="418" spans="1:65" s="18" customFormat="1" x14ac:dyDescent="0.2">
      <c r="B418" s="23"/>
      <c r="D418" s="17" t="s">
        <v>4</v>
      </c>
      <c r="E418" s="19" t="s">
        <v>6</v>
      </c>
      <c r="F418" s="25" t="s">
        <v>670</v>
      </c>
      <c r="H418" s="19" t="s">
        <v>6</v>
      </c>
      <c r="I418" s="24"/>
      <c r="L418" s="23"/>
      <c r="M418" s="22"/>
      <c r="N418" s="21"/>
      <c r="O418" s="21"/>
      <c r="P418" s="21"/>
      <c r="Q418" s="21"/>
      <c r="R418" s="21"/>
      <c r="S418" s="21"/>
      <c r="T418" s="20"/>
      <c r="AT418" s="19" t="s">
        <v>4</v>
      </c>
      <c r="AU418" s="19" t="s">
        <v>3</v>
      </c>
      <c r="AV418" s="18" t="s">
        <v>1</v>
      </c>
      <c r="AW418" s="18" t="s">
        <v>2</v>
      </c>
      <c r="AX418" s="18" t="s">
        <v>7</v>
      </c>
      <c r="AY418" s="19" t="s">
        <v>0</v>
      </c>
    </row>
    <row r="419" spans="1:65" s="8" customFormat="1" x14ac:dyDescent="0.2">
      <c r="B419" s="13"/>
      <c r="D419" s="17" t="s">
        <v>4</v>
      </c>
      <c r="E419" s="9" t="s">
        <v>6</v>
      </c>
      <c r="F419" s="16" t="s">
        <v>706</v>
      </c>
      <c r="H419" s="15">
        <v>35.700000000000003</v>
      </c>
      <c r="I419" s="14"/>
      <c r="L419" s="13"/>
      <c r="M419" s="56"/>
      <c r="N419" s="55"/>
      <c r="O419" s="55"/>
      <c r="P419" s="55"/>
      <c r="Q419" s="55"/>
      <c r="R419" s="55"/>
      <c r="S419" s="55"/>
      <c r="T419" s="54"/>
      <c r="AT419" s="9" t="s">
        <v>4</v>
      </c>
      <c r="AU419" s="9" t="s">
        <v>3</v>
      </c>
      <c r="AV419" s="8" t="s">
        <v>3</v>
      </c>
      <c r="AW419" s="8" t="s">
        <v>2</v>
      </c>
      <c r="AX419" s="8" t="s">
        <v>7</v>
      </c>
      <c r="AY419" s="9" t="s">
        <v>0</v>
      </c>
    </row>
    <row r="420" spans="1:65" s="18" customFormat="1" x14ac:dyDescent="0.2">
      <c r="B420" s="23"/>
      <c r="D420" s="17" t="s">
        <v>4</v>
      </c>
      <c r="E420" s="19" t="s">
        <v>6</v>
      </c>
      <c r="F420" s="25" t="s">
        <v>209</v>
      </c>
      <c r="H420" s="19" t="s">
        <v>6</v>
      </c>
      <c r="I420" s="24"/>
      <c r="L420" s="23"/>
      <c r="M420" s="22"/>
      <c r="N420" s="21"/>
      <c r="O420" s="21"/>
      <c r="P420" s="21"/>
      <c r="Q420" s="21"/>
      <c r="R420" s="21"/>
      <c r="S420" s="21"/>
      <c r="T420" s="20"/>
      <c r="AT420" s="19" t="s">
        <v>4</v>
      </c>
      <c r="AU420" s="19" t="s">
        <v>3</v>
      </c>
      <c r="AV420" s="18" t="s">
        <v>1</v>
      </c>
      <c r="AW420" s="18" t="s">
        <v>2</v>
      </c>
      <c r="AX420" s="18" t="s">
        <v>7</v>
      </c>
      <c r="AY420" s="19" t="s">
        <v>0</v>
      </c>
    </row>
    <row r="421" spans="1:65" s="18" customFormat="1" x14ac:dyDescent="0.2">
      <c r="B421" s="23"/>
      <c r="D421" s="17" t="s">
        <v>4</v>
      </c>
      <c r="E421" s="19" t="s">
        <v>6</v>
      </c>
      <c r="F421" s="25" t="s">
        <v>208</v>
      </c>
      <c r="H421" s="19" t="s">
        <v>6</v>
      </c>
      <c r="I421" s="24"/>
      <c r="L421" s="23"/>
      <c r="M421" s="22"/>
      <c r="N421" s="21"/>
      <c r="O421" s="21"/>
      <c r="P421" s="21"/>
      <c r="Q421" s="21"/>
      <c r="R421" s="21"/>
      <c r="S421" s="21"/>
      <c r="T421" s="20"/>
      <c r="AT421" s="19" t="s">
        <v>4</v>
      </c>
      <c r="AU421" s="19" t="s">
        <v>3</v>
      </c>
      <c r="AV421" s="18" t="s">
        <v>1</v>
      </c>
      <c r="AW421" s="18" t="s">
        <v>2</v>
      </c>
      <c r="AX421" s="18" t="s">
        <v>7</v>
      </c>
      <c r="AY421" s="19" t="s">
        <v>0</v>
      </c>
    </row>
    <row r="422" spans="1:65" s="8" customFormat="1" x14ac:dyDescent="0.2">
      <c r="B422" s="13"/>
      <c r="D422" s="17" t="s">
        <v>4</v>
      </c>
      <c r="E422" s="9" t="s">
        <v>6</v>
      </c>
      <c r="F422" s="16" t="s">
        <v>705</v>
      </c>
      <c r="H422" s="15">
        <v>186.73</v>
      </c>
      <c r="I422" s="14"/>
      <c r="L422" s="13"/>
      <c r="M422" s="56"/>
      <c r="N422" s="55"/>
      <c r="O422" s="55"/>
      <c r="P422" s="55"/>
      <c r="Q422" s="55"/>
      <c r="R422" s="55"/>
      <c r="S422" s="55"/>
      <c r="T422" s="54"/>
      <c r="AT422" s="9" t="s">
        <v>4</v>
      </c>
      <c r="AU422" s="9" t="s">
        <v>3</v>
      </c>
      <c r="AV422" s="8" t="s">
        <v>3</v>
      </c>
      <c r="AW422" s="8" t="s">
        <v>2</v>
      </c>
      <c r="AX422" s="8" t="s">
        <v>7</v>
      </c>
      <c r="AY422" s="9" t="s">
        <v>0</v>
      </c>
    </row>
    <row r="423" spans="1:65" s="8" customFormat="1" x14ac:dyDescent="0.2">
      <c r="B423" s="13"/>
      <c r="D423" s="17" t="s">
        <v>4</v>
      </c>
      <c r="E423" s="9" t="s">
        <v>6</v>
      </c>
      <c r="F423" s="16" t="s">
        <v>704</v>
      </c>
      <c r="H423" s="15">
        <v>2.13</v>
      </c>
      <c r="I423" s="14"/>
      <c r="L423" s="13"/>
      <c r="M423" s="56"/>
      <c r="N423" s="55"/>
      <c r="O423" s="55"/>
      <c r="P423" s="55"/>
      <c r="Q423" s="55"/>
      <c r="R423" s="55"/>
      <c r="S423" s="55"/>
      <c r="T423" s="54"/>
      <c r="AT423" s="9" t="s">
        <v>4</v>
      </c>
      <c r="AU423" s="9" t="s">
        <v>3</v>
      </c>
      <c r="AV423" s="8" t="s">
        <v>3</v>
      </c>
      <c r="AW423" s="8" t="s">
        <v>2</v>
      </c>
      <c r="AX423" s="8" t="s">
        <v>7</v>
      </c>
      <c r="AY423" s="9" t="s">
        <v>0</v>
      </c>
    </row>
    <row r="424" spans="1:65" s="8" customFormat="1" x14ac:dyDescent="0.2">
      <c r="B424" s="13"/>
      <c r="D424" s="17" t="s">
        <v>4</v>
      </c>
      <c r="E424" s="9" t="s">
        <v>6</v>
      </c>
      <c r="F424" s="16" t="s">
        <v>703</v>
      </c>
      <c r="H424" s="15">
        <v>14.91</v>
      </c>
      <c r="I424" s="14"/>
      <c r="L424" s="13"/>
      <c r="M424" s="56"/>
      <c r="N424" s="55"/>
      <c r="O424" s="55"/>
      <c r="P424" s="55"/>
      <c r="Q424" s="55"/>
      <c r="R424" s="55"/>
      <c r="S424" s="55"/>
      <c r="T424" s="54"/>
      <c r="AT424" s="9" t="s">
        <v>4</v>
      </c>
      <c r="AU424" s="9" t="s">
        <v>3</v>
      </c>
      <c r="AV424" s="8" t="s">
        <v>3</v>
      </c>
      <c r="AW424" s="8" t="s">
        <v>2</v>
      </c>
      <c r="AX424" s="8" t="s">
        <v>7</v>
      </c>
      <c r="AY424" s="9" t="s">
        <v>0</v>
      </c>
    </row>
    <row r="425" spans="1:65" s="18" customFormat="1" x14ac:dyDescent="0.2">
      <c r="B425" s="23"/>
      <c r="D425" s="17" t="s">
        <v>4</v>
      </c>
      <c r="E425" s="19" t="s">
        <v>6</v>
      </c>
      <c r="F425" s="25" t="s">
        <v>672</v>
      </c>
      <c r="H425" s="19" t="s">
        <v>6</v>
      </c>
      <c r="I425" s="24"/>
      <c r="L425" s="23"/>
      <c r="M425" s="22"/>
      <c r="N425" s="21"/>
      <c r="O425" s="21"/>
      <c r="P425" s="21"/>
      <c r="Q425" s="21"/>
      <c r="R425" s="21"/>
      <c r="S425" s="21"/>
      <c r="T425" s="20"/>
      <c r="AT425" s="19" t="s">
        <v>4</v>
      </c>
      <c r="AU425" s="19" t="s">
        <v>3</v>
      </c>
      <c r="AV425" s="18" t="s">
        <v>1</v>
      </c>
      <c r="AW425" s="18" t="s">
        <v>2</v>
      </c>
      <c r="AX425" s="18" t="s">
        <v>7</v>
      </c>
      <c r="AY425" s="19" t="s">
        <v>0</v>
      </c>
    </row>
    <row r="426" spans="1:65" s="18" customFormat="1" x14ac:dyDescent="0.2">
      <c r="B426" s="23"/>
      <c r="D426" s="17" t="s">
        <v>4</v>
      </c>
      <c r="E426" s="19" t="s">
        <v>6</v>
      </c>
      <c r="F426" s="25" t="s">
        <v>671</v>
      </c>
      <c r="H426" s="19" t="s">
        <v>6</v>
      </c>
      <c r="I426" s="24"/>
      <c r="L426" s="23"/>
      <c r="M426" s="22"/>
      <c r="N426" s="21"/>
      <c r="O426" s="21"/>
      <c r="P426" s="21"/>
      <c r="Q426" s="21"/>
      <c r="R426" s="21"/>
      <c r="S426" s="21"/>
      <c r="T426" s="20"/>
      <c r="AT426" s="19" t="s">
        <v>4</v>
      </c>
      <c r="AU426" s="19" t="s">
        <v>3</v>
      </c>
      <c r="AV426" s="18" t="s">
        <v>1</v>
      </c>
      <c r="AW426" s="18" t="s">
        <v>2</v>
      </c>
      <c r="AX426" s="18" t="s">
        <v>7</v>
      </c>
      <c r="AY426" s="19" t="s">
        <v>0</v>
      </c>
    </row>
    <row r="427" spans="1:65" s="18" customFormat="1" x14ac:dyDescent="0.2">
      <c r="B427" s="23"/>
      <c r="D427" s="17" t="s">
        <v>4</v>
      </c>
      <c r="E427" s="19" t="s">
        <v>6</v>
      </c>
      <c r="F427" s="25" t="s">
        <v>702</v>
      </c>
      <c r="H427" s="19" t="s">
        <v>6</v>
      </c>
      <c r="I427" s="24"/>
      <c r="L427" s="23"/>
      <c r="M427" s="22"/>
      <c r="N427" s="21"/>
      <c r="O427" s="21"/>
      <c r="P427" s="21"/>
      <c r="Q427" s="21"/>
      <c r="R427" s="21"/>
      <c r="S427" s="21"/>
      <c r="T427" s="20"/>
      <c r="AT427" s="19" t="s">
        <v>4</v>
      </c>
      <c r="AU427" s="19" t="s">
        <v>3</v>
      </c>
      <c r="AV427" s="18" t="s">
        <v>1</v>
      </c>
      <c r="AW427" s="18" t="s">
        <v>2</v>
      </c>
      <c r="AX427" s="18" t="s">
        <v>7</v>
      </c>
      <c r="AY427" s="19" t="s">
        <v>0</v>
      </c>
    </row>
    <row r="428" spans="1:65" s="8" customFormat="1" x14ac:dyDescent="0.2">
      <c r="B428" s="13"/>
      <c r="D428" s="17" t="s">
        <v>4</v>
      </c>
      <c r="E428" s="9" t="s">
        <v>6</v>
      </c>
      <c r="F428" s="16" t="s">
        <v>701</v>
      </c>
      <c r="H428" s="15">
        <v>10.465</v>
      </c>
      <c r="I428" s="14"/>
      <c r="L428" s="13"/>
      <c r="M428" s="56"/>
      <c r="N428" s="55"/>
      <c r="O428" s="55"/>
      <c r="P428" s="55"/>
      <c r="Q428" s="55"/>
      <c r="R428" s="55"/>
      <c r="S428" s="55"/>
      <c r="T428" s="54"/>
      <c r="AT428" s="9" t="s">
        <v>4</v>
      </c>
      <c r="AU428" s="9" t="s">
        <v>3</v>
      </c>
      <c r="AV428" s="8" t="s">
        <v>3</v>
      </c>
      <c r="AW428" s="8" t="s">
        <v>2</v>
      </c>
      <c r="AX428" s="8" t="s">
        <v>7</v>
      </c>
      <c r="AY428" s="9" t="s">
        <v>0</v>
      </c>
    </row>
    <row r="429" spans="1:65" s="8" customFormat="1" x14ac:dyDescent="0.2">
      <c r="B429" s="13"/>
      <c r="D429" s="17" t="s">
        <v>4</v>
      </c>
      <c r="E429" s="9" t="s">
        <v>6</v>
      </c>
      <c r="F429" s="16" t="s">
        <v>700</v>
      </c>
      <c r="H429" s="15">
        <v>5.2</v>
      </c>
      <c r="I429" s="14"/>
      <c r="L429" s="13"/>
      <c r="M429" s="56"/>
      <c r="N429" s="55"/>
      <c r="O429" s="55"/>
      <c r="P429" s="55"/>
      <c r="Q429" s="55"/>
      <c r="R429" s="55"/>
      <c r="S429" s="55"/>
      <c r="T429" s="54"/>
      <c r="AT429" s="9" t="s">
        <v>4</v>
      </c>
      <c r="AU429" s="9" t="s">
        <v>3</v>
      </c>
      <c r="AV429" s="8" t="s">
        <v>3</v>
      </c>
      <c r="AW429" s="8" t="s">
        <v>2</v>
      </c>
      <c r="AX429" s="8" t="s">
        <v>7</v>
      </c>
      <c r="AY429" s="9" t="s">
        <v>0</v>
      </c>
    </row>
    <row r="430" spans="1:65" s="69" customFormat="1" x14ac:dyDescent="0.2">
      <c r="B430" s="74"/>
      <c r="D430" s="17" t="s">
        <v>4</v>
      </c>
      <c r="E430" s="70" t="s">
        <v>6</v>
      </c>
      <c r="F430" s="77" t="s">
        <v>42</v>
      </c>
      <c r="H430" s="76">
        <v>706.14</v>
      </c>
      <c r="I430" s="75"/>
      <c r="L430" s="74"/>
      <c r="M430" s="73"/>
      <c r="N430" s="72"/>
      <c r="O430" s="72"/>
      <c r="P430" s="72"/>
      <c r="Q430" s="72"/>
      <c r="R430" s="72"/>
      <c r="S430" s="72"/>
      <c r="T430" s="71"/>
      <c r="AT430" s="70" t="s">
        <v>4</v>
      </c>
      <c r="AU430" s="70" t="s">
        <v>3</v>
      </c>
      <c r="AV430" s="69" t="s">
        <v>19</v>
      </c>
      <c r="AW430" s="69" t="s">
        <v>2</v>
      </c>
      <c r="AX430" s="69" t="s">
        <v>1</v>
      </c>
      <c r="AY430" s="70" t="s">
        <v>0</v>
      </c>
    </row>
    <row r="431" spans="1:65" s="2" customFormat="1" ht="16.5" customHeight="1" x14ac:dyDescent="0.2">
      <c r="A431" s="3"/>
      <c r="B431" s="41"/>
      <c r="C431" s="40" t="s">
        <v>699</v>
      </c>
      <c r="D431" s="40" t="s">
        <v>11</v>
      </c>
      <c r="E431" s="39" t="s">
        <v>698</v>
      </c>
      <c r="F431" s="34" t="s">
        <v>697</v>
      </c>
      <c r="G431" s="38" t="s">
        <v>54</v>
      </c>
      <c r="H431" s="37">
        <v>706.14</v>
      </c>
      <c r="I431" s="36"/>
      <c r="J431" s="35">
        <f>ROUND(I431*H431,2)</f>
        <v>0</v>
      </c>
      <c r="K431" s="34" t="s">
        <v>13</v>
      </c>
      <c r="L431" s="4"/>
      <c r="M431" s="33" t="s">
        <v>6</v>
      </c>
      <c r="N431" s="32" t="s">
        <v>12</v>
      </c>
      <c r="O431" s="31"/>
      <c r="P431" s="30">
        <f>O431*H431</f>
        <v>0</v>
      </c>
      <c r="Q431" s="30">
        <v>0</v>
      </c>
      <c r="R431" s="30">
        <f>Q431*H431</f>
        <v>0</v>
      </c>
      <c r="S431" s="30">
        <v>0</v>
      </c>
      <c r="T431" s="29">
        <f>S431*H431</f>
        <v>0</v>
      </c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R431" s="26" t="s">
        <v>19</v>
      </c>
      <c r="AT431" s="26" t="s">
        <v>11</v>
      </c>
      <c r="AU431" s="26" t="s">
        <v>3</v>
      </c>
      <c r="AY431" s="27" t="s">
        <v>0</v>
      </c>
      <c r="BE431" s="28">
        <f>IF(N431="základní",J431,0)</f>
        <v>0</v>
      </c>
      <c r="BF431" s="28">
        <f>IF(N431="snížená",J431,0)</f>
        <v>0</v>
      </c>
      <c r="BG431" s="28">
        <f>IF(N431="zákl. přenesená",J431,0)</f>
        <v>0</v>
      </c>
      <c r="BH431" s="28">
        <f>IF(N431="sníž. přenesená",J431,0)</f>
        <v>0</v>
      </c>
      <c r="BI431" s="28">
        <f>IF(N431="nulová",J431,0)</f>
        <v>0</v>
      </c>
      <c r="BJ431" s="27" t="s">
        <v>1</v>
      </c>
      <c r="BK431" s="28">
        <f>ROUND(I431*H431,2)</f>
        <v>0</v>
      </c>
      <c r="BL431" s="27" t="s">
        <v>19</v>
      </c>
      <c r="BM431" s="26" t="s">
        <v>696</v>
      </c>
    </row>
    <row r="432" spans="1:65" s="42" customFormat="1" ht="22.9" customHeight="1" x14ac:dyDescent="0.2">
      <c r="B432" s="50"/>
      <c r="D432" s="44" t="s">
        <v>18</v>
      </c>
      <c r="E432" s="68" t="s">
        <v>38</v>
      </c>
      <c r="F432" s="68" t="s">
        <v>695</v>
      </c>
      <c r="I432" s="52"/>
      <c r="J432" s="67">
        <f>BK432</f>
        <v>0</v>
      </c>
      <c r="L432" s="50"/>
      <c r="M432" s="49"/>
      <c r="N432" s="47"/>
      <c r="O432" s="47"/>
      <c r="P432" s="48">
        <f>SUM(P433:P581)</f>
        <v>0</v>
      </c>
      <c r="Q432" s="47"/>
      <c r="R432" s="48">
        <f>SUM(R433:R581)</f>
        <v>585.12938936</v>
      </c>
      <c r="S432" s="47"/>
      <c r="T432" s="46">
        <f>SUM(T433:T581)</f>
        <v>0</v>
      </c>
      <c r="AR432" s="44" t="s">
        <v>1</v>
      </c>
      <c r="AT432" s="45" t="s">
        <v>18</v>
      </c>
      <c r="AU432" s="45" t="s">
        <v>1</v>
      </c>
      <c r="AY432" s="44" t="s">
        <v>0</v>
      </c>
      <c r="BK432" s="43">
        <f>SUM(BK433:BK581)</f>
        <v>0</v>
      </c>
    </row>
    <row r="433" spans="1:65" s="2" customFormat="1" ht="21.75" customHeight="1" x14ac:dyDescent="0.2">
      <c r="A433" s="3"/>
      <c r="B433" s="41"/>
      <c r="C433" s="40" t="s">
        <v>694</v>
      </c>
      <c r="D433" s="40" t="s">
        <v>11</v>
      </c>
      <c r="E433" s="39" t="s">
        <v>693</v>
      </c>
      <c r="F433" s="34" t="s">
        <v>692</v>
      </c>
      <c r="G433" s="38" t="s">
        <v>54</v>
      </c>
      <c r="H433" s="37">
        <v>0.9</v>
      </c>
      <c r="I433" s="36"/>
      <c r="J433" s="35">
        <f>ROUND(I433*H433,2)</f>
        <v>0</v>
      </c>
      <c r="K433" s="34" t="s">
        <v>13</v>
      </c>
      <c r="L433" s="4"/>
      <c r="M433" s="33" t="s">
        <v>6</v>
      </c>
      <c r="N433" s="32" t="s">
        <v>12</v>
      </c>
      <c r="O433" s="31"/>
      <c r="P433" s="30">
        <f>O433*H433</f>
        <v>0</v>
      </c>
      <c r="Q433" s="30">
        <v>0.36276999999999998</v>
      </c>
      <c r="R433" s="30">
        <f>Q433*H433</f>
        <v>0.32649299999999998</v>
      </c>
      <c r="S433" s="30">
        <v>0</v>
      </c>
      <c r="T433" s="29">
        <f>S433*H433</f>
        <v>0</v>
      </c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R433" s="26" t="s">
        <v>19</v>
      </c>
      <c r="AT433" s="26" t="s">
        <v>11</v>
      </c>
      <c r="AU433" s="26" t="s">
        <v>3</v>
      </c>
      <c r="AY433" s="27" t="s">
        <v>0</v>
      </c>
      <c r="BE433" s="28">
        <f>IF(N433="základní",J433,0)</f>
        <v>0</v>
      </c>
      <c r="BF433" s="28">
        <f>IF(N433="snížená",J433,0)</f>
        <v>0</v>
      </c>
      <c r="BG433" s="28">
        <f>IF(N433="zákl. přenesená",J433,0)</f>
        <v>0</v>
      </c>
      <c r="BH433" s="28">
        <f>IF(N433="sníž. přenesená",J433,0)</f>
        <v>0</v>
      </c>
      <c r="BI433" s="28">
        <f>IF(N433="nulová",J433,0)</f>
        <v>0</v>
      </c>
      <c r="BJ433" s="27" t="s">
        <v>1</v>
      </c>
      <c r="BK433" s="28">
        <f>ROUND(I433*H433,2)</f>
        <v>0</v>
      </c>
      <c r="BL433" s="27" t="s">
        <v>19</v>
      </c>
      <c r="BM433" s="26" t="s">
        <v>691</v>
      </c>
    </row>
    <row r="434" spans="1:65" s="18" customFormat="1" x14ac:dyDescent="0.2">
      <c r="B434" s="23"/>
      <c r="D434" s="17" t="s">
        <v>4</v>
      </c>
      <c r="E434" s="19" t="s">
        <v>6</v>
      </c>
      <c r="F434" s="25" t="s">
        <v>651</v>
      </c>
      <c r="H434" s="19" t="s">
        <v>6</v>
      </c>
      <c r="I434" s="24"/>
      <c r="L434" s="23"/>
      <c r="M434" s="22"/>
      <c r="N434" s="21"/>
      <c r="O434" s="21"/>
      <c r="P434" s="21"/>
      <c r="Q434" s="21"/>
      <c r="R434" s="21"/>
      <c r="S434" s="21"/>
      <c r="T434" s="20"/>
      <c r="AT434" s="19" t="s">
        <v>4</v>
      </c>
      <c r="AU434" s="19" t="s">
        <v>3</v>
      </c>
      <c r="AV434" s="18" t="s">
        <v>1</v>
      </c>
      <c r="AW434" s="18" t="s">
        <v>2</v>
      </c>
      <c r="AX434" s="18" t="s">
        <v>7</v>
      </c>
      <c r="AY434" s="19" t="s">
        <v>0</v>
      </c>
    </row>
    <row r="435" spans="1:65" s="18" customFormat="1" x14ac:dyDescent="0.2">
      <c r="B435" s="23"/>
      <c r="D435" s="17" t="s">
        <v>4</v>
      </c>
      <c r="E435" s="19" t="s">
        <v>6</v>
      </c>
      <c r="F435" s="25" t="s">
        <v>650</v>
      </c>
      <c r="H435" s="19" t="s">
        <v>6</v>
      </c>
      <c r="I435" s="24"/>
      <c r="L435" s="23"/>
      <c r="M435" s="22"/>
      <c r="N435" s="21"/>
      <c r="O435" s="21"/>
      <c r="P435" s="21"/>
      <c r="Q435" s="21"/>
      <c r="R435" s="21"/>
      <c r="S435" s="21"/>
      <c r="T435" s="20"/>
      <c r="AT435" s="19" t="s">
        <v>4</v>
      </c>
      <c r="AU435" s="19" t="s">
        <v>3</v>
      </c>
      <c r="AV435" s="18" t="s">
        <v>1</v>
      </c>
      <c r="AW435" s="18" t="s">
        <v>2</v>
      </c>
      <c r="AX435" s="18" t="s">
        <v>7</v>
      </c>
      <c r="AY435" s="19" t="s">
        <v>0</v>
      </c>
    </row>
    <row r="436" spans="1:65" s="18" customFormat="1" x14ac:dyDescent="0.2">
      <c r="B436" s="23"/>
      <c r="D436" s="17" t="s">
        <v>4</v>
      </c>
      <c r="E436" s="19" t="s">
        <v>6</v>
      </c>
      <c r="F436" s="25" t="s">
        <v>649</v>
      </c>
      <c r="H436" s="19" t="s">
        <v>6</v>
      </c>
      <c r="I436" s="24"/>
      <c r="L436" s="23"/>
      <c r="M436" s="22"/>
      <c r="N436" s="21"/>
      <c r="O436" s="21"/>
      <c r="P436" s="21"/>
      <c r="Q436" s="21"/>
      <c r="R436" s="21"/>
      <c r="S436" s="21"/>
      <c r="T436" s="20"/>
      <c r="AT436" s="19" t="s">
        <v>4</v>
      </c>
      <c r="AU436" s="19" t="s">
        <v>3</v>
      </c>
      <c r="AV436" s="18" t="s">
        <v>1</v>
      </c>
      <c r="AW436" s="18" t="s">
        <v>2</v>
      </c>
      <c r="AX436" s="18" t="s">
        <v>7</v>
      </c>
      <c r="AY436" s="19" t="s">
        <v>0</v>
      </c>
    </row>
    <row r="437" spans="1:65" s="18" customFormat="1" x14ac:dyDescent="0.2">
      <c r="B437" s="23"/>
      <c r="D437" s="17" t="s">
        <v>4</v>
      </c>
      <c r="E437" s="19" t="s">
        <v>6</v>
      </c>
      <c r="F437" s="25" t="s">
        <v>403</v>
      </c>
      <c r="H437" s="19" t="s">
        <v>6</v>
      </c>
      <c r="I437" s="24"/>
      <c r="L437" s="23"/>
      <c r="M437" s="22"/>
      <c r="N437" s="21"/>
      <c r="O437" s="21"/>
      <c r="P437" s="21"/>
      <c r="Q437" s="21"/>
      <c r="R437" s="21"/>
      <c r="S437" s="21"/>
      <c r="T437" s="20"/>
      <c r="AT437" s="19" t="s">
        <v>4</v>
      </c>
      <c r="AU437" s="19" t="s">
        <v>3</v>
      </c>
      <c r="AV437" s="18" t="s">
        <v>1</v>
      </c>
      <c r="AW437" s="18" t="s">
        <v>2</v>
      </c>
      <c r="AX437" s="18" t="s">
        <v>7</v>
      </c>
      <c r="AY437" s="19" t="s">
        <v>0</v>
      </c>
    </row>
    <row r="438" spans="1:65" s="8" customFormat="1" x14ac:dyDescent="0.2">
      <c r="B438" s="13"/>
      <c r="D438" s="17" t="s">
        <v>4</v>
      </c>
      <c r="E438" s="9" t="s">
        <v>6</v>
      </c>
      <c r="F438" s="16" t="s">
        <v>690</v>
      </c>
      <c r="H438" s="15">
        <v>0.9</v>
      </c>
      <c r="I438" s="14"/>
      <c r="L438" s="13"/>
      <c r="M438" s="56"/>
      <c r="N438" s="55"/>
      <c r="O438" s="55"/>
      <c r="P438" s="55"/>
      <c r="Q438" s="55"/>
      <c r="R438" s="55"/>
      <c r="S438" s="55"/>
      <c r="T438" s="54"/>
      <c r="AT438" s="9" t="s">
        <v>4</v>
      </c>
      <c r="AU438" s="9" t="s">
        <v>3</v>
      </c>
      <c r="AV438" s="8" t="s">
        <v>3</v>
      </c>
      <c r="AW438" s="8" t="s">
        <v>2</v>
      </c>
      <c r="AX438" s="8" t="s">
        <v>1</v>
      </c>
      <c r="AY438" s="9" t="s">
        <v>0</v>
      </c>
    </row>
    <row r="439" spans="1:65" s="2" customFormat="1" ht="16.5" customHeight="1" x14ac:dyDescent="0.2">
      <c r="A439" s="3"/>
      <c r="B439" s="41"/>
      <c r="C439" s="40" t="s">
        <v>689</v>
      </c>
      <c r="D439" s="40" t="s">
        <v>11</v>
      </c>
      <c r="E439" s="39" t="s">
        <v>688</v>
      </c>
      <c r="F439" s="34" t="s">
        <v>687</v>
      </c>
      <c r="G439" s="38" t="s">
        <v>251</v>
      </c>
      <c r="H439" s="37">
        <v>77.004000000000005</v>
      </c>
      <c r="I439" s="36"/>
      <c r="J439" s="35">
        <f>ROUND(I439*H439,2)</f>
        <v>0</v>
      </c>
      <c r="K439" s="34" t="s">
        <v>13</v>
      </c>
      <c r="L439" s="4"/>
      <c r="M439" s="33" t="s">
        <v>6</v>
      </c>
      <c r="N439" s="32" t="s">
        <v>12</v>
      </c>
      <c r="O439" s="31"/>
      <c r="P439" s="30">
        <f>O439*H439</f>
        <v>0</v>
      </c>
      <c r="Q439" s="30">
        <v>2.45329</v>
      </c>
      <c r="R439" s="30">
        <f>Q439*H439</f>
        <v>188.91314316</v>
      </c>
      <c r="S439" s="30">
        <v>0</v>
      </c>
      <c r="T439" s="29">
        <f>S439*H439</f>
        <v>0</v>
      </c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R439" s="26" t="s">
        <v>19</v>
      </c>
      <c r="AT439" s="26" t="s">
        <v>11</v>
      </c>
      <c r="AU439" s="26" t="s">
        <v>3</v>
      </c>
      <c r="AY439" s="27" t="s">
        <v>0</v>
      </c>
      <c r="BE439" s="28">
        <f>IF(N439="základní",J439,0)</f>
        <v>0</v>
      </c>
      <c r="BF439" s="28">
        <f>IF(N439="snížená",J439,0)</f>
        <v>0</v>
      </c>
      <c r="BG439" s="28">
        <f>IF(N439="zákl. přenesená",J439,0)</f>
        <v>0</v>
      </c>
      <c r="BH439" s="28">
        <f>IF(N439="sníž. přenesená",J439,0)</f>
        <v>0</v>
      </c>
      <c r="BI439" s="28">
        <f>IF(N439="nulová",J439,0)</f>
        <v>0</v>
      </c>
      <c r="BJ439" s="27" t="s">
        <v>1</v>
      </c>
      <c r="BK439" s="28">
        <f>ROUND(I439*H439,2)</f>
        <v>0</v>
      </c>
      <c r="BL439" s="27" t="s">
        <v>19</v>
      </c>
      <c r="BM439" s="26" t="s">
        <v>686</v>
      </c>
    </row>
    <row r="440" spans="1:65" s="18" customFormat="1" x14ac:dyDescent="0.2">
      <c r="B440" s="23"/>
      <c r="D440" s="17" t="s">
        <v>4</v>
      </c>
      <c r="E440" s="19" t="s">
        <v>6</v>
      </c>
      <c r="F440" s="25" t="s">
        <v>435</v>
      </c>
      <c r="H440" s="19" t="s">
        <v>6</v>
      </c>
      <c r="I440" s="24"/>
      <c r="L440" s="23"/>
      <c r="M440" s="22"/>
      <c r="N440" s="21"/>
      <c r="O440" s="21"/>
      <c r="P440" s="21"/>
      <c r="Q440" s="21"/>
      <c r="R440" s="21"/>
      <c r="S440" s="21"/>
      <c r="T440" s="20"/>
      <c r="AT440" s="19" t="s">
        <v>4</v>
      </c>
      <c r="AU440" s="19" t="s">
        <v>3</v>
      </c>
      <c r="AV440" s="18" t="s">
        <v>1</v>
      </c>
      <c r="AW440" s="18" t="s">
        <v>2</v>
      </c>
      <c r="AX440" s="18" t="s">
        <v>7</v>
      </c>
      <c r="AY440" s="19" t="s">
        <v>0</v>
      </c>
    </row>
    <row r="441" spans="1:65" s="18" customFormat="1" x14ac:dyDescent="0.2">
      <c r="B441" s="23"/>
      <c r="D441" s="17" t="s">
        <v>4</v>
      </c>
      <c r="E441" s="19" t="s">
        <v>6</v>
      </c>
      <c r="F441" s="25" t="s">
        <v>218</v>
      </c>
      <c r="H441" s="19" t="s">
        <v>6</v>
      </c>
      <c r="I441" s="24"/>
      <c r="L441" s="23"/>
      <c r="M441" s="22"/>
      <c r="N441" s="21"/>
      <c r="O441" s="21"/>
      <c r="P441" s="21"/>
      <c r="Q441" s="21"/>
      <c r="R441" s="21"/>
      <c r="S441" s="21"/>
      <c r="T441" s="20"/>
      <c r="AT441" s="19" t="s">
        <v>4</v>
      </c>
      <c r="AU441" s="19" t="s">
        <v>3</v>
      </c>
      <c r="AV441" s="18" t="s">
        <v>1</v>
      </c>
      <c r="AW441" s="18" t="s">
        <v>2</v>
      </c>
      <c r="AX441" s="18" t="s">
        <v>7</v>
      </c>
      <c r="AY441" s="19" t="s">
        <v>0</v>
      </c>
    </row>
    <row r="442" spans="1:65" s="18" customFormat="1" x14ac:dyDescent="0.2">
      <c r="B442" s="23"/>
      <c r="D442" s="17" t="s">
        <v>4</v>
      </c>
      <c r="E442" s="19" t="s">
        <v>6</v>
      </c>
      <c r="F442" s="25" t="s">
        <v>217</v>
      </c>
      <c r="H442" s="19" t="s">
        <v>6</v>
      </c>
      <c r="I442" s="24"/>
      <c r="L442" s="23"/>
      <c r="M442" s="22"/>
      <c r="N442" s="21"/>
      <c r="O442" s="21"/>
      <c r="P442" s="21"/>
      <c r="Q442" s="21"/>
      <c r="R442" s="21"/>
      <c r="S442" s="21"/>
      <c r="T442" s="20"/>
      <c r="AT442" s="19" t="s">
        <v>4</v>
      </c>
      <c r="AU442" s="19" t="s">
        <v>3</v>
      </c>
      <c r="AV442" s="18" t="s">
        <v>1</v>
      </c>
      <c r="AW442" s="18" t="s">
        <v>2</v>
      </c>
      <c r="AX442" s="18" t="s">
        <v>7</v>
      </c>
      <c r="AY442" s="19" t="s">
        <v>0</v>
      </c>
    </row>
    <row r="443" spans="1:65" s="18" customFormat="1" x14ac:dyDescent="0.2">
      <c r="B443" s="23"/>
      <c r="D443" s="17" t="s">
        <v>4</v>
      </c>
      <c r="E443" s="19" t="s">
        <v>6</v>
      </c>
      <c r="F443" s="25" t="s">
        <v>676</v>
      </c>
      <c r="H443" s="19" t="s">
        <v>6</v>
      </c>
      <c r="I443" s="24"/>
      <c r="L443" s="23"/>
      <c r="M443" s="22"/>
      <c r="N443" s="21"/>
      <c r="O443" s="21"/>
      <c r="P443" s="21"/>
      <c r="Q443" s="21"/>
      <c r="R443" s="21"/>
      <c r="S443" s="21"/>
      <c r="T443" s="20"/>
      <c r="AT443" s="19" t="s">
        <v>4</v>
      </c>
      <c r="AU443" s="19" t="s">
        <v>3</v>
      </c>
      <c r="AV443" s="18" t="s">
        <v>1</v>
      </c>
      <c r="AW443" s="18" t="s">
        <v>2</v>
      </c>
      <c r="AX443" s="18" t="s">
        <v>7</v>
      </c>
      <c r="AY443" s="19" t="s">
        <v>0</v>
      </c>
    </row>
    <row r="444" spans="1:65" s="18" customFormat="1" x14ac:dyDescent="0.2">
      <c r="B444" s="23"/>
      <c r="D444" s="17" t="s">
        <v>4</v>
      </c>
      <c r="E444" s="19" t="s">
        <v>6</v>
      </c>
      <c r="F444" s="25" t="s">
        <v>211</v>
      </c>
      <c r="H444" s="19" t="s">
        <v>6</v>
      </c>
      <c r="I444" s="24"/>
      <c r="L444" s="23"/>
      <c r="M444" s="22"/>
      <c r="N444" s="21"/>
      <c r="O444" s="21"/>
      <c r="P444" s="21"/>
      <c r="Q444" s="21"/>
      <c r="R444" s="21"/>
      <c r="S444" s="21"/>
      <c r="T444" s="20"/>
      <c r="AT444" s="19" t="s">
        <v>4</v>
      </c>
      <c r="AU444" s="19" t="s">
        <v>3</v>
      </c>
      <c r="AV444" s="18" t="s">
        <v>1</v>
      </c>
      <c r="AW444" s="18" t="s">
        <v>2</v>
      </c>
      <c r="AX444" s="18" t="s">
        <v>7</v>
      </c>
      <c r="AY444" s="19" t="s">
        <v>0</v>
      </c>
    </row>
    <row r="445" spans="1:65" s="8" customFormat="1" x14ac:dyDescent="0.2">
      <c r="B445" s="13"/>
      <c r="D445" s="17" t="s">
        <v>4</v>
      </c>
      <c r="E445" s="9" t="s">
        <v>6</v>
      </c>
      <c r="F445" s="16" t="s">
        <v>685</v>
      </c>
      <c r="H445" s="15">
        <v>86.677999999999997</v>
      </c>
      <c r="I445" s="14"/>
      <c r="L445" s="13"/>
      <c r="M445" s="56"/>
      <c r="N445" s="55"/>
      <c r="O445" s="55"/>
      <c r="P445" s="55"/>
      <c r="Q445" s="55"/>
      <c r="R445" s="55"/>
      <c r="S445" s="55"/>
      <c r="T445" s="54"/>
      <c r="AT445" s="9" t="s">
        <v>4</v>
      </c>
      <c r="AU445" s="9" t="s">
        <v>3</v>
      </c>
      <c r="AV445" s="8" t="s">
        <v>3</v>
      </c>
      <c r="AW445" s="8" t="s">
        <v>2</v>
      </c>
      <c r="AX445" s="8" t="s">
        <v>7</v>
      </c>
      <c r="AY445" s="9" t="s">
        <v>0</v>
      </c>
    </row>
    <row r="446" spans="1:65" s="8" customFormat="1" x14ac:dyDescent="0.2">
      <c r="B446" s="13"/>
      <c r="D446" s="17" t="s">
        <v>4</v>
      </c>
      <c r="E446" s="9" t="s">
        <v>6</v>
      </c>
      <c r="F446" s="16" t="s">
        <v>684</v>
      </c>
      <c r="H446" s="15">
        <v>-27.611999999999998</v>
      </c>
      <c r="I446" s="14"/>
      <c r="L446" s="13"/>
      <c r="M446" s="56"/>
      <c r="N446" s="55"/>
      <c r="O446" s="55"/>
      <c r="P446" s="55"/>
      <c r="Q446" s="55"/>
      <c r="R446" s="55"/>
      <c r="S446" s="55"/>
      <c r="T446" s="54"/>
      <c r="AT446" s="9" t="s">
        <v>4</v>
      </c>
      <c r="AU446" s="9" t="s">
        <v>3</v>
      </c>
      <c r="AV446" s="8" t="s">
        <v>3</v>
      </c>
      <c r="AW446" s="8" t="s">
        <v>2</v>
      </c>
      <c r="AX446" s="8" t="s">
        <v>7</v>
      </c>
      <c r="AY446" s="9" t="s">
        <v>0</v>
      </c>
    </row>
    <row r="447" spans="1:65" s="18" customFormat="1" x14ac:dyDescent="0.2">
      <c r="B447" s="23"/>
      <c r="D447" s="17" t="s">
        <v>4</v>
      </c>
      <c r="E447" s="19" t="s">
        <v>6</v>
      </c>
      <c r="F447" s="25" t="s">
        <v>672</v>
      </c>
      <c r="H447" s="19" t="s">
        <v>6</v>
      </c>
      <c r="I447" s="24"/>
      <c r="L447" s="23"/>
      <c r="M447" s="22"/>
      <c r="N447" s="21"/>
      <c r="O447" s="21"/>
      <c r="P447" s="21"/>
      <c r="Q447" s="21"/>
      <c r="R447" s="21"/>
      <c r="S447" s="21"/>
      <c r="T447" s="20"/>
      <c r="AT447" s="19" t="s">
        <v>4</v>
      </c>
      <c r="AU447" s="19" t="s">
        <v>3</v>
      </c>
      <c r="AV447" s="18" t="s">
        <v>1</v>
      </c>
      <c r="AW447" s="18" t="s">
        <v>2</v>
      </c>
      <c r="AX447" s="18" t="s">
        <v>7</v>
      </c>
      <c r="AY447" s="19" t="s">
        <v>0</v>
      </c>
    </row>
    <row r="448" spans="1:65" s="18" customFormat="1" x14ac:dyDescent="0.2">
      <c r="B448" s="23"/>
      <c r="D448" s="17" t="s">
        <v>4</v>
      </c>
      <c r="E448" s="19" t="s">
        <v>6</v>
      </c>
      <c r="F448" s="25" t="s">
        <v>671</v>
      </c>
      <c r="H448" s="19" t="s">
        <v>6</v>
      </c>
      <c r="I448" s="24"/>
      <c r="L448" s="23"/>
      <c r="M448" s="22"/>
      <c r="N448" s="21"/>
      <c r="O448" s="21"/>
      <c r="P448" s="21"/>
      <c r="Q448" s="21"/>
      <c r="R448" s="21"/>
      <c r="S448" s="21"/>
      <c r="T448" s="20"/>
      <c r="AT448" s="19" t="s">
        <v>4</v>
      </c>
      <c r="AU448" s="19" t="s">
        <v>3</v>
      </c>
      <c r="AV448" s="18" t="s">
        <v>1</v>
      </c>
      <c r="AW448" s="18" t="s">
        <v>2</v>
      </c>
      <c r="AX448" s="18" t="s">
        <v>7</v>
      </c>
      <c r="AY448" s="19" t="s">
        <v>0</v>
      </c>
    </row>
    <row r="449" spans="1:65" s="18" customFormat="1" x14ac:dyDescent="0.2">
      <c r="B449" s="23"/>
      <c r="D449" s="17" t="s">
        <v>4</v>
      </c>
      <c r="E449" s="19" t="s">
        <v>6</v>
      </c>
      <c r="F449" s="25" t="s">
        <v>670</v>
      </c>
      <c r="H449" s="19" t="s">
        <v>6</v>
      </c>
      <c r="I449" s="24"/>
      <c r="L449" s="23"/>
      <c r="M449" s="22"/>
      <c r="N449" s="21"/>
      <c r="O449" s="21"/>
      <c r="P449" s="21"/>
      <c r="Q449" s="21"/>
      <c r="R449" s="21"/>
      <c r="S449" s="21"/>
      <c r="T449" s="20"/>
      <c r="AT449" s="19" t="s">
        <v>4</v>
      </c>
      <c r="AU449" s="19" t="s">
        <v>3</v>
      </c>
      <c r="AV449" s="18" t="s">
        <v>1</v>
      </c>
      <c r="AW449" s="18" t="s">
        <v>2</v>
      </c>
      <c r="AX449" s="18" t="s">
        <v>7</v>
      </c>
      <c r="AY449" s="19" t="s">
        <v>0</v>
      </c>
    </row>
    <row r="450" spans="1:65" s="8" customFormat="1" x14ac:dyDescent="0.2">
      <c r="B450" s="13"/>
      <c r="D450" s="17" t="s">
        <v>4</v>
      </c>
      <c r="E450" s="9" t="s">
        <v>6</v>
      </c>
      <c r="F450" s="16" t="s">
        <v>683</v>
      </c>
      <c r="H450" s="15">
        <v>3.4</v>
      </c>
      <c r="I450" s="14"/>
      <c r="L450" s="13"/>
      <c r="M450" s="56"/>
      <c r="N450" s="55"/>
      <c r="O450" s="55"/>
      <c r="P450" s="55"/>
      <c r="Q450" s="55"/>
      <c r="R450" s="55"/>
      <c r="S450" s="55"/>
      <c r="T450" s="54"/>
      <c r="AT450" s="9" t="s">
        <v>4</v>
      </c>
      <c r="AU450" s="9" t="s">
        <v>3</v>
      </c>
      <c r="AV450" s="8" t="s">
        <v>3</v>
      </c>
      <c r="AW450" s="8" t="s">
        <v>2</v>
      </c>
      <c r="AX450" s="8" t="s">
        <v>7</v>
      </c>
      <c r="AY450" s="9" t="s">
        <v>0</v>
      </c>
    </row>
    <row r="451" spans="1:65" s="18" customFormat="1" x14ac:dyDescent="0.2">
      <c r="B451" s="23"/>
      <c r="D451" s="17" t="s">
        <v>4</v>
      </c>
      <c r="E451" s="19" t="s">
        <v>6</v>
      </c>
      <c r="F451" s="25" t="s">
        <v>668</v>
      </c>
      <c r="H451" s="19" t="s">
        <v>6</v>
      </c>
      <c r="I451" s="24"/>
      <c r="L451" s="23"/>
      <c r="M451" s="22"/>
      <c r="N451" s="21"/>
      <c r="O451" s="21"/>
      <c r="P451" s="21"/>
      <c r="Q451" s="21"/>
      <c r="R451" s="21"/>
      <c r="S451" s="21"/>
      <c r="T451" s="20"/>
      <c r="AT451" s="19" t="s">
        <v>4</v>
      </c>
      <c r="AU451" s="19" t="s">
        <v>3</v>
      </c>
      <c r="AV451" s="18" t="s">
        <v>1</v>
      </c>
      <c r="AW451" s="18" t="s">
        <v>2</v>
      </c>
      <c r="AX451" s="18" t="s">
        <v>7</v>
      </c>
      <c r="AY451" s="19" t="s">
        <v>0</v>
      </c>
    </row>
    <row r="452" spans="1:65" s="18" customFormat="1" x14ac:dyDescent="0.2">
      <c r="B452" s="23"/>
      <c r="D452" s="17" t="s">
        <v>4</v>
      </c>
      <c r="E452" s="19" t="s">
        <v>6</v>
      </c>
      <c r="F452" s="25" t="s">
        <v>208</v>
      </c>
      <c r="H452" s="19" t="s">
        <v>6</v>
      </c>
      <c r="I452" s="24"/>
      <c r="L452" s="23"/>
      <c r="M452" s="22"/>
      <c r="N452" s="21"/>
      <c r="O452" s="21"/>
      <c r="P452" s="21"/>
      <c r="Q452" s="21"/>
      <c r="R452" s="21"/>
      <c r="S452" s="21"/>
      <c r="T452" s="20"/>
      <c r="AT452" s="19" t="s">
        <v>4</v>
      </c>
      <c r="AU452" s="19" t="s">
        <v>3</v>
      </c>
      <c r="AV452" s="18" t="s">
        <v>1</v>
      </c>
      <c r="AW452" s="18" t="s">
        <v>2</v>
      </c>
      <c r="AX452" s="18" t="s">
        <v>7</v>
      </c>
      <c r="AY452" s="19" t="s">
        <v>0</v>
      </c>
    </row>
    <row r="453" spans="1:65" s="8" customFormat="1" x14ac:dyDescent="0.2">
      <c r="B453" s="13"/>
      <c r="D453" s="17" t="s">
        <v>4</v>
      </c>
      <c r="E453" s="9" t="s">
        <v>6</v>
      </c>
      <c r="F453" s="16" t="s">
        <v>682</v>
      </c>
      <c r="H453" s="15">
        <v>16.135000000000002</v>
      </c>
      <c r="I453" s="14"/>
      <c r="L453" s="13"/>
      <c r="M453" s="56"/>
      <c r="N453" s="55"/>
      <c r="O453" s="55"/>
      <c r="P453" s="55"/>
      <c r="Q453" s="55"/>
      <c r="R453" s="55"/>
      <c r="S453" s="55"/>
      <c r="T453" s="54"/>
      <c r="AT453" s="9" t="s">
        <v>4</v>
      </c>
      <c r="AU453" s="9" t="s">
        <v>3</v>
      </c>
      <c r="AV453" s="8" t="s">
        <v>3</v>
      </c>
      <c r="AW453" s="8" t="s">
        <v>2</v>
      </c>
      <c r="AX453" s="8" t="s">
        <v>7</v>
      </c>
      <c r="AY453" s="9" t="s">
        <v>0</v>
      </c>
    </row>
    <row r="454" spans="1:65" s="8" customFormat="1" x14ac:dyDescent="0.2">
      <c r="B454" s="13"/>
      <c r="D454" s="17" t="s">
        <v>4</v>
      </c>
      <c r="E454" s="9" t="s">
        <v>6</v>
      </c>
      <c r="F454" s="16" t="s">
        <v>681</v>
      </c>
      <c r="H454" s="15">
        <v>-1.597</v>
      </c>
      <c r="I454" s="14"/>
      <c r="L454" s="13"/>
      <c r="M454" s="56"/>
      <c r="N454" s="55"/>
      <c r="O454" s="55"/>
      <c r="P454" s="55"/>
      <c r="Q454" s="55"/>
      <c r="R454" s="55"/>
      <c r="S454" s="55"/>
      <c r="T454" s="54"/>
      <c r="AT454" s="9" t="s">
        <v>4</v>
      </c>
      <c r="AU454" s="9" t="s">
        <v>3</v>
      </c>
      <c r="AV454" s="8" t="s">
        <v>3</v>
      </c>
      <c r="AW454" s="8" t="s">
        <v>2</v>
      </c>
      <c r="AX454" s="8" t="s">
        <v>7</v>
      </c>
      <c r="AY454" s="9" t="s">
        <v>0</v>
      </c>
    </row>
    <row r="455" spans="1:65" s="69" customFormat="1" x14ac:dyDescent="0.2">
      <c r="B455" s="74"/>
      <c r="D455" s="17" t="s">
        <v>4</v>
      </c>
      <c r="E455" s="70" t="s">
        <v>6</v>
      </c>
      <c r="F455" s="77" t="s">
        <v>42</v>
      </c>
      <c r="H455" s="76">
        <v>77.004000000000005</v>
      </c>
      <c r="I455" s="75"/>
      <c r="L455" s="74"/>
      <c r="M455" s="73"/>
      <c r="N455" s="72"/>
      <c r="O455" s="72"/>
      <c r="P455" s="72"/>
      <c r="Q455" s="72"/>
      <c r="R455" s="72"/>
      <c r="S455" s="72"/>
      <c r="T455" s="71"/>
      <c r="AT455" s="70" t="s">
        <v>4</v>
      </c>
      <c r="AU455" s="70" t="s">
        <v>3</v>
      </c>
      <c r="AV455" s="69" t="s">
        <v>19</v>
      </c>
      <c r="AW455" s="69" t="s">
        <v>2</v>
      </c>
      <c r="AX455" s="69" t="s">
        <v>1</v>
      </c>
      <c r="AY455" s="70" t="s">
        <v>0</v>
      </c>
    </row>
    <row r="456" spans="1:65" s="2" customFormat="1" ht="16.5" customHeight="1" x14ac:dyDescent="0.2">
      <c r="A456" s="3"/>
      <c r="B456" s="41"/>
      <c r="C456" s="40" t="s">
        <v>680</v>
      </c>
      <c r="D456" s="40" t="s">
        <v>11</v>
      </c>
      <c r="E456" s="39" t="s">
        <v>679</v>
      </c>
      <c r="F456" s="34" t="s">
        <v>678</v>
      </c>
      <c r="G456" s="38" t="s">
        <v>54</v>
      </c>
      <c r="H456" s="37">
        <v>558.15099999999995</v>
      </c>
      <c r="I456" s="36"/>
      <c r="J456" s="35">
        <f>ROUND(I456*H456,2)</f>
        <v>0</v>
      </c>
      <c r="K456" s="34" t="s">
        <v>13</v>
      </c>
      <c r="L456" s="4"/>
      <c r="M456" s="33" t="s">
        <v>6</v>
      </c>
      <c r="N456" s="32" t="s">
        <v>12</v>
      </c>
      <c r="O456" s="31"/>
      <c r="P456" s="30">
        <f>O456*H456</f>
        <v>0</v>
      </c>
      <c r="Q456" s="30">
        <v>2.7499999999999998E-3</v>
      </c>
      <c r="R456" s="30">
        <f>Q456*H456</f>
        <v>1.5349152499999998</v>
      </c>
      <c r="S456" s="30">
        <v>0</v>
      </c>
      <c r="T456" s="29">
        <f>S456*H456</f>
        <v>0</v>
      </c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R456" s="26" t="s">
        <v>19</v>
      </c>
      <c r="AT456" s="26" t="s">
        <v>11</v>
      </c>
      <c r="AU456" s="26" t="s">
        <v>3</v>
      </c>
      <c r="AY456" s="27" t="s">
        <v>0</v>
      </c>
      <c r="BE456" s="28">
        <f>IF(N456="základní",J456,0)</f>
        <v>0</v>
      </c>
      <c r="BF456" s="28">
        <f>IF(N456="snížená",J456,0)</f>
        <v>0</v>
      </c>
      <c r="BG456" s="28">
        <f>IF(N456="zákl. přenesená",J456,0)</f>
        <v>0</v>
      </c>
      <c r="BH456" s="28">
        <f>IF(N456="sníž. přenesená",J456,0)</f>
        <v>0</v>
      </c>
      <c r="BI456" s="28">
        <f>IF(N456="nulová",J456,0)</f>
        <v>0</v>
      </c>
      <c r="BJ456" s="27" t="s">
        <v>1</v>
      </c>
      <c r="BK456" s="28">
        <f>ROUND(I456*H456,2)</f>
        <v>0</v>
      </c>
      <c r="BL456" s="27" t="s">
        <v>19</v>
      </c>
      <c r="BM456" s="26" t="s">
        <v>677</v>
      </c>
    </row>
    <row r="457" spans="1:65" s="18" customFormat="1" x14ac:dyDescent="0.2">
      <c r="B457" s="23"/>
      <c r="D457" s="17" t="s">
        <v>4</v>
      </c>
      <c r="E457" s="19" t="s">
        <v>6</v>
      </c>
      <c r="F457" s="25" t="s">
        <v>435</v>
      </c>
      <c r="H457" s="19" t="s">
        <v>6</v>
      </c>
      <c r="I457" s="24"/>
      <c r="L457" s="23"/>
      <c r="M457" s="22"/>
      <c r="N457" s="21"/>
      <c r="O457" s="21"/>
      <c r="P457" s="21"/>
      <c r="Q457" s="21"/>
      <c r="R457" s="21"/>
      <c r="S457" s="21"/>
      <c r="T457" s="20"/>
      <c r="AT457" s="19" t="s">
        <v>4</v>
      </c>
      <c r="AU457" s="19" t="s">
        <v>3</v>
      </c>
      <c r="AV457" s="18" t="s">
        <v>1</v>
      </c>
      <c r="AW457" s="18" t="s">
        <v>2</v>
      </c>
      <c r="AX457" s="18" t="s">
        <v>7</v>
      </c>
      <c r="AY457" s="19" t="s">
        <v>0</v>
      </c>
    </row>
    <row r="458" spans="1:65" s="18" customFormat="1" x14ac:dyDescent="0.2">
      <c r="B458" s="23"/>
      <c r="D458" s="17" t="s">
        <v>4</v>
      </c>
      <c r="E458" s="19" t="s">
        <v>6</v>
      </c>
      <c r="F458" s="25" t="s">
        <v>218</v>
      </c>
      <c r="H458" s="19" t="s">
        <v>6</v>
      </c>
      <c r="I458" s="24"/>
      <c r="L458" s="23"/>
      <c r="M458" s="22"/>
      <c r="N458" s="21"/>
      <c r="O458" s="21"/>
      <c r="P458" s="21"/>
      <c r="Q458" s="21"/>
      <c r="R458" s="21"/>
      <c r="S458" s="21"/>
      <c r="T458" s="20"/>
      <c r="AT458" s="19" t="s">
        <v>4</v>
      </c>
      <c r="AU458" s="19" t="s">
        <v>3</v>
      </c>
      <c r="AV458" s="18" t="s">
        <v>1</v>
      </c>
      <c r="AW458" s="18" t="s">
        <v>2</v>
      </c>
      <c r="AX458" s="18" t="s">
        <v>7</v>
      </c>
      <c r="AY458" s="19" t="s">
        <v>0</v>
      </c>
    </row>
    <row r="459" spans="1:65" s="18" customFormat="1" x14ac:dyDescent="0.2">
      <c r="B459" s="23"/>
      <c r="D459" s="17" t="s">
        <v>4</v>
      </c>
      <c r="E459" s="19" t="s">
        <v>6</v>
      </c>
      <c r="F459" s="25" t="s">
        <v>217</v>
      </c>
      <c r="H459" s="19" t="s">
        <v>6</v>
      </c>
      <c r="I459" s="24"/>
      <c r="L459" s="23"/>
      <c r="M459" s="22"/>
      <c r="N459" s="21"/>
      <c r="O459" s="21"/>
      <c r="P459" s="21"/>
      <c r="Q459" s="21"/>
      <c r="R459" s="21"/>
      <c r="S459" s="21"/>
      <c r="T459" s="20"/>
      <c r="AT459" s="19" t="s">
        <v>4</v>
      </c>
      <c r="AU459" s="19" t="s">
        <v>3</v>
      </c>
      <c r="AV459" s="18" t="s">
        <v>1</v>
      </c>
      <c r="AW459" s="18" t="s">
        <v>2</v>
      </c>
      <c r="AX459" s="18" t="s">
        <v>7</v>
      </c>
      <c r="AY459" s="19" t="s">
        <v>0</v>
      </c>
    </row>
    <row r="460" spans="1:65" s="18" customFormat="1" x14ac:dyDescent="0.2">
      <c r="B460" s="23"/>
      <c r="D460" s="17" t="s">
        <v>4</v>
      </c>
      <c r="E460" s="19" t="s">
        <v>6</v>
      </c>
      <c r="F460" s="25" t="s">
        <v>676</v>
      </c>
      <c r="H460" s="19" t="s">
        <v>6</v>
      </c>
      <c r="I460" s="24"/>
      <c r="L460" s="23"/>
      <c r="M460" s="22"/>
      <c r="N460" s="21"/>
      <c r="O460" s="21"/>
      <c r="P460" s="21"/>
      <c r="Q460" s="21"/>
      <c r="R460" s="21"/>
      <c r="S460" s="21"/>
      <c r="T460" s="20"/>
      <c r="AT460" s="19" t="s">
        <v>4</v>
      </c>
      <c r="AU460" s="19" t="s">
        <v>3</v>
      </c>
      <c r="AV460" s="18" t="s">
        <v>1</v>
      </c>
      <c r="AW460" s="18" t="s">
        <v>2</v>
      </c>
      <c r="AX460" s="18" t="s">
        <v>7</v>
      </c>
      <c r="AY460" s="19" t="s">
        <v>0</v>
      </c>
    </row>
    <row r="461" spans="1:65" s="18" customFormat="1" x14ac:dyDescent="0.2">
      <c r="B461" s="23"/>
      <c r="D461" s="17" t="s">
        <v>4</v>
      </c>
      <c r="E461" s="19" t="s">
        <v>6</v>
      </c>
      <c r="F461" s="25" t="s">
        <v>211</v>
      </c>
      <c r="H461" s="19" t="s">
        <v>6</v>
      </c>
      <c r="I461" s="24"/>
      <c r="L461" s="23"/>
      <c r="M461" s="22"/>
      <c r="N461" s="21"/>
      <c r="O461" s="21"/>
      <c r="P461" s="21"/>
      <c r="Q461" s="21"/>
      <c r="R461" s="21"/>
      <c r="S461" s="21"/>
      <c r="T461" s="20"/>
      <c r="AT461" s="19" t="s">
        <v>4</v>
      </c>
      <c r="AU461" s="19" t="s">
        <v>3</v>
      </c>
      <c r="AV461" s="18" t="s">
        <v>1</v>
      </c>
      <c r="AW461" s="18" t="s">
        <v>2</v>
      </c>
      <c r="AX461" s="18" t="s">
        <v>7</v>
      </c>
      <c r="AY461" s="19" t="s">
        <v>0</v>
      </c>
    </row>
    <row r="462" spans="1:65" s="8" customFormat="1" x14ac:dyDescent="0.2">
      <c r="B462" s="13"/>
      <c r="D462" s="17" t="s">
        <v>4</v>
      </c>
      <c r="E462" s="9" t="s">
        <v>6</v>
      </c>
      <c r="F462" s="16" t="s">
        <v>675</v>
      </c>
      <c r="H462" s="15">
        <v>577.85</v>
      </c>
      <c r="I462" s="14"/>
      <c r="L462" s="13"/>
      <c r="M462" s="56"/>
      <c r="N462" s="55"/>
      <c r="O462" s="55"/>
      <c r="P462" s="55"/>
      <c r="Q462" s="55"/>
      <c r="R462" s="55"/>
      <c r="S462" s="55"/>
      <c r="T462" s="54"/>
      <c r="AT462" s="9" t="s">
        <v>4</v>
      </c>
      <c r="AU462" s="9" t="s">
        <v>3</v>
      </c>
      <c r="AV462" s="8" t="s">
        <v>3</v>
      </c>
      <c r="AW462" s="8" t="s">
        <v>2</v>
      </c>
      <c r="AX462" s="8" t="s">
        <v>7</v>
      </c>
      <c r="AY462" s="9" t="s">
        <v>0</v>
      </c>
    </row>
    <row r="463" spans="1:65" s="8" customFormat="1" x14ac:dyDescent="0.2">
      <c r="B463" s="13"/>
      <c r="D463" s="17" t="s">
        <v>4</v>
      </c>
      <c r="E463" s="9" t="s">
        <v>6</v>
      </c>
      <c r="F463" s="16" t="s">
        <v>674</v>
      </c>
      <c r="H463" s="15">
        <v>37.74</v>
      </c>
      <c r="I463" s="14"/>
      <c r="L463" s="13"/>
      <c r="M463" s="56"/>
      <c r="N463" s="55"/>
      <c r="O463" s="55"/>
      <c r="P463" s="55"/>
      <c r="Q463" s="55"/>
      <c r="R463" s="55"/>
      <c r="S463" s="55"/>
      <c r="T463" s="54"/>
      <c r="AT463" s="9" t="s">
        <v>4</v>
      </c>
      <c r="AU463" s="9" t="s">
        <v>3</v>
      </c>
      <c r="AV463" s="8" t="s">
        <v>3</v>
      </c>
      <c r="AW463" s="8" t="s">
        <v>2</v>
      </c>
      <c r="AX463" s="8" t="s">
        <v>7</v>
      </c>
      <c r="AY463" s="9" t="s">
        <v>0</v>
      </c>
    </row>
    <row r="464" spans="1:65" s="8" customFormat="1" x14ac:dyDescent="0.2">
      <c r="B464" s="13"/>
      <c r="D464" s="17" t="s">
        <v>4</v>
      </c>
      <c r="E464" s="9" t="s">
        <v>6</v>
      </c>
      <c r="F464" s="16" t="s">
        <v>673</v>
      </c>
      <c r="H464" s="15">
        <v>-184.08</v>
      </c>
      <c r="I464" s="14"/>
      <c r="L464" s="13"/>
      <c r="M464" s="56"/>
      <c r="N464" s="55"/>
      <c r="O464" s="55"/>
      <c r="P464" s="55"/>
      <c r="Q464" s="55"/>
      <c r="R464" s="55"/>
      <c r="S464" s="55"/>
      <c r="T464" s="54"/>
      <c r="AT464" s="9" t="s">
        <v>4</v>
      </c>
      <c r="AU464" s="9" t="s">
        <v>3</v>
      </c>
      <c r="AV464" s="8" t="s">
        <v>3</v>
      </c>
      <c r="AW464" s="8" t="s">
        <v>2</v>
      </c>
      <c r="AX464" s="8" t="s">
        <v>7</v>
      </c>
      <c r="AY464" s="9" t="s">
        <v>0</v>
      </c>
    </row>
    <row r="465" spans="1:65" s="18" customFormat="1" x14ac:dyDescent="0.2">
      <c r="B465" s="23"/>
      <c r="D465" s="17" t="s">
        <v>4</v>
      </c>
      <c r="E465" s="19" t="s">
        <v>6</v>
      </c>
      <c r="F465" s="25" t="s">
        <v>672</v>
      </c>
      <c r="H465" s="19" t="s">
        <v>6</v>
      </c>
      <c r="I465" s="24"/>
      <c r="L465" s="23"/>
      <c r="M465" s="22"/>
      <c r="N465" s="21"/>
      <c r="O465" s="21"/>
      <c r="P465" s="21"/>
      <c r="Q465" s="21"/>
      <c r="R465" s="21"/>
      <c r="S465" s="21"/>
      <c r="T465" s="20"/>
      <c r="AT465" s="19" t="s">
        <v>4</v>
      </c>
      <c r="AU465" s="19" t="s">
        <v>3</v>
      </c>
      <c r="AV465" s="18" t="s">
        <v>1</v>
      </c>
      <c r="AW465" s="18" t="s">
        <v>2</v>
      </c>
      <c r="AX465" s="18" t="s">
        <v>7</v>
      </c>
      <c r="AY465" s="19" t="s">
        <v>0</v>
      </c>
    </row>
    <row r="466" spans="1:65" s="18" customFormat="1" x14ac:dyDescent="0.2">
      <c r="B466" s="23"/>
      <c r="D466" s="17" t="s">
        <v>4</v>
      </c>
      <c r="E466" s="19" t="s">
        <v>6</v>
      </c>
      <c r="F466" s="25" t="s">
        <v>671</v>
      </c>
      <c r="H466" s="19" t="s">
        <v>6</v>
      </c>
      <c r="I466" s="24"/>
      <c r="L466" s="23"/>
      <c r="M466" s="22"/>
      <c r="N466" s="21"/>
      <c r="O466" s="21"/>
      <c r="P466" s="21"/>
      <c r="Q466" s="21"/>
      <c r="R466" s="21"/>
      <c r="S466" s="21"/>
      <c r="T466" s="20"/>
      <c r="AT466" s="19" t="s">
        <v>4</v>
      </c>
      <c r="AU466" s="19" t="s">
        <v>3</v>
      </c>
      <c r="AV466" s="18" t="s">
        <v>1</v>
      </c>
      <c r="AW466" s="18" t="s">
        <v>2</v>
      </c>
      <c r="AX466" s="18" t="s">
        <v>7</v>
      </c>
      <c r="AY466" s="19" t="s">
        <v>0</v>
      </c>
    </row>
    <row r="467" spans="1:65" s="18" customFormat="1" x14ac:dyDescent="0.2">
      <c r="B467" s="23"/>
      <c r="D467" s="17" t="s">
        <v>4</v>
      </c>
      <c r="E467" s="19" t="s">
        <v>6</v>
      </c>
      <c r="F467" s="25" t="s">
        <v>670</v>
      </c>
      <c r="H467" s="19" t="s">
        <v>6</v>
      </c>
      <c r="I467" s="24"/>
      <c r="L467" s="23"/>
      <c r="M467" s="22"/>
      <c r="N467" s="21"/>
      <c r="O467" s="21"/>
      <c r="P467" s="21"/>
      <c r="Q467" s="21"/>
      <c r="R467" s="21"/>
      <c r="S467" s="21"/>
      <c r="T467" s="20"/>
      <c r="AT467" s="19" t="s">
        <v>4</v>
      </c>
      <c r="AU467" s="19" t="s">
        <v>3</v>
      </c>
      <c r="AV467" s="18" t="s">
        <v>1</v>
      </c>
      <c r="AW467" s="18" t="s">
        <v>2</v>
      </c>
      <c r="AX467" s="18" t="s">
        <v>7</v>
      </c>
      <c r="AY467" s="19" t="s">
        <v>0</v>
      </c>
    </row>
    <row r="468" spans="1:65" s="8" customFormat="1" x14ac:dyDescent="0.2">
      <c r="B468" s="13"/>
      <c r="D468" s="17" t="s">
        <v>4</v>
      </c>
      <c r="E468" s="9" t="s">
        <v>6</v>
      </c>
      <c r="F468" s="16" t="s">
        <v>669</v>
      </c>
      <c r="H468" s="15">
        <v>25.5</v>
      </c>
      <c r="I468" s="14"/>
      <c r="L468" s="13"/>
      <c r="M468" s="56"/>
      <c r="N468" s="55"/>
      <c r="O468" s="55"/>
      <c r="P468" s="55"/>
      <c r="Q468" s="55"/>
      <c r="R468" s="55"/>
      <c r="S468" s="55"/>
      <c r="T468" s="54"/>
      <c r="AT468" s="9" t="s">
        <v>4</v>
      </c>
      <c r="AU468" s="9" t="s">
        <v>3</v>
      </c>
      <c r="AV468" s="8" t="s">
        <v>3</v>
      </c>
      <c r="AW468" s="8" t="s">
        <v>2</v>
      </c>
      <c r="AX468" s="8" t="s">
        <v>7</v>
      </c>
      <c r="AY468" s="9" t="s">
        <v>0</v>
      </c>
    </row>
    <row r="469" spans="1:65" s="18" customFormat="1" x14ac:dyDescent="0.2">
      <c r="B469" s="23"/>
      <c r="D469" s="17" t="s">
        <v>4</v>
      </c>
      <c r="E469" s="19" t="s">
        <v>6</v>
      </c>
      <c r="F469" s="25" t="s">
        <v>668</v>
      </c>
      <c r="H469" s="19" t="s">
        <v>6</v>
      </c>
      <c r="I469" s="24"/>
      <c r="L469" s="23"/>
      <c r="M469" s="22"/>
      <c r="N469" s="21"/>
      <c r="O469" s="21"/>
      <c r="P469" s="21"/>
      <c r="Q469" s="21"/>
      <c r="R469" s="21"/>
      <c r="S469" s="21"/>
      <c r="T469" s="20"/>
      <c r="AT469" s="19" t="s">
        <v>4</v>
      </c>
      <c r="AU469" s="19" t="s">
        <v>3</v>
      </c>
      <c r="AV469" s="18" t="s">
        <v>1</v>
      </c>
      <c r="AW469" s="18" t="s">
        <v>2</v>
      </c>
      <c r="AX469" s="18" t="s">
        <v>7</v>
      </c>
      <c r="AY469" s="19" t="s">
        <v>0</v>
      </c>
    </row>
    <row r="470" spans="1:65" s="18" customFormat="1" x14ac:dyDescent="0.2">
      <c r="B470" s="23"/>
      <c r="D470" s="17" t="s">
        <v>4</v>
      </c>
      <c r="E470" s="19" t="s">
        <v>6</v>
      </c>
      <c r="F470" s="25" t="s">
        <v>208</v>
      </c>
      <c r="H470" s="19" t="s">
        <v>6</v>
      </c>
      <c r="I470" s="24"/>
      <c r="L470" s="23"/>
      <c r="M470" s="22"/>
      <c r="N470" s="21"/>
      <c r="O470" s="21"/>
      <c r="P470" s="21"/>
      <c r="Q470" s="21"/>
      <c r="R470" s="21"/>
      <c r="S470" s="21"/>
      <c r="T470" s="20"/>
      <c r="AT470" s="19" t="s">
        <v>4</v>
      </c>
      <c r="AU470" s="19" t="s">
        <v>3</v>
      </c>
      <c r="AV470" s="18" t="s">
        <v>1</v>
      </c>
      <c r="AW470" s="18" t="s">
        <v>2</v>
      </c>
      <c r="AX470" s="18" t="s">
        <v>7</v>
      </c>
      <c r="AY470" s="19" t="s">
        <v>0</v>
      </c>
    </row>
    <row r="471" spans="1:65" s="8" customFormat="1" x14ac:dyDescent="0.2">
      <c r="B471" s="13"/>
      <c r="D471" s="17" t="s">
        <v>4</v>
      </c>
      <c r="E471" s="9" t="s">
        <v>6</v>
      </c>
      <c r="F471" s="16" t="s">
        <v>667</v>
      </c>
      <c r="H471" s="15">
        <v>107.565</v>
      </c>
      <c r="I471" s="14"/>
      <c r="L471" s="13"/>
      <c r="M471" s="56"/>
      <c r="N471" s="55"/>
      <c r="O471" s="55"/>
      <c r="P471" s="55"/>
      <c r="Q471" s="55"/>
      <c r="R471" s="55"/>
      <c r="S471" s="55"/>
      <c r="T471" s="54"/>
      <c r="AT471" s="9" t="s">
        <v>4</v>
      </c>
      <c r="AU471" s="9" t="s">
        <v>3</v>
      </c>
      <c r="AV471" s="8" t="s">
        <v>3</v>
      </c>
      <c r="AW471" s="8" t="s">
        <v>2</v>
      </c>
      <c r="AX471" s="8" t="s">
        <v>7</v>
      </c>
      <c r="AY471" s="9" t="s">
        <v>0</v>
      </c>
    </row>
    <row r="472" spans="1:65" s="8" customFormat="1" x14ac:dyDescent="0.2">
      <c r="B472" s="13"/>
      <c r="D472" s="17" t="s">
        <v>4</v>
      </c>
      <c r="E472" s="9" t="s">
        <v>6</v>
      </c>
      <c r="F472" s="16" t="s">
        <v>666</v>
      </c>
      <c r="H472" s="15">
        <v>4.2240000000000002</v>
      </c>
      <c r="I472" s="14"/>
      <c r="L472" s="13"/>
      <c r="M472" s="56"/>
      <c r="N472" s="55"/>
      <c r="O472" s="55"/>
      <c r="P472" s="55"/>
      <c r="Q472" s="55"/>
      <c r="R472" s="55"/>
      <c r="S472" s="55"/>
      <c r="T472" s="54"/>
      <c r="AT472" s="9" t="s">
        <v>4</v>
      </c>
      <c r="AU472" s="9" t="s">
        <v>3</v>
      </c>
      <c r="AV472" s="8" t="s">
        <v>3</v>
      </c>
      <c r="AW472" s="8" t="s">
        <v>2</v>
      </c>
      <c r="AX472" s="8" t="s">
        <v>7</v>
      </c>
      <c r="AY472" s="9" t="s">
        <v>0</v>
      </c>
    </row>
    <row r="473" spans="1:65" s="8" customFormat="1" x14ac:dyDescent="0.2">
      <c r="B473" s="13"/>
      <c r="D473" s="17" t="s">
        <v>4</v>
      </c>
      <c r="E473" s="9" t="s">
        <v>6</v>
      </c>
      <c r="F473" s="16" t="s">
        <v>665</v>
      </c>
      <c r="H473" s="15">
        <v>-10.648</v>
      </c>
      <c r="I473" s="14"/>
      <c r="L473" s="13"/>
      <c r="M473" s="56"/>
      <c r="N473" s="55"/>
      <c r="O473" s="55"/>
      <c r="P473" s="55"/>
      <c r="Q473" s="55"/>
      <c r="R473" s="55"/>
      <c r="S473" s="55"/>
      <c r="T473" s="54"/>
      <c r="AT473" s="9" t="s">
        <v>4</v>
      </c>
      <c r="AU473" s="9" t="s">
        <v>3</v>
      </c>
      <c r="AV473" s="8" t="s">
        <v>3</v>
      </c>
      <c r="AW473" s="8" t="s">
        <v>2</v>
      </c>
      <c r="AX473" s="8" t="s">
        <v>7</v>
      </c>
      <c r="AY473" s="9" t="s">
        <v>0</v>
      </c>
    </row>
    <row r="474" spans="1:65" s="69" customFormat="1" x14ac:dyDescent="0.2">
      <c r="B474" s="74"/>
      <c r="D474" s="17" t="s">
        <v>4</v>
      </c>
      <c r="E474" s="70" t="s">
        <v>6</v>
      </c>
      <c r="F474" s="77" t="s">
        <v>42</v>
      </c>
      <c r="H474" s="76">
        <v>558.15100000000007</v>
      </c>
      <c r="I474" s="75"/>
      <c r="L474" s="74"/>
      <c r="M474" s="73"/>
      <c r="N474" s="72"/>
      <c r="O474" s="72"/>
      <c r="P474" s="72"/>
      <c r="Q474" s="72"/>
      <c r="R474" s="72"/>
      <c r="S474" s="72"/>
      <c r="T474" s="71"/>
      <c r="AT474" s="70" t="s">
        <v>4</v>
      </c>
      <c r="AU474" s="70" t="s">
        <v>3</v>
      </c>
      <c r="AV474" s="69" t="s">
        <v>19</v>
      </c>
      <c r="AW474" s="69" t="s">
        <v>2</v>
      </c>
      <c r="AX474" s="69" t="s">
        <v>1</v>
      </c>
      <c r="AY474" s="70" t="s">
        <v>0</v>
      </c>
    </row>
    <row r="475" spans="1:65" s="2" customFormat="1" ht="16.5" customHeight="1" x14ac:dyDescent="0.2">
      <c r="A475" s="3"/>
      <c r="B475" s="41"/>
      <c r="C475" s="40" t="s">
        <v>664</v>
      </c>
      <c r="D475" s="40" t="s">
        <v>11</v>
      </c>
      <c r="E475" s="39" t="s">
        <v>663</v>
      </c>
      <c r="F475" s="34" t="s">
        <v>662</v>
      </c>
      <c r="G475" s="38" t="s">
        <v>54</v>
      </c>
      <c r="H475" s="37">
        <v>558.15099999999995</v>
      </c>
      <c r="I475" s="36"/>
      <c r="J475" s="35">
        <f>ROUND(I475*H475,2)</f>
        <v>0</v>
      </c>
      <c r="K475" s="34" t="s">
        <v>13</v>
      </c>
      <c r="L475" s="4"/>
      <c r="M475" s="33" t="s">
        <v>6</v>
      </c>
      <c r="N475" s="32" t="s">
        <v>12</v>
      </c>
      <c r="O475" s="31"/>
      <c r="P475" s="30">
        <f>O475*H475</f>
        <v>0</v>
      </c>
      <c r="Q475" s="30">
        <v>0</v>
      </c>
      <c r="R475" s="30">
        <f>Q475*H475</f>
        <v>0</v>
      </c>
      <c r="S475" s="30">
        <v>0</v>
      </c>
      <c r="T475" s="29">
        <f>S475*H475</f>
        <v>0</v>
      </c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R475" s="26" t="s">
        <v>19</v>
      </c>
      <c r="AT475" s="26" t="s">
        <v>11</v>
      </c>
      <c r="AU475" s="26" t="s">
        <v>3</v>
      </c>
      <c r="AY475" s="27" t="s">
        <v>0</v>
      </c>
      <c r="BE475" s="28">
        <f>IF(N475="základní",J475,0)</f>
        <v>0</v>
      </c>
      <c r="BF475" s="28">
        <f>IF(N475="snížená",J475,0)</f>
        <v>0</v>
      </c>
      <c r="BG475" s="28">
        <f>IF(N475="zákl. přenesená",J475,0)</f>
        <v>0</v>
      </c>
      <c r="BH475" s="28">
        <f>IF(N475="sníž. přenesená",J475,0)</f>
        <v>0</v>
      </c>
      <c r="BI475" s="28">
        <f>IF(N475="nulová",J475,0)</f>
        <v>0</v>
      </c>
      <c r="BJ475" s="27" t="s">
        <v>1</v>
      </c>
      <c r="BK475" s="28">
        <f>ROUND(I475*H475,2)</f>
        <v>0</v>
      </c>
      <c r="BL475" s="27" t="s">
        <v>19</v>
      </c>
      <c r="BM475" s="26" t="s">
        <v>661</v>
      </c>
    </row>
    <row r="476" spans="1:65" s="2" customFormat="1" ht="16.5" customHeight="1" x14ac:dyDescent="0.2">
      <c r="A476" s="3"/>
      <c r="B476" s="41"/>
      <c r="C476" s="40" t="s">
        <v>549</v>
      </c>
      <c r="D476" s="40" t="s">
        <v>11</v>
      </c>
      <c r="E476" s="39" t="s">
        <v>660</v>
      </c>
      <c r="F476" s="34" t="s">
        <v>659</v>
      </c>
      <c r="G476" s="38" t="s">
        <v>54</v>
      </c>
      <c r="H476" s="37">
        <v>544.44100000000003</v>
      </c>
      <c r="I476" s="36"/>
      <c r="J476" s="35">
        <f>ROUND(I476*H476,2)</f>
        <v>0</v>
      </c>
      <c r="K476" s="34" t="s">
        <v>13</v>
      </c>
      <c r="L476" s="4"/>
      <c r="M476" s="33" t="s">
        <v>6</v>
      </c>
      <c r="N476" s="32" t="s">
        <v>12</v>
      </c>
      <c r="O476" s="31"/>
      <c r="P476" s="30">
        <f>O476*H476</f>
        <v>0</v>
      </c>
      <c r="Q476" s="30">
        <v>2.5000000000000001E-3</v>
      </c>
      <c r="R476" s="30">
        <f>Q476*H476</f>
        <v>1.3611025000000001</v>
      </c>
      <c r="S476" s="30">
        <v>0</v>
      </c>
      <c r="T476" s="29">
        <f>S476*H476</f>
        <v>0</v>
      </c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R476" s="26" t="s">
        <v>19</v>
      </c>
      <c r="AT476" s="26" t="s">
        <v>11</v>
      </c>
      <c r="AU476" s="26" t="s">
        <v>3</v>
      </c>
      <c r="AY476" s="27" t="s">
        <v>0</v>
      </c>
      <c r="BE476" s="28">
        <f>IF(N476="základní",J476,0)</f>
        <v>0</v>
      </c>
      <c r="BF476" s="28">
        <f>IF(N476="snížená",J476,0)</f>
        <v>0</v>
      </c>
      <c r="BG476" s="28">
        <f>IF(N476="zákl. přenesená",J476,0)</f>
        <v>0</v>
      </c>
      <c r="BH476" s="28">
        <f>IF(N476="sníž. přenesená",J476,0)</f>
        <v>0</v>
      </c>
      <c r="BI476" s="28">
        <f>IF(N476="nulová",J476,0)</f>
        <v>0</v>
      </c>
      <c r="BJ476" s="27" t="s">
        <v>1</v>
      </c>
      <c r="BK476" s="28">
        <f>ROUND(I476*H476,2)</f>
        <v>0</v>
      </c>
      <c r="BL476" s="27" t="s">
        <v>19</v>
      </c>
      <c r="BM476" s="26" t="s">
        <v>658</v>
      </c>
    </row>
    <row r="477" spans="1:65" s="2" customFormat="1" ht="21.75" customHeight="1" x14ac:dyDescent="0.2">
      <c r="A477" s="3"/>
      <c r="B477" s="41"/>
      <c r="C477" s="40" t="s">
        <v>81</v>
      </c>
      <c r="D477" s="40" t="s">
        <v>11</v>
      </c>
      <c r="E477" s="39" t="s">
        <v>654</v>
      </c>
      <c r="F477" s="34" t="s">
        <v>653</v>
      </c>
      <c r="G477" s="38" t="s">
        <v>65</v>
      </c>
      <c r="H477" s="37">
        <v>24.344000000000001</v>
      </c>
      <c r="I477" s="36"/>
      <c r="J477" s="35">
        <f>ROUND(I477*H477,2)</f>
        <v>0</v>
      </c>
      <c r="K477" s="34" t="s">
        <v>13</v>
      </c>
      <c r="L477" s="4"/>
      <c r="M477" s="33" t="s">
        <v>6</v>
      </c>
      <c r="N477" s="32" t="s">
        <v>12</v>
      </c>
      <c r="O477" s="31"/>
      <c r="P477" s="30">
        <f>O477*H477</f>
        <v>0</v>
      </c>
      <c r="Q477" s="30">
        <v>1.04881</v>
      </c>
      <c r="R477" s="30">
        <f>Q477*H477</f>
        <v>25.532230640000002</v>
      </c>
      <c r="S477" s="30">
        <v>0</v>
      </c>
      <c r="T477" s="29">
        <f>S477*H477</f>
        <v>0</v>
      </c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R477" s="26" t="s">
        <v>19</v>
      </c>
      <c r="AT477" s="26" t="s">
        <v>11</v>
      </c>
      <c r="AU477" s="26" t="s">
        <v>3</v>
      </c>
      <c r="AY477" s="27" t="s">
        <v>0</v>
      </c>
      <c r="BE477" s="28">
        <f>IF(N477="základní",J477,0)</f>
        <v>0</v>
      </c>
      <c r="BF477" s="28">
        <f>IF(N477="snížená",J477,0)</f>
        <v>0</v>
      </c>
      <c r="BG477" s="28">
        <f>IF(N477="zákl. přenesená",J477,0)</f>
        <v>0</v>
      </c>
      <c r="BH477" s="28">
        <f>IF(N477="sníž. přenesená",J477,0)</f>
        <v>0</v>
      </c>
      <c r="BI477" s="28">
        <f>IF(N477="nulová",J477,0)</f>
        <v>0</v>
      </c>
      <c r="BJ477" s="27" t="s">
        <v>1</v>
      </c>
      <c r="BK477" s="28">
        <f>ROUND(I477*H477,2)</f>
        <v>0</v>
      </c>
      <c r="BL477" s="27" t="s">
        <v>19</v>
      </c>
      <c r="BM477" s="26" t="s">
        <v>657</v>
      </c>
    </row>
    <row r="478" spans="1:65" s="18" customFormat="1" x14ac:dyDescent="0.2">
      <c r="B478" s="23"/>
      <c r="D478" s="17" t="s">
        <v>4</v>
      </c>
      <c r="E478" s="19" t="s">
        <v>6</v>
      </c>
      <c r="F478" s="25" t="s">
        <v>643</v>
      </c>
      <c r="H478" s="19" t="s">
        <v>6</v>
      </c>
      <c r="I478" s="24"/>
      <c r="L478" s="23"/>
      <c r="M478" s="22"/>
      <c r="N478" s="21"/>
      <c r="O478" s="21"/>
      <c r="P478" s="21"/>
      <c r="Q478" s="21"/>
      <c r="R478" s="21"/>
      <c r="S478" s="21"/>
      <c r="T478" s="20"/>
      <c r="AT478" s="19" t="s">
        <v>4</v>
      </c>
      <c r="AU478" s="19" t="s">
        <v>3</v>
      </c>
      <c r="AV478" s="18" t="s">
        <v>1</v>
      </c>
      <c r="AW478" s="18" t="s">
        <v>2</v>
      </c>
      <c r="AX478" s="18" t="s">
        <v>7</v>
      </c>
      <c r="AY478" s="19" t="s">
        <v>0</v>
      </c>
    </row>
    <row r="479" spans="1:65" s="18" customFormat="1" x14ac:dyDescent="0.2">
      <c r="B479" s="23"/>
      <c r="D479" s="17" t="s">
        <v>4</v>
      </c>
      <c r="E479" s="19" t="s">
        <v>6</v>
      </c>
      <c r="F479" s="25" t="s">
        <v>338</v>
      </c>
      <c r="H479" s="19" t="s">
        <v>6</v>
      </c>
      <c r="I479" s="24"/>
      <c r="L479" s="23"/>
      <c r="M479" s="22"/>
      <c r="N479" s="21"/>
      <c r="O479" s="21"/>
      <c r="P479" s="21"/>
      <c r="Q479" s="21"/>
      <c r="R479" s="21"/>
      <c r="S479" s="21"/>
      <c r="T479" s="20"/>
      <c r="AT479" s="19" t="s">
        <v>4</v>
      </c>
      <c r="AU479" s="19" t="s">
        <v>3</v>
      </c>
      <c r="AV479" s="18" t="s">
        <v>1</v>
      </c>
      <c r="AW479" s="18" t="s">
        <v>2</v>
      </c>
      <c r="AX479" s="18" t="s">
        <v>7</v>
      </c>
      <c r="AY479" s="19" t="s">
        <v>0</v>
      </c>
    </row>
    <row r="480" spans="1:65" s="8" customFormat="1" x14ac:dyDescent="0.2">
      <c r="B480" s="13"/>
      <c r="D480" s="17" t="s">
        <v>4</v>
      </c>
      <c r="E480" s="9" t="s">
        <v>6</v>
      </c>
      <c r="F480" s="16" t="s">
        <v>656</v>
      </c>
      <c r="H480" s="15">
        <v>24.344000000000001</v>
      </c>
      <c r="I480" s="14"/>
      <c r="L480" s="13"/>
      <c r="M480" s="56"/>
      <c r="N480" s="55"/>
      <c r="O480" s="55"/>
      <c r="P480" s="55"/>
      <c r="Q480" s="55"/>
      <c r="R480" s="55"/>
      <c r="S480" s="55"/>
      <c r="T480" s="54"/>
      <c r="AT480" s="9" t="s">
        <v>4</v>
      </c>
      <c r="AU480" s="9" t="s">
        <v>3</v>
      </c>
      <c r="AV480" s="8" t="s">
        <v>3</v>
      </c>
      <c r="AW480" s="8" t="s">
        <v>2</v>
      </c>
      <c r="AX480" s="8" t="s">
        <v>1</v>
      </c>
      <c r="AY480" s="9" t="s">
        <v>0</v>
      </c>
    </row>
    <row r="481" spans="1:65" s="2" customFormat="1" ht="21.75" customHeight="1" x14ac:dyDescent="0.2">
      <c r="A481" s="3"/>
      <c r="B481" s="41"/>
      <c r="C481" s="40" t="s">
        <v>655</v>
      </c>
      <c r="D481" s="40" t="s">
        <v>11</v>
      </c>
      <c r="E481" s="39" t="s">
        <v>654</v>
      </c>
      <c r="F481" s="34" t="s">
        <v>653</v>
      </c>
      <c r="G481" s="38" t="s">
        <v>65</v>
      </c>
      <c r="H481" s="37">
        <v>8.9999999999999993E-3</v>
      </c>
      <c r="I481" s="36"/>
      <c r="J481" s="35">
        <f>ROUND(I481*H481,2)</f>
        <v>0</v>
      </c>
      <c r="K481" s="34" t="s">
        <v>13</v>
      </c>
      <c r="L481" s="4"/>
      <c r="M481" s="33" t="s">
        <v>6</v>
      </c>
      <c r="N481" s="32" t="s">
        <v>12</v>
      </c>
      <c r="O481" s="31"/>
      <c r="P481" s="30">
        <f>O481*H481</f>
        <v>0</v>
      </c>
      <c r="Q481" s="30">
        <v>1.04881</v>
      </c>
      <c r="R481" s="30">
        <f>Q481*H481</f>
        <v>9.4392899999999995E-3</v>
      </c>
      <c r="S481" s="30">
        <v>0</v>
      </c>
      <c r="T481" s="29">
        <f>S481*H481</f>
        <v>0</v>
      </c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R481" s="26" t="s">
        <v>19</v>
      </c>
      <c r="AT481" s="26" t="s">
        <v>11</v>
      </c>
      <c r="AU481" s="26" t="s">
        <v>3</v>
      </c>
      <c r="AY481" s="27" t="s">
        <v>0</v>
      </c>
      <c r="BE481" s="28">
        <f>IF(N481="základní",J481,0)</f>
        <v>0</v>
      </c>
      <c r="BF481" s="28">
        <f>IF(N481="snížená",J481,0)</f>
        <v>0</v>
      </c>
      <c r="BG481" s="28">
        <f>IF(N481="zákl. přenesená",J481,0)</f>
        <v>0</v>
      </c>
      <c r="BH481" s="28">
        <f>IF(N481="sníž. přenesená",J481,0)</f>
        <v>0</v>
      </c>
      <c r="BI481" s="28">
        <f>IF(N481="nulová",J481,0)</f>
        <v>0</v>
      </c>
      <c r="BJ481" s="27" t="s">
        <v>1</v>
      </c>
      <c r="BK481" s="28">
        <f>ROUND(I481*H481,2)</f>
        <v>0</v>
      </c>
      <c r="BL481" s="27" t="s">
        <v>19</v>
      </c>
      <c r="BM481" s="26" t="s">
        <v>652</v>
      </c>
    </row>
    <row r="482" spans="1:65" s="18" customFormat="1" x14ac:dyDescent="0.2">
      <c r="B482" s="23"/>
      <c r="D482" s="17" t="s">
        <v>4</v>
      </c>
      <c r="E482" s="19" t="s">
        <v>6</v>
      </c>
      <c r="F482" s="25" t="s">
        <v>651</v>
      </c>
      <c r="H482" s="19" t="s">
        <v>6</v>
      </c>
      <c r="I482" s="24"/>
      <c r="L482" s="23"/>
      <c r="M482" s="22"/>
      <c r="N482" s="21"/>
      <c r="O482" s="21"/>
      <c r="P482" s="21"/>
      <c r="Q482" s="21"/>
      <c r="R482" s="21"/>
      <c r="S482" s="21"/>
      <c r="T482" s="20"/>
      <c r="AT482" s="19" t="s">
        <v>4</v>
      </c>
      <c r="AU482" s="19" t="s">
        <v>3</v>
      </c>
      <c r="AV482" s="18" t="s">
        <v>1</v>
      </c>
      <c r="AW482" s="18" t="s">
        <v>2</v>
      </c>
      <c r="AX482" s="18" t="s">
        <v>7</v>
      </c>
      <c r="AY482" s="19" t="s">
        <v>0</v>
      </c>
    </row>
    <row r="483" spans="1:65" s="18" customFormat="1" x14ac:dyDescent="0.2">
      <c r="B483" s="23"/>
      <c r="D483" s="17" t="s">
        <v>4</v>
      </c>
      <c r="E483" s="19" t="s">
        <v>6</v>
      </c>
      <c r="F483" s="25" t="s">
        <v>650</v>
      </c>
      <c r="H483" s="19" t="s">
        <v>6</v>
      </c>
      <c r="I483" s="24"/>
      <c r="L483" s="23"/>
      <c r="M483" s="22"/>
      <c r="N483" s="21"/>
      <c r="O483" s="21"/>
      <c r="P483" s="21"/>
      <c r="Q483" s="21"/>
      <c r="R483" s="21"/>
      <c r="S483" s="21"/>
      <c r="T483" s="20"/>
      <c r="AT483" s="19" t="s">
        <v>4</v>
      </c>
      <c r="AU483" s="19" t="s">
        <v>3</v>
      </c>
      <c r="AV483" s="18" t="s">
        <v>1</v>
      </c>
      <c r="AW483" s="18" t="s">
        <v>2</v>
      </c>
      <c r="AX483" s="18" t="s">
        <v>7</v>
      </c>
      <c r="AY483" s="19" t="s">
        <v>0</v>
      </c>
    </row>
    <row r="484" spans="1:65" s="18" customFormat="1" x14ac:dyDescent="0.2">
      <c r="B484" s="23"/>
      <c r="D484" s="17" t="s">
        <v>4</v>
      </c>
      <c r="E484" s="19" t="s">
        <v>6</v>
      </c>
      <c r="F484" s="25" t="s">
        <v>649</v>
      </c>
      <c r="H484" s="19" t="s">
        <v>6</v>
      </c>
      <c r="I484" s="24"/>
      <c r="L484" s="23"/>
      <c r="M484" s="22"/>
      <c r="N484" s="21"/>
      <c r="O484" s="21"/>
      <c r="P484" s="21"/>
      <c r="Q484" s="21"/>
      <c r="R484" s="21"/>
      <c r="S484" s="21"/>
      <c r="T484" s="20"/>
      <c r="AT484" s="19" t="s">
        <v>4</v>
      </c>
      <c r="AU484" s="19" t="s">
        <v>3</v>
      </c>
      <c r="AV484" s="18" t="s">
        <v>1</v>
      </c>
      <c r="AW484" s="18" t="s">
        <v>2</v>
      </c>
      <c r="AX484" s="18" t="s">
        <v>7</v>
      </c>
      <c r="AY484" s="19" t="s">
        <v>0</v>
      </c>
    </row>
    <row r="485" spans="1:65" s="18" customFormat="1" x14ac:dyDescent="0.2">
      <c r="B485" s="23"/>
      <c r="D485" s="17" t="s">
        <v>4</v>
      </c>
      <c r="E485" s="19" t="s">
        <v>6</v>
      </c>
      <c r="F485" s="25" t="s">
        <v>403</v>
      </c>
      <c r="H485" s="19" t="s">
        <v>6</v>
      </c>
      <c r="I485" s="24"/>
      <c r="L485" s="23"/>
      <c r="M485" s="22"/>
      <c r="N485" s="21"/>
      <c r="O485" s="21"/>
      <c r="P485" s="21"/>
      <c r="Q485" s="21"/>
      <c r="R485" s="21"/>
      <c r="S485" s="21"/>
      <c r="T485" s="20"/>
      <c r="AT485" s="19" t="s">
        <v>4</v>
      </c>
      <c r="AU485" s="19" t="s">
        <v>3</v>
      </c>
      <c r="AV485" s="18" t="s">
        <v>1</v>
      </c>
      <c r="AW485" s="18" t="s">
        <v>2</v>
      </c>
      <c r="AX485" s="18" t="s">
        <v>7</v>
      </c>
      <c r="AY485" s="19" t="s">
        <v>0</v>
      </c>
    </row>
    <row r="486" spans="1:65" s="8" customFormat="1" x14ac:dyDescent="0.2">
      <c r="B486" s="13"/>
      <c r="D486" s="17" t="s">
        <v>4</v>
      </c>
      <c r="E486" s="9" t="s">
        <v>6</v>
      </c>
      <c r="F486" s="16" t="s">
        <v>648</v>
      </c>
      <c r="H486" s="15">
        <v>8.9999999999999993E-3</v>
      </c>
      <c r="I486" s="14"/>
      <c r="L486" s="13"/>
      <c r="M486" s="56"/>
      <c r="N486" s="55"/>
      <c r="O486" s="55"/>
      <c r="P486" s="55"/>
      <c r="Q486" s="55"/>
      <c r="R486" s="55"/>
      <c r="S486" s="55"/>
      <c r="T486" s="54"/>
      <c r="AT486" s="9" t="s">
        <v>4</v>
      </c>
      <c r="AU486" s="9" t="s">
        <v>3</v>
      </c>
      <c r="AV486" s="8" t="s">
        <v>3</v>
      </c>
      <c r="AW486" s="8" t="s">
        <v>2</v>
      </c>
      <c r="AX486" s="8" t="s">
        <v>1</v>
      </c>
      <c r="AY486" s="9" t="s">
        <v>0</v>
      </c>
    </row>
    <row r="487" spans="1:65" s="2" customFormat="1" ht="21.75" customHeight="1" x14ac:dyDescent="0.2">
      <c r="A487" s="3"/>
      <c r="B487" s="41"/>
      <c r="C487" s="40" t="s">
        <v>647</v>
      </c>
      <c r="D487" s="40" t="s">
        <v>11</v>
      </c>
      <c r="E487" s="39" t="s">
        <v>646</v>
      </c>
      <c r="F487" s="34" t="s">
        <v>645</v>
      </c>
      <c r="G487" s="38" t="s">
        <v>65</v>
      </c>
      <c r="H487" s="37">
        <v>0.91500000000000004</v>
      </c>
      <c r="I487" s="36"/>
      <c r="J487" s="35">
        <f>ROUND(I487*H487,2)</f>
        <v>0</v>
      </c>
      <c r="K487" s="34" t="s">
        <v>13</v>
      </c>
      <c r="L487" s="4"/>
      <c r="M487" s="33" t="s">
        <v>6</v>
      </c>
      <c r="N487" s="32" t="s">
        <v>12</v>
      </c>
      <c r="O487" s="31"/>
      <c r="P487" s="30">
        <f>O487*H487</f>
        <v>0</v>
      </c>
      <c r="Q487" s="30">
        <v>1.06277</v>
      </c>
      <c r="R487" s="30">
        <f>Q487*H487</f>
        <v>0.97243455000000001</v>
      </c>
      <c r="S487" s="30">
        <v>0</v>
      </c>
      <c r="T487" s="29">
        <f>S487*H487</f>
        <v>0</v>
      </c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R487" s="26" t="s">
        <v>19</v>
      </c>
      <c r="AT487" s="26" t="s">
        <v>11</v>
      </c>
      <c r="AU487" s="26" t="s">
        <v>3</v>
      </c>
      <c r="AY487" s="27" t="s">
        <v>0</v>
      </c>
      <c r="BE487" s="28">
        <f>IF(N487="základní",J487,0)</f>
        <v>0</v>
      </c>
      <c r="BF487" s="28">
        <f>IF(N487="snížená",J487,0)</f>
        <v>0</v>
      </c>
      <c r="BG487" s="28">
        <f>IF(N487="zákl. přenesená",J487,0)</f>
        <v>0</v>
      </c>
      <c r="BH487" s="28">
        <f>IF(N487="sníž. přenesená",J487,0)</f>
        <v>0</v>
      </c>
      <c r="BI487" s="28">
        <f>IF(N487="nulová",J487,0)</f>
        <v>0</v>
      </c>
      <c r="BJ487" s="27" t="s">
        <v>1</v>
      </c>
      <c r="BK487" s="28">
        <f>ROUND(I487*H487,2)</f>
        <v>0</v>
      </c>
      <c r="BL487" s="27" t="s">
        <v>19</v>
      </c>
      <c r="BM487" s="26" t="s">
        <v>644</v>
      </c>
    </row>
    <row r="488" spans="1:65" s="18" customFormat="1" x14ac:dyDescent="0.2">
      <c r="B488" s="23"/>
      <c r="D488" s="17" t="s">
        <v>4</v>
      </c>
      <c r="E488" s="19" t="s">
        <v>6</v>
      </c>
      <c r="F488" s="25" t="s">
        <v>643</v>
      </c>
      <c r="H488" s="19" t="s">
        <v>6</v>
      </c>
      <c r="I488" s="24"/>
      <c r="L488" s="23"/>
      <c r="M488" s="22"/>
      <c r="N488" s="21"/>
      <c r="O488" s="21"/>
      <c r="P488" s="21"/>
      <c r="Q488" s="21"/>
      <c r="R488" s="21"/>
      <c r="S488" s="21"/>
      <c r="T488" s="20"/>
      <c r="AT488" s="19" t="s">
        <v>4</v>
      </c>
      <c r="AU488" s="19" t="s">
        <v>3</v>
      </c>
      <c r="AV488" s="18" t="s">
        <v>1</v>
      </c>
      <c r="AW488" s="18" t="s">
        <v>2</v>
      </c>
      <c r="AX488" s="18" t="s">
        <v>7</v>
      </c>
      <c r="AY488" s="19" t="s">
        <v>0</v>
      </c>
    </row>
    <row r="489" spans="1:65" s="18" customFormat="1" x14ac:dyDescent="0.2">
      <c r="B489" s="23"/>
      <c r="D489" s="17" t="s">
        <v>4</v>
      </c>
      <c r="E489" s="19" t="s">
        <v>6</v>
      </c>
      <c r="F489" s="25" t="s">
        <v>338</v>
      </c>
      <c r="H489" s="19" t="s">
        <v>6</v>
      </c>
      <c r="I489" s="24"/>
      <c r="L489" s="23"/>
      <c r="M489" s="22"/>
      <c r="N489" s="21"/>
      <c r="O489" s="21"/>
      <c r="P489" s="21"/>
      <c r="Q489" s="21"/>
      <c r="R489" s="21"/>
      <c r="S489" s="21"/>
      <c r="T489" s="20"/>
      <c r="AT489" s="19" t="s">
        <v>4</v>
      </c>
      <c r="AU489" s="19" t="s">
        <v>3</v>
      </c>
      <c r="AV489" s="18" t="s">
        <v>1</v>
      </c>
      <c r="AW489" s="18" t="s">
        <v>2</v>
      </c>
      <c r="AX489" s="18" t="s">
        <v>7</v>
      </c>
      <c r="AY489" s="19" t="s">
        <v>0</v>
      </c>
    </row>
    <row r="490" spans="1:65" s="8" customFormat="1" x14ac:dyDescent="0.2">
      <c r="B490" s="13"/>
      <c r="D490" s="17" t="s">
        <v>4</v>
      </c>
      <c r="E490" s="9" t="s">
        <v>6</v>
      </c>
      <c r="F490" s="16" t="s">
        <v>642</v>
      </c>
      <c r="H490" s="15">
        <v>0.91500000000000004</v>
      </c>
      <c r="I490" s="14"/>
      <c r="L490" s="13"/>
      <c r="M490" s="56"/>
      <c r="N490" s="55"/>
      <c r="O490" s="55"/>
      <c r="P490" s="55"/>
      <c r="Q490" s="55"/>
      <c r="R490" s="55"/>
      <c r="S490" s="55"/>
      <c r="T490" s="54"/>
      <c r="AT490" s="9" t="s">
        <v>4</v>
      </c>
      <c r="AU490" s="9" t="s">
        <v>3</v>
      </c>
      <c r="AV490" s="8" t="s">
        <v>3</v>
      </c>
      <c r="AW490" s="8" t="s">
        <v>2</v>
      </c>
      <c r="AX490" s="8" t="s">
        <v>1</v>
      </c>
      <c r="AY490" s="9" t="s">
        <v>0</v>
      </c>
    </row>
    <row r="491" spans="1:65" s="2" customFormat="1" ht="21.75" customHeight="1" x14ac:dyDescent="0.2">
      <c r="A491" s="3"/>
      <c r="B491" s="41"/>
      <c r="C491" s="40" t="s">
        <v>641</v>
      </c>
      <c r="D491" s="40" t="s">
        <v>11</v>
      </c>
      <c r="E491" s="39" t="s">
        <v>640</v>
      </c>
      <c r="F491" s="34" t="s">
        <v>639</v>
      </c>
      <c r="G491" s="38" t="s">
        <v>65</v>
      </c>
      <c r="H491" s="37">
        <v>2.8000000000000001E-2</v>
      </c>
      <c r="I491" s="36"/>
      <c r="J491" s="35">
        <f>ROUND(I491*H491,2)</f>
        <v>0</v>
      </c>
      <c r="K491" s="34" t="s">
        <v>13</v>
      </c>
      <c r="L491" s="4"/>
      <c r="M491" s="33" t="s">
        <v>6</v>
      </c>
      <c r="N491" s="32" t="s">
        <v>12</v>
      </c>
      <c r="O491" s="31"/>
      <c r="P491" s="30">
        <f>O491*H491</f>
        <v>0</v>
      </c>
      <c r="Q491" s="30">
        <v>1.7090000000000001E-2</v>
      </c>
      <c r="R491" s="30">
        <f>Q491*H491</f>
        <v>4.7852000000000002E-4</v>
      </c>
      <c r="S491" s="30">
        <v>0</v>
      </c>
      <c r="T491" s="29">
        <f>S491*H491</f>
        <v>0</v>
      </c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R491" s="26" t="s">
        <v>19</v>
      </c>
      <c r="AT491" s="26" t="s">
        <v>11</v>
      </c>
      <c r="AU491" s="26" t="s">
        <v>3</v>
      </c>
      <c r="AY491" s="27" t="s">
        <v>0</v>
      </c>
      <c r="BE491" s="28">
        <f>IF(N491="základní",J491,0)</f>
        <v>0</v>
      </c>
      <c r="BF491" s="28">
        <f>IF(N491="snížená",J491,0)</f>
        <v>0</v>
      </c>
      <c r="BG491" s="28">
        <f>IF(N491="zákl. přenesená",J491,0)</f>
        <v>0</v>
      </c>
      <c r="BH491" s="28">
        <f>IF(N491="sníž. přenesená",J491,0)</f>
        <v>0</v>
      </c>
      <c r="BI491" s="28">
        <f>IF(N491="nulová",J491,0)</f>
        <v>0</v>
      </c>
      <c r="BJ491" s="27" t="s">
        <v>1</v>
      </c>
      <c r="BK491" s="28">
        <f>ROUND(I491*H491,2)</f>
        <v>0</v>
      </c>
      <c r="BL491" s="27" t="s">
        <v>19</v>
      </c>
      <c r="BM491" s="26" t="s">
        <v>638</v>
      </c>
    </row>
    <row r="492" spans="1:65" s="18" customFormat="1" x14ac:dyDescent="0.2">
      <c r="B492" s="23"/>
      <c r="D492" s="17" t="s">
        <v>4</v>
      </c>
      <c r="E492" s="19" t="s">
        <v>6</v>
      </c>
      <c r="F492" s="25" t="s">
        <v>179</v>
      </c>
      <c r="H492" s="19" t="s">
        <v>6</v>
      </c>
      <c r="I492" s="24"/>
      <c r="L492" s="23"/>
      <c r="M492" s="22"/>
      <c r="N492" s="21"/>
      <c r="O492" s="21"/>
      <c r="P492" s="21"/>
      <c r="Q492" s="21"/>
      <c r="R492" s="21"/>
      <c r="S492" s="21"/>
      <c r="T492" s="20"/>
      <c r="AT492" s="19" t="s">
        <v>4</v>
      </c>
      <c r="AU492" s="19" t="s">
        <v>3</v>
      </c>
      <c r="AV492" s="18" t="s">
        <v>1</v>
      </c>
      <c r="AW492" s="18" t="s">
        <v>2</v>
      </c>
      <c r="AX492" s="18" t="s">
        <v>7</v>
      </c>
      <c r="AY492" s="19" t="s">
        <v>0</v>
      </c>
    </row>
    <row r="493" spans="1:65" s="18" customFormat="1" x14ac:dyDescent="0.2">
      <c r="B493" s="23"/>
      <c r="D493" s="17" t="s">
        <v>4</v>
      </c>
      <c r="E493" s="19" t="s">
        <v>6</v>
      </c>
      <c r="F493" s="25" t="s">
        <v>178</v>
      </c>
      <c r="H493" s="19" t="s">
        <v>6</v>
      </c>
      <c r="I493" s="24"/>
      <c r="L493" s="23"/>
      <c r="M493" s="22"/>
      <c r="N493" s="21"/>
      <c r="O493" s="21"/>
      <c r="P493" s="21"/>
      <c r="Q493" s="21"/>
      <c r="R493" s="21"/>
      <c r="S493" s="21"/>
      <c r="T493" s="20"/>
      <c r="AT493" s="19" t="s">
        <v>4</v>
      </c>
      <c r="AU493" s="19" t="s">
        <v>3</v>
      </c>
      <c r="AV493" s="18" t="s">
        <v>1</v>
      </c>
      <c r="AW493" s="18" t="s">
        <v>2</v>
      </c>
      <c r="AX493" s="18" t="s">
        <v>7</v>
      </c>
      <c r="AY493" s="19" t="s">
        <v>0</v>
      </c>
    </row>
    <row r="494" spans="1:65" s="18" customFormat="1" x14ac:dyDescent="0.2">
      <c r="B494" s="23"/>
      <c r="D494" s="17" t="s">
        <v>4</v>
      </c>
      <c r="E494" s="19" t="s">
        <v>6</v>
      </c>
      <c r="F494" s="25" t="s">
        <v>177</v>
      </c>
      <c r="H494" s="19" t="s">
        <v>6</v>
      </c>
      <c r="I494" s="24"/>
      <c r="L494" s="23"/>
      <c r="M494" s="22"/>
      <c r="N494" s="21"/>
      <c r="O494" s="21"/>
      <c r="P494" s="21"/>
      <c r="Q494" s="21"/>
      <c r="R494" s="21"/>
      <c r="S494" s="21"/>
      <c r="T494" s="20"/>
      <c r="AT494" s="19" t="s">
        <v>4</v>
      </c>
      <c r="AU494" s="19" t="s">
        <v>3</v>
      </c>
      <c r="AV494" s="18" t="s">
        <v>1</v>
      </c>
      <c r="AW494" s="18" t="s">
        <v>2</v>
      </c>
      <c r="AX494" s="18" t="s">
        <v>7</v>
      </c>
      <c r="AY494" s="19" t="s">
        <v>0</v>
      </c>
    </row>
    <row r="495" spans="1:65" s="8" customFormat="1" x14ac:dyDescent="0.2">
      <c r="B495" s="13"/>
      <c r="D495" s="17" t="s">
        <v>4</v>
      </c>
      <c r="E495" s="9" t="s">
        <v>6</v>
      </c>
      <c r="F495" s="16" t="s">
        <v>633</v>
      </c>
      <c r="H495" s="15">
        <v>2.8000000000000001E-2</v>
      </c>
      <c r="I495" s="14"/>
      <c r="L495" s="13"/>
      <c r="M495" s="56"/>
      <c r="N495" s="55"/>
      <c r="O495" s="55"/>
      <c r="P495" s="55"/>
      <c r="Q495" s="55"/>
      <c r="R495" s="55"/>
      <c r="S495" s="55"/>
      <c r="T495" s="54"/>
      <c r="AT495" s="9" t="s">
        <v>4</v>
      </c>
      <c r="AU495" s="9" t="s">
        <v>3</v>
      </c>
      <c r="AV495" s="8" t="s">
        <v>3</v>
      </c>
      <c r="AW495" s="8" t="s">
        <v>2</v>
      </c>
      <c r="AX495" s="8" t="s">
        <v>1</v>
      </c>
      <c r="AY495" s="9" t="s">
        <v>0</v>
      </c>
    </row>
    <row r="496" spans="1:65" s="2" customFormat="1" ht="16.5" customHeight="1" x14ac:dyDescent="0.2">
      <c r="A496" s="3"/>
      <c r="B496" s="41"/>
      <c r="C496" s="66" t="s">
        <v>637</v>
      </c>
      <c r="D496" s="66" t="s">
        <v>26</v>
      </c>
      <c r="E496" s="65" t="s">
        <v>636</v>
      </c>
      <c r="F496" s="60" t="s">
        <v>635</v>
      </c>
      <c r="G496" s="64" t="s">
        <v>65</v>
      </c>
      <c r="H496" s="63">
        <v>3.1E-2</v>
      </c>
      <c r="I496" s="62"/>
      <c r="J496" s="61">
        <f>ROUND(I496*H496,2)</f>
        <v>0</v>
      </c>
      <c r="K496" s="60" t="s">
        <v>6</v>
      </c>
      <c r="L496" s="59"/>
      <c r="M496" s="58" t="s">
        <v>6</v>
      </c>
      <c r="N496" s="57" t="s">
        <v>12</v>
      </c>
      <c r="O496" s="31"/>
      <c r="P496" s="30">
        <f>O496*H496</f>
        <v>0</v>
      </c>
      <c r="Q496" s="30">
        <v>1</v>
      </c>
      <c r="R496" s="30">
        <f>Q496*H496</f>
        <v>3.1E-2</v>
      </c>
      <c r="S496" s="30">
        <v>0</v>
      </c>
      <c r="T496" s="29">
        <f>S496*H496</f>
        <v>0</v>
      </c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R496" s="26" t="s">
        <v>256</v>
      </c>
      <c r="AT496" s="26" t="s">
        <v>26</v>
      </c>
      <c r="AU496" s="26" t="s">
        <v>3</v>
      </c>
      <c r="AY496" s="27" t="s">
        <v>0</v>
      </c>
      <c r="BE496" s="28">
        <f>IF(N496="základní",J496,0)</f>
        <v>0</v>
      </c>
      <c r="BF496" s="28">
        <f>IF(N496="snížená",J496,0)</f>
        <v>0</v>
      </c>
      <c r="BG496" s="28">
        <f>IF(N496="zákl. přenesená",J496,0)</f>
        <v>0</v>
      </c>
      <c r="BH496" s="28">
        <f>IF(N496="sníž. přenesená",J496,0)</f>
        <v>0</v>
      </c>
      <c r="BI496" s="28">
        <f>IF(N496="nulová",J496,0)</f>
        <v>0</v>
      </c>
      <c r="BJ496" s="27" t="s">
        <v>1</v>
      </c>
      <c r="BK496" s="28">
        <f>ROUND(I496*H496,2)</f>
        <v>0</v>
      </c>
      <c r="BL496" s="27" t="s">
        <v>19</v>
      </c>
      <c r="BM496" s="26" t="s">
        <v>634</v>
      </c>
    </row>
    <row r="497" spans="1:65" s="18" customFormat="1" x14ac:dyDescent="0.2">
      <c r="B497" s="23"/>
      <c r="D497" s="17" t="s">
        <v>4</v>
      </c>
      <c r="E497" s="19" t="s">
        <v>6</v>
      </c>
      <c r="F497" s="25" t="s">
        <v>179</v>
      </c>
      <c r="H497" s="19" t="s">
        <v>6</v>
      </c>
      <c r="I497" s="24"/>
      <c r="L497" s="23"/>
      <c r="M497" s="22"/>
      <c r="N497" s="21"/>
      <c r="O497" s="21"/>
      <c r="P497" s="21"/>
      <c r="Q497" s="21"/>
      <c r="R497" s="21"/>
      <c r="S497" s="21"/>
      <c r="T497" s="20"/>
      <c r="AT497" s="19" t="s">
        <v>4</v>
      </c>
      <c r="AU497" s="19" t="s">
        <v>3</v>
      </c>
      <c r="AV497" s="18" t="s">
        <v>1</v>
      </c>
      <c r="AW497" s="18" t="s">
        <v>2</v>
      </c>
      <c r="AX497" s="18" t="s">
        <v>7</v>
      </c>
      <c r="AY497" s="19" t="s">
        <v>0</v>
      </c>
    </row>
    <row r="498" spans="1:65" s="18" customFormat="1" x14ac:dyDescent="0.2">
      <c r="B498" s="23"/>
      <c r="D498" s="17" t="s">
        <v>4</v>
      </c>
      <c r="E498" s="19" t="s">
        <v>6</v>
      </c>
      <c r="F498" s="25" t="s">
        <v>178</v>
      </c>
      <c r="H498" s="19" t="s">
        <v>6</v>
      </c>
      <c r="I498" s="24"/>
      <c r="L498" s="23"/>
      <c r="M498" s="22"/>
      <c r="N498" s="21"/>
      <c r="O498" s="21"/>
      <c r="P498" s="21"/>
      <c r="Q498" s="21"/>
      <c r="R498" s="21"/>
      <c r="S498" s="21"/>
      <c r="T498" s="20"/>
      <c r="AT498" s="19" t="s">
        <v>4</v>
      </c>
      <c r="AU498" s="19" t="s">
        <v>3</v>
      </c>
      <c r="AV498" s="18" t="s">
        <v>1</v>
      </c>
      <c r="AW498" s="18" t="s">
        <v>2</v>
      </c>
      <c r="AX498" s="18" t="s">
        <v>7</v>
      </c>
      <c r="AY498" s="19" t="s">
        <v>0</v>
      </c>
    </row>
    <row r="499" spans="1:65" s="18" customFormat="1" x14ac:dyDescent="0.2">
      <c r="B499" s="23"/>
      <c r="D499" s="17" t="s">
        <v>4</v>
      </c>
      <c r="E499" s="19" t="s">
        <v>6</v>
      </c>
      <c r="F499" s="25" t="s">
        <v>177</v>
      </c>
      <c r="H499" s="19" t="s">
        <v>6</v>
      </c>
      <c r="I499" s="24"/>
      <c r="L499" s="23"/>
      <c r="M499" s="22"/>
      <c r="N499" s="21"/>
      <c r="O499" s="21"/>
      <c r="P499" s="21"/>
      <c r="Q499" s="21"/>
      <c r="R499" s="21"/>
      <c r="S499" s="21"/>
      <c r="T499" s="20"/>
      <c r="AT499" s="19" t="s">
        <v>4</v>
      </c>
      <c r="AU499" s="19" t="s">
        <v>3</v>
      </c>
      <c r="AV499" s="18" t="s">
        <v>1</v>
      </c>
      <c r="AW499" s="18" t="s">
        <v>2</v>
      </c>
      <c r="AX499" s="18" t="s">
        <v>7</v>
      </c>
      <c r="AY499" s="19" t="s">
        <v>0</v>
      </c>
    </row>
    <row r="500" spans="1:65" s="8" customFormat="1" x14ac:dyDescent="0.2">
      <c r="B500" s="13"/>
      <c r="D500" s="17" t="s">
        <v>4</v>
      </c>
      <c r="E500" s="9" t="s">
        <v>6</v>
      </c>
      <c r="F500" s="16" t="s">
        <v>633</v>
      </c>
      <c r="H500" s="15">
        <v>2.8000000000000001E-2</v>
      </c>
      <c r="I500" s="14"/>
      <c r="L500" s="13"/>
      <c r="M500" s="56"/>
      <c r="N500" s="55"/>
      <c r="O500" s="55"/>
      <c r="P500" s="55"/>
      <c r="Q500" s="55"/>
      <c r="R500" s="55"/>
      <c r="S500" s="55"/>
      <c r="T500" s="54"/>
      <c r="AT500" s="9" t="s">
        <v>4</v>
      </c>
      <c r="AU500" s="9" t="s">
        <v>3</v>
      </c>
      <c r="AV500" s="8" t="s">
        <v>3</v>
      </c>
      <c r="AW500" s="8" t="s">
        <v>2</v>
      </c>
      <c r="AX500" s="8" t="s">
        <v>1</v>
      </c>
      <c r="AY500" s="9" t="s">
        <v>0</v>
      </c>
    </row>
    <row r="501" spans="1:65" s="8" customFormat="1" x14ac:dyDescent="0.2">
      <c r="B501" s="13"/>
      <c r="D501" s="17" t="s">
        <v>4</v>
      </c>
      <c r="F501" s="16" t="s">
        <v>632</v>
      </c>
      <c r="H501" s="15">
        <v>3.1E-2</v>
      </c>
      <c r="I501" s="14"/>
      <c r="L501" s="13"/>
      <c r="M501" s="56"/>
      <c r="N501" s="55"/>
      <c r="O501" s="55"/>
      <c r="P501" s="55"/>
      <c r="Q501" s="55"/>
      <c r="R501" s="55"/>
      <c r="S501" s="55"/>
      <c r="T501" s="54"/>
      <c r="AT501" s="9" t="s">
        <v>4</v>
      </c>
      <c r="AU501" s="9" t="s">
        <v>3</v>
      </c>
      <c r="AV501" s="8" t="s">
        <v>3</v>
      </c>
      <c r="AW501" s="8" t="s">
        <v>22</v>
      </c>
      <c r="AX501" s="8" t="s">
        <v>1</v>
      </c>
      <c r="AY501" s="9" t="s">
        <v>0</v>
      </c>
    </row>
    <row r="502" spans="1:65" s="2" customFormat="1" ht="16.5" customHeight="1" x14ac:dyDescent="0.2">
      <c r="A502" s="3"/>
      <c r="B502" s="41"/>
      <c r="C502" s="93" t="s">
        <v>631</v>
      </c>
      <c r="D502" s="93" t="s">
        <v>11</v>
      </c>
      <c r="E502" s="92" t="s">
        <v>630</v>
      </c>
      <c r="F502" s="91" t="s">
        <v>629</v>
      </c>
      <c r="G502" s="96" t="s">
        <v>88</v>
      </c>
      <c r="H502" s="95">
        <v>14</v>
      </c>
      <c r="I502" s="94"/>
      <c r="J502" s="94">
        <f>ROUND(I502*H502,2)</f>
        <v>0</v>
      </c>
      <c r="K502" s="91" t="s">
        <v>6</v>
      </c>
      <c r="L502" s="4"/>
      <c r="M502" s="33" t="s">
        <v>6</v>
      </c>
      <c r="N502" s="32" t="s">
        <v>12</v>
      </c>
      <c r="O502" s="31"/>
      <c r="P502" s="30">
        <f>O502*H502</f>
        <v>0</v>
      </c>
      <c r="Q502" s="30">
        <v>10.556660000000001</v>
      </c>
      <c r="R502" s="30">
        <f>Q502*H502</f>
        <v>147.79324000000003</v>
      </c>
      <c r="S502" s="30">
        <v>0</v>
      </c>
      <c r="T502" s="29">
        <f>S502*H502</f>
        <v>0</v>
      </c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R502" s="26" t="s">
        <v>19</v>
      </c>
      <c r="AT502" s="26" t="s">
        <v>11</v>
      </c>
      <c r="AU502" s="26" t="s">
        <v>3</v>
      </c>
      <c r="AY502" s="27" t="s">
        <v>0</v>
      </c>
      <c r="BE502" s="28">
        <f>IF(N502="základní",J502,0)</f>
        <v>0</v>
      </c>
      <c r="BF502" s="28">
        <f>IF(N502="snížená",J502,0)</f>
        <v>0</v>
      </c>
      <c r="BG502" s="28">
        <f>IF(N502="zákl. přenesená",J502,0)</f>
        <v>0</v>
      </c>
      <c r="BH502" s="28">
        <f>IF(N502="sníž. přenesená",J502,0)</f>
        <v>0</v>
      </c>
      <c r="BI502" s="28">
        <f>IF(N502="nulová",J502,0)</f>
        <v>0</v>
      </c>
      <c r="BJ502" s="27" t="s">
        <v>1</v>
      </c>
      <c r="BK502" s="28">
        <f>ROUND(I502*H502,2)</f>
        <v>0</v>
      </c>
      <c r="BL502" s="27" t="s">
        <v>19</v>
      </c>
      <c r="BM502" s="26" t="s">
        <v>628</v>
      </c>
    </row>
    <row r="503" spans="1:65" s="2" customFormat="1" ht="16.5" customHeight="1" x14ac:dyDescent="0.2">
      <c r="A503" s="3"/>
      <c r="B503" s="41"/>
      <c r="C503" s="93" t="s">
        <v>627</v>
      </c>
      <c r="D503" s="93" t="s">
        <v>11</v>
      </c>
      <c r="E503" s="92" t="s">
        <v>626</v>
      </c>
      <c r="F503" s="91" t="s">
        <v>625</v>
      </c>
      <c r="G503" s="96" t="s">
        <v>88</v>
      </c>
      <c r="H503" s="95">
        <v>1</v>
      </c>
      <c r="I503" s="94"/>
      <c r="J503" s="94">
        <f>ROUND(I503*H503,2)</f>
        <v>0</v>
      </c>
      <c r="K503" s="91" t="s">
        <v>6</v>
      </c>
      <c r="L503" s="4"/>
      <c r="M503" s="33" t="s">
        <v>6</v>
      </c>
      <c r="N503" s="32" t="s">
        <v>12</v>
      </c>
      <c r="O503" s="31"/>
      <c r="P503" s="30">
        <f>O503*H503</f>
        <v>0</v>
      </c>
      <c r="Q503" s="30">
        <v>10.556660000000001</v>
      </c>
      <c r="R503" s="30">
        <f>Q503*H503</f>
        <v>10.556660000000001</v>
      </c>
      <c r="S503" s="30">
        <v>0</v>
      </c>
      <c r="T503" s="29">
        <f>S503*H503</f>
        <v>0</v>
      </c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R503" s="26" t="s">
        <v>19</v>
      </c>
      <c r="AT503" s="26" t="s">
        <v>11</v>
      </c>
      <c r="AU503" s="26" t="s">
        <v>3</v>
      </c>
      <c r="AY503" s="27" t="s">
        <v>0</v>
      </c>
      <c r="BE503" s="28">
        <f>IF(N503="základní",J503,0)</f>
        <v>0</v>
      </c>
      <c r="BF503" s="28">
        <f>IF(N503="snížená",J503,0)</f>
        <v>0</v>
      </c>
      <c r="BG503" s="28">
        <f>IF(N503="zákl. přenesená",J503,0)</f>
        <v>0</v>
      </c>
      <c r="BH503" s="28">
        <f>IF(N503="sníž. přenesená",J503,0)</f>
        <v>0</v>
      </c>
      <c r="BI503" s="28">
        <f>IF(N503="nulová",J503,0)</f>
        <v>0</v>
      </c>
      <c r="BJ503" s="27" t="s">
        <v>1</v>
      </c>
      <c r="BK503" s="28">
        <f>ROUND(I503*H503,2)</f>
        <v>0</v>
      </c>
      <c r="BL503" s="27" t="s">
        <v>19</v>
      </c>
      <c r="BM503" s="26" t="s">
        <v>624</v>
      </c>
    </row>
    <row r="504" spans="1:65" s="2" customFormat="1" ht="21.75" customHeight="1" x14ac:dyDescent="0.2">
      <c r="A504" s="3"/>
      <c r="B504" s="41"/>
      <c r="C504" s="40" t="s">
        <v>623</v>
      </c>
      <c r="D504" s="40" t="s">
        <v>11</v>
      </c>
      <c r="E504" s="39" t="s">
        <v>622</v>
      </c>
      <c r="F504" s="34" t="s">
        <v>621</v>
      </c>
      <c r="G504" s="38" t="s">
        <v>251</v>
      </c>
      <c r="H504" s="37">
        <v>31.314</v>
      </c>
      <c r="I504" s="36"/>
      <c r="J504" s="35">
        <f>ROUND(I504*H504,2)</f>
        <v>0</v>
      </c>
      <c r="K504" s="34" t="s">
        <v>13</v>
      </c>
      <c r="L504" s="4"/>
      <c r="M504" s="33" t="s">
        <v>6</v>
      </c>
      <c r="N504" s="32" t="s">
        <v>12</v>
      </c>
      <c r="O504" s="31"/>
      <c r="P504" s="30">
        <f>O504*H504</f>
        <v>0</v>
      </c>
      <c r="Q504" s="30">
        <v>2.5360200000000002</v>
      </c>
      <c r="R504" s="30">
        <f>Q504*H504</f>
        <v>79.412930280000012</v>
      </c>
      <c r="S504" s="30">
        <v>0</v>
      </c>
      <c r="T504" s="29">
        <f>S504*H504</f>
        <v>0</v>
      </c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R504" s="26" t="s">
        <v>19</v>
      </c>
      <c r="AT504" s="26" t="s">
        <v>11</v>
      </c>
      <c r="AU504" s="26" t="s">
        <v>3</v>
      </c>
      <c r="AY504" s="27" t="s">
        <v>0</v>
      </c>
      <c r="BE504" s="28">
        <f>IF(N504="základní",J504,0)</f>
        <v>0</v>
      </c>
      <c r="BF504" s="28">
        <f>IF(N504="snížená",J504,0)</f>
        <v>0</v>
      </c>
      <c r="BG504" s="28">
        <f>IF(N504="zákl. přenesená",J504,0)</f>
        <v>0</v>
      </c>
      <c r="BH504" s="28">
        <f>IF(N504="sníž. přenesená",J504,0)</f>
        <v>0</v>
      </c>
      <c r="BI504" s="28">
        <f>IF(N504="nulová",J504,0)</f>
        <v>0</v>
      </c>
      <c r="BJ504" s="27" t="s">
        <v>1</v>
      </c>
      <c r="BK504" s="28">
        <f>ROUND(I504*H504,2)</f>
        <v>0</v>
      </c>
      <c r="BL504" s="27" t="s">
        <v>19</v>
      </c>
      <c r="BM504" s="26" t="s">
        <v>620</v>
      </c>
    </row>
    <row r="505" spans="1:65" s="18" customFormat="1" x14ac:dyDescent="0.2">
      <c r="B505" s="23"/>
      <c r="D505" s="17" t="s">
        <v>4</v>
      </c>
      <c r="E505" s="19" t="s">
        <v>6</v>
      </c>
      <c r="F505" s="25" t="s">
        <v>51</v>
      </c>
      <c r="H505" s="19" t="s">
        <v>6</v>
      </c>
      <c r="I505" s="24"/>
      <c r="L505" s="23"/>
      <c r="M505" s="22"/>
      <c r="N505" s="21"/>
      <c r="O505" s="21"/>
      <c r="P505" s="21"/>
      <c r="Q505" s="21"/>
      <c r="R505" s="21"/>
      <c r="S505" s="21"/>
      <c r="T505" s="20"/>
      <c r="AT505" s="19" t="s">
        <v>4</v>
      </c>
      <c r="AU505" s="19" t="s">
        <v>3</v>
      </c>
      <c r="AV505" s="18" t="s">
        <v>1</v>
      </c>
      <c r="AW505" s="18" t="s">
        <v>2</v>
      </c>
      <c r="AX505" s="18" t="s">
        <v>7</v>
      </c>
      <c r="AY505" s="19" t="s">
        <v>0</v>
      </c>
    </row>
    <row r="506" spans="1:65" s="18" customFormat="1" x14ac:dyDescent="0.2">
      <c r="B506" s="23"/>
      <c r="D506" s="17" t="s">
        <v>4</v>
      </c>
      <c r="E506" s="19" t="s">
        <v>6</v>
      </c>
      <c r="F506" s="25" t="s">
        <v>50</v>
      </c>
      <c r="H506" s="19" t="s">
        <v>6</v>
      </c>
      <c r="I506" s="24"/>
      <c r="L506" s="23"/>
      <c r="M506" s="22"/>
      <c r="N506" s="21"/>
      <c r="O506" s="21"/>
      <c r="P506" s="21"/>
      <c r="Q506" s="21"/>
      <c r="R506" s="21"/>
      <c r="S506" s="21"/>
      <c r="T506" s="20"/>
      <c r="AT506" s="19" t="s">
        <v>4</v>
      </c>
      <c r="AU506" s="19" t="s">
        <v>3</v>
      </c>
      <c r="AV506" s="18" t="s">
        <v>1</v>
      </c>
      <c r="AW506" s="18" t="s">
        <v>2</v>
      </c>
      <c r="AX506" s="18" t="s">
        <v>7</v>
      </c>
      <c r="AY506" s="19" t="s">
        <v>0</v>
      </c>
    </row>
    <row r="507" spans="1:65" s="18" customFormat="1" x14ac:dyDescent="0.2">
      <c r="B507" s="23"/>
      <c r="D507" s="17" t="s">
        <v>4</v>
      </c>
      <c r="E507" s="19" t="s">
        <v>6</v>
      </c>
      <c r="F507" s="25" t="s">
        <v>150</v>
      </c>
      <c r="H507" s="19" t="s">
        <v>6</v>
      </c>
      <c r="I507" s="24"/>
      <c r="L507" s="23"/>
      <c r="M507" s="22"/>
      <c r="N507" s="21"/>
      <c r="O507" s="21"/>
      <c r="P507" s="21"/>
      <c r="Q507" s="21"/>
      <c r="R507" s="21"/>
      <c r="S507" s="21"/>
      <c r="T507" s="20"/>
      <c r="AT507" s="19" t="s">
        <v>4</v>
      </c>
      <c r="AU507" s="19" t="s">
        <v>3</v>
      </c>
      <c r="AV507" s="18" t="s">
        <v>1</v>
      </c>
      <c r="AW507" s="18" t="s">
        <v>2</v>
      </c>
      <c r="AX507" s="18" t="s">
        <v>7</v>
      </c>
      <c r="AY507" s="19" t="s">
        <v>0</v>
      </c>
    </row>
    <row r="508" spans="1:65" s="18" customFormat="1" x14ac:dyDescent="0.2">
      <c r="B508" s="23"/>
      <c r="D508" s="17" t="s">
        <v>4</v>
      </c>
      <c r="E508" s="19" t="s">
        <v>6</v>
      </c>
      <c r="F508" s="25" t="s">
        <v>149</v>
      </c>
      <c r="H508" s="19" t="s">
        <v>6</v>
      </c>
      <c r="I508" s="24"/>
      <c r="L508" s="23"/>
      <c r="M508" s="22"/>
      <c r="N508" s="21"/>
      <c r="O508" s="21"/>
      <c r="P508" s="21"/>
      <c r="Q508" s="21"/>
      <c r="R508" s="21"/>
      <c r="S508" s="21"/>
      <c r="T508" s="20"/>
      <c r="AT508" s="19" t="s">
        <v>4</v>
      </c>
      <c r="AU508" s="19" t="s">
        <v>3</v>
      </c>
      <c r="AV508" s="18" t="s">
        <v>1</v>
      </c>
      <c r="AW508" s="18" t="s">
        <v>2</v>
      </c>
      <c r="AX508" s="18" t="s">
        <v>7</v>
      </c>
      <c r="AY508" s="19" t="s">
        <v>0</v>
      </c>
    </row>
    <row r="509" spans="1:65" s="18" customFormat="1" x14ac:dyDescent="0.2">
      <c r="B509" s="23"/>
      <c r="D509" s="17" t="s">
        <v>4</v>
      </c>
      <c r="E509" s="19" t="s">
        <v>6</v>
      </c>
      <c r="F509" s="25" t="s">
        <v>225</v>
      </c>
      <c r="H509" s="19" t="s">
        <v>6</v>
      </c>
      <c r="I509" s="24"/>
      <c r="L509" s="23"/>
      <c r="M509" s="22"/>
      <c r="N509" s="21"/>
      <c r="O509" s="21"/>
      <c r="P509" s="21"/>
      <c r="Q509" s="21"/>
      <c r="R509" s="21"/>
      <c r="S509" s="21"/>
      <c r="T509" s="20"/>
      <c r="AT509" s="19" t="s">
        <v>4</v>
      </c>
      <c r="AU509" s="19" t="s">
        <v>3</v>
      </c>
      <c r="AV509" s="18" t="s">
        <v>1</v>
      </c>
      <c r="AW509" s="18" t="s">
        <v>2</v>
      </c>
      <c r="AX509" s="18" t="s">
        <v>7</v>
      </c>
      <c r="AY509" s="19" t="s">
        <v>0</v>
      </c>
    </row>
    <row r="510" spans="1:65" s="8" customFormat="1" x14ac:dyDescent="0.2">
      <c r="B510" s="13"/>
      <c r="D510" s="17" t="s">
        <v>4</v>
      </c>
      <c r="E510" s="9" t="s">
        <v>6</v>
      </c>
      <c r="F510" s="16" t="s">
        <v>269</v>
      </c>
      <c r="H510" s="15">
        <v>2.44</v>
      </c>
      <c r="I510" s="14"/>
      <c r="L510" s="13"/>
      <c r="M510" s="56"/>
      <c r="N510" s="55"/>
      <c r="O510" s="55"/>
      <c r="P510" s="55"/>
      <c r="Q510" s="55"/>
      <c r="R510" s="55"/>
      <c r="S510" s="55"/>
      <c r="T510" s="54"/>
      <c r="AT510" s="9" t="s">
        <v>4</v>
      </c>
      <c r="AU510" s="9" t="s">
        <v>3</v>
      </c>
      <c r="AV510" s="8" t="s">
        <v>3</v>
      </c>
      <c r="AW510" s="8" t="s">
        <v>2</v>
      </c>
      <c r="AX510" s="8" t="s">
        <v>7</v>
      </c>
      <c r="AY510" s="9" t="s">
        <v>0</v>
      </c>
    </row>
    <row r="511" spans="1:65" s="18" customFormat="1" x14ac:dyDescent="0.2">
      <c r="B511" s="23"/>
      <c r="D511" s="17" t="s">
        <v>4</v>
      </c>
      <c r="E511" s="19" t="s">
        <v>6</v>
      </c>
      <c r="F511" s="25" t="s">
        <v>602</v>
      </c>
      <c r="H511" s="19" t="s">
        <v>6</v>
      </c>
      <c r="I511" s="24"/>
      <c r="L511" s="23"/>
      <c r="M511" s="22"/>
      <c r="N511" s="21"/>
      <c r="O511" s="21"/>
      <c r="P511" s="21"/>
      <c r="Q511" s="21"/>
      <c r="R511" s="21"/>
      <c r="S511" s="21"/>
      <c r="T511" s="20"/>
      <c r="AT511" s="19" t="s">
        <v>4</v>
      </c>
      <c r="AU511" s="19" t="s">
        <v>3</v>
      </c>
      <c r="AV511" s="18" t="s">
        <v>1</v>
      </c>
      <c r="AW511" s="18" t="s">
        <v>2</v>
      </c>
      <c r="AX511" s="18" t="s">
        <v>7</v>
      </c>
      <c r="AY511" s="19" t="s">
        <v>0</v>
      </c>
    </row>
    <row r="512" spans="1:65" s="8" customFormat="1" x14ac:dyDescent="0.2">
      <c r="B512" s="13"/>
      <c r="D512" s="17" t="s">
        <v>4</v>
      </c>
      <c r="E512" s="9" t="s">
        <v>6</v>
      </c>
      <c r="F512" s="16" t="s">
        <v>619</v>
      </c>
      <c r="H512" s="15">
        <v>17.186</v>
      </c>
      <c r="I512" s="14"/>
      <c r="L512" s="13"/>
      <c r="M512" s="56"/>
      <c r="N512" s="55"/>
      <c r="O512" s="55"/>
      <c r="P512" s="55"/>
      <c r="Q512" s="55"/>
      <c r="R512" s="55"/>
      <c r="S512" s="55"/>
      <c r="T512" s="54"/>
      <c r="AT512" s="9" t="s">
        <v>4</v>
      </c>
      <c r="AU512" s="9" t="s">
        <v>3</v>
      </c>
      <c r="AV512" s="8" t="s">
        <v>3</v>
      </c>
      <c r="AW512" s="8" t="s">
        <v>2</v>
      </c>
      <c r="AX512" s="8" t="s">
        <v>7</v>
      </c>
      <c r="AY512" s="9" t="s">
        <v>0</v>
      </c>
    </row>
    <row r="513" spans="1:65" s="8" customFormat="1" x14ac:dyDescent="0.2">
      <c r="B513" s="13"/>
      <c r="D513" s="17" t="s">
        <v>4</v>
      </c>
      <c r="E513" s="9" t="s">
        <v>6</v>
      </c>
      <c r="F513" s="16" t="s">
        <v>618</v>
      </c>
      <c r="H513" s="15">
        <v>1.1020000000000001</v>
      </c>
      <c r="I513" s="14"/>
      <c r="L513" s="13"/>
      <c r="M513" s="56"/>
      <c r="N513" s="55"/>
      <c r="O513" s="55"/>
      <c r="P513" s="55"/>
      <c r="Q513" s="55"/>
      <c r="R513" s="55"/>
      <c r="S513" s="55"/>
      <c r="T513" s="54"/>
      <c r="AT513" s="9" t="s">
        <v>4</v>
      </c>
      <c r="AU513" s="9" t="s">
        <v>3</v>
      </c>
      <c r="AV513" s="8" t="s">
        <v>3</v>
      </c>
      <c r="AW513" s="8" t="s">
        <v>2</v>
      </c>
      <c r="AX513" s="8" t="s">
        <v>7</v>
      </c>
      <c r="AY513" s="9" t="s">
        <v>0</v>
      </c>
    </row>
    <row r="514" spans="1:65" s="8" customFormat="1" x14ac:dyDescent="0.2">
      <c r="B514" s="13"/>
      <c r="D514" s="17" t="s">
        <v>4</v>
      </c>
      <c r="E514" s="9" t="s">
        <v>6</v>
      </c>
      <c r="F514" s="16" t="s">
        <v>617</v>
      </c>
      <c r="H514" s="15">
        <v>4.1769999999999996</v>
      </c>
      <c r="I514" s="14"/>
      <c r="L514" s="13"/>
      <c r="M514" s="56"/>
      <c r="N514" s="55"/>
      <c r="O514" s="55"/>
      <c r="P514" s="55"/>
      <c r="Q514" s="55"/>
      <c r="R514" s="55"/>
      <c r="S514" s="55"/>
      <c r="T514" s="54"/>
      <c r="AT514" s="9" t="s">
        <v>4</v>
      </c>
      <c r="AU514" s="9" t="s">
        <v>3</v>
      </c>
      <c r="AV514" s="8" t="s">
        <v>3</v>
      </c>
      <c r="AW514" s="8" t="s">
        <v>2</v>
      </c>
      <c r="AX514" s="8" t="s">
        <v>7</v>
      </c>
      <c r="AY514" s="9" t="s">
        <v>0</v>
      </c>
    </row>
    <row r="515" spans="1:65" s="18" customFormat="1" x14ac:dyDescent="0.2">
      <c r="B515" s="23"/>
      <c r="D515" s="17" t="s">
        <v>4</v>
      </c>
      <c r="E515" s="19" t="s">
        <v>6</v>
      </c>
      <c r="F515" s="25" t="s">
        <v>598</v>
      </c>
      <c r="H515" s="19" t="s">
        <v>6</v>
      </c>
      <c r="I515" s="24"/>
      <c r="L515" s="23"/>
      <c r="M515" s="22"/>
      <c r="N515" s="21"/>
      <c r="O515" s="21"/>
      <c r="P515" s="21"/>
      <c r="Q515" s="21"/>
      <c r="R515" s="21"/>
      <c r="S515" s="21"/>
      <c r="T515" s="20"/>
      <c r="AT515" s="19" t="s">
        <v>4</v>
      </c>
      <c r="AU515" s="19" t="s">
        <v>3</v>
      </c>
      <c r="AV515" s="18" t="s">
        <v>1</v>
      </c>
      <c r="AW515" s="18" t="s">
        <v>2</v>
      </c>
      <c r="AX515" s="18" t="s">
        <v>7</v>
      </c>
      <c r="AY515" s="19" t="s">
        <v>0</v>
      </c>
    </row>
    <row r="516" spans="1:65" s="8" customFormat="1" x14ac:dyDescent="0.2">
      <c r="B516" s="13"/>
      <c r="D516" s="17" t="s">
        <v>4</v>
      </c>
      <c r="E516" s="9" t="s">
        <v>6</v>
      </c>
      <c r="F516" s="16" t="s">
        <v>616</v>
      </c>
      <c r="H516" s="15">
        <v>0.49399999999999999</v>
      </c>
      <c r="I516" s="14"/>
      <c r="L516" s="13"/>
      <c r="M516" s="56"/>
      <c r="N516" s="55"/>
      <c r="O516" s="55"/>
      <c r="P516" s="55"/>
      <c r="Q516" s="55"/>
      <c r="R516" s="55"/>
      <c r="S516" s="55"/>
      <c r="T516" s="54"/>
      <c r="AT516" s="9" t="s">
        <v>4</v>
      </c>
      <c r="AU516" s="9" t="s">
        <v>3</v>
      </c>
      <c r="AV516" s="8" t="s">
        <v>3</v>
      </c>
      <c r="AW516" s="8" t="s">
        <v>2</v>
      </c>
      <c r="AX516" s="8" t="s">
        <v>7</v>
      </c>
      <c r="AY516" s="9" t="s">
        <v>0</v>
      </c>
    </row>
    <row r="517" spans="1:65" s="8" customFormat="1" x14ac:dyDescent="0.2">
      <c r="B517" s="13"/>
      <c r="D517" s="17" t="s">
        <v>4</v>
      </c>
      <c r="E517" s="9" t="s">
        <v>6</v>
      </c>
      <c r="F517" s="16" t="s">
        <v>615</v>
      </c>
      <c r="H517" s="15">
        <v>0.747</v>
      </c>
      <c r="I517" s="14"/>
      <c r="L517" s="13"/>
      <c r="M517" s="56"/>
      <c r="N517" s="55"/>
      <c r="O517" s="55"/>
      <c r="P517" s="55"/>
      <c r="Q517" s="55"/>
      <c r="R517" s="55"/>
      <c r="S517" s="55"/>
      <c r="T517" s="54"/>
      <c r="AT517" s="9" t="s">
        <v>4</v>
      </c>
      <c r="AU517" s="9" t="s">
        <v>3</v>
      </c>
      <c r="AV517" s="8" t="s">
        <v>3</v>
      </c>
      <c r="AW517" s="8" t="s">
        <v>2</v>
      </c>
      <c r="AX517" s="8" t="s">
        <v>7</v>
      </c>
      <c r="AY517" s="9" t="s">
        <v>0</v>
      </c>
    </row>
    <row r="518" spans="1:65" s="18" customFormat="1" x14ac:dyDescent="0.2">
      <c r="B518" s="23"/>
      <c r="D518" s="17" t="s">
        <v>4</v>
      </c>
      <c r="E518" s="19" t="s">
        <v>6</v>
      </c>
      <c r="F518" s="25" t="s">
        <v>594</v>
      </c>
      <c r="H518" s="19" t="s">
        <v>6</v>
      </c>
      <c r="I518" s="24"/>
      <c r="L518" s="23"/>
      <c r="M518" s="22"/>
      <c r="N518" s="21"/>
      <c r="O518" s="21"/>
      <c r="P518" s="21"/>
      <c r="Q518" s="21"/>
      <c r="R518" s="21"/>
      <c r="S518" s="21"/>
      <c r="T518" s="20"/>
      <c r="AT518" s="19" t="s">
        <v>4</v>
      </c>
      <c r="AU518" s="19" t="s">
        <v>3</v>
      </c>
      <c r="AV518" s="18" t="s">
        <v>1</v>
      </c>
      <c r="AW518" s="18" t="s">
        <v>2</v>
      </c>
      <c r="AX518" s="18" t="s">
        <v>7</v>
      </c>
      <c r="AY518" s="19" t="s">
        <v>0</v>
      </c>
    </row>
    <row r="519" spans="1:65" s="8" customFormat="1" x14ac:dyDescent="0.2">
      <c r="B519" s="13"/>
      <c r="D519" s="17" t="s">
        <v>4</v>
      </c>
      <c r="E519" s="9" t="s">
        <v>6</v>
      </c>
      <c r="F519" s="16" t="s">
        <v>614</v>
      </c>
      <c r="H519" s="15">
        <v>5.1680000000000001</v>
      </c>
      <c r="I519" s="14"/>
      <c r="L519" s="13"/>
      <c r="M519" s="56"/>
      <c r="N519" s="55"/>
      <c r="O519" s="55"/>
      <c r="P519" s="55"/>
      <c r="Q519" s="55"/>
      <c r="R519" s="55"/>
      <c r="S519" s="55"/>
      <c r="T519" s="54"/>
      <c r="AT519" s="9" t="s">
        <v>4</v>
      </c>
      <c r="AU519" s="9" t="s">
        <v>3</v>
      </c>
      <c r="AV519" s="8" t="s">
        <v>3</v>
      </c>
      <c r="AW519" s="8" t="s">
        <v>2</v>
      </c>
      <c r="AX519" s="8" t="s">
        <v>7</v>
      </c>
      <c r="AY519" s="9" t="s">
        <v>0</v>
      </c>
    </row>
    <row r="520" spans="1:65" s="69" customFormat="1" x14ac:dyDescent="0.2">
      <c r="B520" s="74"/>
      <c r="D520" s="17" t="s">
        <v>4</v>
      </c>
      <c r="E520" s="70" t="s">
        <v>6</v>
      </c>
      <c r="F520" s="77" t="s">
        <v>42</v>
      </c>
      <c r="H520" s="76">
        <v>31.314</v>
      </c>
      <c r="I520" s="75"/>
      <c r="L520" s="74"/>
      <c r="M520" s="73"/>
      <c r="N520" s="72"/>
      <c r="O520" s="72"/>
      <c r="P520" s="72"/>
      <c r="Q520" s="72"/>
      <c r="R520" s="72"/>
      <c r="S520" s="72"/>
      <c r="T520" s="71"/>
      <c r="AT520" s="70" t="s">
        <v>4</v>
      </c>
      <c r="AU520" s="70" t="s">
        <v>3</v>
      </c>
      <c r="AV520" s="69" t="s">
        <v>19</v>
      </c>
      <c r="AW520" s="69" t="s">
        <v>2</v>
      </c>
      <c r="AX520" s="69" t="s">
        <v>1</v>
      </c>
      <c r="AY520" s="70" t="s">
        <v>0</v>
      </c>
    </row>
    <row r="521" spans="1:65" s="2" customFormat="1" ht="16.5" customHeight="1" x14ac:dyDescent="0.2">
      <c r="A521" s="3"/>
      <c r="B521" s="41"/>
      <c r="C521" s="66" t="s">
        <v>613</v>
      </c>
      <c r="D521" s="66" t="s">
        <v>26</v>
      </c>
      <c r="E521" s="65" t="s">
        <v>358</v>
      </c>
      <c r="F521" s="60" t="s">
        <v>357</v>
      </c>
      <c r="G521" s="64" t="s">
        <v>350</v>
      </c>
      <c r="H521" s="63">
        <v>63.881</v>
      </c>
      <c r="I521" s="62"/>
      <c r="J521" s="61">
        <f>ROUND(I521*H521,2)</f>
        <v>0</v>
      </c>
      <c r="K521" s="60" t="s">
        <v>13</v>
      </c>
      <c r="L521" s="59"/>
      <c r="M521" s="58" t="s">
        <v>6</v>
      </c>
      <c r="N521" s="57" t="s">
        <v>12</v>
      </c>
      <c r="O521" s="31"/>
      <c r="P521" s="30">
        <f>O521*H521</f>
        <v>0</v>
      </c>
      <c r="Q521" s="30">
        <v>1E-3</v>
      </c>
      <c r="R521" s="30">
        <f>Q521*H521</f>
        <v>6.3881000000000007E-2</v>
      </c>
      <c r="S521" s="30">
        <v>0</v>
      </c>
      <c r="T521" s="29">
        <f>S521*H521</f>
        <v>0</v>
      </c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R521" s="26" t="s">
        <v>256</v>
      </c>
      <c r="AT521" s="26" t="s">
        <v>26</v>
      </c>
      <c r="AU521" s="26" t="s">
        <v>3</v>
      </c>
      <c r="AY521" s="27" t="s">
        <v>0</v>
      </c>
      <c r="BE521" s="28">
        <f>IF(N521="základní",J521,0)</f>
        <v>0</v>
      </c>
      <c r="BF521" s="28">
        <f>IF(N521="snížená",J521,0)</f>
        <v>0</v>
      </c>
      <c r="BG521" s="28">
        <f>IF(N521="zákl. přenesená",J521,0)</f>
        <v>0</v>
      </c>
      <c r="BH521" s="28">
        <f>IF(N521="sníž. přenesená",J521,0)</f>
        <v>0</v>
      </c>
      <c r="BI521" s="28">
        <f>IF(N521="nulová",J521,0)</f>
        <v>0</v>
      </c>
      <c r="BJ521" s="27" t="s">
        <v>1</v>
      </c>
      <c r="BK521" s="28">
        <f>ROUND(I521*H521,2)</f>
        <v>0</v>
      </c>
      <c r="BL521" s="27" t="s">
        <v>19</v>
      </c>
      <c r="BM521" s="26" t="s">
        <v>612</v>
      </c>
    </row>
    <row r="522" spans="1:65" s="18" customFormat="1" x14ac:dyDescent="0.2">
      <c r="B522" s="23"/>
      <c r="D522" s="17" t="s">
        <v>4</v>
      </c>
      <c r="E522" s="19" t="s">
        <v>6</v>
      </c>
      <c r="F522" s="25" t="s">
        <v>51</v>
      </c>
      <c r="H522" s="19" t="s">
        <v>6</v>
      </c>
      <c r="I522" s="24"/>
      <c r="L522" s="23"/>
      <c r="M522" s="22"/>
      <c r="N522" s="21"/>
      <c r="O522" s="21"/>
      <c r="P522" s="21"/>
      <c r="Q522" s="21"/>
      <c r="R522" s="21"/>
      <c r="S522" s="21"/>
      <c r="T522" s="20"/>
      <c r="AT522" s="19" t="s">
        <v>4</v>
      </c>
      <c r="AU522" s="19" t="s">
        <v>3</v>
      </c>
      <c r="AV522" s="18" t="s">
        <v>1</v>
      </c>
      <c r="AW522" s="18" t="s">
        <v>2</v>
      </c>
      <c r="AX522" s="18" t="s">
        <v>7</v>
      </c>
      <c r="AY522" s="19" t="s">
        <v>0</v>
      </c>
    </row>
    <row r="523" spans="1:65" s="18" customFormat="1" x14ac:dyDescent="0.2">
      <c r="B523" s="23"/>
      <c r="D523" s="17" t="s">
        <v>4</v>
      </c>
      <c r="E523" s="19" t="s">
        <v>6</v>
      </c>
      <c r="F523" s="25" t="s">
        <v>50</v>
      </c>
      <c r="H523" s="19" t="s">
        <v>6</v>
      </c>
      <c r="I523" s="24"/>
      <c r="L523" s="23"/>
      <c r="M523" s="22"/>
      <c r="N523" s="21"/>
      <c r="O523" s="21"/>
      <c r="P523" s="21"/>
      <c r="Q523" s="21"/>
      <c r="R523" s="21"/>
      <c r="S523" s="21"/>
      <c r="T523" s="20"/>
      <c r="AT523" s="19" t="s">
        <v>4</v>
      </c>
      <c r="AU523" s="19" t="s">
        <v>3</v>
      </c>
      <c r="AV523" s="18" t="s">
        <v>1</v>
      </c>
      <c r="AW523" s="18" t="s">
        <v>2</v>
      </c>
      <c r="AX523" s="18" t="s">
        <v>7</v>
      </c>
      <c r="AY523" s="19" t="s">
        <v>0</v>
      </c>
    </row>
    <row r="524" spans="1:65" s="8" customFormat="1" x14ac:dyDescent="0.2">
      <c r="B524" s="13"/>
      <c r="D524" s="17" t="s">
        <v>4</v>
      </c>
      <c r="E524" s="9" t="s">
        <v>6</v>
      </c>
      <c r="F524" s="16" t="s">
        <v>611</v>
      </c>
      <c r="H524" s="15">
        <v>62.628</v>
      </c>
      <c r="I524" s="14"/>
      <c r="L524" s="13"/>
      <c r="M524" s="56"/>
      <c r="N524" s="55"/>
      <c r="O524" s="55"/>
      <c r="P524" s="55"/>
      <c r="Q524" s="55"/>
      <c r="R524" s="55"/>
      <c r="S524" s="55"/>
      <c r="T524" s="54"/>
      <c r="AT524" s="9" t="s">
        <v>4</v>
      </c>
      <c r="AU524" s="9" t="s">
        <v>3</v>
      </c>
      <c r="AV524" s="8" t="s">
        <v>3</v>
      </c>
      <c r="AW524" s="8" t="s">
        <v>2</v>
      </c>
      <c r="AX524" s="8" t="s">
        <v>1</v>
      </c>
      <c r="AY524" s="9" t="s">
        <v>0</v>
      </c>
    </row>
    <row r="525" spans="1:65" s="8" customFormat="1" x14ac:dyDescent="0.2">
      <c r="B525" s="13"/>
      <c r="D525" s="17" t="s">
        <v>4</v>
      </c>
      <c r="F525" s="16" t="s">
        <v>610</v>
      </c>
      <c r="H525" s="15">
        <v>63.881</v>
      </c>
      <c r="I525" s="14"/>
      <c r="L525" s="13"/>
      <c r="M525" s="56"/>
      <c r="N525" s="55"/>
      <c r="O525" s="55"/>
      <c r="P525" s="55"/>
      <c r="Q525" s="55"/>
      <c r="R525" s="55"/>
      <c r="S525" s="55"/>
      <c r="T525" s="54"/>
      <c r="AT525" s="9" t="s">
        <v>4</v>
      </c>
      <c r="AU525" s="9" t="s">
        <v>3</v>
      </c>
      <c r="AV525" s="8" t="s">
        <v>3</v>
      </c>
      <c r="AW525" s="8" t="s">
        <v>22</v>
      </c>
      <c r="AX525" s="8" t="s">
        <v>1</v>
      </c>
      <c r="AY525" s="9" t="s">
        <v>0</v>
      </c>
    </row>
    <row r="526" spans="1:65" s="2" customFormat="1" ht="16.5" customHeight="1" x14ac:dyDescent="0.2">
      <c r="A526" s="3"/>
      <c r="B526" s="41"/>
      <c r="C526" s="66" t="s">
        <v>609</v>
      </c>
      <c r="D526" s="66" t="s">
        <v>26</v>
      </c>
      <c r="E526" s="65" t="s">
        <v>352</v>
      </c>
      <c r="F526" s="60" t="s">
        <v>351</v>
      </c>
      <c r="G526" s="64" t="s">
        <v>350</v>
      </c>
      <c r="H526" s="63">
        <v>31.001000000000001</v>
      </c>
      <c r="I526" s="62"/>
      <c r="J526" s="61">
        <f>ROUND(I526*H526,2)</f>
        <v>0</v>
      </c>
      <c r="K526" s="60" t="s">
        <v>13</v>
      </c>
      <c r="L526" s="59"/>
      <c r="M526" s="58" t="s">
        <v>6</v>
      </c>
      <c r="N526" s="57" t="s">
        <v>12</v>
      </c>
      <c r="O526" s="31"/>
      <c r="P526" s="30">
        <f>O526*H526</f>
        <v>0</v>
      </c>
      <c r="Q526" s="30">
        <v>1E-3</v>
      </c>
      <c r="R526" s="30">
        <f>Q526*H526</f>
        <v>3.1001000000000001E-2</v>
      </c>
      <c r="S526" s="30">
        <v>0</v>
      </c>
      <c r="T526" s="29">
        <f>S526*H526</f>
        <v>0</v>
      </c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R526" s="26" t="s">
        <v>256</v>
      </c>
      <c r="AT526" s="26" t="s">
        <v>26</v>
      </c>
      <c r="AU526" s="26" t="s">
        <v>3</v>
      </c>
      <c r="AY526" s="27" t="s">
        <v>0</v>
      </c>
      <c r="BE526" s="28">
        <f>IF(N526="základní",J526,0)</f>
        <v>0</v>
      </c>
      <c r="BF526" s="28">
        <f>IF(N526="snížená",J526,0)</f>
        <v>0</v>
      </c>
      <c r="BG526" s="28">
        <f>IF(N526="zákl. přenesená",J526,0)</f>
        <v>0</v>
      </c>
      <c r="BH526" s="28">
        <f>IF(N526="sníž. přenesená",J526,0)</f>
        <v>0</v>
      </c>
      <c r="BI526" s="28">
        <f>IF(N526="nulová",J526,0)</f>
        <v>0</v>
      </c>
      <c r="BJ526" s="27" t="s">
        <v>1</v>
      </c>
      <c r="BK526" s="28">
        <f>ROUND(I526*H526,2)</f>
        <v>0</v>
      </c>
      <c r="BL526" s="27" t="s">
        <v>19</v>
      </c>
      <c r="BM526" s="26" t="s">
        <v>608</v>
      </c>
    </row>
    <row r="527" spans="1:65" s="18" customFormat="1" x14ac:dyDescent="0.2">
      <c r="B527" s="23"/>
      <c r="D527" s="17" t="s">
        <v>4</v>
      </c>
      <c r="E527" s="19" t="s">
        <v>6</v>
      </c>
      <c r="F527" s="25" t="s">
        <v>348</v>
      </c>
      <c r="H527" s="19" t="s">
        <v>6</v>
      </c>
      <c r="I527" s="24"/>
      <c r="L527" s="23"/>
      <c r="M527" s="22"/>
      <c r="N527" s="21"/>
      <c r="O527" s="21"/>
      <c r="P527" s="21"/>
      <c r="Q527" s="21"/>
      <c r="R527" s="21"/>
      <c r="S527" s="21"/>
      <c r="T527" s="20"/>
      <c r="AT527" s="19" t="s">
        <v>4</v>
      </c>
      <c r="AU527" s="19" t="s">
        <v>3</v>
      </c>
      <c r="AV527" s="18" t="s">
        <v>1</v>
      </c>
      <c r="AW527" s="18" t="s">
        <v>2</v>
      </c>
      <c r="AX527" s="18" t="s">
        <v>7</v>
      </c>
      <c r="AY527" s="19" t="s">
        <v>0</v>
      </c>
    </row>
    <row r="528" spans="1:65" s="18" customFormat="1" x14ac:dyDescent="0.2">
      <c r="B528" s="23"/>
      <c r="D528" s="17" t="s">
        <v>4</v>
      </c>
      <c r="E528" s="19" t="s">
        <v>6</v>
      </c>
      <c r="F528" s="25" t="s">
        <v>347</v>
      </c>
      <c r="H528" s="19" t="s">
        <v>6</v>
      </c>
      <c r="I528" s="24"/>
      <c r="L528" s="23"/>
      <c r="M528" s="22"/>
      <c r="N528" s="21"/>
      <c r="O528" s="21"/>
      <c r="P528" s="21"/>
      <c r="Q528" s="21"/>
      <c r="R528" s="21"/>
      <c r="S528" s="21"/>
      <c r="T528" s="20"/>
      <c r="AT528" s="19" t="s">
        <v>4</v>
      </c>
      <c r="AU528" s="19" t="s">
        <v>3</v>
      </c>
      <c r="AV528" s="18" t="s">
        <v>1</v>
      </c>
      <c r="AW528" s="18" t="s">
        <v>2</v>
      </c>
      <c r="AX528" s="18" t="s">
        <v>7</v>
      </c>
      <c r="AY528" s="19" t="s">
        <v>0</v>
      </c>
    </row>
    <row r="529" spans="1:65" s="18" customFormat="1" x14ac:dyDescent="0.2">
      <c r="B529" s="23"/>
      <c r="D529" s="17" t="s">
        <v>4</v>
      </c>
      <c r="E529" s="19" t="s">
        <v>6</v>
      </c>
      <c r="F529" s="25" t="s">
        <v>346</v>
      </c>
      <c r="H529" s="19" t="s">
        <v>6</v>
      </c>
      <c r="I529" s="24"/>
      <c r="L529" s="23"/>
      <c r="M529" s="22"/>
      <c r="N529" s="21"/>
      <c r="O529" s="21"/>
      <c r="P529" s="21"/>
      <c r="Q529" s="21"/>
      <c r="R529" s="21"/>
      <c r="S529" s="21"/>
      <c r="T529" s="20"/>
      <c r="AT529" s="19" t="s">
        <v>4</v>
      </c>
      <c r="AU529" s="19" t="s">
        <v>3</v>
      </c>
      <c r="AV529" s="18" t="s">
        <v>1</v>
      </c>
      <c r="AW529" s="18" t="s">
        <v>2</v>
      </c>
      <c r="AX529" s="18" t="s">
        <v>7</v>
      </c>
      <c r="AY529" s="19" t="s">
        <v>0</v>
      </c>
    </row>
    <row r="530" spans="1:65" s="8" customFormat="1" x14ac:dyDescent="0.2">
      <c r="B530" s="13"/>
      <c r="D530" s="17" t="s">
        <v>4</v>
      </c>
      <c r="E530" s="9" t="s">
        <v>6</v>
      </c>
      <c r="F530" s="16" t="s">
        <v>345</v>
      </c>
      <c r="H530" s="15">
        <v>28.183</v>
      </c>
      <c r="I530" s="14"/>
      <c r="L530" s="13"/>
      <c r="M530" s="56"/>
      <c r="N530" s="55"/>
      <c r="O530" s="55"/>
      <c r="P530" s="55"/>
      <c r="Q530" s="55"/>
      <c r="R530" s="55"/>
      <c r="S530" s="55"/>
      <c r="T530" s="54"/>
      <c r="AT530" s="9" t="s">
        <v>4</v>
      </c>
      <c r="AU530" s="9" t="s">
        <v>3</v>
      </c>
      <c r="AV530" s="8" t="s">
        <v>3</v>
      </c>
      <c r="AW530" s="8" t="s">
        <v>2</v>
      </c>
      <c r="AX530" s="8" t="s">
        <v>1</v>
      </c>
      <c r="AY530" s="9" t="s">
        <v>0</v>
      </c>
    </row>
    <row r="531" spans="1:65" s="8" customFormat="1" x14ac:dyDescent="0.2">
      <c r="B531" s="13"/>
      <c r="D531" s="17" t="s">
        <v>4</v>
      </c>
      <c r="F531" s="16" t="s">
        <v>344</v>
      </c>
      <c r="H531" s="15">
        <v>31.001000000000001</v>
      </c>
      <c r="I531" s="14"/>
      <c r="L531" s="13"/>
      <c r="M531" s="56"/>
      <c r="N531" s="55"/>
      <c r="O531" s="55"/>
      <c r="P531" s="55"/>
      <c r="Q531" s="55"/>
      <c r="R531" s="55"/>
      <c r="S531" s="55"/>
      <c r="T531" s="54"/>
      <c r="AT531" s="9" t="s">
        <v>4</v>
      </c>
      <c r="AU531" s="9" t="s">
        <v>3</v>
      </c>
      <c r="AV531" s="8" t="s">
        <v>3</v>
      </c>
      <c r="AW531" s="8" t="s">
        <v>22</v>
      </c>
      <c r="AX531" s="8" t="s">
        <v>1</v>
      </c>
      <c r="AY531" s="9" t="s">
        <v>0</v>
      </c>
    </row>
    <row r="532" spans="1:65" s="2" customFormat="1" ht="21.75" customHeight="1" x14ac:dyDescent="0.2">
      <c r="A532" s="3"/>
      <c r="B532" s="41"/>
      <c r="C532" s="40" t="s">
        <v>607</v>
      </c>
      <c r="D532" s="40" t="s">
        <v>11</v>
      </c>
      <c r="E532" s="39" t="s">
        <v>606</v>
      </c>
      <c r="F532" s="34" t="s">
        <v>605</v>
      </c>
      <c r="G532" s="38" t="s">
        <v>54</v>
      </c>
      <c r="H532" s="37">
        <v>196.47900000000001</v>
      </c>
      <c r="I532" s="36"/>
      <c r="J532" s="35">
        <f>ROUND(I532*H532,2)</f>
        <v>0</v>
      </c>
      <c r="K532" s="34" t="s">
        <v>13</v>
      </c>
      <c r="L532" s="4"/>
      <c r="M532" s="33" t="s">
        <v>6</v>
      </c>
      <c r="N532" s="32" t="s">
        <v>12</v>
      </c>
      <c r="O532" s="31"/>
      <c r="P532" s="30">
        <f>O532*H532</f>
        <v>0</v>
      </c>
      <c r="Q532" s="30">
        <v>2.47E-3</v>
      </c>
      <c r="R532" s="30">
        <f>Q532*H532</f>
        <v>0.48530313000000003</v>
      </c>
      <c r="S532" s="30">
        <v>0</v>
      </c>
      <c r="T532" s="29">
        <f>S532*H532</f>
        <v>0</v>
      </c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R532" s="26" t="s">
        <v>19</v>
      </c>
      <c r="AT532" s="26" t="s">
        <v>11</v>
      </c>
      <c r="AU532" s="26" t="s">
        <v>3</v>
      </c>
      <c r="AY532" s="27" t="s">
        <v>0</v>
      </c>
      <c r="BE532" s="28">
        <f>IF(N532="základní",J532,0)</f>
        <v>0</v>
      </c>
      <c r="BF532" s="28">
        <f>IF(N532="snížená",J532,0)</f>
        <v>0</v>
      </c>
      <c r="BG532" s="28">
        <f>IF(N532="zákl. přenesená",J532,0)</f>
        <v>0</v>
      </c>
      <c r="BH532" s="28">
        <f>IF(N532="sníž. přenesená",J532,0)</f>
        <v>0</v>
      </c>
      <c r="BI532" s="28">
        <f>IF(N532="nulová",J532,0)</f>
        <v>0</v>
      </c>
      <c r="BJ532" s="27" t="s">
        <v>1</v>
      </c>
      <c r="BK532" s="28">
        <f>ROUND(I532*H532,2)</f>
        <v>0</v>
      </c>
      <c r="BL532" s="27" t="s">
        <v>19</v>
      </c>
      <c r="BM532" s="26" t="s">
        <v>604</v>
      </c>
    </row>
    <row r="533" spans="1:65" s="18" customFormat="1" x14ac:dyDescent="0.2">
      <c r="B533" s="23"/>
      <c r="D533" s="17" t="s">
        <v>4</v>
      </c>
      <c r="E533" s="19" t="s">
        <v>6</v>
      </c>
      <c r="F533" s="25" t="s">
        <v>51</v>
      </c>
      <c r="H533" s="19" t="s">
        <v>6</v>
      </c>
      <c r="I533" s="24"/>
      <c r="L533" s="23"/>
      <c r="M533" s="22"/>
      <c r="N533" s="21"/>
      <c r="O533" s="21"/>
      <c r="P533" s="21"/>
      <c r="Q533" s="21"/>
      <c r="R533" s="21"/>
      <c r="S533" s="21"/>
      <c r="T533" s="20"/>
      <c r="AT533" s="19" t="s">
        <v>4</v>
      </c>
      <c r="AU533" s="19" t="s">
        <v>3</v>
      </c>
      <c r="AV533" s="18" t="s">
        <v>1</v>
      </c>
      <c r="AW533" s="18" t="s">
        <v>2</v>
      </c>
      <c r="AX533" s="18" t="s">
        <v>7</v>
      </c>
      <c r="AY533" s="19" t="s">
        <v>0</v>
      </c>
    </row>
    <row r="534" spans="1:65" s="18" customFormat="1" x14ac:dyDescent="0.2">
      <c r="B534" s="23"/>
      <c r="D534" s="17" t="s">
        <v>4</v>
      </c>
      <c r="E534" s="19" t="s">
        <v>6</v>
      </c>
      <c r="F534" s="25" t="s">
        <v>50</v>
      </c>
      <c r="H534" s="19" t="s">
        <v>6</v>
      </c>
      <c r="I534" s="24"/>
      <c r="L534" s="23"/>
      <c r="M534" s="22"/>
      <c r="N534" s="21"/>
      <c r="O534" s="21"/>
      <c r="P534" s="21"/>
      <c r="Q534" s="21"/>
      <c r="R534" s="21"/>
      <c r="S534" s="21"/>
      <c r="T534" s="20"/>
      <c r="AT534" s="19" t="s">
        <v>4</v>
      </c>
      <c r="AU534" s="19" t="s">
        <v>3</v>
      </c>
      <c r="AV534" s="18" t="s">
        <v>1</v>
      </c>
      <c r="AW534" s="18" t="s">
        <v>2</v>
      </c>
      <c r="AX534" s="18" t="s">
        <v>7</v>
      </c>
      <c r="AY534" s="19" t="s">
        <v>0</v>
      </c>
    </row>
    <row r="535" spans="1:65" s="18" customFormat="1" x14ac:dyDescent="0.2">
      <c r="B535" s="23"/>
      <c r="D535" s="17" t="s">
        <v>4</v>
      </c>
      <c r="E535" s="19" t="s">
        <v>6</v>
      </c>
      <c r="F535" s="25" t="s">
        <v>150</v>
      </c>
      <c r="H535" s="19" t="s">
        <v>6</v>
      </c>
      <c r="I535" s="24"/>
      <c r="L535" s="23"/>
      <c r="M535" s="22"/>
      <c r="N535" s="21"/>
      <c r="O535" s="21"/>
      <c r="P535" s="21"/>
      <c r="Q535" s="21"/>
      <c r="R535" s="21"/>
      <c r="S535" s="21"/>
      <c r="T535" s="20"/>
      <c r="AT535" s="19" t="s">
        <v>4</v>
      </c>
      <c r="AU535" s="19" t="s">
        <v>3</v>
      </c>
      <c r="AV535" s="18" t="s">
        <v>1</v>
      </c>
      <c r="AW535" s="18" t="s">
        <v>2</v>
      </c>
      <c r="AX535" s="18" t="s">
        <v>7</v>
      </c>
      <c r="AY535" s="19" t="s">
        <v>0</v>
      </c>
    </row>
    <row r="536" spans="1:65" s="18" customFormat="1" x14ac:dyDescent="0.2">
      <c r="B536" s="23"/>
      <c r="D536" s="17" t="s">
        <v>4</v>
      </c>
      <c r="E536" s="19" t="s">
        <v>6</v>
      </c>
      <c r="F536" s="25" t="s">
        <v>149</v>
      </c>
      <c r="H536" s="19" t="s">
        <v>6</v>
      </c>
      <c r="I536" s="24"/>
      <c r="L536" s="23"/>
      <c r="M536" s="22"/>
      <c r="N536" s="21"/>
      <c r="O536" s="21"/>
      <c r="P536" s="21"/>
      <c r="Q536" s="21"/>
      <c r="R536" s="21"/>
      <c r="S536" s="21"/>
      <c r="T536" s="20"/>
      <c r="AT536" s="19" t="s">
        <v>4</v>
      </c>
      <c r="AU536" s="19" t="s">
        <v>3</v>
      </c>
      <c r="AV536" s="18" t="s">
        <v>1</v>
      </c>
      <c r="AW536" s="18" t="s">
        <v>2</v>
      </c>
      <c r="AX536" s="18" t="s">
        <v>7</v>
      </c>
      <c r="AY536" s="19" t="s">
        <v>0</v>
      </c>
    </row>
    <row r="537" spans="1:65" s="18" customFormat="1" x14ac:dyDescent="0.2">
      <c r="B537" s="23"/>
      <c r="D537" s="17" t="s">
        <v>4</v>
      </c>
      <c r="E537" s="19" t="s">
        <v>6</v>
      </c>
      <c r="F537" s="25" t="s">
        <v>225</v>
      </c>
      <c r="H537" s="19" t="s">
        <v>6</v>
      </c>
      <c r="I537" s="24"/>
      <c r="L537" s="23"/>
      <c r="M537" s="22"/>
      <c r="N537" s="21"/>
      <c r="O537" s="21"/>
      <c r="P537" s="21"/>
      <c r="Q537" s="21"/>
      <c r="R537" s="21"/>
      <c r="S537" s="21"/>
      <c r="T537" s="20"/>
      <c r="AT537" s="19" t="s">
        <v>4</v>
      </c>
      <c r="AU537" s="19" t="s">
        <v>3</v>
      </c>
      <c r="AV537" s="18" t="s">
        <v>1</v>
      </c>
      <c r="AW537" s="18" t="s">
        <v>2</v>
      </c>
      <c r="AX537" s="18" t="s">
        <v>7</v>
      </c>
      <c r="AY537" s="19" t="s">
        <v>0</v>
      </c>
    </row>
    <row r="538" spans="1:65" s="8" customFormat="1" x14ac:dyDescent="0.2">
      <c r="B538" s="13"/>
      <c r="D538" s="17" t="s">
        <v>4</v>
      </c>
      <c r="E538" s="9" t="s">
        <v>6</v>
      </c>
      <c r="F538" s="16" t="s">
        <v>603</v>
      </c>
      <c r="H538" s="15">
        <v>2.968</v>
      </c>
      <c r="I538" s="14"/>
      <c r="L538" s="13"/>
      <c r="M538" s="56"/>
      <c r="N538" s="55"/>
      <c r="O538" s="55"/>
      <c r="P538" s="55"/>
      <c r="Q538" s="55"/>
      <c r="R538" s="55"/>
      <c r="S538" s="55"/>
      <c r="T538" s="54"/>
      <c r="AT538" s="9" t="s">
        <v>4</v>
      </c>
      <c r="AU538" s="9" t="s">
        <v>3</v>
      </c>
      <c r="AV538" s="8" t="s">
        <v>3</v>
      </c>
      <c r="AW538" s="8" t="s">
        <v>2</v>
      </c>
      <c r="AX538" s="8" t="s">
        <v>7</v>
      </c>
      <c r="AY538" s="9" t="s">
        <v>0</v>
      </c>
    </row>
    <row r="539" spans="1:65" s="18" customFormat="1" x14ac:dyDescent="0.2">
      <c r="B539" s="23"/>
      <c r="D539" s="17" t="s">
        <v>4</v>
      </c>
      <c r="E539" s="19" t="s">
        <v>6</v>
      </c>
      <c r="F539" s="25" t="s">
        <v>602</v>
      </c>
      <c r="H539" s="19" t="s">
        <v>6</v>
      </c>
      <c r="I539" s="24"/>
      <c r="L539" s="23"/>
      <c r="M539" s="22"/>
      <c r="N539" s="21"/>
      <c r="O539" s="21"/>
      <c r="P539" s="21"/>
      <c r="Q539" s="21"/>
      <c r="R539" s="21"/>
      <c r="S539" s="21"/>
      <c r="T539" s="20"/>
      <c r="AT539" s="19" t="s">
        <v>4</v>
      </c>
      <c r="AU539" s="19" t="s">
        <v>3</v>
      </c>
      <c r="AV539" s="18" t="s">
        <v>1</v>
      </c>
      <c r="AW539" s="18" t="s">
        <v>2</v>
      </c>
      <c r="AX539" s="18" t="s">
        <v>7</v>
      </c>
      <c r="AY539" s="19" t="s">
        <v>0</v>
      </c>
    </row>
    <row r="540" spans="1:65" s="8" customFormat="1" x14ac:dyDescent="0.2">
      <c r="B540" s="13"/>
      <c r="D540" s="17" t="s">
        <v>4</v>
      </c>
      <c r="E540" s="9" t="s">
        <v>6</v>
      </c>
      <c r="F540" s="16" t="s">
        <v>601</v>
      </c>
      <c r="H540" s="15">
        <v>114.57599999999999</v>
      </c>
      <c r="I540" s="14"/>
      <c r="L540" s="13"/>
      <c r="M540" s="56"/>
      <c r="N540" s="55"/>
      <c r="O540" s="55"/>
      <c r="P540" s="55"/>
      <c r="Q540" s="55"/>
      <c r="R540" s="55"/>
      <c r="S540" s="55"/>
      <c r="T540" s="54"/>
      <c r="AT540" s="9" t="s">
        <v>4</v>
      </c>
      <c r="AU540" s="9" t="s">
        <v>3</v>
      </c>
      <c r="AV540" s="8" t="s">
        <v>3</v>
      </c>
      <c r="AW540" s="8" t="s">
        <v>2</v>
      </c>
      <c r="AX540" s="8" t="s">
        <v>7</v>
      </c>
      <c r="AY540" s="9" t="s">
        <v>0</v>
      </c>
    </row>
    <row r="541" spans="1:65" s="8" customFormat="1" x14ac:dyDescent="0.2">
      <c r="B541" s="13"/>
      <c r="D541" s="17" t="s">
        <v>4</v>
      </c>
      <c r="E541" s="9" t="s">
        <v>6</v>
      </c>
      <c r="F541" s="16" t="s">
        <v>600</v>
      </c>
      <c r="H541" s="15">
        <v>7.3440000000000003</v>
      </c>
      <c r="I541" s="14"/>
      <c r="L541" s="13"/>
      <c r="M541" s="56"/>
      <c r="N541" s="55"/>
      <c r="O541" s="55"/>
      <c r="P541" s="55"/>
      <c r="Q541" s="55"/>
      <c r="R541" s="55"/>
      <c r="S541" s="55"/>
      <c r="T541" s="54"/>
      <c r="AT541" s="9" t="s">
        <v>4</v>
      </c>
      <c r="AU541" s="9" t="s">
        <v>3</v>
      </c>
      <c r="AV541" s="8" t="s">
        <v>3</v>
      </c>
      <c r="AW541" s="8" t="s">
        <v>2</v>
      </c>
      <c r="AX541" s="8" t="s">
        <v>7</v>
      </c>
      <c r="AY541" s="9" t="s">
        <v>0</v>
      </c>
    </row>
    <row r="542" spans="1:65" s="8" customFormat="1" x14ac:dyDescent="0.2">
      <c r="B542" s="13"/>
      <c r="D542" s="17" t="s">
        <v>4</v>
      </c>
      <c r="E542" s="9" t="s">
        <v>6</v>
      </c>
      <c r="F542" s="16" t="s">
        <v>599</v>
      </c>
      <c r="H542" s="15">
        <v>27.846</v>
      </c>
      <c r="I542" s="14"/>
      <c r="L542" s="13"/>
      <c r="M542" s="56"/>
      <c r="N542" s="55"/>
      <c r="O542" s="55"/>
      <c r="P542" s="55"/>
      <c r="Q542" s="55"/>
      <c r="R542" s="55"/>
      <c r="S542" s="55"/>
      <c r="T542" s="54"/>
      <c r="AT542" s="9" t="s">
        <v>4</v>
      </c>
      <c r="AU542" s="9" t="s">
        <v>3</v>
      </c>
      <c r="AV542" s="8" t="s">
        <v>3</v>
      </c>
      <c r="AW542" s="8" t="s">
        <v>2</v>
      </c>
      <c r="AX542" s="8" t="s">
        <v>7</v>
      </c>
      <c r="AY542" s="9" t="s">
        <v>0</v>
      </c>
    </row>
    <row r="543" spans="1:65" s="18" customFormat="1" x14ac:dyDescent="0.2">
      <c r="B543" s="23"/>
      <c r="D543" s="17" t="s">
        <v>4</v>
      </c>
      <c r="E543" s="19" t="s">
        <v>6</v>
      </c>
      <c r="F543" s="25" t="s">
        <v>598</v>
      </c>
      <c r="H543" s="19" t="s">
        <v>6</v>
      </c>
      <c r="I543" s="24"/>
      <c r="L543" s="23"/>
      <c r="M543" s="22"/>
      <c r="N543" s="21"/>
      <c r="O543" s="21"/>
      <c r="P543" s="21"/>
      <c r="Q543" s="21"/>
      <c r="R543" s="21"/>
      <c r="S543" s="21"/>
      <c r="T543" s="20"/>
      <c r="AT543" s="19" t="s">
        <v>4</v>
      </c>
      <c r="AU543" s="19" t="s">
        <v>3</v>
      </c>
      <c r="AV543" s="18" t="s">
        <v>1</v>
      </c>
      <c r="AW543" s="18" t="s">
        <v>2</v>
      </c>
      <c r="AX543" s="18" t="s">
        <v>7</v>
      </c>
      <c r="AY543" s="19" t="s">
        <v>0</v>
      </c>
    </row>
    <row r="544" spans="1:65" s="8" customFormat="1" x14ac:dyDescent="0.2">
      <c r="B544" s="13"/>
      <c r="D544" s="17" t="s">
        <v>4</v>
      </c>
      <c r="E544" s="9" t="s">
        <v>6</v>
      </c>
      <c r="F544" s="16" t="s">
        <v>597</v>
      </c>
      <c r="H544" s="15">
        <v>3.29</v>
      </c>
      <c r="I544" s="14"/>
      <c r="L544" s="13"/>
      <c r="M544" s="56"/>
      <c r="N544" s="55"/>
      <c r="O544" s="55"/>
      <c r="P544" s="55"/>
      <c r="Q544" s="55"/>
      <c r="R544" s="55"/>
      <c r="S544" s="55"/>
      <c r="T544" s="54"/>
      <c r="AT544" s="9" t="s">
        <v>4</v>
      </c>
      <c r="AU544" s="9" t="s">
        <v>3</v>
      </c>
      <c r="AV544" s="8" t="s">
        <v>3</v>
      </c>
      <c r="AW544" s="8" t="s">
        <v>2</v>
      </c>
      <c r="AX544" s="8" t="s">
        <v>7</v>
      </c>
      <c r="AY544" s="9" t="s">
        <v>0</v>
      </c>
    </row>
    <row r="545" spans="1:65" s="8" customFormat="1" x14ac:dyDescent="0.2">
      <c r="B545" s="13"/>
      <c r="D545" s="17" t="s">
        <v>4</v>
      </c>
      <c r="E545" s="9" t="s">
        <v>6</v>
      </c>
      <c r="F545" s="16" t="s">
        <v>596</v>
      </c>
      <c r="H545" s="15">
        <v>4.9829999999999997</v>
      </c>
      <c r="I545" s="14"/>
      <c r="L545" s="13"/>
      <c r="M545" s="56"/>
      <c r="N545" s="55"/>
      <c r="O545" s="55"/>
      <c r="P545" s="55"/>
      <c r="Q545" s="55"/>
      <c r="R545" s="55"/>
      <c r="S545" s="55"/>
      <c r="T545" s="54"/>
      <c r="AT545" s="9" t="s">
        <v>4</v>
      </c>
      <c r="AU545" s="9" t="s">
        <v>3</v>
      </c>
      <c r="AV545" s="8" t="s">
        <v>3</v>
      </c>
      <c r="AW545" s="8" t="s">
        <v>2</v>
      </c>
      <c r="AX545" s="8" t="s">
        <v>7</v>
      </c>
      <c r="AY545" s="9" t="s">
        <v>0</v>
      </c>
    </row>
    <row r="546" spans="1:65" s="8" customFormat="1" x14ac:dyDescent="0.2">
      <c r="B546" s="13"/>
      <c r="D546" s="17" t="s">
        <v>4</v>
      </c>
      <c r="E546" s="9" t="s">
        <v>6</v>
      </c>
      <c r="F546" s="16" t="s">
        <v>595</v>
      </c>
      <c r="H546" s="15">
        <v>0.22700000000000001</v>
      </c>
      <c r="I546" s="14"/>
      <c r="L546" s="13"/>
      <c r="M546" s="56"/>
      <c r="N546" s="55"/>
      <c r="O546" s="55"/>
      <c r="P546" s="55"/>
      <c r="Q546" s="55"/>
      <c r="R546" s="55"/>
      <c r="S546" s="55"/>
      <c r="T546" s="54"/>
      <c r="AT546" s="9" t="s">
        <v>4</v>
      </c>
      <c r="AU546" s="9" t="s">
        <v>3</v>
      </c>
      <c r="AV546" s="8" t="s">
        <v>3</v>
      </c>
      <c r="AW546" s="8" t="s">
        <v>2</v>
      </c>
      <c r="AX546" s="8" t="s">
        <v>7</v>
      </c>
      <c r="AY546" s="9" t="s">
        <v>0</v>
      </c>
    </row>
    <row r="547" spans="1:65" s="18" customFormat="1" x14ac:dyDescent="0.2">
      <c r="B547" s="23"/>
      <c r="D547" s="17" t="s">
        <v>4</v>
      </c>
      <c r="E547" s="19" t="s">
        <v>6</v>
      </c>
      <c r="F547" s="25" t="s">
        <v>594</v>
      </c>
      <c r="H547" s="19" t="s">
        <v>6</v>
      </c>
      <c r="I547" s="24"/>
      <c r="L547" s="23"/>
      <c r="M547" s="22"/>
      <c r="N547" s="21"/>
      <c r="O547" s="21"/>
      <c r="P547" s="21"/>
      <c r="Q547" s="21"/>
      <c r="R547" s="21"/>
      <c r="S547" s="21"/>
      <c r="T547" s="20"/>
      <c r="AT547" s="19" t="s">
        <v>4</v>
      </c>
      <c r="AU547" s="19" t="s">
        <v>3</v>
      </c>
      <c r="AV547" s="18" t="s">
        <v>1</v>
      </c>
      <c r="AW547" s="18" t="s">
        <v>2</v>
      </c>
      <c r="AX547" s="18" t="s">
        <v>7</v>
      </c>
      <c r="AY547" s="19" t="s">
        <v>0</v>
      </c>
    </row>
    <row r="548" spans="1:65" s="8" customFormat="1" x14ac:dyDescent="0.2">
      <c r="B548" s="13"/>
      <c r="D548" s="17" t="s">
        <v>4</v>
      </c>
      <c r="E548" s="9" t="s">
        <v>6</v>
      </c>
      <c r="F548" s="16" t="s">
        <v>593</v>
      </c>
      <c r="H548" s="15">
        <v>34.450000000000003</v>
      </c>
      <c r="I548" s="14"/>
      <c r="L548" s="13"/>
      <c r="M548" s="56"/>
      <c r="N548" s="55"/>
      <c r="O548" s="55"/>
      <c r="P548" s="55"/>
      <c r="Q548" s="55"/>
      <c r="R548" s="55"/>
      <c r="S548" s="55"/>
      <c r="T548" s="54"/>
      <c r="AT548" s="9" t="s">
        <v>4</v>
      </c>
      <c r="AU548" s="9" t="s">
        <v>3</v>
      </c>
      <c r="AV548" s="8" t="s">
        <v>3</v>
      </c>
      <c r="AW548" s="8" t="s">
        <v>2</v>
      </c>
      <c r="AX548" s="8" t="s">
        <v>7</v>
      </c>
      <c r="AY548" s="9" t="s">
        <v>0</v>
      </c>
    </row>
    <row r="549" spans="1:65" s="8" customFormat="1" x14ac:dyDescent="0.2">
      <c r="B549" s="13"/>
      <c r="D549" s="17" t="s">
        <v>4</v>
      </c>
      <c r="E549" s="9" t="s">
        <v>6</v>
      </c>
      <c r="F549" s="16" t="s">
        <v>592</v>
      </c>
      <c r="H549" s="15">
        <v>0.79500000000000004</v>
      </c>
      <c r="I549" s="14"/>
      <c r="L549" s="13"/>
      <c r="M549" s="56"/>
      <c r="N549" s="55"/>
      <c r="O549" s="55"/>
      <c r="P549" s="55"/>
      <c r="Q549" s="55"/>
      <c r="R549" s="55"/>
      <c r="S549" s="55"/>
      <c r="T549" s="54"/>
      <c r="AT549" s="9" t="s">
        <v>4</v>
      </c>
      <c r="AU549" s="9" t="s">
        <v>3</v>
      </c>
      <c r="AV549" s="8" t="s">
        <v>3</v>
      </c>
      <c r="AW549" s="8" t="s">
        <v>2</v>
      </c>
      <c r="AX549" s="8" t="s">
        <v>7</v>
      </c>
      <c r="AY549" s="9" t="s">
        <v>0</v>
      </c>
    </row>
    <row r="550" spans="1:65" s="69" customFormat="1" x14ac:dyDescent="0.2">
      <c r="B550" s="74"/>
      <c r="D550" s="17" t="s">
        <v>4</v>
      </c>
      <c r="E550" s="70" t="s">
        <v>6</v>
      </c>
      <c r="F550" s="77" t="s">
        <v>42</v>
      </c>
      <c r="H550" s="76">
        <v>196.47899999999996</v>
      </c>
      <c r="I550" s="75"/>
      <c r="L550" s="74"/>
      <c r="M550" s="73"/>
      <c r="N550" s="72"/>
      <c r="O550" s="72"/>
      <c r="P550" s="72"/>
      <c r="Q550" s="72"/>
      <c r="R550" s="72"/>
      <c r="S550" s="72"/>
      <c r="T550" s="71"/>
      <c r="AT550" s="70" t="s">
        <v>4</v>
      </c>
      <c r="AU550" s="70" t="s">
        <v>3</v>
      </c>
      <c r="AV550" s="69" t="s">
        <v>19</v>
      </c>
      <c r="AW550" s="69" t="s">
        <v>2</v>
      </c>
      <c r="AX550" s="69" t="s">
        <v>1</v>
      </c>
      <c r="AY550" s="70" t="s">
        <v>0</v>
      </c>
    </row>
    <row r="551" spans="1:65" s="2" customFormat="1" ht="21.75" customHeight="1" x14ac:dyDescent="0.2">
      <c r="A551" s="3"/>
      <c r="B551" s="41"/>
      <c r="C551" s="40" t="s">
        <v>591</v>
      </c>
      <c r="D551" s="40" t="s">
        <v>11</v>
      </c>
      <c r="E551" s="39" t="s">
        <v>590</v>
      </c>
      <c r="F551" s="34" t="s">
        <v>589</v>
      </c>
      <c r="G551" s="38" t="s">
        <v>54</v>
      </c>
      <c r="H551" s="37">
        <v>196.47900000000001</v>
      </c>
      <c r="I551" s="36"/>
      <c r="J551" s="35">
        <f>ROUND(I551*H551,2)</f>
        <v>0</v>
      </c>
      <c r="K551" s="34" t="s">
        <v>13</v>
      </c>
      <c r="L551" s="4"/>
      <c r="M551" s="33" t="s">
        <v>6</v>
      </c>
      <c r="N551" s="32" t="s">
        <v>12</v>
      </c>
      <c r="O551" s="31"/>
      <c r="P551" s="30">
        <f>O551*H551</f>
        <v>0</v>
      </c>
      <c r="Q551" s="30">
        <v>0</v>
      </c>
      <c r="R551" s="30">
        <f>Q551*H551</f>
        <v>0</v>
      </c>
      <c r="S551" s="30">
        <v>0</v>
      </c>
      <c r="T551" s="29">
        <f>S551*H551</f>
        <v>0</v>
      </c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R551" s="26" t="s">
        <v>19</v>
      </c>
      <c r="AT551" s="26" t="s">
        <v>11</v>
      </c>
      <c r="AU551" s="26" t="s">
        <v>3</v>
      </c>
      <c r="AY551" s="27" t="s">
        <v>0</v>
      </c>
      <c r="BE551" s="28">
        <f>IF(N551="základní",J551,0)</f>
        <v>0</v>
      </c>
      <c r="BF551" s="28">
        <f>IF(N551="snížená",J551,0)</f>
        <v>0</v>
      </c>
      <c r="BG551" s="28">
        <f>IF(N551="zákl. přenesená",J551,0)</f>
        <v>0</v>
      </c>
      <c r="BH551" s="28">
        <f>IF(N551="sníž. přenesená",J551,0)</f>
        <v>0</v>
      </c>
      <c r="BI551" s="28">
        <f>IF(N551="nulová",J551,0)</f>
        <v>0</v>
      </c>
      <c r="BJ551" s="27" t="s">
        <v>1</v>
      </c>
      <c r="BK551" s="28">
        <f>ROUND(I551*H551,2)</f>
        <v>0</v>
      </c>
      <c r="BL551" s="27" t="s">
        <v>19</v>
      </c>
      <c r="BM551" s="26" t="s">
        <v>588</v>
      </c>
    </row>
    <row r="552" spans="1:65" s="2" customFormat="1" ht="21.75" customHeight="1" x14ac:dyDescent="0.2">
      <c r="A552" s="3"/>
      <c r="B552" s="41"/>
      <c r="C552" s="40" t="s">
        <v>587</v>
      </c>
      <c r="D552" s="40" t="s">
        <v>11</v>
      </c>
      <c r="E552" s="39" t="s">
        <v>586</v>
      </c>
      <c r="F552" s="34" t="s">
        <v>585</v>
      </c>
      <c r="G552" s="38" t="s">
        <v>65</v>
      </c>
      <c r="H552" s="37">
        <v>7.51</v>
      </c>
      <c r="I552" s="36"/>
      <c r="J552" s="35">
        <f>ROUND(I552*H552,2)</f>
        <v>0</v>
      </c>
      <c r="K552" s="34" t="s">
        <v>13</v>
      </c>
      <c r="L552" s="4"/>
      <c r="M552" s="33" t="s">
        <v>6</v>
      </c>
      <c r="N552" s="32" t="s">
        <v>12</v>
      </c>
      <c r="O552" s="31"/>
      <c r="P552" s="30">
        <f>O552*H552</f>
        <v>0</v>
      </c>
      <c r="Q552" s="30">
        <v>1.10951</v>
      </c>
      <c r="R552" s="30">
        <f>Q552*H552</f>
        <v>8.3324201000000002</v>
      </c>
      <c r="S552" s="30">
        <v>0</v>
      </c>
      <c r="T552" s="29">
        <f>S552*H552</f>
        <v>0</v>
      </c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R552" s="26" t="s">
        <v>19</v>
      </c>
      <c r="AT552" s="26" t="s">
        <v>11</v>
      </c>
      <c r="AU552" s="26" t="s">
        <v>3</v>
      </c>
      <c r="AY552" s="27" t="s">
        <v>0</v>
      </c>
      <c r="BE552" s="28">
        <f>IF(N552="základní",J552,0)</f>
        <v>0</v>
      </c>
      <c r="BF552" s="28">
        <f>IF(N552="snížená",J552,0)</f>
        <v>0</v>
      </c>
      <c r="BG552" s="28">
        <f>IF(N552="zákl. přenesená",J552,0)</f>
        <v>0</v>
      </c>
      <c r="BH552" s="28">
        <f>IF(N552="sníž. přenesená",J552,0)</f>
        <v>0</v>
      </c>
      <c r="BI552" s="28">
        <f>IF(N552="nulová",J552,0)</f>
        <v>0</v>
      </c>
      <c r="BJ552" s="27" t="s">
        <v>1</v>
      </c>
      <c r="BK552" s="28">
        <f>ROUND(I552*H552,2)</f>
        <v>0</v>
      </c>
      <c r="BL552" s="27" t="s">
        <v>19</v>
      </c>
      <c r="BM552" s="26" t="s">
        <v>584</v>
      </c>
    </row>
    <row r="553" spans="1:65" s="18" customFormat="1" x14ac:dyDescent="0.2">
      <c r="B553" s="23"/>
      <c r="D553" s="17" t="s">
        <v>4</v>
      </c>
      <c r="E553" s="19" t="s">
        <v>6</v>
      </c>
      <c r="F553" s="25" t="s">
        <v>583</v>
      </c>
      <c r="H553" s="19" t="s">
        <v>6</v>
      </c>
      <c r="I553" s="24"/>
      <c r="L553" s="23"/>
      <c r="M553" s="22"/>
      <c r="N553" s="21"/>
      <c r="O553" s="21"/>
      <c r="P553" s="21"/>
      <c r="Q553" s="21"/>
      <c r="R553" s="21"/>
      <c r="S553" s="21"/>
      <c r="T553" s="20"/>
      <c r="AT553" s="19" t="s">
        <v>4</v>
      </c>
      <c r="AU553" s="19" t="s">
        <v>3</v>
      </c>
      <c r="AV553" s="18" t="s">
        <v>1</v>
      </c>
      <c r="AW553" s="18" t="s">
        <v>2</v>
      </c>
      <c r="AX553" s="18" t="s">
        <v>7</v>
      </c>
      <c r="AY553" s="19" t="s">
        <v>0</v>
      </c>
    </row>
    <row r="554" spans="1:65" s="18" customFormat="1" x14ac:dyDescent="0.2">
      <c r="B554" s="23"/>
      <c r="D554" s="17" t="s">
        <v>4</v>
      </c>
      <c r="E554" s="19" t="s">
        <v>6</v>
      </c>
      <c r="F554" s="25" t="s">
        <v>149</v>
      </c>
      <c r="H554" s="19" t="s">
        <v>6</v>
      </c>
      <c r="I554" s="24"/>
      <c r="L554" s="23"/>
      <c r="M554" s="22"/>
      <c r="N554" s="21"/>
      <c r="O554" s="21"/>
      <c r="P554" s="21"/>
      <c r="Q554" s="21"/>
      <c r="R554" s="21"/>
      <c r="S554" s="21"/>
      <c r="T554" s="20"/>
      <c r="AT554" s="19" t="s">
        <v>4</v>
      </c>
      <c r="AU554" s="19" t="s">
        <v>3</v>
      </c>
      <c r="AV554" s="18" t="s">
        <v>1</v>
      </c>
      <c r="AW554" s="18" t="s">
        <v>2</v>
      </c>
      <c r="AX554" s="18" t="s">
        <v>7</v>
      </c>
      <c r="AY554" s="19" t="s">
        <v>0</v>
      </c>
    </row>
    <row r="555" spans="1:65" s="18" customFormat="1" x14ac:dyDescent="0.2">
      <c r="B555" s="23"/>
      <c r="D555" s="17" t="s">
        <v>4</v>
      </c>
      <c r="E555" s="19" t="s">
        <v>6</v>
      </c>
      <c r="F555" s="25" t="s">
        <v>338</v>
      </c>
      <c r="H555" s="19" t="s">
        <v>6</v>
      </c>
      <c r="I555" s="24"/>
      <c r="L555" s="23"/>
      <c r="M555" s="22"/>
      <c r="N555" s="21"/>
      <c r="O555" s="21"/>
      <c r="P555" s="21"/>
      <c r="Q555" s="21"/>
      <c r="R555" s="21"/>
      <c r="S555" s="21"/>
      <c r="T555" s="20"/>
      <c r="AT555" s="19" t="s">
        <v>4</v>
      </c>
      <c r="AU555" s="19" t="s">
        <v>3</v>
      </c>
      <c r="AV555" s="18" t="s">
        <v>1</v>
      </c>
      <c r="AW555" s="18" t="s">
        <v>2</v>
      </c>
      <c r="AX555" s="18" t="s">
        <v>7</v>
      </c>
      <c r="AY555" s="19" t="s">
        <v>0</v>
      </c>
    </row>
    <row r="556" spans="1:65" s="8" customFormat="1" x14ac:dyDescent="0.2">
      <c r="B556" s="13"/>
      <c r="D556" s="17" t="s">
        <v>4</v>
      </c>
      <c r="E556" s="9" t="s">
        <v>6</v>
      </c>
      <c r="F556" s="16" t="s">
        <v>582</v>
      </c>
      <c r="H556" s="15">
        <v>7.51</v>
      </c>
      <c r="I556" s="14"/>
      <c r="L556" s="13"/>
      <c r="M556" s="56"/>
      <c r="N556" s="55"/>
      <c r="O556" s="55"/>
      <c r="P556" s="55"/>
      <c r="Q556" s="55"/>
      <c r="R556" s="55"/>
      <c r="S556" s="55"/>
      <c r="T556" s="54"/>
      <c r="AT556" s="9" t="s">
        <v>4</v>
      </c>
      <c r="AU556" s="9" t="s">
        <v>3</v>
      </c>
      <c r="AV556" s="8" t="s">
        <v>3</v>
      </c>
      <c r="AW556" s="8" t="s">
        <v>2</v>
      </c>
      <c r="AX556" s="8" t="s">
        <v>1</v>
      </c>
      <c r="AY556" s="9" t="s">
        <v>0</v>
      </c>
    </row>
    <row r="557" spans="1:65" s="2" customFormat="1" ht="16.5" customHeight="1" x14ac:dyDescent="0.2">
      <c r="A557" s="3"/>
      <c r="B557" s="41"/>
      <c r="C557" s="93" t="s">
        <v>581</v>
      </c>
      <c r="D557" s="93" t="s">
        <v>11</v>
      </c>
      <c r="E557" s="92" t="s">
        <v>580</v>
      </c>
      <c r="F557" s="91" t="s">
        <v>579</v>
      </c>
      <c r="G557" s="38" t="s">
        <v>65</v>
      </c>
      <c r="H557" s="37">
        <v>1.032</v>
      </c>
      <c r="I557" s="36"/>
      <c r="J557" s="35">
        <f>ROUND(I557*H557,2)</f>
        <v>0</v>
      </c>
      <c r="K557" s="34" t="s">
        <v>13</v>
      </c>
      <c r="L557" s="4"/>
      <c r="M557" s="33" t="s">
        <v>6</v>
      </c>
      <c r="N557" s="32" t="s">
        <v>12</v>
      </c>
      <c r="O557" s="31"/>
      <c r="P557" s="30">
        <f>O557*H557</f>
        <v>0</v>
      </c>
      <c r="Q557" s="30">
        <v>1.0380199999999999</v>
      </c>
      <c r="R557" s="30">
        <f>Q557*H557</f>
        <v>1.07123664</v>
      </c>
      <c r="S557" s="30">
        <v>0</v>
      </c>
      <c r="T557" s="29">
        <f>S557*H557</f>
        <v>0</v>
      </c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R557" s="26" t="s">
        <v>19</v>
      </c>
      <c r="AT557" s="26" t="s">
        <v>11</v>
      </c>
      <c r="AU557" s="26" t="s">
        <v>3</v>
      </c>
      <c r="AY557" s="27" t="s">
        <v>0</v>
      </c>
      <c r="BE557" s="28">
        <f>IF(N557="základní",J557,0)</f>
        <v>0</v>
      </c>
      <c r="BF557" s="28">
        <f>IF(N557="snížená",J557,0)</f>
        <v>0</v>
      </c>
      <c r="BG557" s="28">
        <f>IF(N557="zákl. přenesená",J557,0)</f>
        <v>0</v>
      </c>
      <c r="BH557" s="28">
        <f>IF(N557="sníž. přenesená",J557,0)</f>
        <v>0</v>
      </c>
      <c r="BI557" s="28">
        <f>IF(N557="nulová",J557,0)</f>
        <v>0</v>
      </c>
      <c r="BJ557" s="27" t="s">
        <v>1</v>
      </c>
      <c r="BK557" s="28">
        <f>ROUND(I557*H557,2)</f>
        <v>0</v>
      </c>
      <c r="BL557" s="27" t="s">
        <v>19</v>
      </c>
      <c r="BM557" s="26" t="s">
        <v>578</v>
      </c>
    </row>
    <row r="558" spans="1:65" s="18" customFormat="1" x14ac:dyDescent="0.2">
      <c r="B558" s="23"/>
      <c r="D558" s="17" t="s">
        <v>4</v>
      </c>
      <c r="E558" s="19" t="s">
        <v>6</v>
      </c>
      <c r="F558" s="25" t="s">
        <v>577</v>
      </c>
      <c r="H558" s="19" t="s">
        <v>6</v>
      </c>
      <c r="I558" s="24"/>
      <c r="L558" s="23"/>
      <c r="M558" s="22"/>
      <c r="N558" s="21"/>
      <c r="O558" s="21"/>
      <c r="P558" s="21"/>
      <c r="Q558" s="21"/>
      <c r="R558" s="21"/>
      <c r="S558" s="21"/>
      <c r="T558" s="20"/>
      <c r="AT558" s="19" t="s">
        <v>4</v>
      </c>
      <c r="AU558" s="19" t="s">
        <v>3</v>
      </c>
      <c r="AV558" s="18" t="s">
        <v>1</v>
      </c>
      <c r="AW558" s="18" t="s">
        <v>2</v>
      </c>
      <c r="AX558" s="18" t="s">
        <v>7</v>
      </c>
      <c r="AY558" s="19" t="s">
        <v>0</v>
      </c>
    </row>
    <row r="559" spans="1:65" s="18" customFormat="1" x14ac:dyDescent="0.2">
      <c r="B559" s="23"/>
      <c r="D559" s="17" t="s">
        <v>4</v>
      </c>
      <c r="E559" s="19" t="s">
        <v>6</v>
      </c>
      <c r="F559" s="25" t="s">
        <v>576</v>
      </c>
      <c r="H559" s="19" t="s">
        <v>6</v>
      </c>
      <c r="I559" s="24"/>
      <c r="L559" s="23"/>
      <c r="M559" s="22"/>
      <c r="N559" s="21"/>
      <c r="O559" s="21"/>
      <c r="P559" s="21"/>
      <c r="Q559" s="21"/>
      <c r="R559" s="21"/>
      <c r="S559" s="21"/>
      <c r="T559" s="20"/>
      <c r="AT559" s="19" t="s">
        <v>4</v>
      </c>
      <c r="AU559" s="19" t="s">
        <v>3</v>
      </c>
      <c r="AV559" s="18" t="s">
        <v>1</v>
      </c>
      <c r="AW559" s="18" t="s">
        <v>2</v>
      </c>
      <c r="AX559" s="18" t="s">
        <v>7</v>
      </c>
      <c r="AY559" s="19" t="s">
        <v>0</v>
      </c>
    </row>
    <row r="560" spans="1:65" s="18" customFormat="1" x14ac:dyDescent="0.2">
      <c r="B560" s="23"/>
      <c r="D560" s="17" t="s">
        <v>4</v>
      </c>
      <c r="E560" s="19" t="s">
        <v>6</v>
      </c>
      <c r="F560" s="25" t="s">
        <v>575</v>
      </c>
      <c r="H560" s="19" t="s">
        <v>6</v>
      </c>
      <c r="I560" s="24"/>
      <c r="L560" s="23"/>
      <c r="M560" s="22"/>
      <c r="N560" s="21"/>
      <c r="O560" s="21"/>
      <c r="P560" s="21"/>
      <c r="Q560" s="21"/>
      <c r="R560" s="21"/>
      <c r="S560" s="21"/>
      <c r="T560" s="20"/>
      <c r="AT560" s="19" t="s">
        <v>4</v>
      </c>
      <c r="AU560" s="19" t="s">
        <v>3</v>
      </c>
      <c r="AV560" s="18" t="s">
        <v>1</v>
      </c>
      <c r="AW560" s="18" t="s">
        <v>2</v>
      </c>
      <c r="AX560" s="18" t="s">
        <v>7</v>
      </c>
      <c r="AY560" s="19" t="s">
        <v>0</v>
      </c>
    </row>
    <row r="561" spans="1:65" s="8" customFormat="1" x14ac:dyDescent="0.2">
      <c r="B561" s="13"/>
      <c r="D561" s="17" t="s">
        <v>4</v>
      </c>
      <c r="E561" s="9" t="s">
        <v>6</v>
      </c>
      <c r="F561" s="16" t="s">
        <v>574</v>
      </c>
      <c r="H561" s="15">
        <v>1.032</v>
      </c>
      <c r="I561" s="14"/>
      <c r="L561" s="13"/>
      <c r="M561" s="56"/>
      <c r="N561" s="55"/>
      <c r="O561" s="55"/>
      <c r="P561" s="55"/>
      <c r="Q561" s="55"/>
      <c r="R561" s="55"/>
      <c r="S561" s="55"/>
      <c r="T561" s="54"/>
      <c r="AT561" s="9" t="s">
        <v>4</v>
      </c>
      <c r="AU561" s="9" t="s">
        <v>3</v>
      </c>
      <c r="AV561" s="8" t="s">
        <v>3</v>
      </c>
      <c r="AW561" s="8" t="s">
        <v>2</v>
      </c>
      <c r="AX561" s="8" t="s">
        <v>7</v>
      </c>
      <c r="AY561" s="9" t="s">
        <v>0</v>
      </c>
    </row>
    <row r="562" spans="1:65" s="69" customFormat="1" x14ac:dyDescent="0.2">
      <c r="B562" s="74"/>
      <c r="D562" s="17" t="s">
        <v>4</v>
      </c>
      <c r="E562" s="70" t="s">
        <v>6</v>
      </c>
      <c r="F562" s="77" t="s">
        <v>42</v>
      </c>
      <c r="H562" s="76">
        <v>1.032</v>
      </c>
      <c r="I562" s="75"/>
      <c r="L562" s="74"/>
      <c r="M562" s="73"/>
      <c r="N562" s="72"/>
      <c r="O562" s="72"/>
      <c r="P562" s="72"/>
      <c r="Q562" s="72"/>
      <c r="R562" s="72"/>
      <c r="S562" s="72"/>
      <c r="T562" s="71"/>
      <c r="AT562" s="70" t="s">
        <v>4</v>
      </c>
      <c r="AU562" s="70" t="s">
        <v>3</v>
      </c>
      <c r="AV562" s="69" t="s">
        <v>19</v>
      </c>
      <c r="AW562" s="69" t="s">
        <v>2</v>
      </c>
      <c r="AX562" s="69" t="s">
        <v>1</v>
      </c>
      <c r="AY562" s="70" t="s">
        <v>0</v>
      </c>
    </row>
    <row r="563" spans="1:65" s="2" customFormat="1" ht="16.5" customHeight="1" x14ac:dyDescent="0.2">
      <c r="A563" s="3"/>
      <c r="B563" s="41"/>
      <c r="C563" s="93" t="s">
        <v>550</v>
      </c>
      <c r="D563" s="93" t="s">
        <v>11</v>
      </c>
      <c r="E563" s="92" t="s">
        <v>573</v>
      </c>
      <c r="F563" s="91" t="s">
        <v>572</v>
      </c>
      <c r="G563" s="38" t="s">
        <v>251</v>
      </c>
      <c r="H563" s="37">
        <v>45.722999999999999</v>
      </c>
      <c r="I563" s="36"/>
      <c r="J563" s="35">
        <f>ROUND(I563*H563,2)</f>
        <v>0</v>
      </c>
      <c r="K563" s="34" t="s">
        <v>13</v>
      </c>
      <c r="L563" s="4"/>
      <c r="M563" s="33" t="s">
        <v>6</v>
      </c>
      <c r="N563" s="32" t="s">
        <v>12</v>
      </c>
      <c r="O563" s="31"/>
      <c r="P563" s="30">
        <f>O563*H563</f>
        <v>0</v>
      </c>
      <c r="Q563" s="30">
        <v>2.5960999999999999</v>
      </c>
      <c r="R563" s="30">
        <f>Q563*H563</f>
        <v>118.70148029999999</v>
      </c>
      <c r="S563" s="30">
        <v>0</v>
      </c>
      <c r="T563" s="29">
        <f>S563*H563</f>
        <v>0</v>
      </c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R563" s="26" t="s">
        <v>19</v>
      </c>
      <c r="AT563" s="26" t="s">
        <v>11</v>
      </c>
      <c r="AU563" s="26" t="s">
        <v>3</v>
      </c>
      <c r="AY563" s="27" t="s">
        <v>0</v>
      </c>
      <c r="BE563" s="28">
        <f>IF(N563="základní",J563,0)</f>
        <v>0</v>
      </c>
      <c r="BF563" s="28">
        <f>IF(N563="snížená",J563,0)</f>
        <v>0</v>
      </c>
      <c r="BG563" s="28">
        <f>IF(N563="zákl. přenesená",J563,0)</f>
        <v>0</v>
      </c>
      <c r="BH563" s="28">
        <f>IF(N563="sníž. přenesená",J563,0)</f>
        <v>0</v>
      </c>
      <c r="BI563" s="28">
        <f>IF(N563="nulová",J563,0)</f>
        <v>0</v>
      </c>
      <c r="BJ563" s="27" t="s">
        <v>1</v>
      </c>
      <c r="BK563" s="28">
        <f>ROUND(I563*H563,2)</f>
        <v>0</v>
      </c>
      <c r="BL563" s="27" t="s">
        <v>19</v>
      </c>
      <c r="BM563" s="26" t="s">
        <v>571</v>
      </c>
    </row>
    <row r="564" spans="1:65" s="18" customFormat="1" x14ac:dyDescent="0.2">
      <c r="B564" s="23"/>
      <c r="D564" s="17" t="s">
        <v>4</v>
      </c>
      <c r="E564" s="19" t="s">
        <v>6</v>
      </c>
      <c r="F564" s="25" t="s">
        <v>570</v>
      </c>
      <c r="H564" s="19" t="s">
        <v>6</v>
      </c>
      <c r="I564" s="24"/>
      <c r="L564" s="23"/>
      <c r="M564" s="22"/>
      <c r="N564" s="21"/>
      <c r="O564" s="21"/>
      <c r="P564" s="21"/>
      <c r="Q564" s="21"/>
      <c r="R564" s="21"/>
      <c r="S564" s="21"/>
      <c r="T564" s="20"/>
      <c r="AT564" s="19" t="s">
        <v>4</v>
      </c>
      <c r="AU564" s="19" t="s">
        <v>3</v>
      </c>
      <c r="AV564" s="18" t="s">
        <v>1</v>
      </c>
      <c r="AW564" s="18" t="s">
        <v>2</v>
      </c>
      <c r="AX564" s="18" t="s">
        <v>7</v>
      </c>
      <c r="AY564" s="19" t="s">
        <v>0</v>
      </c>
    </row>
    <row r="565" spans="1:65" s="8" customFormat="1" x14ac:dyDescent="0.2">
      <c r="B565" s="13"/>
      <c r="D565" s="17" t="s">
        <v>4</v>
      </c>
      <c r="E565" s="9" t="s">
        <v>6</v>
      </c>
      <c r="F565" s="16" t="s">
        <v>569</v>
      </c>
      <c r="H565" s="15">
        <v>0.17499999999999999</v>
      </c>
      <c r="I565" s="14"/>
      <c r="L565" s="13"/>
      <c r="M565" s="56"/>
      <c r="N565" s="55"/>
      <c r="O565" s="55"/>
      <c r="P565" s="55"/>
      <c r="Q565" s="55"/>
      <c r="R565" s="55"/>
      <c r="S565" s="55"/>
      <c r="T565" s="54"/>
      <c r="AT565" s="9" t="s">
        <v>4</v>
      </c>
      <c r="AU565" s="9" t="s">
        <v>3</v>
      </c>
      <c r="AV565" s="8" t="s">
        <v>3</v>
      </c>
      <c r="AW565" s="8" t="s">
        <v>2</v>
      </c>
      <c r="AX565" s="8" t="s">
        <v>7</v>
      </c>
      <c r="AY565" s="9" t="s">
        <v>0</v>
      </c>
    </row>
    <row r="566" spans="1:65" s="8" customFormat="1" x14ac:dyDescent="0.2">
      <c r="B566" s="13"/>
      <c r="D566" s="17" t="s">
        <v>4</v>
      </c>
      <c r="E566" s="9" t="s">
        <v>6</v>
      </c>
      <c r="F566" s="16" t="s">
        <v>568</v>
      </c>
      <c r="H566" s="15">
        <v>0.27</v>
      </c>
      <c r="I566" s="14"/>
      <c r="L566" s="13"/>
      <c r="M566" s="56"/>
      <c r="N566" s="55"/>
      <c r="O566" s="55"/>
      <c r="P566" s="55"/>
      <c r="Q566" s="55"/>
      <c r="R566" s="55"/>
      <c r="S566" s="55"/>
      <c r="T566" s="54"/>
      <c r="AT566" s="9" t="s">
        <v>4</v>
      </c>
      <c r="AU566" s="9" t="s">
        <v>3</v>
      </c>
      <c r="AV566" s="8" t="s">
        <v>3</v>
      </c>
      <c r="AW566" s="8" t="s">
        <v>2</v>
      </c>
      <c r="AX566" s="8" t="s">
        <v>7</v>
      </c>
      <c r="AY566" s="9" t="s">
        <v>0</v>
      </c>
    </row>
    <row r="567" spans="1:65" s="8" customFormat="1" x14ac:dyDescent="0.2">
      <c r="B567" s="13"/>
      <c r="D567" s="17" t="s">
        <v>4</v>
      </c>
      <c r="E567" s="9" t="s">
        <v>6</v>
      </c>
      <c r="F567" s="16" t="s">
        <v>567</v>
      </c>
      <c r="H567" s="15">
        <v>0.33</v>
      </c>
      <c r="I567" s="14"/>
      <c r="L567" s="13"/>
      <c r="M567" s="56"/>
      <c r="N567" s="55"/>
      <c r="O567" s="55"/>
      <c r="P567" s="55"/>
      <c r="Q567" s="55"/>
      <c r="R567" s="55"/>
      <c r="S567" s="55"/>
      <c r="T567" s="54"/>
      <c r="AT567" s="9" t="s">
        <v>4</v>
      </c>
      <c r="AU567" s="9" t="s">
        <v>3</v>
      </c>
      <c r="AV567" s="8" t="s">
        <v>3</v>
      </c>
      <c r="AW567" s="8" t="s">
        <v>2</v>
      </c>
      <c r="AX567" s="8" t="s">
        <v>7</v>
      </c>
      <c r="AY567" s="9" t="s">
        <v>0</v>
      </c>
    </row>
    <row r="568" spans="1:65" s="8" customFormat="1" x14ac:dyDescent="0.2">
      <c r="B568" s="13"/>
      <c r="D568" s="17" t="s">
        <v>4</v>
      </c>
      <c r="E568" s="9" t="s">
        <v>6</v>
      </c>
      <c r="F568" s="16" t="s">
        <v>566</v>
      </c>
      <c r="H568" s="15">
        <v>8.7999999999999995E-2</v>
      </c>
      <c r="I568" s="14"/>
      <c r="L568" s="13"/>
      <c r="M568" s="56"/>
      <c r="N568" s="55"/>
      <c r="O568" s="55"/>
      <c r="P568" s="55"/>
      <c r="Q568" s="55"/>
      <c r="R568" s="55"/>
      <c r="S568" s="55"/>
      <c r="T568" s="54"/>
      <c r="AT568" s="9" t="s">
        <v>4</v>
      </c>
      <c r="AU568" s="9" t="s">
        <v>3</v>
      </c>
      <c r="AV568" s="8" t="s">
        <v>3</v>
      </c>
      <c r="AW568" s="8" t="s">
        <v>2</v>
      </c>
      <c r="AX568" s="8" t="s">
        <v>7</v>
      </c>
      <c r="AY568" s="9" t="s">
        <v>0</v>
      </c>
    </row>
    <row r="569" spans="1:65" s="8" customFormat="1" x14ac:dyDescent="0.2">
      <c r="B569" s="13"/>
      <c r="D569" s="17" t="s">
        <v>4</v>
      </c>
      <c r="E569" s="9" t="s">
        <v>6</v>
      </c>
      <c r="F569" s="16" t="s">
        <v>565</v>
      </c>
      <c r="H569" s="15">
        <v>2.42</v>
      </c>
      <c r="I569" s="14"/>
      <c r="L569" s="13"/>
      <c r="M569" s="56"/>
      <c r="N569" s="55"/>
      <c r="O569" s="55"/>
      <c r="P569" s="55"/>
      <c r="Q569" s="55"/>
      <c r="R569" s="55"/>
      <c r="S569" s="55"/>
      <c r="T569" s="54"/>
      <c r="AT569" s="9" t="s">
        <v>4</v>
      </c>
      <c r="AU569" s="9" t="s">
        <v>3</v>
      </c>
      <c r="AV569" s="8" t="s">
        <v>3</v>
      </c>
      <c r="AW569" s="8" t="s">
        <v>2</v>
      </c>
      <c r="AX569" s="8" t="s">
        <v>7</v>
      </c>
      <c r="AY569" s="9" t="s">
        <v>0</v>
      </c>
    </row>
    <row r="570" spans="1:65" s="18" customFormat="1" x14ac:dyDescent="0.2">
      <c r="B570" s="23"/>
      <c r="D570" s="17" t="s">
        <v>4</v>
      </c>
      <c r="E570" s="19" t="s">
        <v>6</v>
      </c>
      <c r="F570" s="25" t="s">
        <v>564</v>
      </c>
      <c r="H570" s="19" t="s">
        <v>6</v>
      </c>
      <c r="I570" s="24"/>
      <c r="L570" s="23"/>
      <c r="M570" s="22"/>
      <c r="N570" s="21"/>
      <c r="O570" s="21"/>
      <c r="P570" s="21"/>
      <c r="Q570" s="21"/>
      <c r="R570" s="21"/>
      <c r="S570" s="21"/>
      <c r="T570" s="20"/>
      <c r="AT570" s="19" t="s">
        <v>4</v>
      </c>
      <c r="AU570" s="19" t="s">
        <v>3</v>
      </c>
      <c r="AV570" s="18" t="s">
        <v>1</v>
      </c>
      <c r="AW570" s="18" t="s">
        <v>2</v>
      </c>
      <c r="AX570" s="18" t="s">
        <v>7</v>
      </c>
      <c r="AY570" s="19" t="s">
        <v>0</v>
      </c>
    </row>
    <row r="571" spans="1:65" s="18" customFormat="1" x14ac:dyDescent="0.2">
      <c r="B571" s="23"/>
      <c r="D571" s="17" t="s">
        <v>4</v>
      </c>
      <c r="E571" s="19" t="s">
        <v>6</v>
      </c>
      <c r="F571" s="25" t="s">
        <v>563</v>
      </c>
      <c r="H571" s="19" t="s">
        <v>6</v>
      </c>
      <c r="I571" s="24"/>
      <c r="L571" s="23"/>
      <c r="M571" s="22"/>
      <c r="N571" s="21"/>
      <c r="O571" s="21"/>
      <c r="P571" s="21"/>
      <c r="Q571" s="21"/>
      <c r="R571" s="21"/>
      <c r="S571" s="21"/>
      <c r="T571" s="20"/>
      <c r="AT571" s="19" t="s">
        <v>4</v>
      </c>
      <c r="AU571" s="19" t="s">
        <v>3</v>
      </c>
      <c r="AV571" s="18" t="s">
        <v>1</v>
      </c>
      <c r="AW571" s="18" t="s">
        <v>2</v>
      </c>
      <c r="AX571" s="18" t="s">
        <v>7</v>
      </c>
      <c r="AY571" s="19" t="s">
        <v>0</v>
      </c>
    </row>
    <row r="572" spans="1:65" s="18" customFormat="1" x14ac:dyDescent="0.2">
      <c r="B572" s="23"/>
      <c r="D572" s="17" t="s">
        <v>4</v>
      </c>
      <c r="E572" s="19" t="s">
        <v>6</v>
      </c>
      <c r="F572" s="25" t="s">
        <v>562</v>
      </c>
      <c r="H572" s="19" t="s">
        <v>6</v>
      </c>
      <c r="I572" s="24"/>
      <c r="L572" s="23"/>
      <c r="M572" s="22"/>
      <c r="N572" s="21"/>
      <c r="O572" s="21"/>
      <c r="P572" s="21"/>
      <c r="Q572" s="21"/>
      <c r="R572" s="21"/>
      <c r="S572" s="21"/>
      <c r="T572" s="20"/>
      <c r="AT572" s="19" t="s">
        <v>4</v>
      </c>
      <c r="AU572" s="19" t="s">
        <v>3</v>
      </c>
      <c r="AV572" s="18" t="s">
        <v>1</v>
      </c>
      <c r="AW572" s="18" t="s">
        <v>2</v>
      </c>
      <c r="AX572" s="18" t="s">
        <v>7</v>
      </c>
      <c r="AY572" s="19" t="s">
        <v>0</v>
      </c>
    </row>
    <row r="573" spans="1:65" s="18" customFormat="1" x14ac:dyDescent="0.2">
      <c r="B573" s="23"/>
      <c r="D573" s="17" t="s">
        <v>4</v>
      </c>
      <c r="E573" s="19" t="s">
        <v>6</v>
      </c>
      <c r="F573" s="25" t="s">
        <v>561</v>
      </c>
      <c r="H573" s="19" t="s">
        <v>6</v>
      </c>
      <c r="I573" s="24"/>
      <c r="L573" s="23"/>
      <c r="M573" s="22"/>
      <c r="N573" s="21"/>
      <c r="O573" s="21"/>
      <c r="P573" s="21"/>
      <c r="Q573" s="21"/>
      <c r="R573" s="21"/>
      <c r="S573" s="21"/>
      <c r="T573" s="20"/>
      <c r="AT573" s="19" t="s">
        <v>4</v>
      </c>
      <c r="AU573" s="19" t="s">
        <v>3</v>
      </c>
      <c r="AV573" s="18" t="s">
        <v>1</v>
      </c>
      <c r="AW573" s="18" t="s">
        <v>2</v>
      </c>
      <c r="AX573" s="18" t="s">
        <v>7</v>
      </c>
      <c r="AY573" s="19" t="s">
        <v>0</v>
      </c>
    </row>
    <row r="574" spans="1:65" s="18" customFormat="1" x14ac:dyDescent="0.2">
      <c r="B574" s="23"/>
      <c r="D574" s="17" t="s">
        <v>4</v>
      </c>
      <c r="E574" s="19" t="s">
        <v>6</v>
      </c>
      <c r="F574" s="25" t="s">
        <v>560</v>
      </c>
      <c r="H574" s="19" t="s">
        <v>6</v>
      </c>
      <c r="I574" s="24"/>
      <c r="L574" s="23"/>
      <c r="M574" s="22"/>
      <c r="N574" s="21"/>
      <c r="O574" s="21"/>
      <c r="P574" s="21"/>
      <c r="Q574" s="21"/>
      <c r="R574" s="21"/>
      <c r="S574" s="21"/>
      <c r="T574" s="20"/>
      <c r="AT574" s="19" t="s">
        <v>4</v>
      </c>
      <c r="AU574" s="19" t="s">
        <v>3</v>
      </c>
      <c r="AV574" s="18" t="s">
        <v>1</v>
      </c>
      <c r="AW574" s="18" t="s">
        <v>2</v>
      </c>
      <c r="AX574" s="18" t="s">
        <v>7</v>
      </c>
      <c r="AY574" s="19" t="s">
        <v>0</v>
      </c>
    </row>
    <row r="575" spans="1:65" s="8" customFormat="1" x14ac:dyDescent="0.2">
      <c r="B575" s="13"/>
      <c r="D575" s="17" t="s">
        <v>4</v>
      </c>
      <c r="E575" s="9" t="s">
        <v>6</v>
      </c>
      <c r="F575" s="16" t="s">
        <v>402</v>
      </c>
      <c r="H575" s="15">
        <v>0.46500000000000002</v>
      </c>
      <c r="I575" s="14"/>
      <c r="L575" s="13"/>
      <c r="M575" s="56"/>
      <c r="N575" s="55"/>
      <c r="O575" s="55"/>
      <c r="P575" s="55"/>
      <c r="Q575" s="55"/>
      <c r="R575" s="55"/>
      <c r="S575" s="55"/>
      <c r="T575" s="54"/>
      <c r="AT575" s="9" t="s">
        <v>4</v>
      </c>
      <c r="AU575" s="9" t="s">
        <v>3</v>
      </c>
      <c r="AV575" s="8" t="s">
        <v>3</v>
      </c>
      <c r="AW575" s="8" t="s">
        <v>2</v>
      </c>
      <c r="AX575" s="8" t="s">
        <v>7</v>
      </c>
      <c r="AY575" s="9" t="s">
        <v>0</v>
      </c>
    </row>
    <row r="576" spans="1:65" s="8" customFormat="1" x14ac:dyDescent="0.2">
      <c r="B576" s="13"/>
      <c r="D576" s="17" t="s">
        <v>4</v>
      </c>
      <c r="E576" s="9" t="s">
        <v>6</v>
      </c>
      <c r="F576" s="16" t="s">
        <v>401</v>
      </c>
      <c r="H576" s="15">
        <v>0.495</v>
      </c>
      <c r="I576" s="14"/>
      <c r="L576" s="13"/>
      <c r="M576" s="56"/>
      <c r="N576" s="55"/>
      <c r="O576" s="55"/>
      <c r="P576" s="55"/>
      <c r="Q576" s="55"/>
      <c r="R576" s="55"/>
      <c r="S576" s="55"/>
      <c r="T576" s="54"/>
      <c r="AT576" s="9" t="s">
        <v>4</v>
      </c>
      <c r="AU576" s="9" t="s">
        <v>3</v>
      </c>
      <c r="AV576" s="8" t="s">
        <v>3</v>
      </c>
      <c r="AW576" s="8" t="s">
        <v>2</v>
      </c>
      <c r="AX576" s="8" t="s">
        <v>7</v>
      </c>
      <c r="AY576" s="9" t="s">
        <v>0</v>
      </c>
    </row>
    <row r="577" spans="1:65" s="18" customFormat="1" x14ac:dyDescent="0.2">
      <c r="B577" s="23"/>
      <c r="D577" s="17" t="s">
        <v>4</v>
      </c>
      <c r="E577" s="19" t="s">
        <v>6</v>
      </c>
      <c r="F577" s="25" t="s">
        <v>559</v>
      </c>
      <c r="H577" s="19" t="s">
        <v>6</v>
      </c>
      <c r="I577" s="24"/>
      <c r="L577" s="23"/>
      <c r="M577" s="22"/>
      <c r="N577" s="21"/>
      <c r="O577" s="21"/>
      <c r="P577" s="21"/>
      <c r="Q577" s="21"/>
      <c r="R577" s="21"/>
      <c r="S577" s="21"/>
      <c r="T577" s="20"/>
      <c r="AT577" s="19" t="s">
        <v>4</v>
      </c>
      <c r="AU577" s="19" t="s">
        <v>3</v>
      </c>
      <c r="AV577" s="18" t="s">
        <v>1</v>
      </c>
      <c r="AW577" s="18" t="s">
        <v>2</v>
      </c>
      <c r="AX577" s="18" t="s">
        <v>7</v>
      </c>
      <c r="AY577" s="19" t="s">
        <v>0</v>
      </c>
    </row>
    <row r="578" spans="1:65" s="18" customFormat="1" x14ac:dyDescent="0.2">
      <c r="B578" s="23"/>
      <c r="D578" s="17" t="s">
        <v>4</v>
      </c>
      <c r="E578" s="19" t="s">
        <v>6</v>
      </c>
      <c r="F578" s="25" t="s">
        <v>558</v>
      </c>
      <c r="H578" s="19" t="s">
        <v>6</v>
      </c>
      <c r="I578" s="24"/>
      <c r="L578" s="23"/>
      <c r="M578" s="22"/>
      <c r="N578" s="21"/>
      <c r="O578" s="21"/>
      <c r="P578" s="21"/>
      <c r="Q578" s="21"/>
      <c r="R578" s="21"/>
      <c r="S578" s="21"/>
      <c r="T578" s="20"/>
      <c r="AT578" s="19" t="s">
        <v>4</v>
      </c>
      <c r="AU578" s="19" t="s">
        <v>3</v>
      </c>
      <c r="AV578" s="18" t="s">
        <v>1</v>
      </c>
      <c r="AW578" s="18" t="s">
        <v>2</v>
      </c>
      <c r="AX578" s="18" t="s">
        <v>7</v>
      </c>
      <c r="AY578" s="19" t="s">
        <v>0</v>
      </c>
    </row>
    <row r="579" spans="1:65" s="18" customFormat="1" x14ac:dyDescent="0.2">
      <c r="B579" s="23"/>
      <c r="D579" s="17" t="s">
        <v>4</v>
      </c>
      <c r="E579" s="19" t="s">
        <v>6</v>
      </c>
      <c r="F579" s="25" t="s">
        <v>557</v>
      </c>
      <c r="H579" s="19" t="s">
        <v>6</v>
      </c>
      <c r="I579" s="24"/>
      <c r="L579" s="23"/>
      <c r="M579" s="22"/>
      <c r="N579" s="21"/>
      <c r="O579" s="21"/>
      <c r="P579" s="21"/>
      <c r="Q579" s="21"/>
      <c r="R579" s="21"/>
      <c r="S579" s="21"/>
      <c r="T579" s="20"/>
      <c r="AT579" s="19" t="s">
        <v>4</v>
      </c>
      <c r="AU579" s="19" t="s">
        <v>3</v>
      </c>
      <c r="AV579" s="18" t="s">
        <v>1</v>
      </c>
      <c r="AW579" s="18" t="s">
        <v>2</v>
      </c>
      <c r="AX579" s="18" t="s">
        <v>7</v>
      </c>
      <c r="AY579" s="19" t="s">
        <v>0</v>
      </c>
    </row>
    <row r="580" spans="1:65" s="8" customFormat="1" x14ac:dyDescent="0.2">
      <c r="B580" s="13"/>
      <c r="D580" s="17" t="s">
        <v>4</v>
      </c>
      <c r="E580" s="9" t="s">
        <v>6</v>
      </c>
      <c r="F580" s="16" t="s">
        <v>556</v>
      </c>
      <c r="H580" s="15">
        <v>41.48</v>
      </c>
      <c r="I580" s="14"/>
      <c r="L580" s="13"/>
      <c r="M580" s="56"/>
      <c r="N580" s="55"/>
      <c r="O580" s="55"/>
      <c r="P580" s="55"/>
      <c r="Q580" s="55"/>
      <c r="R580" s="55"/>
      <c r="S580" s="55"/>
      <c r="T580" s="54"/>
      <c r="AT580" s="9" t="s">
        <v>4</v>
      </c>
      <c r="AU580" s="9" t="s">
        <v>3</v>
      </c>
      <c r="AV580" s="8" t="s">
        <v>3</v>
      </c>
      <c r="AW580" s="8" t="s">
        <v>2</v>
      </c>
      <c r="AX580" s="8" t="s">
        <v>7</v>
      </c>
      <c r="AY580" s="9" t="s">
        <v>0</v>
      </c>
    </row>
    <row r="581" spans="1:65" s="69" customFormat="1" x14ac:dyDescent="0.2">
      <c r="B581" s="74"/>
      <c r="D581" s="17" t="s">
        <v>4</v>
      </c>
      <c r="E581" s="70" t="s">
        <v>6</v>
      </c>
      <c r="F581" s="77" t="s">
        <v>42</v>
      </c>
      <c r="H581" s="76">
        <v>45.722999999999999</v>
      </c>
      <c r="I581" s="75"/>
      <c r="L581" s="74"/>
      <c r="M581" s="73"/>
      <c r="N581" s="72"/>
      <c r="O581" s="72"/>
      <c r="P581" s="72"/>
      <c r="Q581" s="72"/>
      <c r="R581" s="72"/>
      <c r="S581" s="72"/>
      <c r="T581" s="71"/>
      <c r="AT581" s="70" t="s">
        <v>4</v>
      </c>
      <c r="AU581" s="70" t="s">
        <v>3</v>
      </c>
      <c r="AV581" s="69" t="s">
        <v>19</v>
      </c>
      <c r="AW581" s="69" t="s">
        <v>2</v>
      </c>
      <c r="AX581" s="69" t="s">
        <v>1</v>
      </c>
      <c r="AY581" s="70" t="s">
        <v>0</v>
      </c>
    </row>
    <row r="582" spans="1:65" s="42" customFormat="1" ht="22.9" customHeight="1" x14ac:dyDescent="0.2">
      <c r="B582" s="50"/>
      <c r="D582" s="44" t="s">
        <v>18</v>
      </c>
      <c r="E582" s="68" t="s">
        <v>19</v>
      </c>
      <c r="F582" s="68" t="s">
        <v>555</v>
      </c>
      <c r="I582" s="52"/>
      <c r="J582" s="67">
        <f>BK582</f>
        <v>0</v>
      </c>
      <c r="L582" s="50"/>
      <c r="M582" s="49"/>
      <c r="N582" s="47"/>
      <c r="O582" s="47"/>
      <c r="P582" s="48">
        <f>SUM(P583:P885)</f>
        <v>0</v>
      </c>
      <c r="Q582" s="47"/>
      <c r="R582" s="48">
        <f>SUM(R583:R885)</f>
        <v>696.66104002999987</v>
      </c>
      <c r="S582" s="47"/>
      <c r="T582" s="46">
        <f>SUM(T583:T885)</f>
        <v>0</v>
      </c>
      <c r="AR582" s="44" t="s">
        <v>1</v>
      </c>
      <c r="AT582" s="45" t="s">
        <v>18</v>
      </c>
      <c r="AU582" s="45" t="s">
        <v>1</v>
      </c>
      <c r="AY582" s="44" t="s">
        <v>0</v>
      </c>
      <c r="BK582" s="43">
        <f>SUM(BK583:BK885)</f>
        <v>0</v>
      </c>
    </row>
    <row r="583" spans="1:65" s="2" customFormat="1" ht="21.75" customHeight="1" x14ac:dyDescent="0.2">
      <c r="A583" s="3"/>
      <c r="B583" s="41"/>
      <c r="C583" s="93" t="s">
        <v>554</v>
      </c>
      <c r="D583" s="93" t="s">
        <v>11</v>
      </c>
      <c r="E583" s="92" t="s">
        <v>553</v>
      </c>
      <c r="F583" s="91" t="s">
        <v>552</v>
      </c>
      <c r="G583" s="38" t="s">
        <v>88</v>
      </c>
      <c r="H583" s="37">
        <v>133</v>
      </c>
      <c r="I583" s="36"/>
      <c r="J583" s="35">
        <f>ROUND(I583*H583,2)</f>
        <v>0</v>
      </c>
      <c r="K583" s="34" t="s">
        <v>13</v>
      </c>
      <c r="L583" s="4"/>
      <c r="M583" s="33" t="s">
        <v>6</v>
      </c>
      <c r="N583" s="32" t="s">
        <v>12</v>
      </c>
      <c r="O583" s="31"/>
      <c r="P583" s="30">
        <f>O583*H583</f>
        <v>0</v>
      </c>
      <c r="Q583" s="30">
        <v>0.29121000000000002</v>
      </c>
      <c r="R583" s="30">
        <f>Q583*H583</f>
        <v>38.730930000000001</v>
      </c>
      <c r="S583" s="30">
        <v>0</v>
      </c>
      <c r="T583" s="29">
        <f>S583*H583</f>
        <v>0</v>
      </c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R583" s="26" t="s">
        <v>19</v>
      </c>
      <c r="AT583" s="26" t="s">
        <v>11</v>
      </c>
      <c r="AU583" s="26" t="s">
        <v>3</v>
      </c>
      <c r="AY583" s="27" t="s">
        <v>0</v>
      </c>
      <c r="BE583" s="28">
        <f>IF(N583="základní",J583,0)</f>
        <v>0</v>
      </c>
      <c r="BF583" s="28">
        <f>IF(N583="snížená",J583,0)</f>
        <v>0</v>
      </c>
      <c r="BG583" s="28">
        <f>IF(N583="zákl. přenesená",J583,0)</f>
        <v>0</v>
      </c>
      <c r="BH583" s="28">
        <f>IF(N583="sníž. přenesená",J583,0)</f>
        <v>0</v>
      </c>
      <c r="BI583" s="28">
        <f>IF(N583="nulová",J583,0)</f>
        <v>0</v>
      </c>
      <c r="BJ583" s="27" t="s">
        <v>1</v>
      </c>
      <c r="BK583" s="28">
        <f>ROUND(I583*H583,2)</f>
        <v>0</v>
      </c>
      <c r="BL583" s="27" t="s">
        <v>19</v>
      </c>
      <c r="BM583" s="26" t="s">
        <v>551</v>
      </c>
    </row>
    <row r="584" spans="1:65" s="18" customFormat="1" x14ac:dyDescent="0.2">
      <c r="B584" s="23"/>
      <c r="D584" s="17" t="s">
        <v>4</v>
      </c>
      <c r="E584" s="19" t="s">
        <v>6</v>
      </c>
      <c r="F584" s="25" t="s">
        <v>543</v>
      </c>
      <c r="H584" s="19" t="s">
        <v>6</v>
      </c>
      <c r="I584" s="24"/>
      <c r="L584" s="23"/>
      <c r="M584" s="22"/>
      <c r="N584" s="21"/>
      <c r="O584" s="21"/>
      <c r="P584" s="21"/>
      <c r="Q584" s="21"/>
      <c r="R584" s="21"/>
      <c r="S584" s="21"/>
      <c r="T584" s="20"/>
      <c r="AT584" s="19" t="s">
        <v>4</v>
      </c>
      <c r="AU584" s="19" t="s">
        <v>3</v>
      </c>
      <c r="AV584" s="18" t="s">
        <v>1</v>
      </c>
      <c r="AW584" s="18" t="s">
        <v>2</v>
      </c>
      <c r="AX584" s="18" t="s">
        <v>7</v>
      </c>
      <c r="AY584" s="19" t="s">
        <v>0</v>
      </c>
    </row>
    <row r="585" spans="1:65" s="18" customFormat="1" x14ac:dyDescent="0.2">
      <c r="B585" s="23"/>
      <c r="D585" s="17" t="s">
        <v>4</v>
      </c>
      <c r="E585" s="19" t="s">
        <v>6</v>
      </c>
      <c r="F585" s="25" t="s">
        <v>542</v>
      </c>
      <c r="H585" s="19" t="s">
        <v>6</v>
      </c>
      <c r="I585" s="24"/>
      <c r="L585" s="23"/>
      <c r="M585" s="22"/>
      <c r="N585" s="21"/>
      <c r="O585" s="21"/>
      <c r="P585" s="21"/>
      <c r="Q585" s="21"/>
      <c r="R585" s="21"/>
      <c r="S585" s="21"/>
      <c r="T585" s="20"/>
      <c r="AT585" s="19" t="s">
        <v>4</v>
      </c>
      <c r="AU585" s="19" t="s">
        <v>3</v>
      </c>
      <c r="AV585" s="18" t="s">
        <v>1</v>
      </c>
      <c r="AW585" s="18" t="s">
        <v>2</v>
      </c>
      <c r="AX585" s="18" t="s">
        <v>7</v>
      </c>
      <c r="AY585" s="19" t="s">
        <v>0</v>
      </c>
    </row>
    <row r="586" spans="1:65" s="18" customFormat="1" x14ac:dyDescent="0.2">
      <c r="B586" s="23"/>
      <c r="D586" s="17" t="s">
        <v>4</v>
      </c>
      <c r="E586" s="19" t="s">
        <v>6</v>
      </c>
      <c r="F586" s="25" t="s">
        <v>541</v>
      </c>
      <c r="H586" s="19" t="s">
        <v>6</v>
      </c>
      <c r="I586" s="24"/>
      <c r="L586" s="23"/>
      <c r="M586" s="22"/>
      <c r="N586" s="21"/>
      <c r="O586" s="21"/>
      <c r="P586" s="21"/>
      <c r="Q586" s="21"/>
      <c r="R586" s="21"/>
      <c r="S586" s="21"/>
      <c r="T586" s="20"/>
      <c r="AT586" s="19" t="s">
        <v>4</v>
      </c>
      <c r="AU586" s="19" t="s">
        <v>3</v>
      </c>
      <c r="AV586" s="18" t="s">
        <v>1</v>
      </c>
      <c r="AW586" s="18" t="s">
        <v>2</v>
      </c>
      <c r="AX586" s="18" t="s">
        <v>7</v>
      </c>
      <c r="AY586" s="19" t="s">
        <v>0</v>
      </c>
    </row>
    <row r="587" spans="1:65" s="18" customFormat="1" x14ac:dyDescent="0.2">
      <c r="B587" s="23"/>
      <c r="D587" s="17" t="s">
        <v>4</v>
      </c>
      <c r="E587" s="19" t="s">
        <v>6</v>
      </c>
      <c r="F587" s="25" t="s">
        <v>540</v>
      </c>
      <c r="H587" s="19" t="s">
        <v>6</v>
      </c>
      <c r="I587" s="24"/>
      <c r="L587" s="23"/>
      <c r="M587" s="22"/>
      <c r="N587" s="21"/>
      <c r="O587" s="21"/>
      <c r="P587" s="21"/>
      <c r="Q587" s="21"/>
      <c r="R587" s="21"/>
      <c r="S587" s="21"/>
      <c r="T587" s="20"/>
      <c r="AT587" s="19" t="s">
        <v>4</v>
      </c>
      <c r="AU587" s="19" t="s">
        <v>3</v>
      </c>
      <c r="AV587" s="18" t="s">
        <v>1</v>
      </c>
      <c r="AW587" s="18" t="s">
        <v>2</v>
      </c>
      <c r="AX587" s="18" t="s">
        <v>7</v>
      </c>
      <c r="AY587" s="19" t="s">
        <v>0</v>
      </c>
    </row>
    <row r="588" spans="1:65" s="18" customFormat="1" x14ac:dyDescent="0.2">
      <c r="B588" s="23"/>
      <c r="D588" s="17" t="s">
        <v>4</v>
      </c>
      <c r="E588" s="19" t="s">
        <v>6</v>
      </c>
      <c r="F588" s="25" t="s">
        <v>138</v>
      </c>
      <c r="H588" s="19" t="s">
        <v>6</v>
      </c>
      <c r="I588" s="24"/>
      <c r="L588" s="23"/>
      <c r="M588" s="22"/>
      <c r="N588" s="21"/>
      <c r="O588" s="21"/>
      <c r="P588" s="21"/>
      <c r="Q588" s="21"/>
      <c r="R588" s="21"/>
      <c r="S588" s="21"/>
      <c r="T588" s="20"/>
      <c r="AT588" s="19" t="s">
        <v>4</v>
      </c>
      <c r="AU588" s="19" t="s">
        <v>3</v>
      </c>
      <c r="AV588" s="18" t="s">
        <v>1</v>
      </c>
      <c r="AW588" s="18" t="s">
        <v>2</v>
      </c>
      <c r="AX588" s="18" t="s">
        <v>7</v>
      </c>
      <c r="AY588" s="19" t="s">
        <v>0</v>
      </c>
    </row>
    <row r="589" spans="1:65" s="18" customFormat="1" x14ac:dyDescent="0.2">
      <c r="B589" s="23"/>
      <c r="D589" s="17" t="s">
        <v>4</v>
      </c>
      <c r="E589" s="19" t="s">
        <v>6</v>
      </c>
      <c r="F589" s="25" t="s">
        <v>539</v>
      </c>
      <c r="H589" s="19" t="s">
        <v>6</v>
      </c>
      <c r="I589" s="24"/>
      <c r="L589" s="23"/>
      <c r="M589" s="22"/>
      <c r="N589" s="21"/>
      <c r="O589" s="21"/>
      <c r="P589" s="21"/>
      <c r="Q589" s="21"/>
      <c r="R589" s="21"/>
      <c r="S589" s="21"/>
      <c r="T589" s="20"/>
      <c r="AT589" s="19" t="s">
        <v>4</v>
      </c>
      <c r="AU589" s="19" t="s">
        <v>3</v>
      </c>
      <c r="AV589" s="18" t="s">
        <v>1</v>
      </c>
      <c r="AW589" s="18" t="s">
        <v>2</v>
      </c>
      <c r="AX589" s="18" t="s">
        <v>7</v>
      </c>
      <c r="AY589" s="19" t="s">
        <v>0</v>
      </c>
    </row>
    <row r="590" spans="1:65" s="18" customFormat="1" x14ac:dyDescent="0.2">
      <c r="B590" s="23"/>
      <c r="D590" s="17" t="s">
        <v>4</v>
      </c>
      <c r="E590" s="19" t="s">
        <v>6</v>
      </c>
      <c r="F590" s="25" t="s">
        <v>538</v>
      </c>
      <c r="H590" s="19" t="s">
        <v>6</v>
      </c>
      <c r="I590" s="24"/>
      <c r="L590" s="23"/>
      <c r="M590" s="22"/>
      <c r="N590" s="21"/>
      <c r="O590" s="21"/>
      <c r="P590" s="21"/>
      <c r="Q590" s="21"/>
      <c r="R590" s="21"/>
      <c r="S590" s="21"/>
      <c r="T590" s="20"/>
      <c r="AT590" s="19" t="s">
        <v>4</v>
      </c>
      <c r="AU590" s="19" t="s">
        <v>3</v>
      </c>
      <c r="AV590" s="18" t="s">
        <v>1</v>
      </c>
      <c r="AW590" s="18" t="s">
        <v>2</v>
      </c>
      <c r="AX590" s="18" t="s">
        <v>7</v>
      </c>
      <c r="AY590" s="19" t="s">
        <v>0</v>
      </c>
    </row>
    <row r="591" spans="1:65" s="18" customFormat="1" x14ac:dyDescent="0.2">
      <c r="B591" s="23"/>
      <c r="D591" s="17" t="s">
        <v>4</v>
      </c>
      <c r="E591" s="19" t="s">
        <v>6</v>
      </c>
      <c r="F591" s="25" t="s">
        <v>537</v>
      </c>
      <c r="H591" s="19" t="s">
        <v>6</v>
      </c>
      <c r="I591" s="24"/>
      <c r="L591" s="23"/>
      <c r="M591" s="22"/>
      <c r="N591" s="21"/>
      <c r="O591" s="21"/>
      <c r="P591" s="21"/>
      <c r="Q591" s="21"/>
      <c r="R591" s="21"/>
      <c r="S591" s="21"/>
      <c r="T591" s="20"/>
      <c r="AT591" s="19" t="s">
        <v>4</v>
      </c>
      <c r="AU591" s="19" t="s">
        <v>3</v>
      </c>
      <c r="AV591" s="18" t="s">
        <v>1</v>
      </c>
      <c r="AW591" s="18" t="s">
        <v>2</v>
      </c>
      <c r="AX591" s="18" t="s">
        <v>7</v>
      </c>
      <c r="AY591" s="19" t="s">
        <v>0</v>
      </c>
    </row>
    <row r="592" spans="1:65" s="18" customFormat="1" x14ac:dyDescent="0.2">
      <c r="B592" s="23"/>
      <c r="D592" s="17" t="s">
        <v>4</v>
      </c>
      <c r="E592" s="19" t="s">
        <v>6</v>
      </c>
      <c r="F592" s="25" t="s">
        <v>536</v>
      </c>
      <c r="H592" s="19" t="s">
        <v>6</v>
      </c>
      <c r="I592" s="24"/>
      <c r="L592" s="23"/>
      <c r="M592" s="22"/>
      <c r="N592" s="21"/>
      <c r="O592" s="21"/>
      <c r="P592" s="21"/>
      <c r="Q592" s="21"/>
      <c r="R592" s="21"/>
      <c r="S592" s="21"/>
      <c r="T592" s="20"/>
      <c r="AT592" s="19" t="s">
        <v>4</v>
      </c>
      <c r="AU592" s="19" t="s">
        <v>3</v>
      </c>
      <c r="AV592" s="18" t="s">
        <v>1</v>
      </c>
      <c r="AW592" s="18" t="s">
        <v>2</v>
      </c>
      <c r="AX592" s="18" t="s">
        <v>7</v>
      </c>
      <c r="AY592" s="19" t="s">
        <v>0</v>
      </c>
    </row>
    <row r="593" spans="2:51" s="18" customFormat="1" x14ac:dyDescent="0.2">
      <c r="B593" s="23"/>
      <c r="D593" s="17" t="s">
        <v>4</v>
      </c>
      <c r="E593" s="19" t="s">
        <v>6</v>
      </c>
      <c r="F593" s="25" t="s">
        <v>535</v>
      </c>
      <c r="H593" s="19" t="s">
        <v>6</v>
      </c>
      <c r="I593" s="24"/>
      <c r="L593" s="23"/>
      <c r="M593" s="22"/>
      <c r="N593" s="21"/>
      <c r="O593" s="21"/>
      <c r="P593" s="21"/>
      <c r="Q593" s="21"/>
      <c r="R593" s="21"/>
      <c r="S593" s="21"/>
      <c r="T593" s="20"/>
      <c r="AT593" s="19" t="s">
        <v>4</v>
      </c>
      <c r="AU593" s="19" t="s">
        <v>3</v>
      </c>
      <c r="AV593" s="18" t="s">
        <v>1</v>
      </c>
      <c r="AW593" s="18" t="s">
        <v>2</v>
      </c>
      <c r="AX593" s="18" t="s">
        <v>7</v>
      </c>
      <c r="AY593" s="19" t="s">
        <v>0</v>
      </c>
    </row>
    <row r="594" spans="2:51" s="18" customFormat="1" x14ac:dyDescent="0.2">
      <c r="B594" s="23"/>
      <c r="D594" s="17" t="s">
        <v>4</v>
      </c>
      <c r="E594" s="19" t="s">
        <v>6</v>
      </c>
      <c r="F594" s="25" t="s">
        <v>534</v>
      </c>
      <c r="H594" s="19" t="s">
        <v>6</v>
      </c>
      <c r="I594" s="24"/>
      <c r="L594" s="23"/>
      <c r="M594" s="22"/>
      <c r="N594" s="21"/>
      <c r="O594" s="21"/>
      <c r="P594" s="21"/>
      <c r="Q594" s="21"/>
      <c r="R594" s="21"/>
      <c r="S594" s="21"/>
      <c r="T594" s="20"/>
      <c r="AT594" s="19" t="s">
        <v>4</v>
      </c>
      <c r="AU594" s="19" t="s">
        <v>3</v>
      </c>
      <c r="AV594" s="18" t="s">
        <v>1</v>
      </c>
      <c r="AW594" s="18" t="s">
        <v>2</v>
      </c>
      <c r="AX594" s="18" t="s">
        <v>7</v>
      </c>
      <c r="AY594" s="19" t="s">
        <v>0</v>
      </c>
    </row>
    <row r="595" spans="2:51" s="18" customFormat="1" x14ac:dyDescent="0.2">
      <c r="B595" s="23"/>
      <c r="D595" s="17" t="s">
        <v>4</v>
      </c>
      <c r="E595" s="19" t="s">
        <v>6</v>
      </c>
      <c r="F595" s="25" t="s">
        <v>533</v>
      </c>
      <c r="H595" s="19" t="s">
        <v>6</v>
      </c>
      <c r="I595" s="24"/>
      <c r="L595" s="23"/>
      <c r="M595" s="22"/>
      <c r="N595" s="21"/>
      <c r="O595" s="21"/>
      <c r="P595" s="21"/>
      <c r="Q595" s="21"/>
      <c r="R595" s="21"/>
      <c r="S595" s="21"/>
      <c r="T595" s="20"/>
      <c r="AT595" s="19" t="s">
        <v>4</v>
      </c>
      <c r="AU595" s="19" t="s">
        <v>3</v>
      </c>
      <c r="AV595" s="18" t="s">
        <v>1</v>
      </c>
      <c r="AW595" s="18" t="s">
        <v>2</v>
      </c>
      <c r="AX595" s="18" t="s">
        <v>7</v>
      </c>
      <c r="AY595" s="19" t="s">
        <v>0</v>
      </c>
    </row>
    <row r="596" spans="2:51" s="18" customFormat="1" x14ac:dyDescent="0.2">
      <c r="B596" s="23"/>
      <c r="D596" s="17" t="s">
        <v>4</v>
      </c>
      <c r="E596" s="19" t="s">
        <v>6</v>
      </c>
      <c r="F596" s="25" t="s">
        <v>532</v>
      </c>
      <c r="H596" s="19" t="s">
        <v>6</v>
      </c>
      <c r="I596" s="24"/>
      <c r="L596" s="23"/>
      <c r="M596" s="22"/>
      <c r="N596" s="21"/>
      <c r="O596" s="21"/>
      <c r="P596" s="21"/>
      <c r="Q596" s="21"/>
      <c r="R596" s="21"/>
      <c r="S596" s="21"/>
      <c r="T596" s="20"/>
      <c r="AT596" s="19" t="s">
        <v>4</v>
      </c>
      <c r="AU596" s="19" t="s">
        <v>3</v>
      </c>
      <c r="AV596" s="18" t="s">
        <v>1</v>
      </c>
      <c r="AW596" s="18" t="s">
        <v>2</v>
      </c>
      <c r="AX596" s="18" t="s">
        <v>7</v>
      </c>
      <c r="AY596" s="19" t="s">
        <v>0</v>
      </c>
    </row>
    <row r="597" spans="2:51" s="18" customFormat="1" x14ac:dyDescent="0.2">
      <c r="B597" s="23"/>
      <c r="D597" s="17" t="s">
        <v>4</v>
      </c>
      <c r="E597" s="19" t="s">
        <v>6</v>
      </c>
      <c r="F597" s="25" t="s">
        <v>531</v>
      </c>
      <c r="H597" s="19" t="s">
        <v>6</v>
      </c>
      <c r="I597" s="24"/>
      <c r="L597" s="23"/>
      <c r="M597" s="22"/>
      <c r="N597" s="21"/>
      <c r="O597" s="21"/>
      <c r="P597" s="21"/>
      <c r="Q597" s="21"/>
      <c r="R597" s="21"/>
      <c r="S597" s="21"/>
      <c r="T597" s="20"/>
      <c r="AT597" s="19" t="s">
        <v>4</v>
      </c>
      <c r="AU597" s="19" t="s">
        <v>3</v>
      </c>
      <c r="AV597" s="18" t="s">
        <v>1</v>
      </c>
      <c r="AW597" s="18" t="s">
        <v>2</v>
      </c>
      <c r="AX597" s="18" t="s">
        <v>7</v>
      </c>
      <c r="AY597" s="19" t="s">
        <v>0</v>
      </c>
    </row>
    <row r="598" spans="2:51" s="18" customFormat="1" x14ac:dyDescent="0.2">
      <c r="B598" s="23"/>
      <c r="D598" s="17" t="s">
        <v>4</v>
      </c>
      <c r="E598" s="19" t="s">
        <v>6</v>
      </c>
      <c r="F598" s="25" t="s">
        <v>530</v>
      </c>
      <c r="H598" s="19" t="s">
        <v>6</v>
      </c>
      <c r="I598" s="24"/>
      <c r="L598" s="23"/>
      <c r="M598" s="22"/>
      <c r="N598" s="21"/>
      <c r="O598" s="21"/>
      <c r="P598" s="21"/>
      <c r="Q598" s="21"/>
      <c r="R598" s="21"/>
      <c r="S598" s="21"/>
      <c r="T598" s="20"/>
      <c r="AT598" s="19" t="s">
        <v>4</v>
      </c>
      <c r="AU598" s="19" t="s">
        <v>3</v>
      </c>
      <c r="AV598" s="18" t="s">
        <v>1</v>
      </c>
      <c r="AW598" s="18" t="s">
        <v>2</v>
      </c>
      <c r="AX598" s="18" t="s">
        <v>7</v>
      </c>
      <c r="AY598" s="19" t="s">
        <v>0</v>
      </c>
    </row>
    <row r="599" spans="2:51" s="18" customFormat="1" x14ac:dyDescent="0.2">
      <c r="B599" s="23"/>
      <c r="D599" s="17" t="s">
        <v>4</v>
      </c>
      <c r="E599" s="19" t="s">
        <v>6</v>
      </c>
      <c r="F599" s="25" t="s">
        <v>529</v>
      </c>
      <c r="H599" s="19" t="s">
        <v>6</v>
      </c>
      <c r="I599" s="24"/>
      <c r="L599" s="23"/>
      <c r="M599" s="22"/>
      <c r="N599" s="21"/>
      <c r="O599" s="21"/>
      <c r="P599" s="21"/>
      <c r="Q599" s="21"/>
      <c r="R599" s="21"/>
      <c r="S599" s="21"/>
      <c r="T599" s="20"/>
      <c r="AT599" s="19" t="s">
        <v>4</v>
      </c>
      <c r="AU599" s="19" t="s">
        <v>3</v>
      </c>
      <c r="AV599" s="18" t="s">
        <v>1</v>
      </c>
      <c r="AW599" s="18" t="s">
        <v>2</v>
      </c>
      <c r="AX599" s="18" t="s">
        <v>7</v>
      </c>
      <c r="AY599" s="19" t="s">
        <v>0</v>
      </c>
    </row>
    <row r="600" spans="2:51" s="18" customFormat="1" x14ac:dyDescent="0.2">
      <c r="B600" s="23"/>
      <c r="D600" s="17" t="s">
        <v>4</v>
      </c>
      <c r="E600" s="19" t="s">
        <v>6</v>
      </c>
      <c r="F600" s="25" t="s">
        <v>528</v>
      </c>
      <c r="H600" s="19" t="s">
        <v>6</v>
      </c>
      <c r="I600" s="24"/>
      <c r="L600" s="23"/>
      <c r="M600" s="22"/>
      <c r="N600" s="21"/>
      <c r="O600" s="21"/>
      <c r="P600" s="21"/>
      <c r="Q600" s="21"/>
      <c r="R600" s="21"/>
      <c r="S600" s="21"/>
      <c r="T600" s="20"/>
      <c r="AT600" s="19" t="s">
        <v>4</v>
      </c>
      <c r="AU600" s="19" t="s">
        <v>3</v>
      </c>
      <c r="AV600" s="18" t="s">
        <v>1</v>
      </c>
      <c r="AW600" s="18" t="s">
        <v>2</v>
      </c>
      <c r="AX600" s="18" t="s">
        <v>7</v>
      </c>
      <c r="AY600" s="19" t="s">
        <v>0</v>
      </c>
    </row>
    <row r="601" spans="2:51" s="18" customFormat="1" x14ac:dyDescent="0.2">
      <c r="B601" s="23"/>
      <c r="D601" s="17" t="s">
        <v>4</v>
      </c>
      <c r="E601" s="19" t="s">
        <v>6</v>
      </c>
      <c r="F601" s="25" t="s">
        <v>527</v>
      </c>
      <c r="H601" s="19" t="s">
        <v>6</v>
      </c>
      <c r="I601" s="24"/>
      <c r="L601" s="23"/>
      <c r="M601" s="22"/>
      <c r="N601" s="21"/>
      <c r="O601" s="21"/>
      <c r="P601" s="21"/>
      <c r="Q601" s="21"/>
      <c r="R601" s="21"/>
      <c r="S601" s="21"/>
      <c r="T601" s="20"/>
      <c r="AT601" s="19" t="s">
        <v>4</v>
      </c>
      <c r="AU601" s="19" t="s">
        <v>3</v>
      </c>
      <c r="AV601" s="18" t="s">
        <v>1</v>
      </c>
      <c r="AW601" s="18" t="s">
        <v>2</v>
      </c>
      <c r="AX601" s="18" t="s">
        <v>7</v>
      </c>
      <c r="AY601" s="19" t="s">
        <v>0</v>
      </c>
    </row>
    <row r="602" spans="2:51" s="18" customFormat="1" x14ac:dyDescent="0.2">
      <c r="B602" s="23"/>
      <c r="D602" s="17" t="s">
        <v>4</v>
      </c>
      <c r="E602" s="19" t="s">
        <v>6</v>
      </c>
      <c r="F602" s="25" t="s">
        <v>526</v>
      </c>
      <c r="H602" s="19" t="s">
        <v>6</v>
      </c>
      <c r="I602" s="24"/>
      <c r="L602" s="23"/>
      <c r="M602" s="22"/>
      <c r="N602" s="21"/>
      <c r="O602" s="21"/>
      <c r="P602" s="21"/>
      <c r="Q602" s="21"/>
      <c r="R602" s="21"/>
      <c r="S602" s="21"/>
      <c r="T602" s="20"/>
      <c r="AT602" s="19" t="s">
        <v>4</v>
      </c>
      <c r="AU602" s="19" t="s">
        <v>3</v>
      </c>
      <c r="AV602" s="18" t="s">
        <v>1</v>
      </c>
      <c r="AW602" s="18" t="s">
        <v>2</v>
      </c>
      <c r="AX602" s="18" t="s">
        <v>7</v>
      </c>
      <c r="AY602" s="19" t="s">
        <v>0</v>
      </c>
    </row>
    <row r="603" spans="2:51" s="18" customFormat="1" x14ac:dyDescent="0.2">
      <c r="B603" s="23"/>
      <c r="D603" s="17" t="s">
        <v>4</v>
      </c>
      <c r="E603" s="19" t="s">
        <v>6</v>
      </c>
      <c r="F603" s="25" t="s">
        <v>525</v>
      </c>
      <c r="H603" s="19" t="s">
        <v>6</v>
      </c>
      <c r="I603" s="24"/>
      <c r="L603" s="23"/>
      <c r="M603" s="22"/>
      <c r="N603" s="21"/>
      <c r="O603" s="21"/>
      <c r="P603" s="21"/>
      <c r="Q603" s="21"/>
      <c r="R603" s="21"/>
      <c r="S603" s="21"/>
      <c r="T603" s="20"/>
      <c r="AT603" s="19" t="s">
        <v>4</v>
      </c>
      <c r="AU603" s="19" t="s">
        <v>3</v>
      </c>
      <c r="AV603" s="18" t="s">
        <v>1</v>
      </c>
      <c r="AW603" s="18" t="s">
        <v>2</v>
      </c>
      <c r="AX603" s="18" t="s">
        <v>7</v>
      </c>
      <c r="AY603" s="19" t="s">
        <v>0</v>
      </c>
    </row>
    <row r="604" spans="2:51" s="18" customFormat="1" x14ac:dyDescent="0.2">
      <c r="B604" s="23"/>
      <c r="D604" s="17" t="s">
        <v>4</v>
      </c>
      <c r="E604" s="19" t="s">
        <v>6</v>
      </c>
      <c r="F604" s="25" t="s">
        <v>524</v>
      </c>
      <c r="H604" s="19" t="s">
        <v>6</v>
      </c>
      <c r="I604" s="24"/>
      <c r="L604" s="23"/>
      <c r="M604" s="22"/>
      <c r="N604" s="21"/>
      <c r="O604" s="21"/>
      <c r="P604" s="21"/>
      <c r="Q604" s="21"/>
      <c r="R604" s="21"/>
      <c r="S604" s="21"/>
      <c r="T604" s="20"/>
      <c r="AT604" s="19" t="s">
        <v>4</v>
      </c>
      <c r="AU604" s="19" t="s">
        <v>3</v>
      </c>
      <c r="AV604" s="18" t="s">
        <v>1</v>
      </c>
      <c r="AW604" s="18" t="s">
        <v>2</v>
      </c>
      <c r="AX604" s="18" t="s">
        <v>7</v>
      </c>
      <c r="AY604" s="19" t="s">
        <v>0</v>
      </c>
    </row>
    <row r="605" spans="2:51" s="18" customFormat="1" x14ac:dyDescent="0.2">
      <c r="B605" s="23"/>
      <c r="D605" s="17" t="s">
        <v>4</v>
      </c>
      <c r="E605" s="19" t="s">
        <v>6</v>
      </c>
      <c r="F605" s="25" t="s">
        <v>523</v>
      </c>
      <c r="H605" s="19" t="s">
        <v>6</v>
      </c>
      <c r="I605" s="24"/>
      <c r="L605" s="23"/>
      <c r="M605" s="22"/>
      <c r="N605" s="21"/>
      <c r="O605" s="21"/>
      <c r="P605" s="21"/>
      <c r="Q605" s="21"/>
      <c r="R605" s="21"/>
      <c r="S605" s="21"/>
      <c r="T605" s="20"/>
      <c r="AT605" s="19" t="s">
        <v>4</v>
      </c>
      <c r="AU605" s="19" t="s">
        <v>3</v>
      </c>
      <c r="AV605" s="18" t="s">
        <v>1</v>
      </c>
      <c r="AW605" s="18" t="s">
        <v>2</v>
      </c>
      <c r="AX605" s="18" t="s">
        <v>7</v>
      </c>
      <c r="AY605" s="19" t="s">
        <v>0</v>
      </c>
    </row>
    <row r="606" spans="2:51" s="18" customFormat="1" x14ac:dyDescent="0.2">
      <c r="B606" s="23"/>
      <c r="D606" s="17" t="s">
        <v>4</v>
      </c>
      <c r="E606" s="19" t="s">
        <v>6</v>
      </c>
      <c r="F606" s="25" t="s">
        <v>522</v>
      </c>
      <c r="H606" s="19" t="s">
        <v>6</v>
      </c>
      <c r="I606" s="24"/>
      <c r="L606" s="23"/>
      <c r="M606" s="22"/>
      <c r="N606" s="21"/>
      <c r="O606" s="21"/>
      <c r="P606" s="21"/>
      <c r="Q606" s="21"/>
      <c r="R606" s="21"/>
      <c r="S606" s="21"/>
      <c r="T606" s="20"/>
      <c r="AT606" s="19" t="s">
        <v>4</v>
      </c>
      <c r="AU606" s="19" t="s">
        <v>3</v>
      </c>
      <c r="AV606" s="18" t="s">
        <v>1</v>
      </c>
      <c r="AW606" s="18" t="s">
        <v>2</v>
      </c>
      <c r="AX606" s="18" t="s">
        <v>7</v>
      </c>
      <c r="AY606" s="19" t="s">
        <v>0</v>
      </c>
    </row>
    <row r="607" spans="2:51" s="8" customFormat="1" x14ac:dyDescent="0.2">
      <c r="B607" s="13"/>
      <c r="D607" s="17" t="s">
        <v>4</v>
      </c>
      <c r="E607" s="9" t="s">
        <v>6</v>
      </c>
      <c r="F607" s="16" t="s">
        <v>550</v>
      </c>
      <c r="H607" s="15">
        <v>46</v>
      </c>
      <c r="I607" s="14"/>
      <c r="L607" s="13"/>
      <c r="M607" s="56"/>
      <c r="N607" s="55"/>
      <c r="O607" s="55"/>
      <c r="P607" s="55"/>
      <c r="Q607" s="55"/>
      <c r="R607" s="55"/>
      <c r="S607" s="55"/>
      <c r="T607" s="54"/>
      <c r="AT607" s="9" t="s">
        <v>4</v>
      </c>
      <c r="AU607" s="9" t="s">
        <v>3</v>
      </c>
      <c r="AV607" s="8" t="s">
        <v>3</v>
      </c>
      <c r="AW607" s="8" t="s">
        <v>2</v>
      </c>
      <c r="AX607" s="8" t="s">
        <v>7</v>
      </c>
      <c r="AY607" s="9" t="s">
        <v>0</v>
      </c>
    </row>
    <row r="608" spans="2:51" s="18" customFormat="1" x14ac:dyDescent="0.2">
      <c r="B608" s="23"/>
      <c r="D608" s="17" t="s">
        <v>4</v>
      </c>
      <c r="E608" s="19" t="s">
        <v>6</v>
      </c>
      <c r="F608" s="25" t="s">
        <v>520</v>
      </c>
      <c r="H608" s="19" t="s">
        <v>6</v>
      </c>
      <c r="I608" s="24"/>
      <c r="L608" s="23"/>
      <c r="M608" s="22"/>
      <c r="N608" s="21"/>
      <c r="O608" s="21"/>
      <c r="P608" s="21"/>
      <c r="Q608" s="21"/>
      <c r="R608" s="21"/>
      <c r="S608" s="21"/>
      <c r="T608" s="20"/>
      <c r="AT608" s="19" t="s">
        <v>4</v>
      </c>
      <c r="AU608" s="19" t="s">
        <v>3</v>
      </c>
      <c r="AV608" s="18" t="s">
        <v>1</v>
      </c>
      <c r="AW608" s="18" t="s">
        <v>2</v>
      </c>
      <c r="AX608" s="18" t="s">
        <v>7</v>
      </c>
      <c r="AY608" s="19" t="s">
        <v>0</v>
      </c>
    </row>
    <row r="609" spans="2:51" s="8" customFormat="1" x14ac:dyDescent="0.2">
      <c r="B609" s="13"/>
      <c r="D609" s="17" t="s">
        <v>4</v>
      </c>
      <c r="E609" s="9" t="s">
        <v>6</v>
      </c>
      <c r="F609" s="16" t="s">
        <v>549</v>
      </c>
      <c r="H609" s="15">
        <v>31</v>
      </c>
      <c r="I609" s="14"/>
      <c r="L609" s="13"/>
      <c r="M609" s="56"/>
      <c r="N609" s="55"/>
      <c r="O609" s="55"/>
      <c r="P609" s="55"/>
      <c r="Q609" s="55"/>
      <c r="R609" s="55"/>
      <c r="S609" s="55"/>
      <c r="T609" s="54"/>
      <c r="AT609" s="9" t="s">
        <v>4</v>
      </c>
      <c r="AU609" s="9" t="s">
        <v>3</v>
      </c>
      <c r="AV609" s="8" t="s">
        <v>3</v>
      </c>
      <c r="AW609" s="8" t="s">
        <v>2</v>
      </c>
      <c r="AX609" s="8" t="s">
        <v>7</v>
      </c>
      <c r="AY609" s="9" t="s">
        <v>0</v>
      </c>
    </row>
    <row r="610" spans="2:51" s="18" customFormat="1" x14ac:dyDescent="0.2">
      <c r="B610" s="23"/>
      <c r="D610" s="17" t="s">
        <v>4</v>
      </c>
      <c r="E610" s="19" t="s">
        <v>6</v>
      </c>
      <c r="F610" s="25" t="s">
        <v>518</v>
      </c>
      <c r="H610" s="19" t="s">
        <v>6</v>
      </c>
      <c r="I610" s="24"/>
      <c r="L610" s="23"/>
      <c r="M610" s="22"/>
      <c r="N610" s="21"/>
      <c r="O610" s="21"/>
      <c r="P610" s="21"/>
      <c r="Q610" s="21"/>
      <c r="R610" s="21"/>
      <c r="S610" s="21"/>
      <c r="T610" s="20"/>
      <c r="AT610" s="19" t="s">
        <v>4</v>
      </c>
      <c r="AU610" s="19" t="s">
        <v>3</v>
      </c>
      <c r="AV610" s="18" t="s">
        <v>1</v>
      </c>
      <c r="AW610" s="18" t="s">
        <v>2</v>
      </c>
      <c r="AX610" s="18" t="s">
        <v>7</v>
      </c>
      <c r="AY610" s="19" t="s">
        <v>0</v>
      </c>
    </row>
    <row r="611" spans="2:51" s="8" customFormat="1" x14ac:dyDescent="0.2">
      <c r="B611" s="13"/>
      <c r="D611" s="17" t="s">
        <v>4</v>
      </c>
      <c r="E611" s="9" t="s">
        <v>6</v>
      </c>
      <c r="F611" s="16" t="s">
        <v>53</v>
      </c>
      <c r="H611" s="15">
        <v>16</v>
      </c>
      <c r="I611" s="14"/>
      <c r="L611" s="13"/>
      <c r="M611" s="56"/>
      <c r="N611" s="55"/>
      <c r="O611" s="55"/>
      <c r="P611" s="55"/>
      <c r="Q611" s="55"/>
      <c r="R611" s="55"/>
      <c r="S611" s="55"/>
      <c r="T611" s="54"/>
      <c r="AT611" s="9" t="s">
        <v>4</v>
      </c>
      <c r="AU611" s="9" t="s">
        <v>3</v>
      </c>
      <c r="AV611" s="8" t="s">
        <v>3</v>
      </c>
      <c r="AW611" s="8" t="s">
        <v>2</v>
      </c>
      <c r="AX611" s="8" t="s">
        <v>7</v>
      </c>
      <c r="AY611" s="9" t="s">
        <v>0</v>
      </c>
    </row>
    <row r="612" spans="2:51" s="18" customFormat="1" x14ac:dyDescent="0.2">
      <c r="B612" s="23"/>
      <c r="D612" s="17" t="s">
        <v>4</v>
      </c>
      <c r="E612" s="19" t="s">
        <v>6</v>
      </c>
      <c r="F612" s="25" t="s">
        <v>516</v>
      </c>
      <c r="H612" s="19" t="s">
        <v>6</v>
      </c>
      <c r="I612" s="24"/>
      <c r="L612" s="23"/>
      <c r="M612" s="22"/>
      <c r="N612" s="21"/>
      <c r="O612" s="21"/>
      <c r="P612" s="21"/>
      <c r="Q612" s="21"/>
      <c r="R612" s="21"/>
      <c r="S612" s="21"/>
      <c r="T612" s="20"/>
      <c r="AT612" s="19" t="s">
        <v>4</v>
      </c>
      <c r="AU612" s="19" t="s">
        <v>3</v>
      </c>
      <c r="AV612" s="18" t="s">
        <v>1</v>
      </c>
      <c r="AW612" s="18" t="s">
        <v>2</v>
      </c>
      <c r="AX612" s="18" t="s">
        <v>7</v>
      </c>
      <c r="AY612" s="19" t="s">
        <v>0</v>
      </c>
    </row>
    <row r="613" spans="2:51" s="8" customFormat="1" x14ac:dyDescent="0.2">
      <c r="B613" s="13"/>
      <c r="D613" s="17" t="s">
        <v>4</v>
      </c>
      <c r="E613" s="9" t="s">
        <v>6</v>
      </c>
      <c r="F613" s="16" t="s">
        <v>548</v>
      </c>
      <c r="H613" s="15">
        <v>11</v>
      </c>
      <c r="I613" s="14"/>
      <c r="L613" s="13"/>
      <c r="M613" s="56"/>
      <c r="N613" s="55"/>
      <c r="O613" s="55"/>
      <c r="P613" s="55"/>
      <c r="Q613" s="55"/>
      <c r="R613" s="55"/>
      <c r="S613" s="55"/>
      <c r="T613" s="54"/>
      <c r="AT613" s="9" t="s">
        <v>4</v>
      </c>
      <c r="AU613" s="9" t="s">
        <v>3</v>
      </c>
      <c r="AV613" s="8" t="s">
        <v>3</v>
      </c>
      <c r="AW613" s="8" t="s">
        <v>2</v>
      </c>
      <c r="AX613" s="8" t="s">
        <v>7</v>
      </c>
      <c r="AY613" s="9" t="s">
        <v>0</v>
      </c>
    </row>
    <row r="614" spans="2:51" s="18" customFormat="1" x14ac:dyDescent="0.2">
      <c r="B614" s="23"/>
      <c r="D614" s="17" t="s">
        <v>4</v>
      </c>
      <c r="E614" s="19" t="s">
        <v>6</v>
      </c>
      <c r="F614" s="25" t="s">
        <v>504</v>
      </c>
      <c r="H614" s="19" t="s">
        <v>6</v>
      </c>
      <c r="I614" s="24"/>
      <c r="L614" s="23"/>
      <c r="M614" s="22"/>
      <c r="N614" s="21"/>
      <c r="O614" s="21"/>
      <c r="P614" s="21"/>
      <c r="Q614" s="21"/>
      <c r="R614" s="21"/>
      <c r="S614" s="21"/>
      <c r="T614" s="20"/>
      <c r="AT614" s="19" t="s">
        <v>4</v>
      </c>
      <c r="AU614" s="19" t="s">
        <v>3</v>
      </c>
      <c r="AV614" s="18" t="s">
        <v>1</v>
      </c>
      <c r="AW614" s="18" t="s">
        <v>2</v>
      </c>
      <c r="AX614" s="18" t="s">
        <v>7</v>
      </c>
      <c r="AY614" s="19" t="s">
        <v>0</v>
      </c>
    </row>
    <row r="615" spans="2:51" s="8" customFormat="1" x14ac:dyDescent="0.2">
      <c r="B615" s="13"/>
      <c r="D615" s="17" t="s">
        <v>4</v>
      </c>
      <c r="E615" s="9" t="s">
        <v>6</v>
      </c>
      <c r="F615" s="16" t="s">
        <v>1</v>
      </c>
      <c r="H615" s="15">
        <v>1</v>
      </c>
      <c r="I615" s="14"/>
      <c r="L615" s="13"/>
      <c r="M615" s="56"/>
      <c r="N615" s="55"/>
      <c r="O615" s="55"/>
      <c r="P615" s="55"/>
      <c r="Q615" s="55"/>
      <c r="R615" s="55"/>
      <c r="S615" s="55"/>
      <c r="T615" s="54"/>
      <c r="AT615" s="9" t="s">
        <v>4</v>
      </c>
      <c r="AU615" s="9" t="s">
        <v>3</v>
      </c>
      <c r="AV615" s="8" t="s">
        <v>3</v>
      </c>
      <c r="AW615" s="8" t="s">
        <v>2</v>
      </c>
      <c r="AX615" s="8" t="s">
        <v>7</v>
      </c>
      <c r="AY615" s="9" t="s">
        <v>0</v>
      </c>
    </row>
    <row r="616" spans="2:51" s="18" customFormat="1" x14ac:dyDescent="0.2">
      <c r="B616" s="23"/>
      <c r="D616" s="17" t="s">
        <v>4</v>
      </c>
      <c r="E616" s="19" t="s">
        <v>6</v>
      </c>
      <c r="F616" s="25" t="s">
        <v>514</v>
      </c>
      <c r="H616" s="19" t="s">
        <v>6</v>
      </c>
      <c r="I616" s="24"/>
      <c r="L616" s="23"/>
      <c r="M616" s="22"/>
      <c r="N616" s="21"/>
      <c r="O616" s="21"/>
      <c r="P616" s="21"/>
      <c r="Q616" s="21"/>
      <c r="R616" s="21"/>
      <c r="S616" s="21"/>
      <c r="T616" s="20"/>
      <c r="AT616" s="19" t="s">
        <v>4</v>
      </c>
      <c r="AU616" s="19" t="s">
        <v>3</v>
      </c>
      <c r="AV616" s="18" t="s">
        <v>1</v>
      </c>
      <c r="AW616" s="18" t="s">
        <v>2</v>
      </c>
      <c r="AX616" s="18" t="s">
        <v>7</v>
      </c>
      <c r="AY616" s="19" t="s">
        <v>0</v>
      </c>
    </row>
    <row r="617" spans="2:51" s="8" customFormat="1" x14ac:dyDescent="0.2">
      <c r="B617" s="13"/>
      <c r="D617" s="17" t="s">
        <v>4</v>
      </c>
      <c r="E617" s="9" t="s">
        <v>6</v>
      </c>
      <c r="F617" s="16" t="s">
        <v>548</v>
      </c>
      <c r="H617" s="15">
        <v>11</v>
      </c>
      <c r="I617" s="14"/>
      <c r="L617" s="13"/>
      <c r="M617" s="56"/>
      <c r="N617" s="55"/>
      <c r="O617" s="55"/>
      <c r="P617" s="55"/>
      <c r="Q617" s="55"/>
      <c r="R617" s="55"/>
      <c r="S617" s="55"/>
      <c r="T617" s="54"/>
      <c r="AT617" s="9" t="s">
        <v>4</v>
      </c>
      <c r="AU617" s="9" t="s">
        <v>3</v>
      </c>
      <c r="AV617" s="8" t="s">
        <v>3</v>
      </c>
      <c r="AW617" s="8" t="s">
        <v>2</v>
      </c>
      <c r="AX617" s="8" t="s">
        <v>7</v>
      </c>
      <c r="AY617" s="9" t="s">
        <v>0</v>
      </c>
    </row>
    <row r="618" spans="2:51" s="18" customFormat="1" x14ac:dyDescent="0.2">
      <c r="B618" s="23"/>
      <c r="D618" s="17" t="s">
        <v>4</v>
      </c>
      <c r="E618" s="19" t="s">
        <v>6</v>
      </c>
      <c r="F618" s="25" t="s">
        <v>512</v>
      </c>
      <c r="H618" s="19" t="s">
        <v>6</v>
      </c>
      <c r="I618" s="24"/>
      <c r="L618" s="23"/>
      <c r="M618" s="22"/>
      <c r="N618" s="21"/>
      <c r="O618" s="21"/>
      <c r="P618" s="21"/>
      <c r="Q618" s="21"/>
      <c r="R618" s="21"/>
      <c r="S618" s="21"/>
      <c r="T618" s="20"/>
      <c r="AT618" s="19" t="s">
        <v>4</v>
      </c>
      <c r="AU618" s="19" t="s">
        <v>3</v>
      </c>
      <c r="AV618" s="18" t="s">
        <v>1</v>
      </c>
      <c r="AW618" s="18" t="s">
        <v>2</v>
      </c>
      <c r="AX618" s="18" t="s">
        <v>7</v>
      </c>
      <c r="AY618" s="19" t="s">
        <v>0</v>
      </c>
    </row>
    <row r="619" spans="2:51" s="8" customFormat="1" x14ac:dyDescent="0.2">
      <c r="B619" s="13"/>
      <c r="D619" s="17" t="s">
        <v>4</v>
      </c>
      <c r="E619" s="9" t="s">
        <v>6</v>
      </c>
      <c r="F619" s="16" t="s">
        <v>3</v>
      </c>
      <c r="H619" s="15">
        <v>2</v>
      </c>
      <c r="I619" s="14"/>
      <c r="L619" s="13"/>
      <c r="M619" s="56"/>
      <c r="N619" s="55"/>
      <c r="O619" s="55"/>
      <c r="P619" s="55"/>
      <c r="Q619" s="55"/>
      <c r="R619" s="55"/>
      <c r="S619" s="55"/>
      <c r="T619" s="54"/>
      <c r="AT619" s="9" t="s">
        <v>4</v>
      </c>
      <c r="AU619" s="9" t="s">
        <v>3</v>
      </c>
      <c r="AV619" s="8" t="s">
        <v>3</v>
      </c>
      <c r="AW619" s="8" t="s">
        <v>2</v>
      </c>
      <c r="AX619" s="8" t="s">
        <v>7</v>
      </c>
      <c r="AY619" s="9" t="s">
        <v>0</v>
      </c>
    </row>
    <row r="620" spans="2:51" s="18" customFormat="1" x14ac:dyDescent="0.2">
      <c r="B620" s="23"/>
      <c r="D620" s="17" t="s">
        <v>4</v>
      </c>
      <c r="E620" s="19" t="s">
        <v>6</v>
      </c>
      <c r="F620" s="25" t="s">
        <v>510</v>
      </c>
      <c r="H620" s="19" t="s">
        <v>6</v>
      </c>
      <c r="I620" s="24"/>
      <c r="L620" s="23"/>
      <c r="M620" s="22"/>
      <c r="N620" s="21"/>
      <c r="O620" s="21"/>
      <c r="P620" s="21"/>
      <c r="Q620" s="21"/>
      <c r="R620" s="21"/>
      <c r="S620" s="21"/>
      <c r="T620" s="20"/>
      <c r="AT620" s="19" t="s">
        <v>4</v>
      </c>
      <c r="AU620" s="19" t="s">
        <v>3</v>
      </c>
      <c r="AV620" s="18" t="s">
        <v>1</v>
      </c>
      <c r="AW620" s="18" t="s">
        <v>2</v>
      </c>
      <c r="AX620" s="18" t="s">
        <v>7</v>
      </c>
      <c r="AY620" s="19" t="s">
        <v>0</v>
      </c>
    </row>
    <row r="621" spans="2:51" s="8" customFormat="1" x14ac:dyDescent="0.2">
      <c r="B621" s="13"/>
      <c r="D621" s="17" t="s">
        <v>4</v>
      </c>
      <c r="E621" s="9" t="s">
        <v>6</v>
      </c>
      <c r="F621" s="16" t="s">
        <v>1</v>
      </c>
      <c r="H621" s="15">
        <v>1</v>
      </c>
      <c r="I621" s="14"/>
      <c r="L621" s="13"/>
      <c r="M621" s="56"/>
      <c r="N621" s="55"/>
      <c r="O621" s="55"/>
      <c r="P621" s="55"/>
      <c r="Q621" s="55"/>
      <c r="R621" s="55"/>
      <c r="S621" s="55"/>
      <c r="T621" s="54"/>
      <c r="AT621" s="9" t="s">
        <v>4</v>
      </c>
      <c r="AU621" s="9" t="s">
        <v>3</v>
      </c>
      <c r="AV621" s="8" t="s">
        <v>3</v>
      </c>
      <c r="AW621" s="8" t="s">
        <v>2</v>
      </c>
      <c r="AX621" s="8" t="s">
        <v>7</v>
      </c>
      <c r="AY621" s="9" t="s">
        <v>0</v>
      </c>
    </row>
    <row r="622" spans="2:51" s="18" customFormat="1" x14ac:dyDescent="0.2">
      <c r="B622" s="23"/>
      <c r="D622" s="17" t="s">
        <v>4</v>
      </c>
      <c r="E622" s="19" t="s">
        <v>6</v>
      </c>
      <c r="F622" s="25" t="s">
        <v>508</v>
      </c>
      <c r="H622" s="19" t="s">
        <v>6</v>
      </c>
      <c r="I622" s="24"/>
      <c r="L622" s="23"/>
      <c r="M622" s="22"/>
      <c r="N622" s="21"/>
      <c r="O622" s="21"/>
      <c r="P622" s="21"/>
      <c r="Q622" s="21"/>
      <c r="R622" s="21"/>
      <c r="S622" s="21"/>
      <c r="T622" s="20"/>
      <c r="AT622" s="19" t="s">
        <v>4</v>
      </c>
      <c r="AU622" s="19" t="s">
        <v>3</v>
      </c>
      <c r="AV622" s="18" t="s">
        <v>1</v>
      </c>
      <c r="AW622" s="18" t="s">
        <v>2</v>
      </c>
      <c r="AX622" s="18" t="s">
        <v>7</v>
      </c>
      <c r="AY622" s="19" t="s">
        <v>0</v>
      </c>
    </row>
    <row r="623" spans="2:51" s="8" customFormat="1" x14ac:dyDescent="0.2">
      <c r="B623" s="13"/>
      <c r="D623" s="17" t="s">
        <v>4</v>
      </c>
      <c r="E623" s="9" t="s">
        <v>6</v>
      </c>
      <c r="F623" s="16" t="s">
        <v>1</v>
      </c>
      <c r="H623" s="15">
        <v>1</v>
      </c>
      <c r="I623" s="14"/>
      <c r="L623" s="13"/>
      <c r="M623" s="56"/>
      <c r="N623" s="55"/>
      <c r="O623" s="55"/>
      <c r="P623" s="55"/>
      <c r="Q623" s="55"/>
      <c r="R623" s="55"/>
      <c r="S623" s="55"/>
      <c r="T623" s="54"/>
      <c r="AT623" s="9" t="s">
        <v>4</v>
      </c>
      <c r="AU623" s="9" t="s">
        <v>3</v>
      </c>
      <c r="AV623" s="8" t="s">
        <v>3</v>
      </c>
      <c r="AW623" s="8" t="s">
        <v>2</v>
      </c>
      <c r="AX623" s="8" t="s">
        <v>7</v>
      </c>
      <c r="AY623" s="9" t="s">
        <v>0</v>
      </c>
    </row>
    <row r="624" spans="2:51" s="18" customFormat="1" x14ac:dyDescent="0.2">
      <c r="B624" s="23"/>
      <c r="D624" s="17" t="s">
        <v>4</v>
      </c>
      <c r="E624" s="19" t="s">
        <v>6</v>
      </c>
      <c r="F624" s="25" t="s">
        <v>506</v>
      </c>
      <c r="H624" s="19" t="s">
        <v>6</v>
      </c>
      <c r="I624" s="24"/>
      <c r="L624" s="23"/>
      <c r="M624" s="22"/>
      <c r="N624" s="21"/>
      <c r="O624" s="21"/>
      <c r="P624" s="21"/>
      <c r="Q624" s="21"/>
      <c r="R624" s="21"/>
      <c r="S624" s="21"/>
      <c r="T624" s="20"/>
      <c r="AT624" s="19" t="s">
        <v>4</v>
      </c>
      <c r="AU624" s="19" t="s">
        <v>3</v>
      </c>
      <c r="AV624" s="18" t="s">
        <v>1</v>
      </c>
      <c r="AW624" s="18" t="s">
        <v>2</v>
      </c>
      <c r="AX624" s="18" t="s">
        <v>7</v>
      </c>
      <c r="AY624" s="19" t="s">
        <v>0</v>
      </c>
    </row>
    <row r="625" spans="2:51" s="8" customFormat="1" x14ac:dyDescent="0.2">
      <c r="B625" s="13"/>
      <c r="D625" s="17" t="s">
        <v>4</v>
      </c>
      <c r="E625" s="9" t="s">
        <v>6</v>
      </c>
      <c r="F625" s="16" t="s">
        <v>1</v>
      </c>
      <c r="H625" s="15">
        <v>1</v>
      </c>
      <c r="I625" s="14"/>
      <c r="L625" s="13"/>
      <c r="M625" s="56"/>
      <c r="N625" s="55"/>
      <c r="O625" s="55"/>
      <c r="P625" s="55"/>
      <c r="Q625" s="55"/>
      <c r="R625" s="55"/>
      <c r="S625" s="55"/>
      <c r="T625" s="54"/>
      <c r="AT625" s="9" t="s">
        <v>4</v>
      </c>
      <c r="AU625" s="9" t="s">
        <v>3</v>
      </c>
      <c r="AV625" s="8" t="s">
        <v>3</v>
      </c>
      <c r="AW625" s="8" t="s">
        <v>2</v>
      </c>
      <c r="AX625" s="8" t="s">
        <v>7</v>
      </c>
      <c r="AY625" s="9" t="s">
        <v>0</v>
      </c>
    </row>
    <row r="626" spans="2:51" s="18" customFormat="1" x14ac:dyDescent="0.2">
      <c r="B626" s="23"/>
      <c r="D626" s="17" t="s">
        <v>4</v>
      </c>
      <c r="E626" s="19" t="s">
        <v>6</v>
      </c>
      <c r="F626" s="25" t="s">
        <v>504</v>
      </c>
      <c r="H626" s="19" t="s">
        <v>6</v>
      </c>
      <c r="I626" s="24"/>
      <c r="L626" s="23"/>
      <c r="M626" s="22"/>
      <c r="N626" s="21"/>
      <c r="O626" s="21"/>
      <c r="P626" s="21"/>
      <c r="Q626" s="21"/>
      <c r="R626" s="21"/>
      <c r="S626" s="21"/>
      <c r="T626" s="20"/>
      <c r="AT626" s="19" t="s">
        <v>4</v>
      </c>
      <c r="AU626" s="19" t="s">
        <v>3</v>
      </c>
      <c r="AV626" s="18" t="s">
        <v>1</v>
      </c>
      <c r="AW626" s="18" t="s">
        <v>2</v>
      </c>
      <c r="AX626" s="18" t="s">
        <v>7</v>
      </c>
      <c r="AY626" s="19" t="s">
        <v>0</v>
      </c>
    </row>
    <row r="627" spans="2:51" s="8" customFormat="1" x14ac:dyDescent="0.2">
      <c r="B627" s="13"/>
      <c r="D627" s="17" t="s">
        <v>4</v>
      </c>
      <c r="E627" s="9" t="s">
        <v>6</v>
      </c>
      <c r="F627" s="16" t="s">
        <v>1</v>
      </c>
      <c r="H627" s="15">
        <v>1</v>
      </c>
      <c r="I627" s="14"/>
      <c r="L627" s="13"/>
      <c r="M627" s="56"/>
      <c r="N627" s="55"/>
      <c r="O627" s="55"/>
      <c r="P627" s="55"/>
      <c r="Q627" s="55"/>
      <c r="R627" s="55"/>
      <c r="S627" s="55"/>
      <c r="T627" s="54"/>
      <c r="AT627" s="9" t="s">
        <v>4</v>
      </c>
      <c r="AU627" s="9" t="s">
        <v>3</v>
      </c>
      <c r="AV627" s="8" t="s">
        <v>3</v>
      </c>
      <c r="AW627" s="8" t="s">
        <v>2</v>
      </c>
      <c r="AX627" s="8" t="s">
        <v>7</v>
      </c>
      <c r="AY627" s="9" t="s">
        <v>0</v>
      </c>
    </row>
    <row r="628" spans="2:51" s="18" customFormat="1" x14ac:dyDescent="0.2">
      <c r="B628" s="23"/>
      <c r="D628" s="17" t="s">
        <v>4</v>
      </c>
      <c r="E628" s="19" t="s">
        <v>6</v>
      </c>
      <c r="F628" s="25" t="s">
        <v>502</v>
      </c>
      <c r="H628" s="19" t="s">
        <v>6</v>
      </c>
      <c r="I628" s="24"/>
      <c r="L628" s="23"/>
      <c r="M628" s="22"/>
      <c r="N628" s="21"/>
      <c r="O628" s="21"/>
      <c r="P628" s="21"/>
      <c r="Q628" s="21"/>
      <c r="R628" s="21"/>
      <c r="S628" s="21"/>
      <c r="T628" s="20"/>
      <c r="AT628" s="19" t="s">
        <v>4</v>
      </c>
      <c r="AU628" s="19" t="s">
        <v>3</v>
      </c>
      <c r="AV628" s="18" t="s">
        <v>1</v>
      </c>
      <c r="AW628" s="18" t="s">
        <v>2</v>
      </c>
      <c r="AX628" s="18" t="s">
        <v>7</v>
      </c>
      <c r="AY628" s="19" t="s">
        <v>0</v>
      </c>
    </row>
    <row r="629" spans="2:51" s="8" customFormat="1" x14ac:dyDescent="0.2">
      <c r="B629" s="13"/>
      <c r="D629" s="17" t="s">
        <v>4</v>
      </c>
      <c r="E629" s="9" t="s">
        <v>6</v>
      </c>
      <c r="F629" s="16" t="s">
        <v>3</v>
      </c>
      <c r="H629" s="15">
        <v>2</v>
      </c>
      <c r="I629" s="14"/>
      <c r="L629" s="13"/>
      <c r="M629" s="56"/>
      <c r="N629" s="55"/>
      <c r="O629" s="55"/>
      <c r="P629" s="55"/>
      <c r="Q629" s="55"/>
      <c r="R629" s="55"/>
      <c r="S629" s="55"/>
      <c r="T629" s="54"/>
      <c r="AT629" s="9" t="s">
        <v>4</v>
      </c>
      <c r="AU629" s="9" t="s">
        <v>3</v>
      </c>
      <c r="AV629" s="8" t="s">
        <v>3</v>
      </c>
      <c r="AW629" s="8" t="s">
        <v>2</v>
      </c>
      <c r="AX629" s="8" t="s">
        <v>7</v>
      </c>
      <c r="AY629" s="9" t="s">
        <v>0</v>
      </c>
    </row>
    <row r="630" spans="2:51" s="18" customFormat="1" x14ac:dyDescent="0.2">
      <c r="B630" s="23"/>
      <c r="D630" s="17" t="s">
        <v>4</v>
      </c>
      <c r="E630" s="19" t="s">
        <v>6</v>
      </c>
      <c r="F630" s="25" t="s">
        <v>500</v>
      </c>
      <c r="H630" s="19" t="s">
        <v>6</v>
      </c>
      <c r="I630" s="24"/>
      <c r="L630" s="23"/>
      <c r="M630" s="22"/>
      <c r="N630" s="21"/>
      <c r="O630" s="21"/>
      <c r="P630" s="21"/>
      <c r="Q630" s="21"/>
      <c r="R630" s="21"/>
      <c r="S630" s="21"/>
      <c r="T630" s="20"/>
      <c r="AT630" s="19" t="s">
        <v>4</v>
      </c>
      <c r="AU630" s="19" t="s">
        <v>3</v>
      </c>
      <c r="AV630" s="18" t="s">
        <v>1</v>
      </c>
      <c r="AW630" s="18" t="s">
        <v>2</v>
      </c>
      <c r="AX630" s="18" t="s">
        <v>7</v>
      </c>
      <c r="AY630" s="19" t="s">
        <v>0</v>
      </c>
    </row>
    <row r="631" spans="2:51" s="8" customFormat="1" x14ac:dyDescent="0.2">
      <c r="B631" s="13"/>
      <c r="D631" s="17" t="s">
        <v>4</v>
      </c>
      <c r="E631" s="9" t="s">
        <v>6</v>
      </c>
      <c r="F631" s="16" t="s">
        <v>1</v>
      </c>
      <c r="H631" s="15">
        <v>1</v>
      </c>
      <c r="I631" s="14"/>
      <c r="L631" s="13"/>
      <c r="M631" s="56"/>
      <c r="N631" s="55"/>
      <c r="O631" s="55"/>
      <c r="P631" s="55"/>
      <c r="Q631" s="55"/>
      <c r="R631" s="55"/>
      <c r="S631" s="55"/>
      <c r="T631" s="54"/>
      <c r="AT631" s="9" t="s">
        <v>4</v>
      </c>
      <c r="AU631" s="9" t="s">
        <v>3</v>
      </c>
      <c r="AV631" s="8" t="s">
        <v>3</v>
      </c>
      <c r="AW631" s="8" t="s">
        <v>2</v>
      </c>
      <c r="AX631" s="8" t="s">
        <v>7</v>
      </c>
      <c r="AY631" s="9" t="s">
        <v>0</v>
      </c>
    </row>
    <row r="632" spans="2:51" s="18" customFormat="1" x14ac:dyDescent="0.2">
      <c r="B632" s="23"/>
      <c r="D632" s="17" t="s">
        <v>4</v>
      </c>
      <c r="E632" s="19" t="s">
        <v>6</v>
      </c>
      <c r="F632" s="25" t="s">
        <v>498</v>
      </c>
      <c r="H632" s="19" t="s">
        <v>6</v>
      </c>
      <c r="I632" s="24"/>
      <c r="L632" s="23"/>
      <c r="M632" s="22"/>
      <c r="N632" s="21"/>
      <c r="O632" s="21"/>
      <c r="P632" s="21"/>
      <c r="Q632" s="21"/>
      <c r="R632" s="21"/>
      <c r="S632" s="21"/>
      <c r="T632" s="20"/>
      <c r="AT632" s="19" t="s">
        <v>4</v>
      </c>
      <c r="AU632" s="19" t="s">
        <v>3</v>
      </c>
      <c r="AV632" s="18" t="s">
        <v>1</v>
      </c>
      <c r="AW632" s="18" t="s">
        <v>2</v>
      </c>
      <c r="AX632" s="18" t="s">
        <v>7</v>
      </c>
      <c r="AY632" s="19" t="s">
        <v>0</v>
      </c>
    </row>
    <row r="633" spans="2:51" s="8" customFormat="1" x14ac:dyDescent="0.2">
      <c r="B633" s="13"/>
      <c r="D633" s="17" t="s">
        <v>4</v>
      </c>
      <c r="E633" s="9" t="s">
        <v>6</v>
      </c>
      <c r="F633" s="16" t="s">
        <v>1</v>
      </c>
      <c r="H633" s="15">
        <v>1</v>
      </c>
      <c r="I633" s="14"/>
      <c r="L633" s="13"/>
      <c r="M633" s="56"/>
      <c r="N633" s="55"/>
      <c r="O633" s="55"/>
      <c r="P633" s="55"/>
      <c r="Q633" s="55"/>
      <c r="R633" s="55"/>
      <c r="S633" s="55"/>
      <c r="T633" s="54"/>
      <c r="AT633" s="9" t="s">
        <v>4</v>
      </c>
      <c r="AU633" s="9" t="s">
        <v>3</v>
      </c>
      <c r="AV633" s="8" t="s">
        <v>3</v>
      </c>
      <c r="AW633" s="8" t="s">
        <v>2</v>
      </c>
      <c r="AX633" s="8" t="s">
        <v>7</v>
      </c>
      <c r="AY633" s="9" t="s">
        <v>0</v>
      </c>
    </row>
    <row r="634" spans="2:51" s="18" customFormat="1" x14ac:dyDescent="0.2">
      <c r="B634" s="23"/>
      <c r="D634" s="17" t="s">
        <v>4</v>
      </c>
      <c r="E634" s="19" t="s">
        <v>6</v>
      </c>
      <c r="F634" s="25" t="s">
        <v>496</v>
      </c>
      <c r="H634" s="19" t="s">
        <v>6</v>
      </c>
      <c r="I634" s="24"/>
      <c r="L634" s="23"/>
      <c r="M634" s="22"/>
      <c r="N634" s="21"/>
      <c r="O634" s="21"/>
      <c r="P634" s="21"/>
      <c r="Q634" s="21"/>
      <c r="R634" s="21"/>
      <c r="S634" s="21"/>
      <c r="T634" s="20"/>
      <c r="AT634" s="19" t="s">
        <v>4</v>
      </c>
      <c r="AU634" s="19" t="s">
        <v>3</v>
      </c>
      <c r="AV634" s="18" t="s">
        <v>1</v>
      </c>
      <c r="AW634" s="18" t="s">
        <v>2</v>
      </c>
      <c r="AX634" s="18" t="s">
        <v>7</v>
      </c>
      <c r="AY634" s="19" t="s">
        <v>0</v>
      </c>
    </row>
    <row r="635" spans="2:51" s="8" customFormat="1" x14ac:dyDescent="0.2">
      <c r="B635" s="13"/>
      <c r="D635" s="17" t="s">
        <v>4</v>
      </c>
      <c r="E635" s="9" t="s">
        <v>6</v>
      </c>
      <c r="F635" s="16" t="s">
        <v>1</v>
      </c>
      <c r="H635" s="15">
        <v>1</v>
      </c>
      <c r="I635" s="14"/>
      <c r="L635" s="13"/>
      <c r="M635" s="56"/>
      <c r="N635" s="55"/>
      <c r="O635" s="55"/>
      <c r="P635" s="55"/>
      <c r="Q635" s="55"/>
      <c r="R635" s="55"/>
      <c r="S635" s="55"/>
      <c r="T635" s="54"/>
      <c r="AT635" s="9" t="s">
        <v>4</v>
      </c>
      <c r="AU635" s="9" t="s">
        <v>3</v>
      </c>
      <c r="AV635" s="8" t="s">
        <v>3</v>
      </c>
      <c r="AW635" s="8" t="s">
        <v>2</v>
      </c>
      <c r="AX635" s="8" t="s">
        <v>7</v>
      </c>
      <c r="AY635" s="9" t="s">
        <v>0</v>
      </c>
    </row>
    <row r="636" spans="2:51" s="18" customFormat="1" x14ac:dyDescent="0.2">
      <c r="B636" s="23"/>
      <c r="D636" s="17" t="s">
        <v>4</v>
      </c>
      <c r="E636" s="19" t="s">
        <v>6</v>
      </c>
      <c r="F636" s="25" t="s">
        <v>494</v>
      </c>
      <c r="H636" s="19" t="s">
        <v>6</v>
      </c>
      <c r="I636" s="24"/>
      <c r="L636" s="23"/>
      <c r="M636" s="22"/>
      <c r="N636" s="21"/>
      <c r="O636" s="21"/>
      <c r="P636" s="21"/>
      <c r="Q636" s="21"/>
      <c r="R636" s="21"/>
      <c r="S636" s="21"/>
      <c r="T636" s="20"/>
      <c r="AT636" s="19" t="s">
        <v>4</v>
      </c>
      <c r="AU636" s="19" t="s">
        <v>3</v>
      </c>
      <c r="AV636" s="18" t="s">
        <v>1</v>
      </c>
      <c r="AW636" s="18" t="s">
        <v>2</v>
      </c>
      <c r="AX636" s="18" t="s">
        <v>7</v>
      </c>
      <c r="AY636" s="19" t="s">
        <v>0</v>
      </c>
    </row>
    <row r="637" spans="2:51" s="8" customFormat="1" x14ac:dyDescent="0.2">
      <c r="B637" s="13"/>
      <c r="D637" s="17" t="s">
        <v>4</v>
      </c>
      <c r="E637" s="9" t="s">
        <v>6</v>
      </c>
      <c r="F637" s="16" t="s">
        <v>1</v>
      </c>
      <c r="H637" s="15">
        <v>1</v>
      </c>
      <c r="I637" s="14"/>
      <c r="L637" s="13"/>
      <c r="M637" s="56"/>
      <c r="N637" s="55"/>
      <c r="O637" s="55"/>
      <c r="P637" s="55"/>
      <c r="Q637" s="55"/>
      <c r="R637" s="55"/>
      <c r="S637" s="55"/>
      <c r="T637" s="54"/>
      <c r="AT637" s="9" t="s">
        <v>4</v>
      </c>
      <c r="AU637" s="9" t="s">
        <v>3</v>
      </c>
      <c r="AV637" s="8" t="s">
        <v>3</v>
      </c>
      <c r="AW637" s="8" t="s">
        <v>2</v>
      </c>
      <c r="AX637" s="8" t="s">
        <v>7</v>
      </c>
      <c r="AY637" s="9" t="s">
        <v>0</v>
      </c>
    </row>
    <row r="638" spans="2:51" s="18" customFormat="1" x14ac:dyDescent="0.2">
      <c r="B638" s="23"/>
      <c r="D638" s="17" t="s">
        <v>4</v>
      </c>
      <c r="E638" s="19" t="s">
        <v>6</v>
      </c>
      <c r="F638" s="25" t="s">
        <v>492</v>
      </c>
      <c r="H638" s="19" t="s">
        <v>6</v>
      </c>
      <c r="I638" s="24"/>
      <c r="L638" s="23"/>
      <c r="M638" s="22"/>
      <c r="N638" s="21"/>
      <c r="O638" s="21"/>
      <c r="P638" s="21"/>
      <c r="Q638" s="21"/>
      <c r="R638" s="21"/>
      <c r="S638" s="21"/>
      <c r="T638" s="20"/>
      <c r="AT638" s="19" t="s">
        <v>4</v>
      </c>
      <c r="AU638" s="19" t="s">
        <v>3</v>
      </c>
      <c r="AV638" s="18" t="s">
        <v>1</v>
      </c>
      <c r="AW638" s="18" t="s">
        <v>2</v>
      </c>
      <c r="AX638" s="18" t="s">
        <v>7</v>
      </c>
      <c r="AY638" s="19" t="s">
        <v>0</v>
      </c>
    </row>
    <row r="639" spans="2:51" s="8" customFormat="1" x14ac:dyDescent="0.2">
      <c r="B639" s="13"/>
      <c r="D639" s="17" t="s">
        <v>4</v>
      </c>
      <c r="E639" s="9" t="s">
        <v>6</v>
      </c>
      <c r="F639" s="16" t="s">
        <v>1</v>
      </c>
      <c r="H639" s="15">
        <v>1</v>
      </c>
      <c r="I639" s="14"/>
      <c r="L639" s="13"/>
      <c r="M639" s="56"/>
      <c r="N639" s="55"/>
      <c r="O639" s="55"/>
      <c r="P639" s="55"/>
      <c r="Q639" s="55"/>
      <c r="R639" s="55"/>
      <c r="S639" s="55"/>
      <c r="T639" s="54"/>
      <c r="AT639" s="9" t="s">
        <v>4</v>
      </c>
      <c r="AU639" s="9" t="s">
        <v>3</v>
      </c>
      <c r="AV639" s="8" t="s">
        <v>3</v>
      </c>
      <c r="AW639" s="8" t="s">
        <v>2</v>
      </c>
      <c r="AX639" s="8" t="s">
        <v>7</v>
      </c>
      <c r="AY639" s="9" t="s">
        <v>0</v>
      </c>
    </row>
    <row r="640" spans="2:51" s="18" customFormat="1" x14ac:dyDescent="0.2">
      <c r="B640" s="23"/>
      <c r="D640" s="17" t="s">
        <v>4</v>
      </c>
      <c r="E640" s="19" t="s">
        <v>6</v>
      </c>
      <c r="F640" s="25" t="s">
        <v>490</v>
      </c>
      <c r="H640" s="19" t="s">
        <v>6</v>
      </c>
      <c r="I640" s="24"/>
      <c r="L640" s="23"/>
      <c r="M640" s="22"/>
      <c r="N640" s="21"/>
      <c r="O640" s="21"/>
      <c r="P640" s="21"/>
      <c r="Q640" s="21"/>
      <c r="R640" s="21"/>
      <c r="S640" s="21"/>
      <c r="T640" s="20"/>
      <c r="AT640" s="19" t="s">
        <v>4</v>
      </c>
      <c r="AU640" s="19" t="s">
        <v>3</v>
      </c>
      <c r="AV640" s="18" t="s">
        <v>1</v>
      </c>
      <c r="AW640" s="18" t="s">
        <v>2</v>
      </c>
      <c r="AX640" s="18" t="s">
        <v>7</v>
      </c>
      <c r="AY640" s="19" t="s">
        <v>0</v>
      </c>
    </row>
    <row r="641" spans="1:65" s="8" customFormat="1" x14ac:dyDescent="0.2">
      <c r="B641" s="13"/>
      <c r="D641" s="17" t="s">
        <v>4</v>
      </c>
      <c r="E641" s="9" t="s">
        <v>6</v>
      </c>
      <c r="F641" s="16" t="s">
        <v>1</v>
      </c>
      <c r="H641" s="15">
        <v>1</v>
      </c>
      <c r="I641" s="14"/>
      <c r="L641" s="13"/>
      <c r="M641" s="56"/>
      <c r="N641" s="55"/>
      <c r="O641" s="55"/>
      <c r="P641" s="55"/>
      <c r="Q641" s="55"/>
      <c r="R641" s="55"/>
      <c r="S641" s="55"/>
      <c r="T641" s="54"/>
      <c r="AT641" s="9" t="s">
        <v>4</v>
      </c>
      <c r="AU641" s="9" t="s">
        <v>3</v>
      </c>
      <c r="AV641" s="8" t="s">
        <v>3</v>
      </c>
      <c r="AW641" s="8" t="s">
        <v>2</v>
      </c>
      <c r="AX641" s="8" t="s">
        <v>7</v>
      </c>
      <c r="AY641" s="9" t="s">
        <v>0</v>
      </c>
    </row>
    <row r="642" spans="1:65" s="18" customFormat="1" x14ac:dyDescent="0.2">
      <c r="B642" s="23"/>
      <c r="D642" s="17" t="s">
        <v>4</v>
      </c>
      <c r="E642" s="19" t="s">
        <v>6</v>
      </c>
      <c r="F642" s="25" t="s">
        <v>488</v>
      </c>
      <c r="H642" s="19" t="s">
        <v>6</v>
      </c>
      <c r="I642" s="24"/>
      <c r="L642" s="23"/>
      <c r="M642" s="22"/>
      <c r="N642" s="21"/>
      <c r="O642" s="21"/>
      <c r="P642" s="21"/>
      <c r="Q642" s="21"/>
      <c r="R642" s="21"/>
      <c r="S642" s="21"/>
      <c r="T642" s="20"/>
      <c r="AT642" s="19" t="s">
        <v>4</v>
      </c>
      <c r="AU642" s="19" t="s">
        <v>3</v>
      </c>
      <c r="AV642" s="18" t="s">
        <v>1</v>
      </c>
      <c r="AW642" s="18" t="s">
        <v>2</v>
      </c>
      <c r="AX642" s="18" t="s">
        <v>7</v>
      </c>
      <c r="AY642" s="19" t="s">
        <v>0</v>
      </c>
    </row>
    <row r="643" spans="1:65" s="8" customFormat="1" x14ac:dyDescent="0.2">
      <c r="B643" s="13"/>
      <c r="D643" s="17" t="s">
        <v>4</v>
      </c>
      <c r="E643" s="9" t="s">
        <v>6</v>
      </c>
      <c r="F643" s="16" t="s">
        <v>1</v>
      </c>
      <c r="H643" s="15">
        <v>1</v>
      </c>
      <c r="I643" s="14"/>
      <c r="L643" s="13"/>
      <c r="M643" s="56"/>
      <c r="N643" s="55"/>
      <c r="O643" s="55"/>
      <c r="P643" s="55"/>
      <c r="Q643" s="55"/>
      <c r="R643" s="55"/>
      <c r="S643" s="55"/>
      <c r="T643" s="54"/>
      <c r="AT643" s="9" t="s">
        <v>4</v>
      </c>
      <c r="AU643" s="9" t="s">
        <v>3</v>
      </c>
      <c r="AV643" s="8" t="s">
        <v>3</v>
      </c>
      <c r="AW643" s="8" t="s">
        <v>2</v>
      </c>
      <c r="AX643" s="8" t="s">
        <v>7</v>
      </c>
      <c r="AY643" s="9" t="s">
        <v>0</v>
      </c>
    </row>
    <row r="644" spans="1:65" s="18" customFormat="1" x14ac:dyDescent="0.2">
      <c r="B644" s="23"/>
      <c r="D644" s="17" t="s">
        <v>4</v>
      </c>
      <c r="E644" s="19" t="s">
        <v>6</v>
      </c>
      <c r="F644" s="25" t="s">
        <v>486</v>
      </c>
      <c r="H644" s="19" t="s">
        <v>6</v>
      </c>
      <c r="I644" s="24"/>
      <c r="L644" s="23"/>
      <c r="M644" s="22"/>
      <c r="N644" s="21"/>
      <c r="O644" s="21"/>
      <c r="P644" s="21"/>
      <c r="Q644" s="21"/>
      <c r="R644" s="21"/>
      <c r="S644" s="21"/>
      <c r="T644" s="20"/>
      <c r="AT644" s="19" t="s">
        <v>4</v>
      </c>
      <c r="AU644" s="19" t="s">
        <v>3</v>
      </c>
      <c r="AV644" s="18" t="s">
        <v>1</v>
      </c>
      <c r="AW644" s="18" t="s">
        <v>2</v>
      </c>
      <c r="AX644" s="18" t="s">
        <v>7</v>
      </c>
      <c r="AY644" s="19" t="s">
        <v>0</v>
      </c>
    </row>
    <row r="645" spans="1:65" s="8" customFormat="1" x14ac:dyDescent="0.2">
      <c r="B645" s="13"/>
      <c r="D645" s="17" t="s">
        <v>4</v>
      </c>
      <c r="E645" s="9" t="s">
        <v>6</v>
      </c>
      <c r="F645" s="16" t="s">
        <v>1</v>
      </c>
      <c r="H645" s="15">
        <v>1</v>
      </c>
      <c r="I645" s="14"/>
      <c r="L645" s="13"/>
      <c r="M645" s="56"/>
      <c r="N645" s="55"/>
      <c r="O645" s="55"/>
      <c r="P645" s="55"/>
      <c r="Q645" s="55"/>
      <c r="R645" s="55"/>
      <c r="S645" s="55"/>
      <c r="T645" s="54"/>
      <c r="AT645" s="9" t="s">
        <v>4</v>
      </c>
      <c r="AU645" s="9" t="s">
        <v>3</v>
      </c>
      <c r="AV645" s="8" t="s">
        <v>3</v>
      </c>
      <c r="AW645" s="8" t="s">
        <v>2</v>
      </c>
      <c r="AX645" s="8" t="s">
        <v>7</v>
      </c>
      <c r="AY645" s="9" t="s">
        <v>0</v>
      </c>
    </row>
    <row r="646" spans="1:65" s="18" customFormat="1" x14ac:dyDescent="0.2">
      <c r="B646" s="23"/>
      <c r="D646" s="17" t="s">
        <v>4</v>
      </c>
      <c r="E646" s="19" t="s">
        <v>6</v>
      </c>
      <c r="F646" s="25" t="s">
        <v>484</v>
      </c>
      <c r="H646" s="19" t="s">
        <v>6</v>
      </c>
      <c r="I646" s="24"/>
      <c r="L646" s="23"/>
      <c r="M646" s="22"/>
      <c r="N646" s="21"/>
      <c r="O646" s="21"/>
      <c r="P646" s="21"/>
      <c r="Q646" s="21"/>
      <c r="R646" s="21"/>
      <c r="S646" s="21"/>
      <c r="T646" s="20"/>
      <c r="AT646" s="19" t="s">
        <v>4</v>
      </c>
      <c r="AU646" s="19" t="s">
        <v>3</v>
      </c>
      <c r="AV646" s="18" t="s">
        <v>1</v>
      </c>
      <c r="AW646" s="18" t="s">
        <v>2</v>
      </c>
      <c r="AX646" s="18" t="s">
        <v>7</v>
      </c>
      <c r="AY646" s="19" t="s">
        <v>0</v>
      </c>
    </row>
    <row r="647" spans="1:65" s="8" customFormat="1" x14ac:dyDescent="0.2">
      <c r="B647" s="13"/>
      <c r="D647" s="17" t="s">
        <v>4</v>
      </c>
      <c r="E647" s="9" t="s">
        <v>6</v>
      </c>
      <c r="F647" s="16" t="s">
        <v>1</v>
      </c>
      <c r="H647" s="15">
        <v>1</v>
      </c>
      <c r="I647" s="14"/>
      <c r="L647" s="13"/>
      <c r="M647" s="56"/>
      <c r="N647" s="55"/>
      <c r="O647" s="55"/>
      <c r="P647" s="55"/>
      <c r="Q647" s="55"/>
      <c r="R647" s="55"/>
      <c r="S647" s="55"/>
      <c r="T647" s="54"/>
      <c r="AT647" s="9" t="s">
        <v>4</v>
      </c>
      <c r="AU647" s="9" t="s">
        <v>3</v>
      </c>
      <c r="AV647" s="8" t="s">
        <v>3</v>
      </c>
      <c r="AW647" s="8" t="s">
        <v>2</v>
      </c>
      <c r="AX647" s="8" t="s">
        <v>7</v>
      </c>
      <c r="AY647" s="9" t="s">
        <v>0</v>
      </c>
    </row>
    <row r="648" spans="1:65" s="69" customFormat="1" x14ac:dyDescent="0.2">
      <c r="B648" s="74"/>
      <c r="D648" s="17" t="s">
        <v>4</v>
      </c>
      <c r="E648" s="70" t="s">
        <v>6</v>
      </c>
      <c r="F648" s="77" t="s">
        <v>42</v>
      </c>
      <c r="H648" s="76">
        <v>133</v>
      </c>
      <c r="I648" s="75"/>
      <c r="L648" s="74"/>
      <c r="M648" s="73"/>
      <c r="N648" s="72"/>
      <c r="O648" s="72"/>
      <c r="P648" s="72"/>
      <c r="Q648" s="72"/>
      <c r="R648" s="72"/>
      <c r="S648" s="72"/>
      <c r="T648" s="71"/>
      <c r="AT648" s="70" t="s">
        <v>4</v>
      </c>
      <c r="AU648" s="70" t="s">
        <v>3</v>
      </c>
      <c r="AV648" s="69" t="s">
        <v>19</v>
      </c>
      <c r="AW648" s="69" t="s">
        <v>2</v>
      </c>
      <c r="AX648" s="69" t="s">
        <v>1</v>
      </c>
      <c r="AY648" s="70" t="s">
        <v>0</v>
      </c>
    </row>
    <row r="649" spans="1:65" s="2" customFormat="1" ht="16.5" customHeight="1" x14ac:dyDescent="0.2">
      <c r="A649" s="3"/>
      <c r="B649" s="41"/>
      <c r="C649" s="90" t="s">
        <v>547</v>
      </c>
      <c r="D649" s="90" t="s">
        <v>26</v>
      </c>
      <c r="E649" s="89" t="s">
        <v>546</v>
      </c>
      <c r="F649" s="88" t="s">
        <v>545</v>
      </c>
      <c r="G649" s="87" t="s">
        <v>27</v>
      </c>
      <c r="H649" s="63">
        <v>855.15800000000002</v>
      </c>
      <c r="I649" s="62"/>
      <c r="J649" s="61">
        <f>ROUND(I649*H649,2)</f>
        <v>0</v>
      </c>
      <c r="K649" s="60" t="s">
        <v>13</v>
      </c>
      <c r="L649" s="59"/>
      <c r="M649" s="58" t="s">
        <v>6</v>
      </c>
      <c r="N649" s="57" t="s">
        <v>12</v>
      </c>
      <c r="O649" s="31"/>
      <c r="P649" s="30">
        <f>O649*H649</f>
        <v>0</v>
      </c>
      <c r="Q649" s="30">
        <v>0.41299999999999998</v>
      </c>
      <c r="R649" s="30">
        <f>Q649*H649</f>
        <v>353.18025399999999</v>
      </c>
      <c r="S649" s="30">
        <v>0</v>
      </c>
      <c r="T649" s="29">
        <f>S649*H649</f>
        <v>0</v>
      </c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R649" s="26" t="s">
        <v>256</v>
      </c>
      <c r="AT649" s="26" t="s">
        <v>26</v>
      </c>
      <c r="AU649" s="26" t="s">
        <v>3</v>
      </c>
      <c r="AY649" s="27" t="s">
        <v>0</v>
      </c>
      <c r="BE649" s="28">
        <f>IF(N649="základní",J649,0)</f>
        <v>0</v>
      </c>
      <c r="BF649" s="28">
        <f>IF(N649="snížená",J649,0)</f>
        <v>0</v>
      </c>
      <c r="BG649" s="28">
        <f>IF(N649="zákl. přenesená",J649,0)</f>
        <v>0</v>
      </c>
      <c r="BH649" s="28">
        <f>IF(N649="sníž. přenesená",J649,0)</f>
        <v>0</v>
      </c>
      <c r="BI649" s="28">
        <f>IF(N649="nulová",J649,0)</f>
        <v>0</v>
      </c>
      <c r="BJ649" s="27" t="s">
        <v>1</v>
      </c>
      <c r="BK649" s="28">
        <f>ROUND(I649*H649,2)</f>
        <v>0</v>
      </c>
      <c r="BL649" s="27" t="s">
        <v>19</v>
      </c>
      <c r="BM649" s="26" t="s">
        <v>544</v>
      </c>
    </row>
    <row r="650" spans="1:65" s="18" customFormat="1" x14ac:dyDescent="0.2">
      <c r="B650" s="23"/>
      <c r="D650" s="17" t="s">
        <v>4</v>
      </c>
      <c r="E650" s="19" t="s">
        <v>6</v>
      </c>
      <c r="F650" s="25" t="s">
        <v>543</v>
      </c>
      <c r="H650" s="19" t="s">
        <v>6</v>
      </c>
      <c r="I650" s="24"/>
      <c r="L650" s="23"/>
      <c r="M650" s="22"/>
      <c r="N650" s="21"/>
      <c r="O650" s="21"/>
      <c r="P650" s="21"/>
      <c r="Q650" s="21"/>
      <c r="R650" s="21"/>
      <c r="S650" s="21"/>
      <c r="T650" s="20"/>
      <c r="AT650" s="19" t="s">
        <v>4</v>
      </c>
      <c r="AU650" s="19" t="s">
        <v>3</v>
      </c>
      <c r="AV650" s="18" t="s">
        <v>1</v>
      </c>
      <c r="AW650" s="18" t="s">
        <v>2</v>
      </c>
      <c r="AX650" s="18" t="s">
        <v>7</v>
      </c>
      <c r="AY650" s="19" t="s">
        <v>0</v>
      </c>
    </row>
    <row r="651" spans="1:65" s="18" customFormat="1" x14ac:dyDescent="0.2">
      <c r="B651" s="23"/>
      <c r="D651" s="17" t="s">
        <v>4</v>
      </c>
      <c r="E651" s="19" t="s">
        <v>6</v>
      </c>
      <c r="F651" s="25" t="s">
        <v>542</v>
      </c>
      <c r="H651" s="19" t="s">
        <v>6</v>
      </c>
      <c r="I651" s="24"/>
      <c r="L651" s="23"/>
      <c r="M651" s="22"/>
      <c r="N651" s="21"/>
      <c r="O651" s="21"/>
      <c r="P651" s="21"/>
      <c r="Q651" s="21"/>
      <c r="R651" s="21"/>
      <c r="S651" s="21"/>
      <c r="T651" s="20"/>
      <c r="AT651" s="19" t="s">
        <v>4</v>
      </c>
      <c r="AU651" s="19" t="s">
        <v>3</v>
      </c>
      <c r="AV651" s="18" t="s">
        <v>1</v>
      </c>
      <c r="AW651" s="18" t="s">
        <v>2</v>
      </c>
      <c r="AX651" s="18" t="s">
        <v>7</v>
      </c>
      <c r="AY651" s="19" t="s">
        <v>0</v>
      </c>
    </row>
    <row r="652" spans="1:65" s="18" customFormat="1" x14ac:dyDescent="0.2">
      <c r="B652" s="23"/>
      <c r="D652" s="17" t="s">
        <v>4</v>
      </c>
      <c r="E652" s="19" t="s">
        <v>6</v>
      </c>
      <c r="F652" s="25" t="s">
        <v>541</v>
      </c>
      <c r="H652" s="19" t="s">
        <v>6</v>
      </c>
      <c r="I652" s="24"/>
      <c r="L652" s="23"/>
      <c r="M652" s="22"/>
      <c r="N652" s="21"/>
      <c r="O652" s="21"/>
      <c r="P652" s="21"/>
      <c r="Q652" s="21"/>
      <c r="R652" s="21"/>
      <c r="S652" s="21"/>
      <c r="T652" s="20"/>
      <c r="AT652" s="19" t="s">
        <v>4</v>
      </c>
      <c r="AU652" s="19" t="s">
        <v>3</v>
      </c>
      <c r="AV652" s="18" t="s">
        <v>1</v>
      </c>
      <c r="AW652" s="18" t="s">
        <v>2</v>
      </c>
      <c r="AX652" s="18" t="s">
        <v>7</v>
      </c>
      <c r="AY652" s="19" t="s">
        <v>0</v>
      </c>
    </row>
    <row r="653" spans="1:65" s="18" customFormat="1" x14ac:dyDescent="0.2">
      <c r="B653" s="23"/>
      <c r="D653" s="17" t="s">
        <v>4</v>
      </c>
      <c r="E653" s="19" t="s">
        <v>6</v>
      </c>
      <c r="F653" s="25" t="s">
        <v>540</v>
      </c>
      <c r="H653" s="19" t="s">
        <v>6</v>
      </c>
      <c r="I653" s="24"/>
      <c r="L653" s="23"/>
      <c r="M653" s="22"/>
      <c r="N653" s="21"/>
      <c r="O653" s="21"/>
      <c r="P653" s="21"/>
      <c r="Q653" s="21"/>
      <c r="R653" s="21"/>
      <c r="S653" s="21"/>
      <c r="T653" s="20"/>
      <c r="AT653" s="19" t="s">
        <v>4</v>
      </c>
      <c r="AU653" s="19" t="s">
        <v>3</v>
      </c>
      <c r="AV653" s="18" t="s">
        <v>1</v>
      </c>
      <c r="AW653" s="18" t="s">
        <v>2</v>
      </c>
      <c r="AX653" s="18" t="s">
        <v>7</v>
      </c>
      <c r="AY653" s="19" t="s">
        <v>0</v>
      </c>
    </row>
    <row r="654" spans="1:65" s="18" customFormat="1" x14ac:dyDescent="0.2">
      <c r="B654" s="23"/>
      <c r="D654" s="17" t="s">
        <v>4</v>
      </c>
      <c r="E654" s="19" t="s">
        <v>6</v>
      </c>
      <c r="F654" s="25" t="s">
        <v>138</v>
      </c>
      <c r="H654" s="19" t="s">
        <v>6</v>
      </c>
      <c r="I654" s="24"/>
      <c r="L654" s="23"/>
      <c r="M654" s="22"/>
      <c r="N654" s="21"/>
      <c r="O654" s="21"/>
      <c r="P654" s="21"/>
      <c r="Q654" s="21"/>
      <c r="R654" s="21"/>
      <c r="S654" s="21"/>
      <c r="T654" s="20"/>
      <c r="AT654" s="19" t="s">
        <v>4</v>
      </c>
      <c r="AU654" s="19" t="s">
        <v>3</v>
      </c>
      <c r="AV654" s="18" t="s">
        <v>1</v>
      </c>
      <c r="AW654" s="18" t="s">
        <v>2</v>
      </c>
      <c r="AX654" s="18" t="s">
        <v>7</v>
      </c>
      <c r="AY654" s="19" t="s">
        <v>0</v>
      </c>
    </row>
    <row r="655" spans="1:65" s="18" customFormat="1" x14ac:dyDescent="0.2">
      <c r="B655" s="23"/>
      <c r="D655" s="17" t="s">
        <v>4</v>
      </c>
      <c r="E655" s="19" t="s">
        <v>6</v>
      </c>
      <c r="F655" s="25" t="s">
        <v>539</v>
      </c>
      <c r="H655" s="19" t="s">
        <v>6</v>
      </c>
      <c r="I655" s="24"/>
      <c r="L655" s="23"/>
      <c r="M655" s="22"/>
      <c r="N655" s="21"/>
      <c r="O655" s="21"/>
      <c r="P655" s="21"/>
      <c r="Q655" s="21"/>
      <c r="R655" s="21"/>
      <c r="S655" s="21"/>
      <c r="T655" s="20"/>
      <c r="AT655" s="19" t="s">
        <v>4</v>
      </c>
      <c r="AU655" s="19" t="s">
        <v>3</v>
      </c>
      <c r="AV655" s="18" t="s">
        <v>1</v>
      </c>
      <c r="AW655" s="18" t="s">
        <v>2</v>
      </c>
      <c r="AX655" s="18" t="s">
        <v>7</v>
      </c>
      <c r="AY655" s="19" t="s">
        <v>0</v>
      </c>
    </row>
    <row r="656" spans="1:65" s="18" customFormat="1" x14ac:dyDescent="0.2">
      <c r="B656" s="23"/>
      <c r="D656" s="17" t="s">
        <v>4</v>
      </c>
      <c r="E656" s="19" t="s">
        <v>6</v>
      </c>
      <c r="F656" s="25" t="s">
        <v>538</v>
      </c>
      <c r="H656" s="19" t="s">
        <v>6</v>
      </c>
      <c r="I656" s="24"/>
      <c r="L656" s="23"/>
      <c r="M656" s="22"/>
      <c r="N656" s="21"/>
      <c r="O656" s="21"/>
      <c r="P656" s="21"/>
      <c r="Q656" s="21"/>
      <c r="R656" s="21"/>
      <c r="S656" s="21"/>
      <c r="T656" s="20"/>
      <c r="AT656" s="19" t="s">
        <v>4</v>
      </c>
      <c r="AU656" s="19" t="s">
        <v>3</v>
      </c>
      <c r="AV656" s="18" t="s">
        <v>1</v>
      </c>
      <c r="AW656" s="18" t="s">
        <v>2</v>
      </c>
      <c r="AX656" s="18" t="s">
        <v>7</v>
      </c>
      <c r="AY656" s="19" t="s">
        <v>0</v>
      </c>
    </row>
    <row r="657" spans="2:51" s="18" customFormat="1" x14ac:dyDescent="0.2">
      <c r="B657" s="23"/>
      <c r="D657" s="17" t="s">
        <v>4</v>
      </c>
      <c r="E657" s="19" t="s">
        <v>6</v>
      </c>
      <c r="F657" s="25" t="s">
        <v>537</v>
      </c>
      <c r="H657" s="19" t="s">
        <v>6</v>
      </c>
      <c r="I657" s="24"/>
      <c r="L657" s="23"/>
      <c r="M657" s="22"/>
      <c r="N657" s="21"/>
      <c r="O657" s="21"/>
      <c r="P657" s="21"/>
      <c r="Q657" s="21"/>
      <c r="R657" s="21"/>
      <c r="S657" s="21"/>
      <c r="T657" s="20"/>
      <c r="AT657" s="19" t="s">
        <v>4</v>
      </c>
      <c r="AU657" s="19" t="s">
        <v>3</v>
      </c>
      <c r="AV657" s="18" t="s">
        <v>1</v>
      </c>
      <c r="AW657" s="18" t="s">
        <v>2</v>
      </c>
      <c r="AX657" s="18" t="s">
        <v>7</v>
      </c>
      <c r="AY657" s="19" t="s">
        <v>0</v>
      </c>
    </row>
    <row r="658" spans="2:51" s="18" customFormat="1" x14ac:dyDescent="0.2">
      <c r="B658" s="23"/>
      <c r="D658" s="17" t="s">
        <v>4</v>
      </c>
      <c r="E658" s="19" t="s">
        <v>6</v>
      </c>
      <c r="F658" s="25" t="s">
        <v>536</v>
      </c>
      <c r="H658" s="19" t="s">
        <v>6</v>
      </c>
      <c r="I658" s="24"/>
      <c r="L658" s="23"/>
      <c r="M658" s="22"/>
      <c r="N658" s="21"/>
      <c r="O658" s="21"/>
      <c r="P658" s="21"/>
      <c r="Q658" s="21"/>
      <c r="R658" s="21"/>
      <c r="S658" s="21"/>
      <c r="T658" s="20"/>
      <c r="AT658" s="19" t="s">
        <v>4</v>
      </c>
      <c r="AU658" s="19" t="s">
        <v>3</v>
      </c>
      <c r="AV658" s="18" t="s">
        <v>1</v>
      </c>
      <c r="AW658" s="18" t="s">
        <v>2</v>
      </c>
      <c r="AX658" s="18" t="s">
        <v>7</v>
      </c>
      <c r="AY658" s="19" t="s">
        <v>0</v>
      </c>
    </row>
    <row r="659" spans="2:51" s="18" customFormat="1" x14ac:dyDescent="0.2">
      <c r="B659" s="23"/>
      <c r="D659" s="17" t="s">
        <v>4</v>
      </c>
      <c r="E659" s="19" t="s">
        <v>6</v>
      </c>
      <c r="F659" s="25" t="s">
        <v>535</v>
      </c>
      <c r="H659" s="19" t="s">
        <v>6</v>
      </c>
      <c r="I659" s="24"/>
      <c r="L659" s="23"/>
      <c r="M659" s="22"/>
      <c r="N659" s="21"/>
      <c r="O659" s="21"/>
      <c r="P659" s="21"/>
      <c r="Q659" s="21"/>
      <c r="R659" s="21"/>
      <c r="S659" s="21"/>
      <c r="T659" s="20"/>
      <c r="AT659" s="19" t="s">
        <v>4</v>
      </c>
      <c r="AU659" s="19" t="s">
        <v>3</v>
      </c>
      <c r="AV659" s="18" t="s">
        <v>1</v>
      </c>
      <c r="AW659" s="18" t="s">
        <v>2</v>
      </c>
      <c r="AX659" s="18" t="s">
        <v>7</v>
      </c>
      <c r="AY659" s="19" t="s">
        <v>0</v>
      </c>
    </row>
    <row r="660" spans="2:51" s="18" customFormat="1" x14ac:dyDescent="0.2">
      <c r="B660" s="23"/>
      <c r="D660" s="17" t="s">
        <v>4</v>
      </c>
      <c r="E660" s="19" t="s">
        <v>6</v>
      </c>
      <c r="F660" s="25" t="s">
        <v>534</v>
      </c>
      <c r="H660" s="19" t="s">
        <v>6</v>
      </c>
      <c r="I660" s="24"/>
      <c r="L660" s="23"/>
      <c r="M660" s="22"/>
      <c r="N660" s="21"/>
      <c r="O660" s="21"/>
      <c r="P660" s="21"/>
      <c r="Q660" s="21"/>
      <c r="R660" s="21"/>
      <c r="S660" s="21"/>
      <c r="T660" s="20"/>
      <c r="AT660" s="19" t="s">
        <v>4</v>
      </c>
      <c r="AU660" s="19" t="s">
        <v>3</v>
      </c>
      <c r="AV660" s="18" t="s">
        <v>1</v>
      </c>
      <c r="AW660" s="18" t="s">
        <v>2</v>
      </c>
      <c r="AX660" s="18" t="s">
        <v>7</v>
      </c>
      <c r="AY660" s="19" t="s">
        <v>0</v>
      </c>
    </row>
    <row r="661" spans="2:51" s="18" customFormat="1" x14ac:dyDescent="0.2">
      <c r="B661" s="23"/>
      <c r="D661" s="17" t="s">
        <v>4</v>
      </c>
      <c r="E661" s="19" t="s">
        <v>6</v>
      </c>
      <c r="F661" s="25" t="s">
        <v>533</v>
      </c>
      <c r="H661" s="19" t="s">
        <v>6</v>
      </c>
      <c r="I661" s="24"/>
      <c r="L661" s="23"/>
      <c r="M661" s="22"/>
      <c r="N661" s="21"/>
      <c r="O661" s="21"/>
      <c r="P661" s="21"/>
      <c r="Q661" s="21"/>
      <c r="R661" s="21"/>
      <c r="S661" s="21"/>
      <c r="T661" s="20"/>
      <c r="AT661" s="19" t="s">
        <v>4</v>
      </c>
      <c r="AU661" s="19" t="s">
        <v>3</v>
      </c>
      <c r="AV661" s="18" t="s">
        <v>1</v>
      </c>
      <c r="AW661" s="18" t="s">
        <v>2</v>
      </c>
      <c r="AX661" s="18" t="s">
        <v>7</v>
      </c>
      <c r="AY661" s="19" t="s">
        <v>0</v>
      </c>
    </row>
    <row r="662" spans="2:51" s="18" customFormat="1" x14ac:dyDescent="0.2">
      <c r="B662" s="23"/>
      <c r="D662" s="17" t="s">
        <v>4</v>
      </c>
      <c r="E662" s="19" t="s">
        <v>6</v>
      </c>
      <c r="F662" s="25" t="s">
        <v>532</v>
      </c>
      <c r="H662" s="19" t="s">
        <v>6</v>
      </c>
      <c r="I662" s="24"/>
      <c r="L662" s="23"/>
      <c r="M662" s="22"/>
      <c r="N662" s="21"/>
      <c r="O662" s="21"/>
      <c r="P662" s="21"/>
      <c r="Q662" s="21"/>
      <c r="R662" s="21"/>
      <c r="S662" s="21"/>
      <c r="T662" s="20"/>
      <c r="AT662" s="19" t="s">
        <v>4</v>
      </c>
      <c r="AU662" s="19" t="s">
        <v>3</v>
      </c>
      <c r="AV662" s="18" t="s">
        <v>1</v>
      </c>
      <c r="AW662" s="18" t="s">
        <v>2</v>
      </c>
      <c r="AX662" s="18" t="s">
        <v>7</v>
      </c>
      <c r="AY662" s="19" t="s">
        <v>0</v>
      </c>
    </row>
    <row r="663" spans="2:51" s="18" customFormat="1" x14ac:dyDescent="0.2">
      <c r="B663" s="23"/>
      <c r="D663" s="17" t="s">
        <v>4</v>
      </c>
      <c r="E663" s="19" t="s">
        <v>6</v>
      </c>
      <c r="F663" s="25" t="s">
        <v>531</v>
      </c>
      <c r="H663" s="19" t="s">
        <v>6</v>
      </c>
      <c r="I663" s="24"/>
      <c r="L663" s="23"/>
      <c r="M663" s="22"/>
      <c r="N663" s="21"/>
      <c r="O663" s="21"/>
      <c r="P663" s="21"/>
      <c r="Q663" s="21"/>
      <c r="R663" s="21"/>
      <c r="S663" s="21"/>
      <c r="T663" s="20"/>
      <c r="AT663" s="19" t="s">
        <v>4</v>
      </c>
      <c r="AU663" s="19" t="s">
        <v>3</v>
      </c>
      <c r="AV663" s="18" t="s">
        <v>1</v>
      </c>
      <c r="AW663" s="18" t="s">
        <v>2</v>
      </c>
      <c r="AX663" s="18" t="s">
        <v>7</v>
      </c>
      <c r="AY663" s="19" t="s">
        <v>0</v>
      </c>
    </row>
    <row r="664" spans="2:51" s="18" customFormat="1" x14ac:dyDescent="0.2">
      <c r="B664" s="23"/>
      <c r="D664" s="17" t="s">
        <v>4</v>
      </c>
      <c r="E664" s="19" t="s">
        <v>6</v>
      </c>
      <c r="F664" s="25" t="s">
        <v>530</v>
      </c>
      <c r="H664" s="19" t="s">
        <v>6</v>
      </c>
      <c r="I664" s="24"/>
      <c r="L664" s="23"/>
      <c r="M664" s="22"/>
      <c r="N664" s="21"/>
      <c r="O664" s="21"/>
      <c r="P664" s="21"/>
      <c r="Q664" s="21"/>
      <c r="R664" s="21"/>
      <c r="S664" s="21"/>
      <c r="T664" s="20"/>
      <c r="AT664" s="19" t="s">
        <v>4</v>
      </c>
      <c r="AU664" s="19" t="s">
        <v>3</v>
      </c>
      <c r="AV664" s="18" t="s">
        <v>1</v>
      </c>
      <c r="AW664" s="18" t="s">
        <v>2</v>
      </c>
      <c r="AX664" s="18" t="s">
        <v>7</v>
      </c>
      <c r="AY664" s="19" t="s">
        <v>0</v>
      </c>
    </row>
    <row r="665" spans="2:51" s="18" customFormat="1" x14ac:dyDescent="0.2">
      <c r="B665" s="23"/>
      <c r="D665" s="17" t="s">
        <v>4</v>
      </c>
      <c r="E665" s="19" t="s">
        <v>6</v>
      </c>
      <c r="F665" s="25" t="s">
        <v>529</v>
      </c>
      <c r="H665" s="19" t="s">
        <v>6</v>
      </c>
      <c r="I665" s="24"/>
      <c r="L665" s="23"/>
      <c r="M665" s="22"/>
      <c r="N665" s="21"/>
      <c r="O665" s="21"/>
      <c r="P665" s="21"/>
      <c r="Q665" s="21"/>
      <c r="R665" s="21"/>
      <c r="S665" s="21"/>
      <c r="T665" s="20"/>
      <c r="AT665" s="19" t="s">
        <v>4</v>
      </c>
      <c r="AU665" s="19" t="s">
        <v>3</v>
      </c>
      <c r="AV665" s="18" t="s">
        <v>1</v>
      </c>
      <c r="AW665" s="18" t="s">
        <v>2</v>
      </c>
      <c r="AX665" s="18" t="s">
        <v>7</v>
      </c>
      <c r="AY665" s="19" t="s">
        <v>0</v>
      </c>
    </row>
    <row r="666" spans="2:51" s="18" customFormat="1" x14ac:dyDescent="0.2">
      <c r="B666" s="23"/>
      <c r="D666" s="17" t="s">
        <v>4</v>
      </c>
      <c r="E666" s="19" t="s">
        <v>6</v>
      </c>
      <c r="F666" s="25" t="s">
        <v>528</v>
      </c>
      <c r="H666" s="19" t="s">
        <v>6</v>
      </c>
      <c r="I666" s="24"/>
      <c r="L666" s="23"/>
      <c r="M666" s="22"/>
      <c r="N666" s="21"/>
      <c r="O666" s="21"/>
      <c r="P666" s="21"/>
      <c r="Q666" s="21"/>
      <c r="R666" s="21"/>
      <c r="S666" s="21"/>
      <c r="T666" s="20"/>
      <c r="AT666" s="19" t="s">
        <v>4</v>
      </c>
      <c r="AU666" s="19" t="s">
        <v>3</v>
      </c>
      <c r="AV666" s="18" t="s">
        <v>1</v>
      </c>
      <c r="AW666" s="18" t="s">
        <v>2</v>
      </c>
      <c r="AX666" s="18" t="s">
        <v>7</v>
      </c>
      <c r="AY666" s="19" t="s">
        <v>0</v>
      </c>
    </row>
    <row r="667" spans="2:51" s="18" customFormat="1" x14ac:dyDescent="0.2">
      <c r="B667" s="23"/>
      <c r="D667" s="17" t="s">
        <v>4</v>
      </c>
      <c r="E667" s="19" t="s">
        <v>6</v>
      </c>
      <c r="F667" s="25" t="s">
        <v>527</v>
      </c>
      <c r="H667" s="19" t="s">
        <v>6</v>
      </c>
      <c r="I667" s="24"/>
      <c r="L667" s="23"/>
      <c r="M667" s="22"/>
      <c r="N667" s="21"/>
      <c r="O667" s="21"/>
      <c r="P667" s="21"/>
      <c r="Q667" s="21"/>
      <c r="R667" s="21"/>
      <c r="S667" s="21"/>
      <c r="T667" s="20"/>
      <c r="AT667" s="19" t="s">
        <v>4</v>
      </c>
      <c r="AU667" s="19" t="s">
        <v>3</v>
      </c>
      <c r="AV667" s="18" t="s">
        <v>1</v>
      </c>
      <c r="AW667" s="18" t="s">
        <v>2</v>
      </c>
      <c r="AX667" s="18" t="s">
        <v>7</v>
      </c>
      <c r="AY667" s="19" t="s">
        <v>0</v>
      </c>
    </row>
    <row r="668" spans="2:51" s="18" customFormat="1" x14ac:dyDescent="0.2">
      <c r="B668" s="23"/>
      <c r="D668" s="17" t="s">
        <v>4</v>
      </c>
      <c r="E668" s="19" t="s">
        <v>6</v>
      </c>
      <c r="F668" s="25" t="s">
        <v>526</v>
      </c>
      <c r="H668" s="19" t="s">
        <v>6</v>
      </c>
      <c r="I668" s="24"/>
      <c r="L668" s="23"/>
      <c r="M668" s="22"/>
      <c r="N668" s="21"/>
      <c r="O668" s="21"/>
      <c r="P668" s="21"/>
      <c r="Q668" s="21"/>
      <c r="R668" s="21"/>
      <c r="S668" s="21"/>
      <c r="T668" s="20"/>
      <c r="AT668" s="19" t="s">
        <v>4</v>
      </c>
      <c r="AU668" s="19" t="s">
        <v>3</v>
      </c>
      <c r="AV668" s="18" t="s">
        <v>1</v>
      </c>
      <c r="AW668" s="18" t="s">
        <v>2</v>
      </c>
      <c r="AX668" s="18" t="s">
        <v>7</v>
      </c>
      <c r="AY668" s="19" t="s">
        <v>0</v>
      </c>
    </row>
    <row r="669" spans="2:51" s="18" customFormat="1" x14ac:dyDescent="0.2">
      <c r="B669" s="23"/>
      <c r="D669" s="17" t="s">
        <v>4</v>
      </c>
      <c r="E669" s="19" t="s">
        <v>6</v>
      </c>
      <c r="F669" s="25" t="s">
        <v>525</v>
      </c>
      <c r="H669" s="19" t="s">
        <v>6</v>
      </c>
      <c r="I669" s="24"/>
      <c r="L669" s="23"/>
      <c r="M669" s="22"/>
      <c r="N669" s="21"/>
      <c r="O669" s="21"/>
      <c r="P669" s="21"/>
      <c r="Q669" s="21"/>
      <c r="R669" s="21"/>
      <c r="S669" s="21"/>
      <c r="T669" s="20"/>
      <c r="AT669" s="19" t="s">
        <v>4</v>
      </c>
      <c r="AU669" s="19" t="s">
        <v>3</v>
      </c>
      <c r="AV669" s="18" t="s">
        <v>1</v>
      </c>
      <c r="AW669" s="18" t="s">
        <v>2</v>
      </c>
      <c r="AX669" s="18" t="s">
        <v>7</v>
      </c>
      <c r="AY669" s="19" t="s">
        <v>0</v>
      </c>
    </row>
    <row r="670" spans="2:51" s="18" customFormat="1" x14ac:dyDescent="0.2">
      <c r="B670" s="23"/>
      <c r="D670" s="17" t="s">
        <v>4</v>
      </c>
      <c r="E670" s="19" t="s">
        <v>6</v>
      </c>
      <c r="F670" s="25" t="s">
        <v>524</v>
      </c>
      <c r="H670" s="19" t="s">
        <v>6</v>
      </c>
      <c r="I670" s="24"/>
      <c r="L670" s="23"/>
      <c r="M670" s="22"/>
      <c r="N670" s="21"/>
      <c r="O670" s="21"/>
      <c r="P670" s="21"/>
      <c r="Q670" s="21"/>
      <c r="R670" s="21"/>
      <c r="S670" s="21"/>
      <c r="T670" s="20"/>
      <c r="AT670" s="19" t="s">
        <v>4</v>
      </c>
      <c r="AU670" s="19" t="s">
        <v>3</v>
      </c>
      <c r="AV670" s="18" t="s">
        <v>1</v>
      </c>
      <c r="AW670" s="18" t="s">
        <v>2</v>
      </c>
      <c r="AX670" s="18" t="s">
        <v>7</v>
      </c>
      <c r="AY670" s="19" t="s">
        <v>0</v>
      </c>
    </row>
    <row r="671" spans="2:51" s="18" customFormat="1" x14ac:dyDescent="0.2">
      <c r="B671" s="23"/>
      <c r="D671" s="17" t="s">
        <v>4</v>
      </c>
      <c r="E671" s="19" t="s">
        <v>6</v>
      </c>
      <c r="F671" s="25" t="s">
        <v>523</v>
      </c>
      <c r="H671" s="19" t="s">
        <v>6</v>
      </c>
      <c r="I671" s="24"/>
      <c r="L671" s="23"/>
      <c r="M671" s="22"/>
      <c r="N671" s="21"/>
      <c r="O671" s="21"/>
      <c r="P671" s="21"/>
      <c r="Q671" s="21"/>
      <c r="R671" s="21"/>
      <c r="S671" s="21"/>
      <c r="T671" s="20"/>
      <c r="AT671" s="19" t="s">
        <v>4</v>
      </c>
      <c r="AU671" s="19" t="s">
        <v>3</v>
      </c>
      <c r="AV671" s="18" t="s">
        <v>1</v>
      </c>
      <c r="AW671" s="18" t="s">
        <v>2</v>
      </c>
      <c r="AX671" s="18" t="s">
        <v>7</v>
      </c>
      <c r="AY671" s="19" t="s">
        <v>0</v>
      </c>
    </row>
    <row r="672" spans="2:51" s="18" customFormat="1" x14ac:dyDescent="0.2">
      <c r="B672" s="23"/>
      <c r="D672" s="17" t="s">
        <v>4</v>
      </c>
      <c r="E672" s="19" t="s">
        <v>6</v>
      </c>
      <c r="F672" s="25" t="s">
        <v>522</v>
      </c>
      <c r="H672" s="19" t="s">
        <v>6</v>
      </c>
      <c r="I672" s="24"/>
      <c r="L672" s="23"/>
      <c r="M672" s="22"/>
      <c r="N672" s="21"/>
      <c r="O672" s="21"/>
      <c r="P672" s="21"/>
      <c r="Q672" s="21"/>
      <c r="R672" s="21"/>
      <c r="S672" s="21"/>
      <c r="T672" s="20"/>
      <c r="AT672" s="19" t="s">
        <v>4</v>
      </c>
      <c r="AU672" s="19" t="s">
        <v>3</v>
      </c>
      <c r="AV672" s="18" t="s">
        <v>1</v>
      </c>
      <c r="AW672" s="18" t="s">
        <v>2</v>
      </c>
      <c r="AX672" s="18" t="s">
        <v>7</v>
      </c>
      <c r="AY672" s="19" t="s">
        <v>0</v>
      </c>
    </row>
    <row r="673" spans="2:51" s="8" customFormat="1" x14ac:dyDescent="0.2">
      <c r="B673" s="13"/>
      <c r="D673" s="17" t="s">
        <v>4</v>
      </c>
      <c r="E673" s="9" t="s">
        <v>6</v>
      </c>
      <c r="F673" s="16" t="s">
        <v>521</v>
      </c>
      <c r="H673" s="15">
        <v>285.2</v>
      </c>
      <c r="I673" s="14"/>
      <c r="L673" s="13"/>
      <c r="M673" s="56"/>
      <c r="N673" s="55"/>
      <c r="O673" s="55"/>
      <c r="P673" s="55"/>
      <c r="Q673" s="55"/>
      <c r="R673" s="55"/>
      <c r="S673" s="55"/>
      <c r="T673" s="54"/>
      <c r="AT673" s="9" t="s">
        <v>4</v>
      </c>
      <c r="AU673" s="9" t="s">
        <v>3</v>
      </c>
      <c r="AV673" s="8" t="s">
        <v>3</v>
      </c>
      <c r="AW673" s="8" t="s">
        <v>2</v>
      </c>
      <c r="AX673" s="8" t="s">
        <v>7</v>
      </c>
      <c r="AY673" s="9" t="s">
        <v>0</v>
      </c>
    </row>
    <row r="674" spans="2:51" s="18" customFormat="1" x14ac:dyDescent="0.2">
      <c r="B674" s="23"/>
      <c r="D674" s="17" t="s">
        <v>4</v>
      </c>
      <c r="E674" s="19" t="s">
        <v>6</v>
      </c>
      <c r="F674" s="25" t="s">
        <v>520</v>
      </c>
      <c r="H674" s="19" t="s">
        <v>6</v>
      </c>
      <c r="I674" s="24"/>
      <c r="L674" s="23"/>
      <c r="M674" s="22"/>
      <c r="N674" s="21"/>
      <c r="O674" s="21"/>
      <c r="P674" s="21"/>
      <c r="Q674" s="21"/>
      <c r="R674" s="21"/>
      <c r="S674" s="21"/>
      <c r="T674" s="20"/>
      <c r="AT674" s="19" t="s">
        <v>4</v>
      </c>
      <c r="AU674" s="19" t="s">
        <v>3</v>
      </c>
      <c r="AV674" s="18" t="s">
        <v>1</v>
      </c>
      <c r="AW674" s="18" t="s">
        <v>2</v>
      </c>
      <c r="AX674" s="18" t="s">
        <v>7</v>
      </c>
      <c r="AY674" s="19" t="s">
        <v>0</v>
      </c>
    </row>
    <row r="675" spans="2:51" s="8" customFormat="1" x14ac:dyDescent="0.2">
      <c r="B675" s="13"/>
      <c r="D675" s="17" t="s">
        <v>4</v>
      </c>
      <c r="E675" s="9" t="s">
        <v>6</v>
      </c>
      <c r="F675" s="16" t="s">
        <v>519</v>
      </c>
      <c r="H675" s="15">
        <v>220.1</v>
      </c>
      <c r="I675" s="14"/>
      <c r="L675" s="13"/>
      <c r="M675" s="56"/>
      <c r="N675" s="55"/>
      <c r="O675" s="55"/>
      <c r="P675" s="55"/>
      <c r="Q675" s="55"/>
      <c r="R675" s="55"/>
      <c r="S675" s="55"/>
      <c r="T675" s="54"/>
      <c r="AT675" s="9" t="s">
        <v>4</v>
      </c>
      <c r="AU675" s="9" t="s">
        <v>3</v>
      </c>
      <c r="AV675" s="8" t="s">
        <v>3</v>
      </c>
      <c r="AW675" s="8" t="s">
        <v>2</v>
      </c>
      <c r="AX675" s="8" t="s">
        <v>7</v>
      </c>
      <c r="AY675" s="9" t="s">
        <v>0</v>
      </c>
    </row>
    <row r="676" spans="2:51" s="18" customFormat="1" x14ac:dyDescent="0.2">
      <c r="B676" s="23"/>
      <c r="D676" s="17" t="s">
        <v>4</v>
      </c>
      <c r="E676" s="19" t="s">
        <v>6</v>
      </c>
      <c r="F676" s="25" t="s">
        <v>518</v>
      </c>
      <c r="H676" s="19" t="s">
        <v>6</v>
      </c>
      <c r="I676" s="24"/>
      <c r="L676" s="23"/>
      <c r="M676" s="22"/>
      <c r="N676" s="21"/>
      <c r="O676" s="21"/>
      <c r="P676" s="21"/>
      <c r="Q676" s="21"/>
      <c r="R676" s="21"/>
      <c r="S676" s="21"/>
      <c r="T676" s="20"/>
      <c r="AT676" s="19" t="s">
        <v>4</v>
      </c>
      <c r="AU676" s="19" t="s">
        <v>3</v>
      </c>
      <c r="AV676" s="18" t="s">
        <v>1</v>
      </c>
      <c r="AW676" s="18" t="s">
        <v>2</v>
      </c>
      <c r="AX676" s="18" t="s">
        <v>7</v>
      </c>
      <c r="AY676" s="19" t="s">
        <v>0</v>
      </c>
    </row>
    <row r="677" spans="2:51" s="8" customFormat="1" x14ac:dyDescent="0.2">
      <c r="B677" s="13"/>
      <c r="D677" s="17" t="s">
        <v>4</v>
      </c>
      <c r="E677" s="9" t="s">
        <v>6</v>
      </c>
      <c r="F677" s="16" t="s">
        <v>517</v>
      </c>
      <c r="H677" s="15">
        <v>90.4</v>
      </c>
      <c r="I677" s="14"/>
      <c r="L677" s="13"/>
      <c r="M677" s="56"/>
      <c r="N677" s="55"/>
      <c r="O677" s="55"/>
      <c r="P677" s="55"/>
      <c r="Q677" s="55"/>
      <c r="R677" s="55"/>
      <c r="S677" s="55"/>
      <c r="T677" s="54"/>
      <c r="AT677" s="9" t="s">
        <v>4</v>
      </c>
      <c r="AU677" s="9" t="s">
        <v>3</v>
      </c>
      <c r="AV677" s="8" t="s">
        <v>3</v>
      </c>
      <c r="AW677" s="8" t="s">
        <v>2</v>
      </c>
      <c r="AX677" s="8" t="s">
        <v>7</v>
      </c>
      <c r="AY677" s="9" t="s">
        <v>0</v>
      </c>
    </row>
    <row r="678" spans="2:51" s="18" customFormat="1" x14ac:dyDescent="0.2">
      <c r="B678" s="23"/>
      <c r="D678" s="17" t="s">
        <v>4</v>
      </c>
      <c r="E678" s="19" t="s">
        <v>6</v>
      </c>
      <c r="F678" s="25" t="s">
        <v>516</v>
      </c>
      <c r="H678" s="19" t="s">
        <v>6</v>
      </c>
      <c r="I678" s="24"/>
      <c r="L678" s="23"/>
      <c r="M678" s="22"/>
      <c r="N678" s="21"/>
      <c r="O678" s="21"/>
      <c r="P678" s="21"/>
      <c r="Q678" s="21"/>
      <c r="R678" s="21"/>
      <c r="S678" s="21"/>
      <c r="T678" s="20"/>
      <c r="AT678" s="19" t="s">
        <v>4</v>
      </c>
      <c r="AU678" s="19" t="s">
        <v>3</v>
      </c>
      <c r="AV678" s="18" t="s">
        <v>1</v>
      </c>
      <c r="AW678" s="18" t="s">
        <v>2</v>
      </c>
      <c r="AX678" s="18" t="s">
        <v>7</v>
      </c>
      <c r="AY678" s="19" t="s">
        <v>0</v>
      </c>
    </row>
    <row r="679" spans="2:51" s="8" customFormat="1" x14ac:dyDescent="0.2">
      <c r="B679" s="13"/>
      <c r="D679" s="17" t="s">
        <v>4</v>
      </c>
      <c r="E679" s="9" t="s">
        <v>6</v>
      </c>
      <c r="F679" s="16" t="s">
        <v>515</v>
      </c>
      <c r="H679" s="15">
        <v>66</v>
      </c>
      <c r="I679" s="14"/>
      <c r="L679" s="13"/>
      <c r="M679" s="56"/>
      <c r="N679" s="55"/>
      <c r="O679" s="55"/>
      <c r="P679" s="55"/>
      <c r="Q679" s="55"/>
      <c r="R679" s="55"/>
      <c r="S679" s="55"/>
      <c r="T679" s="54"/>
      <c r="AT679" s="9" t="s">
        <v>4</v>
      </c>
      <c r="AU679" s="9" t="s">
        <v>3</v>
      </c>
      <c r="AV679" s="8" t="s">
        <v>3</v>
      </c>
      <c r="AW679" s="8" t="s">
        <v>2</v>
      </c>
      <c r="AX679" s="8" t="s">
        <v>7</v>
      </c>
      <c r="AY679" s="9" t="s">
        <v>0</v>
      </c>
    </row>
    <row r="680" spans="2:51" s="18" customFormat="1" x14ac:dyDescent="0.2">
      <c r="B680" s="23"/>
      <c r="D680" s="17" t="s">
        <v>4</v>
      </c>
      <c r="E680" s="19" t="s">
        <v>6</v>
      </c>
      <c r="F680" s="25" t="s">
        <v>504</v>
      </c>
      <c r="H680" s="19" t="s">
        <v>6</v>
      </c>
      <c r="I680" s="24"/>
      <c r="L680" s="23"/>
      <c r="M680" s="22"/>
      <c r="N680" s="21"/>
      <c r="O680" s="21"/>
      <c r="P680" s="21"/>
      <c r="Q680" s="21"/>
      <c r="R680" s="21"/>
      <c r="S680" s="21"/>
      <c r="T680" s="20"/>
      <c r="AT680" s="19" t="s">
        <v>4</v>
      </c>
      <c r="AU680" s="19" t="s">
        <v>3</v>
      </c>
      <c r="AV680" s="18" t="s">
        <v>1</v>
      </c>
      <c r="AW680" s="18" t="s">
        <v>2</v>
      </c>
      <c r="AX680" s="18" t="s">
        <v>7</v>
      </c>
      <c r="AY680" s="19" t="s">
        <v>0</v>
      </c>
    </row>
    <row r="681" spans="2:51" s="8" customFormat="1" x14ac:dyDescent="0.2">
      <c r="B681" s="13"/>
      <c r="D681" s="17" t="s">
        <v>4</v>
      </c>
      <c r="E681" s="9" t="s">
        <v>6</v>
      </c>
      <c r="F681" s="16" t="s">
        <v>503</v>
      </c>
      <c r="H681" s="15">
        <v>6</v>
      </c>
      <c r="I681" s="14"/>
      <c r="L681" s="13"/>
      <c r="M681" s="56"/>
      <c r="N681" s="55"/>
      <c r="O681" s="55"/>
      <c r="P681" s="55"/>
      <c r="Q681" s="55"/>
      <c r="R681" s="55"/>
      <c r="S681" s="55"/>
      <c r="T681" s="54"/>
      <c r="AT681" s="9" t="s">
        <v>4</v>
      </c>
      <c r="AU681" s="9" t="s">
        <v>3</v>
      </c>
      <c r="AV681" s="8" t="s">
        <v>3</v>
      </c>
      <c r="AW681" s="8" t="s">
        <v>2</v>
      </c>
      <c r="AX681" s="8" t="s">
        <v>7</v>
      </c>
      <c r="AY681" s="9" t="s">
        <v>0</v>
      </c>
    </row>
    <row r="682" spans="2:51" s="18" customFormat="1" x14ac:dyDescent="0.2">
      <c r="B682" s="23"/>
      <c r="D682" s="17" t="s">
        <v>4</v>
      </c>
      <c r="E682" s="19" t="s">
        <v>6</v>
      </c>
      <c r="F682" s="25" t="s">
        <v>514</v>
      </c>
      <c r="H682" s="19" t="s">
        <v>6</v>
      </c>
      <c r="I682" s="24"/>
      <c r="L682" s="23"/>
      <c r="M682" s="22"/>
      <c r="N682" s="21"/>
      <c r="O682" s="21"/>
      <c r="P682" s="21"/>
      <c r="Q682" s="21"/>
      <c r="R682" s="21"/>
      <c r="S682" s="21"/>
      <c r="T682" s="20"/>
      <c r="AT682" s="19" t="s">
        <v>4</v>
      </c>
      <c r="AU682" s="19" t="s">
        <v>3</v>
      </c>
      <c r="AV682" s="18" t="s">
        <v>1</v>
      </c>
      <c r="AW682" s="18" t="s">
        <v>2</v>
      </c>
      <c r="AX682" s="18" t="s">
        <v>7</v>
      </c>
      <c r="AY682" s="19" t="s">
        <v>0</v>
      </c>
    </row>
    <row r="683" spans="2:51" s="8" customFormat="1" x14ac:dyDescent="0.2">
      <c r="B683" s="13"/>
      <c r="D683" s="17" t="s">
        <v>4</v>
      </c>
      <c r="E683" s="9" t="s">
        <v>6</v>
      </c>
      <c r="F683" s="16" t="s">
        <v>513</v>
      </c>
      <c r="H683" s="15">
        <v>80.3</v>
      </c>
      <c r="I683" s="14"/>
      <c r="L683" s="13"/>
      <c r="M683" s="56"/>
      <c r="N683" s="55"/>
      <c r="O683" s="55"/>
      <c r="P683" s="55"/>
      <c r="Q683" s="55"/>
      <c r="R683" s="55"/>
      <c r="S683" s="55"/>
      <c r="T683" s="54"/>
      <c r="AT683" s="9" t="s">
        <v>4</v>
      </c>
      <c r="AU683" s="9" t="s">
        <v>3</v>
      </c>
      <c r="AV683" s="8" t="s">
        <v>3</v>
      </c>
      <c r="AW683" s="8" t="s">
        <v>2</v>
      </c>
      <c r="AX683" s="8" t="s">
        <v>7</v>
      </c>
      <c r="AY683" s="9" t="s">
        <v>0</v>
      </c>
    </row>
    <row r="684" spans="2:51" s="18" customFormat="1" x14ac:dyDescent="0.2">
      <c r="B684" s="23"/>
      <c r="D684" s="17" t="s">
        <v>4</v>
      </c>
      <c r="E684" s="19" t="s">
        <v>6</v>
      </c>
      <c r="F684" s="25" t="s">
        <v>512</v>
      </c>
      <c r="H684" s="19" t="s">
        <v>6</v>
      </c>
      <c r="I684" s="24"/>
      <c r="L684" s="23"/>
      <c r="M684" s="22"/>
      <c r="N684" s="21"/>
      <c r="O684" s="21"/>
      <c r="P684" s="21"/>
      <c r="Q684" s="21"/>
      <c r="R684" s="21"/>
      <c r="S684" s="21"/>
      <c r="T684" s="20"/>
      <c r="AT684" s="19" t="s">
        <v>4</v>
      </c>
      <c r="AU684" s="19" t="s">
        <v>3</v>
      </c>
      <c r="AV684" s="18" t="s">
        <v>1</v>
      </c>
      <c r="AW684" s="18" t="s">
        <v>2</v>
      </c>
      <c r="AX684" s="18" t="s">
        <v>7</v>
      </c>
      <c r="AY684" s="19" t="s">
        <v>0</v>
      </c>
    </row>
    <row r="685" spans="2:51" s="8" customFormat="1" x14ac:dyDescent="0.2">
      <c r="B685" s="13"/>
      <c r="D685" s="17" t="s">
        <v>4</v>
      </c>
      <c r="E685" s="9" t="s">
        <v>6</v>
      </c>
      <c r="F685" s="16" t="s">
        <v>511</v>
      </c>
      <c r="H685" s="15">
        <v>14.9</v>
      </c>
      <c r="I685" s="14"/>
      <c r="L685" s="13"/>
      <c r="M685" s="56"/>
      <c r="N685" s="55"/>
      <c r="O685" s="55"/>
      <c r="P685" s="55"/>
      <c r="Q685" s="55"/>
      <c r="R685" s="55"/>
      <c r="S685" s="55"/>
      <c r="T685" s="54"/>
      <c r="AT685" s="9" t="s">
        <v>4</v>
      </c>
      <c r="AU685" s="9" t="s">
        <v>3</v>
      </c>
      <c r="AV685" s="8" t="s">
        <v>3</v>
      </c>
      <c r="AW685" s="8" t="s">
        <v>2</v>
      </c>
      <c r="AX685" s="8" t="s">
        <v>7</v>
      </c>
      <c r="AY685" s="9" t="s">
        <v>0</v>
      </c>
    </row>
    <row r="686" spans="2:51" s="18" customFormat="1" x14ac:dyDescent="0.2">
      <c r="B686" s="23"/>
      <c r="D686" s="17" t="s">
        <v>4</v>
      </c>
      <c r="E686" s="19" t="s">
        <v>6</v>
      </c>
      <c r="F686" s="25" t="s">
        <v>510</v>
      </c>
      <c r="H686" s="19" t="s">
        <v>6</v>
      </c>
      <c r="I686" s="24"/>
      <c r="L686" s="23"/>
      <c r="M686" s="22"/>
      <c r="N686" s="21"/>
      <c r="O686" s="21"/>
      <c r="P686" s="21"/>
      <c r="Q686" s="21"/>
      <c r="R686" s="21"/>
      <c r="S686" s="21"/>
      <c r="T686" s="20"/>
      <c r="AT686" s="19" t="s">
        <v>4</v>
      </c>
      <c r="AU686" s="19" t="s">
        <v>3</v>
      </c>
      <c r="AV686" s="18" t="s">
        <v>1</v>
      </c>
      <c r="AW686" s="18" t="s">
        <v>2</v>
      </c>
      <c r="AX686" s="18" t="s">
        <v>7</v>
      </c>
      <c r="AY686" s="19" t="s">
        <v>0</v>
      </c>
    </row>
    <row r="687" spans="2:51" s="8" customFormat="1" x14ac:dyDescent="0.2">
      <c r="B687" s="13"/>
      <c r="D687" s="17" t="s">
        <v>4</v>
      </c>
      <c r="E687" s="9" t="s">
        <v>6</v>
      </c>
      <c r="F687" s="16" t="s">
        <v>509</v>
      </c>
      <c r="H687" s="15">
        <v>7</v>
      </c>
      <c r="I687" s="14"/>
      <c r="L687" s="13"/>
      <c r="M687" s="56"/>
      <c r="N687" s="55"/>
      <c r="O687" s="55"/>
      <c r="P687" s="55"/>
      <c r="Q687" s="55"/>
      <c r="R687" s="55"/>
      <c r="S687" s="55"/>
      <c r="T687" s="54"/>
      <c r="AT687" s="9" t="s">
        <v>4</v>
      </c>
      <c r="AU687" s="9" t="s">
        <v>3</v>
      </c>
      <c r="AV687" s="8" t="s">
        <v>3</v>
      </c>
      <c r="AW687" s="8" t="s">
        <v>2</v>
      </c>
      <c r="AX687" s="8" t="s">
        <v>7</v>
      </c>
      <c r="AY687" s="9" t="s">
        <v>0</v>
      </c>
    </row>
    <row r="688" spans="2:51" s="18" customFormat="1" x14ac:dyDescent="0.2">
      <c r="B688" s="23"/>
      <c r="D688" s="17" t="s">
        <v>4</v>
      </c>
      <c r="E688" s="19" t="s">
        <v>6</v>
      </c>
      <c r="F688" s="25" t="s">
        <v>508</v>
      </c>
      <c r="H688" s="19" t="s">
        <v>6</v>
      </c>
      <c r="I688" s="24"/>
      <c r="L688" s="23"/>
      <c r="M688" s="22"/>
      <c r="N688" s="21"/>
      <c r="O688" s="21"/>
      <c r="P688" s="21"/>
      <c r="Q688" s="21"/>
      <c r="R688" s="21"/>
      <c r="S688" s="21"/>
      <c r="T688" s="20"/>
      <c r="AT688" s="19" t="s">
        <v>4</v>
      </c>
      <c r="AU688" s="19" t="s">
        <v>3</v>
      </c>
      <c r="AV688" s="18" t="s">
        <v>1</v>
      </c>
      <c r="AW688" s="18" t="s">
        <v>2</v>
      </c>
      <c r="AX688" s="18" t="s">
        <v>7</v>
      </c>
      <c r="AY688" s="19" t="s">
        <v>0</v>
      </c>
    </row>
    <row r="689" spans="2:51" s="8" customFormat="1" x14ac:dyDescent="0.2">
      <c r="B689" s="13"/>
      <c r="D689" s="17" t="s">
        <v>4</v>
      </c>
      <c r="E689" s="9" t="s">
        <v>6</v>
      </c>
      <c r="F689" s="16" t="s">
        <v>507</v>
      </c>
      <c r="H689" s="15">
        <v>6.33</v>
      </c>
      <c r="I689" s="14"/>
      <c r="L689" s="13"/>
      <c r="M689" s="56"/>
      <c r="N689" s="55"/>
      <c r="O689" s="55"/>
      <c r="P689" s="55"/>
      <c r="Q689" s="55"/>
      <c r="R689" s="55"/>
      <c r="S689" s="55"/>
      <c r="T689" s="54"/>
      <c r="AT689" s="9" t="s">
        <v>4</v>
      </c>
      <c r="AU689" s="9" t="s">
        <v>3</v>
      </c>
      <c r="AV689" s="8" t="s">
        <v>3</v>
      </c>
      <c r="AW689" s="8" t="s">
        <v>2</v>
      </c>
      <c r="AX689" s="8" t="s">
        <v>7</v>
      </c>
      <c r="AY689" s="9" t="s">
        <v>0</v>
      </c>
    </row>
    <row r="690" spans="2:51" s="18" customFormat="1" x14ac:dyDescent="0.2">
      <c r="B690" s="23"/>
      <c r="D690" s="17" t="s">
        <v>4</v>
      </c>
      <c r="E690" s="19" t="s">
        <v>6</v>
      </c>
      <c r="F690" s="25" t="s">
        <v>506</v>
      </c>
      <c r="H690" s="19" t="s">
        <v>6</v>
      </c>
      <c r="I690" s="24"/>
      <c r="L690" s="23"/>
      <c r="M690" s="22"/>
      <c r="N690" s="21"/>
      <c r="O690" s="21"/>
      <c r="P690" s="21"/>
      <c r="Q690" s="21"/>
      <c r="R690" s="21"/>
      <c r="S690" s="21"/>
      <c r="T690" s="20"/>
      <c r="AT690" s="19" t="s">
        <v>4</v>
      </c>
      <c r="AU690" s="19" t="s">
        <v>3</v>
      </c>
      <c r="AV690" s="18" t="s">
        <v>1</v>
      </c>
      <c r="AW690" s="18" t="s">
        <v>2</v>
      </c>
      <c r="AX690" s="18" t="s">
        <v>7</v>
      </c>
      <c r="AY690" s="19" t="s">
        <v>0</v>
      </c>
    </row>
    <row r="691" spans="2:51" s="8" customFormat="1" x14ac:dyDescent="0.2">
      <c r="B691" s="13"/>
      <c r="D691" s="17" t="s">
        <v>4</v>
      </c>
      <c r="E691" s="9" t="s">
        <v>6</v>
      </c>
      <c r="F691" s="16" t="s">
        <v>505</v>
      </c>
      <c r="H691" s="15">
        <v>5.63</v>
      </c>
      <c r="I691" s="14"/>
      <c r="L691" s="13"/>
      <c r="M691" s="56"/>
      <c r="N691" s="55"/>
      <c r="O691" s="55"/>
      <c r="P691" s="55"/>
      <c r="Q691" s="55"/>
      <c r="R691" s="55"/>
      <c r="S691" s="55"/>
      <c r="T691" s="54"/>
      <c r="AT691" s="9" t="s">
        <v>4</v>
      </c>
      <c r="AU691" s="9" t="s">
        <v>3</v>
      </c>
      <c r="AV691" s="8" t="s">
        <v>3</v>
      </c>
      <c r="AW691" s="8" t="s">
        <v>2</v>
      </c>
      <c r="AX691" s="8" t="s">
        <v>7</v>
      </c>
      <c r="AY691" s="9" t="s">
        <v>0</v>
      </c>
    </row>
    <row r="692" spans="2:51" s="18" customFormat="1" x14ac:dyDescent="0.2">
      <c r="B692" s="23"/>
      <c r="D692" s="17" t="s">
        <v>4</v>
      </c>
      <c r="E692" s="19" t="s">
        <v>6</v>
      </c>
      <c r="F692" s="25" t="s">
        <v>504</v>
      </c>
      <c r="H692" s="19" t="s">
        <v>6</v>
      </c>
      <c r="I692" s="24"/>
      <c r="L692" s="23"/>
      <c r="M692" s="22"/>
      <c r="N692" s="21"/>
      <c r="O692" s="21"/>
      <c r="P692" s="21"/>
      <c r="Q692" s="21"/>
      <c r="R692" s="21"/>
      <c r="S692" s="21"/>
      <c r="T692" s="20"/>
      <c r="AT692" s="19" t="s">
        <v>4</v>
      </c>
      <c r="AU692" s="19" t="s">
        <v>3</v>
      </c>
      <c r="AV692" s="18" t="s">
        <v>1</v>
      </c>
      <c r="AW692" s="18" t="s">
        <v>2</v>
      </c>
      <c r="AX692" s="18" t="s">
        <v>7</v>
      </c>
      <c r="AY692" s="19" t="s">
        <v>0</v>
      </c>
    </row>
    <row r="693" spans="2:51" s="8" customFormat="1" x14ac:dyDescent="0.2">
      <c r="B693" s="13"/>
      <c r="D693" s="17" t="s">
        <v>4</v>
      </c>
      <c r="E693" s="9" t="s">
        <v>6</v>
      </c>
      <c r="F693" s="16" t="s">
        <v>503</v>
      </c>
      <c r="H693" s="15">
        <v>6</v>
      </c>
      <c r="I693" s="14"/>
      <c r="L693" s="13"/>
      <c r="M693" s="56"/>
      <c r="N693" s="55"/>
      <c r="O693" s="55"/>
      <c r="P693" s="55"/>
      <c r="Q693" s="55"/>
      <c r="R693" s="55"/>
      <c r="S693" s="55"/>
      <c r="T693" s="54"/>
      <c r="AT693" s="9" t="s">
        <v>4</v>
      </c>
      <c r="AU693" s="9" t="s">
        <v>3</v>
      </c>
      <c r="AV693" s="8" t="s">
        <v>3</v>
      </c>
      <c r="AW693" s="8" t="s">
        <v>2</v>
      </c>
      <c r="AX693" s="8" t="s">
        <v>7</v>
      </c>
      <c r="AY693" s="9" t="s">
        <v>0</v>
      </c>
    </row>
    <row r="694" spans="2:51" s="18" customFormat="1" x14ac:dyDescent="0.2">
      <c r="B694" s="23"/>
      <c r="D694" s="17" t="s">
        <v>4</v>
      </c>
      <c r="E694" s="19" t="s">
        <v>6</v>
      </c>
      <c r="F694" s="25" t="s">
        <v>502</v>
      </c>
      <c r="H694" s="19" t="s">
        <v>6</v>
      </c>
      <c r="I694" s="24"/>
      <c r="L694" s="23"/>
      <c r="M694" s="22"/>
      <c r="N694" s="21"/>
      <c r="O694" s="21"/>
      <c r="P694" s="21"/>
      <c r="Q694" s="21"/>
      <c r="R694" s="21"/>
      <c r="S694" s="21"/>
      <c r="T694" s="20"/>
      <c r="AT694" s="19" t="s">
        <v>4</v>
      </c>
      <c r="AU694" s="19" t="s">
        <v>3</v>
      </c>
      <c r="AV694" s="18" t="s">
        <v>1</v>
      </c>
      <c r="AW694" s="18" t="s">
        <v>2</v>
      </c>
      <c r="AX694" s="18" t="s">
        <v>7</v>
      </c>
      <c r="AY694" s="19" t="s">
        <v>0</v>
      </c>
    </row>
    <row r="695" spans="2:51" s="8" customFormat="1" x14ac:dyDescent="0.2">
      <c r="B695" s="13"/>
      <c r="D695" s="17" t="s">
        <v>4</v>
      </c>
      <c r="E695" s="9" t="s">
        <v>6</v>
      </c>
      <c r="F695" s="16" t="s">
        <v>501</v>
      </c>
      <c r="H695" s="15">
        <v>14.4</v>
      </c>
      <c r="I695" s="14"/>
      <c r="L695" s="13"/>
      <c r="M695" s="56"/>
      <c r="N695" s="55"/>
      <c r="O695" s="55"/>
      <c r="P695" s="55"/>
      <c r="Q695" s="55"/>
      <c r="R695" s="55"/>
      <c r="S695" s="55"/>
      <c r="T695" s="54"/>
      <c r="AT695" s="9" t="s">
        <v>4</v>
      </c>
      <c r="AU695" s="9" t="s">
        <v>3</v>
      </c>
      <c r="AV695" s="8" t="s">
        <v>3</v>
      </c>
      <c r="AW695" s="8" t="s">
        <v>2</v>
      </c>
      <c r="AX695" s="8" t="s">
        <v>7</v>
      </c>
      <c r="AY695" s="9" t="s">
        <v>0</v>
      </c>
    </row>
    <row r="696" spans="2:51" s="18" customFormat="1" x14ac:dyDescent="0.2">
      <c r="B696" s="23"/>
      <c r="D696" s="17" t="s">
        <v>4</v>
      </c>
      <c r="E696" s="19" t="s">
        <v>6</v>
      </c>
      <c r="F696" s="25" t="s">
        <v>500</v>
      </c>
      <c r="H696" s="19" t="s">
        <v>6</v>
      </c>
      <c r="I696" s="24"/>
      <c r="L696" s="23"/>
      <c r="M696" s="22"/>
      <c r="N696" s="21"/>
      <c r="O696" s="21"/>
      <c r="P696" s="21"/>
      <c r="Q696" s="21"/>
      <c r="R696" s="21"/>
      <c r="S696" s="21"/>
      <c r="T696" s="20"/>
      <c r="AT696" s="19" t="s">
        <v>4</v>
      </c>
      <c r="AU696" s="19" t="s">
        <v>3</v>
      </c>
      <c r="AV696" s="18" t="s">
        <v>1</v>
      </c>
      <c r="AW696" s="18" t="s">
        <v>2</v>
      </c>
      <c r="AX696" s="18" t="s">
        <v>7</v>
      </c>
      <c r="AY696" s="19" t="s">
        <v>0</v>
      </c>
    </row>
    <row r="697" spans="2:51" s="8" customFormat="1" x14ac:dyDescent="0.2">
      <c r="B697" s="13"/>
      <c r="D697" s="17" t="s">
        <v>4</v>
      </c>
      <c r="E697" s="9" t="s">
        <v>6</v>
      </c>
      <c r="F697" s="16" t="s">
        <v>499</v>
      </c>
      <c r="H697" s="15">
        <v>6.74</v>
      </c>
      <c r="I697" s="14"/>
      <c r="L697" s="13"/>
      <c r="M697" s="56"/>
      <c r="N697" s="55"/>
      <c r="O697" s="55"/>
      <c r="P697" s="55"/>
      <c r="Q697" s="55"/>
      <c r="R697" s="55"/>
      <c r="S697" s="55"/>
      <c r="T697" s="54"/>
      <c r="AT697" s="9" t="s">
        <v>4</v>
      </c>
      <c r="AU697" s="9" t="s">
        <v>3</v>
      </c>
      <c r="AV697" s="8" t="s">
        <v>3</v>
      </c>
      <c r="AW697" s="8" t="s">
        <v>2</v>
      </c>
      <c r="AX697" s="8" t="s">
        <v>7</v>
      </c>
      <c r="AY697" s="9" t="s">
        <v>0</v>
      </c>
    </row>
    <row r="698" spans="2:51" s="18" customFormat="1" x14ac:dyDescent="0.2">
      <c r="B698" s="23"/>
      <c r="D698" s="17" t="s">
        <v>4</v>
      </c>
      <c r="E698" s="19" t="s">
        <v>6</v>
      </c>
      <c r="F698" s="25" t="s">
        <v>498</v>
      </c>
      <c r="H698" s="19" t="s">
        <v>6</v>
      </c>
      <c r="I698" s="24"/>
      <c r="L698" s="23"/>
      <c r="M698" s="22"/>
      <c r="N698" s="21"/>
      <c r="O698" s="21"/>
      <c r="P698" s="21"/>
      <c r="Q698" s="21"/>
      <c r="R698" s="21"/>
      <c r="S698" s="21"/>
      <c r="T698" s="20"/>
      <c r="AT698" s="19" t="s">
        <v>4</v>
      </c>
      <c r="AU698" s="19" t="s">
        <v>3</v>
      </c>
      <c r="AV698" s="18" t="s">
        <v>1</v>
      </c>
      <c r="AW698" s="18" t="s">
        <v>2</v>
      </c>
      <c r="AX698" s="18" t="s">
        <v>7</v>
      </c>
      <c r="AY698" s="19" t="s">
        <v>0</v>
      </c>
    </row>
    <row r="699" spans="2:51" s="8" customFormat="1" x14ac:dyDescent="0.2">
      <c r="B699" s="13"/>
      <c r="D699" s="17" t="s">
        <v>4</v>
      </c>
      <c r="E699" s="9" t="s">
        <v>6</v>
      </c>
      <c r="F699" s="16" t="s">
        <v>497</v>
      </c>
      <c r="H699" s="15">
        <v>6.06</v>
      </c>
      <c r="I699" s="14"/>
      <c r="L699" s="13"/>
      <c r="M699" s="56"/>
      <c r="N699" s="55"/>
      <c r="O699" s="55"/>
      <c r="P699" s="55"/>
      <c r="Q699" s="55"/>
      <c r="R699" s="55"/>
      <c r="S699" s="55"/>
      <c r="T699" s="54"/>
      <c r="AT699" s="9" t="s">
        <v>4</v>
      </c>
      <c r="AU699" s="9" t="s">
        <v>3</v>
      </c>
      <c r="AV699" s="8" t="s">
        <v>3</v>
      </c>
      <c r="AW699" s="8" t="s">
        <v>2</v>
      </c>
      <c r="AX699" s="8" t="s">
        <v>7</v>
      </c>
      <c r="AY699" s="9" t="s">
        <v>0</v>
      </c>
    </row>
    <row r="700" spans="2:51" s="18" customFormat="1" x14ac:dyDescent="0.2">
      <c r="B700" s="23"/>
      <c r="D700" s="17" t="s">
        <v>4</v>
      </c>
      <c r="E700" s="19" t="s">
        <v>6</v>
      </c>
      <c r="F700" s="25" t="s">
        <v>496</v>
      </c>
      <c r="H700" s="19" t="s">
        <v>6</v>
      </c>
      <c r="I700" s="24"/>
      <c r="L700" s="23"/>
      <c r="M700" s="22"/>
      <c r="N700" s="21"/>
      <c r="O700" s="21"/>
      <c r="P700" s="21"/>
      <c r="Q700" s="21"/>
      <c r="R700" s="21"/>
      <c r="S700" s="21"/>
      <c r="T700" s="20"/>
      <c r="AT700" s="19" t="s">
        <v>4</v>
      </c>
      <c r="AU700" s="19" t="s">
        <v>3</v>
      </c>
      <c r="AV700" s="18" t="s">
        <v>1</v>
      </c>
      <c r="AW700" s="18" t="s">
        <v>2</v>
      </c>
      <c r="AX700" s="18" t="s">
        <v>7</v>
      </c>
      <c r="AY700" s="19" t="s">
        <v>0</v>
      </c>
    </row>
    <row r="701" spans="2:51" s="8" customFormat="1" x14ac:dyDescent="0.2">
      <c r="B701" s="13"/>
      <c r="D701" s="17" t="s">
        <v>4</v>
      </c>
      <c r="E701" s="9" t="s">
        <v>6</v>
      </c>
      <c r="F701" s="16" t="s">
        <v>495</v>
      </c>
      <c r="H701" s="15">
        <v>5.39</v>
      </c>
      <c r="I701" s="14"/>
      <c r="L701" s="13"/>
      <c r="M701" s="56"/>
      <c r="N701" s="55"/>
      <c r="O701" s="55"/>
      <c r="P701" s="55"/>
      <c r="Q701" s="55"/>
      <c r="R701" s="55"/>
      <c r="S701" s="55"/>
      <c r="T701" s="54"/>
      <c r="AT701" s="9" t="s">
        <v>4</v>
      </c>
      <c r="AU701" s="9" t="s">
        <v>3</v>
      </c>
      <c r="AV701" s="8" t="s">
        <v>3</v>
      </c>
      <c r="AW701" s="8" t="s">
        <v>2</v>
      </c>
      <c r="AX701" s="8" t="s">
        <v>7</v>
      </c>
      <c r="AY701" s="9" t="s">
        <v>0</v>
      </c>
    </row>
    <row r="702" spans="2:51" s="18" customFormat="1" x14ac:dyDescent="0.2">
      <c r="B702" s="23"/>
      <c r="D702" s="17" t="s">
        <v>4</v>
      </c>
      <c r="E702" s="19" t="s">
        <v>6</v>
      </c>
      <c r="F702" s="25" t="s">
        <v>494</v>
      </c>
      <c r="H702" s="19" t="s">
        <v>6</v>
      </c>
      <c r="I702" s="24"/>
      <c r="L702" s="23"/>
      <c r="M702" s="22"/>
      <c r="N702" s="21"/>
      <c r="O702" s="21"/>
      <c r="P702" s="21"/>
      <c r="Q702" s="21"/>
      <c r="R702" s="21"/>
      <c r="S702" s="21"/>
      <c r="T702" s="20"/>
      <c r="AT702" s="19" t="s">
        <v>4</v>
      </c>
      <c r="AU702" s="19" t="s">
        <v>3</v>
      </c>
      <c r="AV702" s="18" t="s">
        <v>1</v>
      </c>
      <c r="AW702" s="18" t="s">
        <v>2</v>
      </c>
      <c r="AX702" s="18" t="s">
        <v>7</v>
      </c>
      <c r="AY702" s="19" t="s">
        <v>0</v>
      </c>
    </row>
    <row r="703" spans="2:51" s="8" customFormat="1" x14ac:dyDescent="0.2">
      <c r="B703" s="13"/>
      <c r="D703" s="17" t="s">
        <v>4</v>
      </c>
      <c r="E703" s="9" t="s">
        <v>6</v>
      </c>
      <c r="F703" s="16" t="s">
        <v>493</v>
      </c>
      <c r="H703" s="15">
        <v>4.71</v>
      </c>
      <c r="I703" s="14"/>
      <c r="L703" s="13"/>
      <c r="M703" s="56"/>
      <c r="N703" s="55"/>
      <c r="O703" s="55"/>
      <c r="P703" s="55"/>
      <c r="Q703" s="55"/>
      <c r="R703" s="55"/>
      <c r="S703" s="55"/>
      <c r="T703" s="54"/>
      <c r="AT703" s="9" t="s">
        <v>4</v>
      </c>
      <c r="AU703" s="9" t="s">
        <v>3</v>
      </c>
      <c r="AV703" s="8" t="s">
        <v>3</v>
      </c>
      <c r="AW703" s="8" t="s">
        <v>2</v>
      </c>
      <c r="AX703" s="8" t="s">
        <v>7</v>
      </c>
      <c r="AY703" s="9" t="s">
        <v>0</v>
      </c>
    </row>
    <row r="704" spans="2:51" s="18" customFormat="1" x14ac:dyDescent="0.2">
      <c r="B704" s="23"/>
      <c r="D704" s="17" t="s">
        <v>4</v>
      </c>
      <c r="E704" s="19" t="s">
        <v>6</v>
      </c>
      <c r="F704" s="25" t="s">
        <v>492</v>
      </c>
      <c r="H704" s="19" t="s">
        <v>6</v>
      </c>
      <c r="I704" s="24"/>
      <c r="L704" s="23"/>
      <c r="M704" s="22"/>
      <c r="N704" s="21"/>
      <c r="O704" s="21"/>
      <c r="P704" s="21"/>
      <c r="Q704" s="21"/>
      <c r="R704" s="21"/>
      <c r="S704" s="21"/>
      <c r="T704" s="20"/>
      <c r="AT704" s="19" t="s">
        <v>4</v>
      </c>
      <c r="AU704" s="19" t="s">
        <v>3</v>
      </c>
      <c r="AV704" s="18" t="s">
        <v>1</v>
      </c>
      <c r="AW704" s="18" t="s">
        <v>2</v>
      </c>
      <c r="AX704" s="18" t="s">
        <v>7</v>
      </c>
      <c r="AY704" s="19" t="s">
        <v>0</v>
      </c>
    </row>
    <row r="705" spans="1:65" s="8" customFormat="1" x14ac:dyDescent="0.2">
      <c r="B705" s="13"/>
      <c r="D705" s="17" t="s">
        <v>4</v>
      </c>
      <c r="E705" s="9" t="s">
        <v>6</v>
      </c>
      <c r="F705" s="16" t="s">
        <v>491</v>
      </c>
      <c r="H705" s="15">
        <v>3.83</v>
      </c>
      <c r="I705" s="14"/>
      <c r="L705" s="13"/>
      <c r="M705" s="56"/>
      <c r="N705" s="55"/>
      <c r="O705" s="55"/>
      <c r="P705" s="55"/>
      <c r="Q705" s="55"/>
      <c r="R705" s="55"/>
      <c r="S705" s="55"/>
      <c r="T705" s="54"/>
      <c r="AT705" s="9" t="s">
        <v>4</v>
      </c>
      <c r="AU705" s="9" t="s">
        <v>3</v>
      </c>
      <c r="AV705" s="8" t="s">
        <v>3</v>
      </c>
      <c r="AW705" s="8" t="s">
        <v>2</v>
      </c>
      <c r="AX705" s="8" t="s">
        <v>7</v>
      </c>
      <c r="AY705" s="9" t="s">
        <v>0</v>
      </c>
    </row>
    <row r="706" spans="1:65" s="18" customFormat="1" x14ac:dyDescent="0.2">
      <c r="B706" s="23"/>
      <c r="D706" s="17" t="s">
        <v>4</v>
      </c>
      <c r="E706" s="19" t="s">
        <v>6</v>
      </c>
      <c r="F706" s="25" t="s">
        <v>490</v>
      </c>
      <c r="H706" s="19" t="s">
        <v>6</v>
      </c>
      <c r="I706" s="24"/>
      <c r="L706" s="23"/>
      <c r="M706" s="22"/>
      <c r="N706" s="21"/>
      <c r="O706" s="21"/>
      <c r="P706" s="21"/>
      <c r="Q706" s="21"/>
      <c r="R706" s="21"/>
      <c r="S706" s="21"/>
      <c r="T706" s="20"/>
      <c r="AT706" s="19" t="s">
        <v>4</v>
      </c>
      <c r="AU706" s="19" t="s">
        <v>3</v>
      </c>
      <c r="AV706" s="18" t="s">
        <v>1</v>
      </c>
      <c r="AW706" s="18" t="s">
        <v>2</v>
      </c>
      <c r="AX706" s="18" t="s">
        <v>7</v>
      </c>
      <c r="AY706" s="19" t="s">
        <v>0</v>
      </c>
    </row>
    <row r="707" spans="1:65" s="8" customFormat="1" x14ac:dyDescent="0.2">
      <c r="B707" s="13"/>
      <c r="D707" s="17" t="s">
        <v>4</v>
      </c>
      <c r="E707" s="9" t="s">
        <v>6</v>
      </c>
      <c r="F707" s="16" t="s">
        <v>489</v>
      </c>
      <c r="H707" s="15">
        <v>3.36</v>
      </c>
      <c r="I707" s="14"/>
      <c r="L707" s="13"/>
      <c r="M707" s="56"/>
      <c r="N707" s="55"/>
      <c r="O707" s="55"/>
      <c r="P707" s="55"/>
      <c r="Q707" s="55"/>
      <c r="R707" s="55"/>
      <c r="S707" s="55"/>
      <c r="T707" s="54"/>
      <c r="AT707" s="9" t="s">
        <v>4</v>
      </c>
      <c r="AU707" s="9" t="s">
        <v>3</v>
      </c>
      <c r="AV707" s="8" t="s">
        <v>3</v>
      </c>
      <c r="AW707" s="8" t="s">
        <v>2</v>
      </c>
      <c r="AX707" s="8" t="s">
        <v>7</v>
      </c>
      <c r="AY707" s="9" t="s">
        <v>0</v>
      </c>
    </row>
    <row r="708" spans="1:65" s="18" customFormat="1" x14ac:dyDescent="0.2">
      <c r="B708" s="23"/>
      <c r="D708" s="17" t="s">
        <v>4</v>
      </c>
      <c r="E708" s="19" t="s">
        <v>6</v>
      </c>
      <c r="F708" s="25" t="s">
        <v>488</v>
      </c>
      <c r="H708" s="19" t="s">
        <v>6</v>
      </c>
      <c r="I708" s="24"/>
      <c r="L708" s="23"/>
      <c r="M708" s="22"/>
      <c r="N708" s="21"/>
      <c r="O708" s="21"/>
      <c r="P708" s="21"/>
      <c r="Q708" s="21"/>
      <c r="R708" s="21"/>
      <c r="S708" s="21"/>
      <c r="T708" s="20"/>
      <c r="AT708" s="19" t="s">
        <v>4</v>
      </c>
      <c r="AU708" s="19" t="s">
        <v>3</v>
      </c>
      <c r="AV708" s="18" t="s">
        <v>1</v>
      </c>
      <c r="AW708" s="18" t="s">
        <v>2</v>
      </c>
      <c r="AX708" s="18" t="s">
        <v>7</v>
      </c>
      <c r="AY708" s="19" t="s">
        <v>0</v>
      </c>
    </row>
    <row r="709" spans="1:65" s="8" customFormat="1" x14ac:dyDescent="0.2">
      <c r="B709" s="13"/>
      <c r="D709" s="17" t="s">
        <v>4</v>
      </c>
      <c r="E709" s="9" t="s">
        <v>6</v>
      </c>
      <c r="F709" s="16" t="s">
        <v>487</v>
      </c>
      <c r="H709" s="15">
        <v>2.68</v>
      </c>
      <c r="I709" s="14"/>
      <c r="L709" s="13"/>
      <c r="M709" s="56"/>
      <c r="N709" s="55"/>
      <c r="O709" s="55"/>
      <c r="P709" s="55"/>
      <c r="Q709" s="55"/>
      <c r="R709" s="55"/>
      <c r="S709" s="55"/>
      <c r="T709" s="54"/>
      <c r="AT709" s="9" t="s">
        <v>4</v>
      </c>
      <c r="AU709" s="9" t="s">
        <v>3</v>
      </c>
      <c r="AV709" s="8" t="s">
        <v>3</v>
      </c>
      <c r="AW709" s="8" t="s">
        <v>2</v>
      </c>
      <c r="AX709" s="8" t="s">
        <v>7</v>
      </c>
      <c r="AY709" s="9" t="s">
        <v>0</v>
      </c>
    </row>
    <row r="710" spans="1:65" s="18" customFormat="1" x14ac:dyDescent="0.2">
      <c r="B710" s="23"/>
      <c r="D710" s="17" t="s">
        <v>4</v>
      </c>
      <c r="E710" s="19" t="s">
        <v>6</v>
      </c>
      <c r="F710" s="25" t="s">
        <v>486</v>
      </c>
      <c r="H710" s="19" t="s">
        <v>6</v>
      </c>
      <c r="I710" s="24"/>
      <c r="L710" s="23"/>
      <c r="M710" s="22"/>
      <c r="N710" s="21"/>
      <c r="O710" s="21"/>
      <c r="P710" s="21"/>
      <c r="Q710" s="21"/>
      <c r="R710" s="21"/>
      <c r="S710" s="21"/>
      <c r="T710" s="20"/>
      <c r="AT710" s="19" t="s">
        <v>4</v>
      </c>
      <c r="AU710" s="19" t="s">
        <v>3</v>
      </c>
      <c r="AV710" s="18" t="s">
        <v>1</v>
      </c>
      <c r="AW710" s="18" t="s">
        <v>2</v>
      </c>
      <c r="AX710" s="18" t="s">
        <v>7</v>
      </c>
      <c r="AY710" s="19" t="s">
        <v>0</v>
      </c>
    </row>
    <row r="711" spans="1:65" s="8" customFormat="1" x14ac:dyDescent="0.2">
      <c r="B711" s="13"/>
      <c r="D711" s="17" t="s">
        <v>4</v>
      </c>
      <c r="E711" s="9" t="s">
        <v>6</v>
      </c>
      <c r="F711" s="16" t="s">
        <v>485</v>
      </c>
      <c r="H711" s="15">
        <v>2</v>
      </c>
      <c r="I711" s="14"/>
      <c r="L711" s="13"/>
      <c r="M711" s="56"/>
      <c r="N711" s="55"/>
      <c r="O711" s="55"/>
      <c r="P711" s="55"/>
      <c r="Q711" s="55"/>
      <c r="R711" s="55"/>
      <c r="S711" s="55"/>
      <c r="T711" s="54"/>
      <c r="AT711" s="9" t="s">
        <v>4</v>
      </c>
      <c r="AU711" s="9" t="s">
        <v>3</v>
      </c>
      <c r="AV711" s="8" t="s">
        <v>3</v>
      </c>
      <c r="AW711" s="8" t="s">
        <v>2</v>
      </c>
      <c r="AX711" s="8" t="s">
        <v>7</v>
      </c>
      <c r="AY711" s="9" t="s">
        <v>0</v>
      </c>
    </row>
    <row r="712" spans="1:65" s="18" customFormat="1" x14ac:dyDescent="0.2">
      <c r="B712" s="23"/>
      <c r="D712" s="17" t="s">
        <v>4</v>
      </c>
      <c r="E712" s="19" t="s">
        <v>6</v>
      </c>
      <c r="F712" s="25" t="s">
        <v>484</v>
      </c>
      <c r="H712" s="19" t="s">
        <v>6</v>
      </c>
      <c r="I712" s="24"/>
      <c r="L712" s="23"/>
      <c r="M712" s="22"/>
      <c r="N712" s="21"/>
      <c r="O712" s="21"/>
      <c r="P712" s="21"/>
      <c r="Q712" s="21"/>
      <c r="R712" s="21"/>
      <c r="S712" s="21"/>
      <c r="T712" s="20"/>
      <c r="AT712" s="19" t="s">
        <v>4</v>
      </c>
      <c r="AU712" s="19" t="s">
        <v>3</v>
      </c>
      <c r="AV712" s="18" t="s">
        <v>1</v>
      </c>
      <c r="AW712" s="18" t="s">
        <v>2</v>
      </c>
      <c r="AX712" s="18" t="s">
        <v>7</v>
      </c>
      <c r="AY712" s="19" t="s">
        <v>0</v>
      </c>
    </row>
    <row r="713" spans="1:65" s="8" customFormat="1" x14ac:dyDescent="0.2">
      <c r="B713" s="13"/>
      <c r="D713" s="17" t="s">
        <v>4</v>
      </c>
      <c r="E713" s="9" t="s">
        <v>6</v>
      </c>
      <c r="F713" s="16" t="s">
        <v>483</v>
      </c>
      <c r="H713" s="15">
        <v>1.36</v>
      </c>
      <c r="I713" s="14"/>
      <c r="L713" s="13"/>
      <c r="M713" s="56"/>
      <c r="N713" s="55"/>
      <c r="O713" s="55"/>
      <c r="P713" s="55"/>
      <c r="Q713" s="55"/>
      <c r="R713" s="55"/>
      <c r="S713" s="55"/>
      <c r="T713" s="54"/>
      <c r="AT713" s="9" t="s">
        <v>4</v>
      </c>
      <c r="AU713" s="9" t="s">
        <v>3</v>
      </c>
      <c r="AV713" s="8" t="s">
        <v>3</v>
      </c>
      <c r="AW713" s="8" t="s">
        <v>2</v>
      </c>
      <c r="AX713" s="8" t="s">
        <v>7</v>
      </c>
      <c r="AY713" s="9" t="s">
        <v>0</v>
      </c>
    </row>
    <row r="714" spans="1:65" s="69" customFormat="1" x14ac:dyDescent="0.2">
      <c r="B714" s="74"/>
      <c r="D714" s="17" t="s">
        <v>4</v>
      </c>
      <c r="E714" s="70" t="s">
        <v>6</v>
      </c>
      <c r="F714" s="77" t="s">
        <v>42</v>
      </c>
      <c r="H714" s="76">
        <v>838.38999999999987</v>
      </c>
      <c r="I714" s="75"/>
      <c r="L714" s="74"/>
      <c r="M714" s="73"/>
      <c r="N714" s="72"/>
      <c r="O714" s="72"/>
      <c r="P714" s="72"/>
      <c r="Q714" s="72"/>
      <c r="R714" s="72"/>
      <c r="S714" s="72"/>
      <c r="T714" s="71"/>
      <c r="AT714" s="70" t="s">
        <v>4</v>
      </c>
      <c r="AU714" s="70" t="s">
        <v>3</v>
      </c>
      <c r="AV714" s="69" t="s">
        <v>19</v>
      </c>
      <c r="AW714" s="69" t="s">
        <v>2</v>
      </c>
      <c r="AX714" s="69" t="s">
        <v>1</v>
      </c>
      <c r="AY714" s="70" t="s">
        <v>0</v>
      </c>
    </row>
    <row r="715" spans="1:65" s="8" customFormat="1" x14ac:dyDescent="0.2">
      <c r="B715" s="13"/>
      <c r="D715" s="17" t="s">
        <v>4</v>
      </c>
      <c r="F715" s="16" t="s">
        <v>482</v>
      </c>
      <c r="H715" s="15">
        <v>855.15800000000002</v>
      </c>
      <c r="I715" s="14"/>
      <c r="L715" s="13"/>
      <c r="M715" s="56"/>
      <c r="N715" s="55"/>
      <c r="O715" s="55"/>
      <c r="P715" s="55"/>
      <c r="Q715" s="55"/>
      <c r="R715" s="55"/>
      <c r="S715" s="55"/>
      <c r="T715" s="54"/>
      <c r="AT715" s="9" t="s">
        <v>4</v>
      </c>
      <c r="AU715" s="9" t="s">
        <v>3</v>
      </c>
      <c r="AV715" s="8" t="s">
        <v>3</v>
      </c>
      <c r="AW715" s="8" t="s">
        <v>22</v>
      </c>
      <c r="AX715" s="8" t="s">
        <v>1</v>
      </c>
      <c r="AY715" s="9" t="s">
        <v>0</v>
      </c>
    </row>
    <row r="716" spans="1:65" s="2" customFormat="1" ht="21.75" customHeight="1" x14ac:dyDescent="0.2">
      <c r="A716" s="3"/>
      <c r="B716" s="41"/>
      <c r="C716" s="40" t="s">
        <v>481</v>
      </c>
      <c r="D716" s="40" t="s">
        <v>11</v>
      </c>
      <c r="E716" s="39" t="s">
        <v>480</v>
      </c>
      <c r="F716" s="34" t="s">
        <v>479</v>
      </c>
      <c r="G716" s="38" t="s">
        <v>251</v>
      </c>
      <c r="H716" s="37">
        <v>17.95</v>
      </c>
      <c r="I716" s="36"/>
      <c r="J716" s="35">
        <f>ROUND(I716*H716,2)</f>
        <v>0</v>
      </c>
      <c r="K716" s="34" t="s">
        <v>13</v>
      </c>
      <c r="L716" s="4"/>
      <c r="M716" s="33" t="s">
        <v>6</v>
      </c>
      <c r="N716" s="32" t="s">
        <v>12</v>
      </c>
      <c r="O716" s="31"/>
      <c r="P716" s="30">
        <f>O716*H716</f>
        <v>0</v>
      </c>
      <c r="Q716" s="30">
        <v>2.45343</v>
      </c>
      <c r="R716" s="30">
        <f>Q716*H716</f>
        <v>44.039068499999999</v>
      </c>
      <c r="S716" s="30">
        <v>0</v>
      </c>
      <c r="T716" s="29">
        <f>S716*H716</f>
        <v>0</v>
      </c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R716" s="26" t="s">
        <v>19</v>
      </c>
      <c r="AT716" s="26" t="s">
        <v>11</v>
      </c>
      <c r="AU716" s="26" t="s">
        <v>3</v>
      </c>
      <c r="AY716" s="27" t="s">
        <v>0</v>
      </c>
      <c r="BE716" s="28">
        <f>IF(N716="základní",J716,0)</f>
        <v>0</v>
      </c>
      <c r="BF716" s="28">
        <f>IF(N716="snížená",J716,0)</f>
        <v>0</v>
      </c>
      <c r="BG716" s="28">
        <f>IF(N716="zákl. přenesená",J716,0)</f>
        <v>0</v>
      </c>
      <c r="BH716" s="28">
        <f>IF(N716="sníž. přenesená",J716,0)</f>
        <v>0</v>
      </c>
      <c r="BI716" s="28">
        <f>IF(N716="nulová",J716,0)</f>
        <v>0</v>
      </c>
      <c r="BJ716" s="27" t="s">
        <v>1</v>
      </c>
      <c r="BK716" s="28">
        <f>ROUND(I716*H716,2)</f>
        <v>0</v>
      </c>
      <c r="BL716" s="27" t="s">
        <v>19</v>
      </c>
      <c r="BM716" s="26" t="s">
        <v>478</v>
      </c>
    </row>
    <row r="717" spans="1:65" s="18" customFormat="1" x14ac:dyDescent="0.2">
      <c r="B717" s="23"/>
      <c r="D717" s="17" t="s">
        <v>4</v>
      </c>
      <c r="E717" s="19" t="s">
        <v>6</v>
      </c>
      <c r="F717" s="25" t="s">
        <v>435</v>
      </c>
      <c r="H717" s="19" t="s">
        <v>6</v>
      </c>
      <c r="I717" s="24"/>
      <c r="L717" s="23"/>
      <c r="M717" s="22"/>
      <c r="N717" s="21"/>
      <c r="O717" s="21"/>
      <c r="P717" s="21"/>
      <c r="Q717" s="21"/>
      <c r="R717" s="21"/>
      <c r="S717" s="21"/>
      <c r="T717" s="20"/>
      <c r="AT717" s="19" t="s">
        <v>4</v>
      </c>
      <c r="AU717" s="19" t="s">
        <v>3</v>
      </c>
      <c r="AV717" s="18" t="s">
        <v>1</v>
      </c>
      <c r="AW717" s="18" t="s">
        <v>2</v>
      </c>
      <c r="AX717" s="18" t="s">
        <v>7</v>
      </c>
      <c r="AY717" s="19" t="s">
        <v>0</v>
      </c>
    </row>
    <row r="718" spans="1:65" s="18" customFormat="1" x14ac:dyDescent="0.2">
      <c r="B718" s="23"/>
      <c r="D718" s="17" t="s">
        <v>4</v>
      </c>
      <c r="E718" s="19" t="s">
        <v>6</v>
      </c>
      <c r="F718" s="25" t="s">
        <v>218</v>
      </c>
      <c r="H718" s="19" t="s">
        <v>6</v>
      </c>
      <c r="I718" s="24"/>
      <c r="L718" s="23"/>
      <c r="M718" s="22"/>
      <c r="N718" s="21"/>
      <c r="O718" s="21"/>
      <c r="P718" s="21"/>
      <c r="Q718" s="21"/>
      <c r="R718" s="21"/>
      <c r="S718" s="21"/>
      <c r="T718" s="20"/>
      <c r="AT718" s="19" t="s">
        <v>4</v>
      </c>
      <c r="AU718" s="19" t="s">
        <v>3</v>
      </c>
      <c r="AV718" s="18" t="s">
        <v>1</v>
      </c>
      <c r="AW718" s="18" t="s">
        <v>2</v>
      </c>
      <c r="AX718" s="18" t="s">
        <v>7</v>
      </c>
      <c r="AY718" s="19" t="s">
        <v>0</v>
      </c>
    </row>
    <row r="719" spans="1:65" s="18" customFormat="1" x14ac:dyDescent="0.2">
      <c r="B719" s="23"/>
      <c r="D719" s="17" t="s">
        <v>4</v>
      </c>
      <c r="E719" s="19" t="s">
        <v>6</v>
      </c>
      <c r="F719" s="25" t="s">
        <v>434</v>
      </c>
      <c r="H719" s="19" t="s">
        <v>6</v>
      </c>
      <c r="I719" s="24"/>
      <c r="L719" s="23"/>
      <c r="M719" s="22"/>
      <c r="N719" s="21"/>
      <c r="O719" s="21"/>
      <c r="P719" s="21"/>
      <c r="Q719" s="21"/>
      <c r="R719" s="21"/>
      <c r="S719" s="21"/>
      <c r="T719" s="20"/>
      <c r="AT719" s="19" t="s">
        <v>4</v>
      </c>
      <c r="AU719" s="19" t="s">
        <v>3</v>
      </c>
      <c r="AV719" s="18" t="s">
        <v>1</v>
      </c>
      <c r="AW719" s="18" t="s">
        <v>2</v>
      </c>
      <c r="AX719" s="18" t="s">
        <v>7</v>
      </c>
      <c r="AY719" s="19" t="s">
        <v>0</v>
      </c>
    </row>
    <row r="720" spans="1:65" s="18" customFormat="1" x14ac:dyDescent="0.2">
      <c r="B720" s="23"/>
      <c r="D720" s="17" t="s">
        <v>4</v>
      </c>
      <c r="E720" s="19" t="s">
        <v>6</v>
      </c>
      <c r="F720" s="25" t="s">
        <v>433</v>
      </c>
      <c r="H720" s="19" t="s">
        <v>6</v>
      </c>
      <c r="I720" s="24"/>
      <c r="L720" s="23"/>
      <c r="M720" s="22"/>
      <c r="N720" s="21"/>
      <c r="O720" s="21"/>
      <c r="P720" s="21"/>
      <c r="Q720" s="21"/>
      <c r="R720" s="21"/>
      <c r="S720" s="21"/>
      <c r="T720" s="20"/>
      <c r="AT720" s="19" t="s">
        <v>4</v>
      </c>
      <c r="AU720" s="19" t="s">
        <v>3</v>
      </c>
      <c r="AV720" s="18" t="s">
        <v>1</v>
      </c>
      <c r="AW720" s="18" t="s">
        <v>2</v>
      </c>
      <c r="AX720" s="18" t="s">
        <v>7</v>
      </c>
      <c r="AY720" s="19" t="s">
        <v>0</v>
      </c>
    </row>
    <row r="721" spans="1:65" s="8" customFormat="1" x14ac:dyDescent="0.2">
      <c r="B721" s="13"/>
      <c r="D721" s="17" t="s">
        <v>4</v>
      </c>
      <c r="E721" s="9" t="s">
        <v>6</v>
      </c>
      <c r="F721" s="16" t="s">
        <v>477</v>
      </c>
      <c r="H721" s="15">
        <v>16.977</v>
      </c>
      <c r="I721" s="14"/>
      <c r="L721" s="13"/>
      <c r="M721" s="56"/>
      <c r="N721" s="55"/>
      <c r="O721" s="55"/>
      <c r="P721" s="55"/>
      <c r="Q721" s="55"/>
      <c r="R721" s="55"/>
      <c r="S721" s="55"/>
      <c r="T721" s="54"/>
      <c r="AT721" s="9" t="s">
        <v>4</v>
      </c>
      <c r="AU721" s="9" t="s">
        <v>3</v>
      </c>
      <c r="AV721" s="8" t="s">
        <v>3</v>
      </c>
      <c r="AW721" s="8" t="s">
        <v>2</v>
      </c>
      <c r="AX721" s="8" t="s">
        <v>7</v>
      </c>
      <c r="AY721" s="9" t="s">
        <v>0</v>
      </c>
    </row>
    <row r="722" spans="1:65" s="18" customFormat="1" x14ac:dyDescent="0.2">
      <c r="B722" s="23"/>
      <c r="D722" s="17" t="s">
        <v>4</v>
      </c>
      <c r="E722" s="19" t="s">
        <v>6</v>
      </c>
      <c r="F722" s="25" t="s">
        <v>476</v>
      </c>
      <c r="H722" s="19" t="s">
        <v>6</v>
      </c>
      <c r="I722" s="24"/>
      <c r="L722" s="23"/>
      <c r="M722" s="22"/>
      <c r="N722" s="21"/>
      <c r="O722" s="21"/>
      <c r="P722" s="21"/>
      <c r="Q722" s="21"/>
      <c r="R722" s="21"/>
      <c r="S722" s="21"/>
      <c r="T722" s="20"/>
      <c r="AT722" s="19" t="s">
        <v>4</v>
      </c>
      <c r="AU722" s="19" t="s">
        <v>3</v>
      </c>
      <c r="AV722" s="18" t="s">
        <v>1</v>
      </c>
      <c r="AW722" s="18" t="s">
        <v>2</v>
      </c>
      <c r="AX722" s="18" t="s">
        <v>7</v>
      </c>
      <c r="AY722" s="19" t="s">
        <v>0</v>
      </c>
    </row>
    <row r="723" spans="1:65" s="18" customFormat="1" x14ac:dyDescent="0.2">
      <c r="B723" s="23"/>
      <c r="D723" s="17" t="s">
        <v>4</v>
      </c>
      <c r="E723" s="19" t="s">
        <v>6</v>
      </c>
      <c r="F723" s="25" t="s">
        <v>449</v>
      </c>
      <c r="H723" s="19" t="s">
        <v>6</v>
      </c>
      <c r="I723" s="24"/>
      <c r="L723" s="23"/>
      <c r="M723" s="22"/>
      <c r="N723" s="21"/>
      <c r="O723" s="21"/>
      <c r="P723" s="21"/>
      <c r="Q723" s="21"/>
      <c r="R723" s="21"/>
      <c r="S723" s="21"/>
      <c r="T723" s="20"/>
      <c r="AT723" s="19" t="s">
        <v>4</v>
      </c>
      <c r="AU723" s="19" t="s">
        <v>3</v>
      </c>
      <c r="AV723" s="18" t="s">
        <v>1</v>
      </c>
      <c r="AW723" s="18" t="s">
        <v>2</v>
      </c>
      <c r="AX723" s="18" t="s">
        <v>7</v>
      </c>
      <c r="AY723" s="19" t="s">
        <v>0</v>
      </c>
    </row>
    <row r="724" spans="1:65" s="18" customFormat="1" x14ac:dyDescent="0.2">
      <c r="B724" s="23"/>
      <c r="D724" s="17" t="s">
        <v>4</v>
      </c>
      <c r="E724" s="19" t="s">
        <v>6</v>
      </c>
      <c r="F724" s="25" t="s">
        <v>448</v>
      </c>
      <c r="H724" s="19" t="s">
        <v>6</v>
      </c>
      <c r="I724" s="24"/>
      <c r="L724" s="23"/>
      <c r="M724" s="22"/>
      <c r="N724" s="21"/>
      <c r="O724" s="21"/>
      <c r="P724" s="21"/>
      <c r="Q724" s="21"/>
      <c r="R724" s="21"/>
      <c r="S724" s="21"/>
      <c r="T724" s="20"/>
      <c r="AT724" s="19" t="s">
        <v>4</v>
      </c>
      <c r="AU724" s="19" t="s">
        <v>3</v>
      </c>
      <c r="AV724" s="18" t="s">
        <v>1</v>
      </c>
      <c r="AW724" s="18" t="s">
        <v>2</v>
      </c>
      <c r="AX724" s="18" t="s">
        <v>7</v>
      </c>
      <c r="AY724" s="19" t="s">
        <v>0</v>
      </c>
    </row>
    <row r="725" spans="1:65" s="18" customFormat="1" x14ac:dyDescent="0.2">
      <c r="B725" s="23"/>
      <c r="D725" s="17" t="s">
        <v>4</v>
      </c>
      <c r="E725" s="19" t="s">
        <v>6</v>
      </c>
      <c r="F725" s="25" t="s">
        <v>447</v>
      </c>
      <c r="H725" s="19" t="s">
        <v>6</v>
      </c>
      <c r="I725" s="24"/>
      <c r="L725" s="23"/>
      <c r="M725" s="22"/>
      <c r="N725" s="21"/>
      <c r="O725" s="21"/>
      <c r="P725" s="21"/>
      <c r="Q725" s="21"/>
      <c r="R725" s="21"/>
      <c r="S725" s="21"/>
      <c r="T725" s="20"/>
      <c r="AT725" s="19" t="s">
        <v>4</v>
      </c>
      <c r="AU725" s="19" t="s">
        <v>3</v>
      </c>
      <c r="AV725" s="18" t="s">
        <v>1</v>
      </c>
      <c r="AW725" s="18" t="s">
        <v>2</v>
      </c>
      <c r="AX725" s="18" t="s">
        <v>7</v>
      </c>
      <c r="AY725" s="19" t="s">
        <v>0</v>
      </c>
    </row>
    <row r="726" spans="1:65" s="18" customFormat="1" x14ac:dyDescent="0.2">
      <c r="B726" s="23"/>
      <c r="D726" s="17" t="s">
        <v>4</v>
      </c>
      <c r="E726" s="19" t="s">
        <v>6</v>
      </c>
      <c r="F726" s="25" t="s">
        <v>446</v>
      </c>
      <c r="H726" s="19" t="s">
        <v>6</v>
      </c>
      <c r="I726" s="24"/>
      <c r="L726" s="23"/>
      <c r="M726" s="22"/>
      <c r="N726" s="21"/>
      <c r="O726" s="21"/>
      <c r="P726" s="21"/>
      <c r="Q726" s="21"/>
      <c r="R726" s="21"/>
      <c r="S726" s="21"/>
      <c r="T726" s="20"/>
      <c r="AT726" s="19" t="s">
        <v>4</v>
      </c>
      <c r="AU726" s="19" t="s">
        <v>3</v>
      </c>
      <c r="AV726" s="18" t="s">
        <v>1</v>
      </c>
      <c r="AW726" s="18" t="s">
        <v>2</v>
      </c>
      <c r="AX726" s="18" t="s">
        <v>7</v>
      </c>
      <c r="AY726" s="19" t="s">
        <v>0</v>
      </c>
    </row>
    <row r="727" spans="1:65" s="18" customFormat="1" x14ac:dyDescent="0.2">
      <c r="B727" s="23"/>
      <c r="D727" s="17" t="s">
        <v>4</v>
      </c>
      <c r="E727" s="19" t="s">
        <v>6</v>
      </c>
      <c r="F727" s="25" t="s">
        <v>445</v>
      </c>
      <c r="H727" s="19" t="s">
        <v>6</v>
      </c>
      <c r="I727" s="24"/>
      <c r="L727" s="23"/>
      <c r="M727" s="22"/>
      <c r="N727" s="21"/>
      <c r="O727" s="21"/>
      <c r="P727" s="21"/>
      <c r="Q727" s="21"/>
      <c r="R727" s="21"/>
      <c r="S727" s="21"/>
      <c r="T727" s="20"/>
      <c r="AT727" s="19" t="s">
        <v>4</v>
      </c>
      <c r="AU727" s="19" t="s">
        <v>3</v>
      </c>
      <c r="AV727" s="18" t="s">
        <v>1</v>
      </c>
      <c r="AW727" s="18" t="s">
        <v>2</v>
      </c>
      <c r="AX727" s="18" t="s">
        <v>7</v>
      </c>
      <c r="AY727" s="19" t="s">
        <v>0</v>
      </c>
    </row>
    <row r="728" spans="1:65" s="8" customFormat="1" x14ac:dyDescent="0.2">
      <c r="B728" s="13"/>
      <c r="D728" s="17" t="s">
        <v>4</v>
      </c>
      <c r="E728" s="9" t="s">
        <v>6</v>
      </c>
      <c r="F728" s="16" t="s">
        <v>475</v>
      </c>
      <c r="H728" s="15">
        <v>0.29799999999999999</v>
      </c>
      <c r="I728" s="14"/>
      <c r="L728" s="13"/>
      <c r="M728" s="56"/>
      <c r="N728" s="55"/>
      <c r="O728" s="55"/>
      <c r="P728" s="55"/>
      <c r="Q728" s="55"/>
      <c r="R728" s="55"/>
      <c r="S728" s="55"/>
      <c r="T728" s="54"/>
      <c r="AT728" s="9" t="s">
        <v>4</v>
      </c>
      <c r="AU728" s="9" t="s">
        <v>3</v>
      </c>
      <c r="AV728" s="8" t="s">
        <v>3</v>
      </c>
      <c r="AW728" s="8" t="s">
        <v>2</v>
      </c>
      <c r="AX728" s="8" t="s">
        <v>7</v>
      </c>
      <c r="AY728" s="9" t="s">
        <v>0</v>
      </c>
    </row>
    <row r="729" spans="1:65" s="18" customFormat="1" x14ac:dyDescent="0.2">
      <c r="B729" s="23"/>
      <c r="D729" s="17" t="s">
        <v>4</v>
      </c>
      <c r="E729" s="19" t="s">
        <v>6</v>
      </c>
      <c r="F729" s="25" t="s">
        <v>474</v>
      </c>
      <c r="H729" s="19" t="s">
        <v>6</v>
      </c>
      <c r="I729" s="24"/>
      <c r="L729" s="23"/>
      <c r="M729" s="22"/>
      <c r="N729" s="21"/>
      <c r="O729" s="21"/>
      <c r="P729" s="21"/>
      <c r="Q729" s="21"/>
      <c r="R729" s="21"/>
      <c r="S729" s="21"/>
      <c r="T729" s="20"/>
      <c r="AT729" s="19" t="s">
        <v>4</v>
      </c>
      <c r="AU729" s="19" t="s">
        <v>3</v>
      </c>
      <c r="AV729" s="18" t="s">
        <v>1</v>
      </c>
      <c r="AW729" s="18" t="s">
        <v>2</v>
      </c>
      <c r="AX729" s="18" t="s">
        <v>7</v>
      </c>
      <c r="AY729" s="19" t="s">
        <v>0</v>
      </c>
    </row>
    <row r="730" spans="1:65" s="18" customFormat="1" x14ac:dyDescent="0.2">
      <c r="B730" s="23"/>
      <c r="D730" s="17" t="s">
        <v>4</v>
      </c>
      <c r="E730" s="19" t="s">
        <v>6</v>
      </c>
      <c r="F730" s="25" t="s">
        <v>449</v>
      </c>
      <c r="H730" s="19" t="s">
        <v>6</v>
      </c>
      <c r="I730" s="24"/>
      <c r="L730" s="23"/>
      <c r="M730" s="22"/>
      <c r="N730" s="21"/>
      <c r="O730" s="21"/>
      <c r="P730" s="21"/>
      <c r="Q730" s="21"/>
      <c r="R730" s="21"/>
      <c r="S730" s="21"/>
      <c r="T730" s="20"/>
      <c r="AT730" s="19" t="s">
        <v>4</v>
      </c>
      <c r="AU730" s="19" t="s">
        <v>3</v>
      </c>
      <c r="AV730" s="18" t="s">
        <v>1</v>
      </c>
      <c r="AW730" s="18" t="s">
        <v>2</v>
      </c>
      <c r="AX730" s="18" t="s">
        <v>7</v>
      </c>
      <c r="AY730" s="19" t="s">
        <v>0</v>
      </c>
    </row>
    <row r="731" spans="1:65" s="18" customFormat="1" x14ac:dyDescent="0.2">
      <c r="B731" s="23"/>
      <c r="D731" s="17" t="s">
        <v>4</v>
      </c>
      <c r="E731" s="19" t="s">
        <v>6</v>
      </c>
      <c r="F731" s="25" t="s">
        <v>448</v>
      </c>
      <c r="H731" s="19" t="s">
        <v>6</v>
      </c>
      <c r="I731" s="24"/>
      <c r="L731" s="23"/>
      <c r="M731" s="22"/>
      <c r="N731" s="21"/>
      <c r="O731" s="21"/>
      <c r="P731" s="21"/>
      <c r="Q731" s="21"/>
      <c r="R731" s="21"/>
      <c r="S731" s="21"/>
      <c r="T731" s="20"/>
      <c r="AT731" s="19" t="s">
        <v>4</v>
      </c>
      <c r="AU731" s="19" t="s">
        <v>3</v>
      </c>
      <c r="AV731" s="18" t="s">
        <v>1</v>
      </c>
      <c r="AW731" s="18" t="s">
        <v>2</v>
      </c>
      <c r="AX731" s="18" t="s">
        <v>7</v>
      </c>
      <c r="AY731" s="19" t="s">
        <v>0</v>
      </c>
    </row>
    <row r="732" spans="1:65" s="18" customFormat="1" x14ac:dyDescent="0.2">
      <c r="B732" s="23"/>
      <c r="D732" s="17" t="s">
        <v>4</v>
      </c>
      <c r="E732" s="19" t="s">
        <v>6</v>
      </c>
      <c r="F732" s="25" t="s">
        <v>447</v>
      </c>
      <c r="H732" s="19" t="s">
        <v>6</v>
      </c>
      <c r="I732" s="24"/>
      <c r="L732" s="23"/>
      <c r="M732" s="22"/>
      <c r="N732" s="21"/>
      <c r="O732" s="21"/>
      <c r="P732" s="21"/>
      <c r="Q732" s="21"/>
      <c r="R732" s="21"/>
      <c r="S732" s="21"/>
      <c r="T732" s="20"/>
      <c r="AT732" s="19" t="s">
        <v>4</v>
      </c>
      <c r="AU732" s="19" t="s">
        <v>3</v>
      </c>
      <c r="AV732" s="18" t="s">
        <v>1</v>
      </c>
      <c r="AW732" s="18" t="s">
        <v>2</v>
      </c>
      <c r="AX732" s="18" t="s">
        <v>7</v>
      </c>
      <c r="AY732" s="19" t="s">
        <v>0</v>
      </c>
    </row>
    <row r="733" spans="1:65" s="18" customFormat="1" x14ac:dyDescent="0.2">
      <c r="B733" s="23"/>
      <c r="D733" s="17" t="s">
        <v>4</v>
      </c>
      <c r="E733" s="19" t="s">
        <v>6</v>
      </c>
      <c r="F733" s="25" t="s">
        <v>446</v>
      </c>
      <c r="H733" s="19" t="s">
        <v>6</v>
      </c>
      <c r="I733" s="24"/>
      <c r="L733" s="23"/>
      <c r="M733" s="22"/>
      <c r="N733" s="21"/>
      <c r="O733" s="21"/>
      <c r="P733" s="21"/>
      <c r="Q733" s="21"/>
      <c r="R733" s="21"/>
      <c r="S733" s="21"/>
      <c r="T733" s="20"/>
      <c r="AT733" s="19" t="s">
        <v>4</v>
      </c>
      <c r="AU733" s="19" t="s">
        <v>3</v>
      </c>
      <c r="AV733" s="18" t="s">
        <v>1</v>
      </c>
      <c r="AW733" s="18" t="s">
        <v>2</v>
      </c>
      <c r="AX733" s="18" t="s">
        <v>7</v>
      </c>
      <c r="AY733" s="19" t="s">
        <v>0</v>
      </c>
    </row>
    <row r="734" spans="1:65" s="8" customFormat="1" x14ac:dyDescent="0.2">
      <c r="B734" s="13"/>
      <c r="D734" s="17" t="s">
        <v>4</v>
      </c>
      <c r="E734" s="9" t="s">
        <v>6</v>
      </c>
      <c r="F734" s="16" t="s">
        <v>473</v>
      </c>
      <c r="H734" s="15">
        <v>0.67500000000000004</v>
      </c>
      <c r="I734" s="14"/>
      <c r="L734" s="13"/>
      <c r="M734" s="56"/>
      <c r="N734" s="55"/>
      <c r="O734" s="55"/>
      <c r="P734" s="55"/>
      <c r="Q734" s="55"/>
      <c r="R734" s="55"/>
      <c r="S734" s="55"/>
      <c r="T734" s="54"/>
      <c r="AT734" s="9" t="s">
        <v>4</v>
      </c>
      <c r="AU734" s="9" t="s">
        <v>3</v>
      </c>
      <c r="AV734" s="8" t="s">
        <v>3</v>
      </c>
      <c r="AW734" s="8" t="s">
        <v>2</v>
      </c>
      <c r="AX734" s="8" t="s">
        <v>7</v>
      </c>
      <c r="AY734" s="9" t="s">
        <v>0</v>
      </c>
    </row>
    <row r="735" spans="1:65" s="69" customFormat="1" x14ac:dyDescent="0.2">
      <c r="B735" s="74"/>
      <c r="D735" s="17" t="s">
        <v>4</v>
      </c>
      <c r="E735" s="70" t="s">
        <v>6</v>
      </c>
      <c r="F735" s="77" t="s">
        <v>42</v>
      </c>
      <c r="H735" s="76">
        <v>17.95</v>
      </c>
      <c r="I735" s="75"/>
      <c r="L735" s="74"/>
      <c r="M735" s="73"/>
      <c r="N735" s="72"/>
      <c r="O735" s="72"/>
      <c r="P735" s="72"/>
      <c r="Q735" s="72"/>
      <c r="R735" s="72"/>
      <c r="S735" s="72"/>
      <c r="T735" s="71"/>
      <c r="AT735" s="70" t="s">
        <v>4</v>
      </c>
      <c r="AU735" s="70" t="s">
        <v>3</v>
      </c>
      <c r="AV735" s="69" t="s">
        <v>19</v>
      </c>
      <c r="AW735" s="69" t="s">
        <v>2</v>
      </c>
      <c r="AX735" s="69" t="s">
        <v>1</v>
      </c>
      <c r="AY735" s="70" t="s">
        <v>0</v>
      </c>
    </row>
    <row r="736" spans="1:65" s="2" customFormat="1" ht="16.5" customHeight="1" x14ac:dyDescent="0.2">
      <c r="A736" s="3"/>
      <c r="B736" s="41"/>
      <c r="C736" s="40" t="s">
        <v>472</v>
      </c>
      <c r="D736" s="40" t="s">
        <v>11</v>
      </c>
      <c r="E736" s="39" t="s">
        <v>471</v>
      </c>
      <c r="F736" s="34" t="s">
        <v>470</v>
      </c>
      <c r="G736" s="38" t="s">
        <v>54</v>
      </c>
      <c r="H736" s="37">
        <v>1.19</v>
      </c>
      <c r="I736" s="36"/>
      <c r="J736" s="35">
        <f>ROUND(I736*H736,2)</f>
        <v>0</v>
      </c>
      <c r="K736" s="34" t="s">
        <v>13</v>
      </c>
      <c r="L736" s="4"/>
      <c r="M736" s="33" t="s">
        <v>6</v>
      </c>
      <c r="N736" s="32" t="s">
        <v>12</v>
      </c>
      <c r="O736" s="31"/>
      <c r="P736" s="30">
        <f>O736*H736</f>
        <v>0</v>
      </c>
      <c r="Q736" s="30">
        <v>5.3299999999999997E-3</v>
      </c>
      <c r="R736" s="30">
        <f>Q736*H736</f>
        <v>6.3426999999999997E-3</v>
      </c>
      <c r="S736" s="30">
        <v>0</v>
      </c>
      <c r="T736" s="29">
        <f>S736*H736</f>
        <v>0</v>
      </c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R736" s="26" t="s">
        <v>19</v>
      </c>
      <c r="AT736" s="26" t="s">
        <v>11</v>
      </c>
      <c r="AU736" s="26" t="s">
        <v>3</v>
      </c>
      <c r="AY736" s="27" t="s">
        <v>0</v>
      </c>
      <c r="BE736" s="28">
        <f>IF(N736="základní",J736,0)</f>
        <v>0</v>
      </c>
      <c r="BF736" s="28">
        <f>IF(N736="snížená",J736,0)</f>
        <v>0</v>
      </c>
      <c r="BG736" s="28">
        <f>IF(N736="zákl. přenesená",J736,0)</f>
        <v>0</v>
      </c>
      <c r="BH736" s="28">
        <f>IF(N736="sníž. přenesená",J736,0)</f>
        <v>0</v>
      </c>
      <c r="BI736" s="28">
        <f>IF(N736="nulová",J736,0)</f>
        <v>0</v>
      </c>
      <c r="BJ736" s="27" t="s">
        <v>1</v>
      </c>
      <c r="BK736" s="28">
        <f>ROUND(I736*H736,2)</f>
        <v>0</v>
      </c>
      <c r="BL736" s="27" t="s">
        <v>19</v>
      </c>
      <c r="BM736" s="26" t="s">
        <v>469</v>
      </c>
    </row>
    <row r="737" spans="1:65" s="18" customFormat="1" x14ac:dyDescent="0.2">
      <c r="B737" s="23"/>
      <c r="D737" s="17" t="s">
        <v>4</v>
      </c>
      <c r="E737" s="19" t="s">
        <v>6</v>
      </c>
      <c r="F737" s="25" t="s">
        <v>450</v>
      </c>
      <c r="H737" s="19" t="s">
        <v>6</v>
      </c>
      <c r="I737" s="24"/>
      <c r="L737" s="23"/>
      <c r="M737" s="22"/>
      <c r="N737" s="21"/>
      <c r="O737" s="21"/>
      <c r="P737" s="21"/>
      <c r="Q737" s="21"/>
      <c r="R737" s="21"/>
      <c r="S737" s="21"/>
      <c r="T737" s="20"/>
      <c r="AT737" s="19" t="s">
        <v>4</v>
      </c>
      <c r="AU737" s="19" t="s">
        <v>3</v>
      </c>
      <c r="AV737" s="18" t="s">
        <v>1</v>
      </c>
      <c r="AW737" s="18" t="s">
        <v>2</v>
      </c>
      <c r="AX737" s="18" t="s">
        <v>7</v>
      </c>
      <c r="AY737" s="19" t="s">
        <v>0</v>
      </c>
    </row>
    <row r="738" spans="1:65" s="18" customFormat="1" x14ac:dyDescent="0.2">
      <c r="B738" s="23"/>
      <c r="D738" s="17" t="s">
        <v>4</v>
      </c>
      <c r="E738" s="19" t="s">
        <v>6</v>
      </c>
      <c r="F738" s="25" t="s">
        <v>449</v>
      </c>
      <c r="H738" s="19" t="s">
        <v>6</v>
      </c>
      <c r="I738" s="24"/>
      <c r="L738" s="23"/>
      <c r="M738" s="22"/>
      <c r="N738" s="21"/>
      <c r="O738" s="21"/>
      <c r="P738" s="21"/>
      <c r="Q738" s="21"/>
      <c r="R738" s="21"/>
      <c r="S738" s="21"/>
      <c r="T738" s="20"/>
      <c r="AT738" s="19" t="s">
        <v>4</v>
      </c>
      <c r="AU738" s="19" t="s">
        <v>3</v>
      </c>
      <c r="AV738" s="18" t="s">
        <v>1</v>
      </c>
      <c r="AW738" s="18" t="s">
        <v>2</v>
      </c>
      <c r="AX738" s="18" t="s">
        <v>7</v>
      </c>
      <c r="AY738" s="19" t="s">
        <v>0</v>
      </c>
    </row>
    <row r="739" spans="1:65" s="18" customFormat="1" x14ac:dyDescent="0.2">
      <c r="B739" s="23"/>
      <c r="D739" s="17" t="s">
        <v>4</v>
      </c>
      <c r="E739" s="19" t="s">
        <v>6</v>
      </c>
      <c r="F739" s="25" t="s">
        <v>448</v>
      </c>
      <c r="H739" s="19" t="s">
        <v>6</v>
      </c>
      <c r="I739" s="24"/>
      <c r="L739" s="23"/>
      <c r="M739" s="22"/>
      <c r="N739" s="21"/>
      <c r="O739" s="21"/>
      <c r="P739" s="21"/>
      <c r="Q739" s="21"/>
      <c r="R739" s="21"/>
      <c r="S739" s="21"/>
      <c r="T739" s="20"/>
      <c r="AT739" s="19" t="s">
        <v>4</v>
      </c>
      <c r="AU739" s="19" t="s">
        <v>3</v>
      </c>
      <c r="AV739" s="18" t="s">
        <v>1</v>
      </c>
      <c r="AW739" s="18" t="s">
        <v>2</v>
      </c>
      <c r="AX739" s="18" t="s">
        <v>7</v>
      </c>
      <c r="AY739" s="19" t="s">
        <v>0</v>
      </c>
    </row>
    <row r="740" spans="1:65" s="18" customFormat="1" x14ac:dyDescent="0.2">
      <c r="B740" s="23"/>
      <c r="D740" s="17" t="s">
        <v>4</v>
      </c>
      <c r="E740" s="19" t="s">
        <v>6</v>
      </c>
      <c r="F740" s="25" t="s">
        <v>447</v>
      </c>
      <c r="H740" s="19" t="s">
        <v>6</v>
      </c>
      <c r="I740" s="24"/>
      <c r="L740" s="23"/>
      <c r="M740" s="22"/>
      <c r="N740" s="21"/>
      <c r="O740" s="21"/>
      <c r="P740" s="21"/>
      <c r="Q740" s="21"/>
      <c r="R740" s="21"/>
      <c r="S740" s="21"/>
      <c r="T740" s="20"/>
      <c r="AT740" s="19" t="s">
        <v>4</v>
      </c>
      <c r="AU740" s="19" t="s">
        <v>3</v>
      </c>
      <c r="AV740" s="18" t="s">
        <v>1</v>
      </c>
      <c r="AW740" s="18" t="s">
        <v>2</v>
      </c>
      <c r="AX740" s="18" t="s">
        <v>7</v>
      </c>
      <c r="AY740" s="19" t="s">
        <v>0</v>
      </c>
    </row>
    <row r="741" spans="1:65" s="18" customFormat="1" x14ac:dyDescent="0.2">
      <c r="B741" s="23"/>
      <c r="D741" s="17" t="s">
        <v>4</v>
      </c>
      <c r="E741" s="19" t="s">
        <v>6</v>
      </c>
      <c r="F741" s="25" t="s">
        <v>446</v>
      </c>
      <c r="H741" s="19" t="s">
        <v>6</v>
      </c>
      <c r="I741" s="24"/>
      <c r="L741" s="23"/>
      <c r="M741" s="22"/>
      <c r="N741" s="21"/>
      <c r="O741" s="21"/>
      <c r="P741" s="21"/>
      <c r="Q741" s="21"/>
      <c r="R741" s="21"/>
      <c r="S741" s="21"/>
      <c r="T741" s="20"/>
      <c r="AT741" s="19" t="s">
        <v>4</v>
      </c>
      <c r="AU741" s="19" t="s">
        <v>3</v>
      </c>
      <c r="AV741" s="18" t="s">
        <v>1</v>
      </c>
      <c r="AW741" s="18" t="s">
        <v>2</v>
      </c>
      <c r="AX741" s="18" t="s">
        <v>7</v>
      </c>
      <c r="AY741" s="19" t="s">
        <v>0</v>
      </c>
    </row>
    <row r="742" spans="1:65" s="18" customFormat="1" x14ac:dyDescent="0.2">
      <c r="B742" s="23"/>
      <c r="D742" s="17" t="s">
        <v>4</v>
      </c>
      <c r="E742" s="19" t="s">
        <v>6</v>
      </c>
      <c r="F742" s="25" t="s">
        <v>445</v>
      </c>
      <c r="H742" s="19" t="s">
        <v>6</v>
      </c>
      <c r="I742" s="24"/>
      <c r="L742" s="23"/>
      <c r="M742" s="22"/>
      <c r="N742" s="21"/>
      <c r="O742" s="21"/>
      <c r="P742" s="21"/>
      <c r="Q742" s="21"/>
      <c r="R742" s="21"/>
      <c r="S742" s="21"/>
      <c r="T742" s="20"/>
      <c r="AT742" s="19" t="s">
        <v>4</v>
      </c>
      <c r="AU742" s="19" t="s">
        <v>3</v>
      </c>
      <c r="AV742" s="18" t="s">
        <v>1</v>
      </c>
      <c r="AW742" s="18" t="s">
        <v>2</v>
      </c>
      <c r="AX742" s="18" t="s">
        <v>7</v>
      </c>
      <c r="AY742" s="19" t="s">
        <v>0</v>
      </c>
    </row>
    <row r="743" spans="1:65" s="8" customFormat="1" x14ac:dyDescent="0.2">
      <c r="B743" s="13"/>
      <c r="D743" s="17" t="s">
        <v>4</v>
      </c>
      <c r="E743" s="9" t="s">
        <v>6</v>
      </c>
      <c r="F743" s="16" t="s">
        <v>468</v>
      </c>
      <c r="H743" s="15">
        <v>1.2</v>
      </c>
      <c r="I743" s="14"/>
      <c r="L743" s="13"/>
      <c r="M743" s="56"/>
      <c r="N743" s="55"/>
      <c r="O743" s="55"/>
      <c r="P743" s="55"/>
      <c r="Q743" s="55"/>
      <c r="R743" s="55"/>
      <c r="S743" s="55"/>
      <c r="T743" s="54"/>
      <c r="AT743" s="9" t="s">
        <v>4</v>
      </c>
      <c r="AU743" s="9" t="s">
        <v>3</v>
      </c>
      <c r="AV743" s="8" t="s">
        <v>3</v>
      </c>
      <c r="AW743" s="8" t="s">
        <v>2</v>
      </c>
      <c r="AX743" s="8" t="s">
        <v>7</v>
      </c>
      <c r="AY743" s="9" t="s">
        <v>0</v>
      </c>
    </row>
    <row r="744" spans="1:65" s="8" customFormat="1" x14ac:dyDescent="0.2">
      <c r="B744" s="13"/>
      <c r="D744" s="17" t="s">
        <v>4</v>
      </c>
      <c r="E744" s="9" t="s">
        <v>6</v>
      </c>
      <c r="F744" s="16" t="s">
        <v>444</v>
      </c>
      <c r="H744" s="15">
        <v>1.19</v>
      </c>
      <c r="I744" s="14"/>
      <c r="L744" s="13"/>
      <c r="M744" s="56"/>
      <c r="N744" s="55"/>
      <c r="O744" s="55"/>
      <c r="P744" s="55"/>
      <c r="Q744" s="55"/>
      <c r="R744" s="55"/>
      <c r="S744" s="55"/>
      <c r="T744" s="54"/>
      <c r="AT744" s="9" t="s">
        <v>4</v>
      </c>
      <c r="AU744" s="9" t="s">
        <v>3</v>
      </c>
      <c r="AV744" s="8" t="s">
        <v>3</v>
      </c>
      <c r="AW744" s="8" t="s">
        <v>2</v>
      </c>
      <c r="AX744" s="8" t="s">
        <v>1</v>
      </c>
      <c r="AY744" s="9" t="s">
        <v>0</v>
      </c>
    </row>
    <row r="745" spans="1:65" s="2" customFormat="1" ht="21.75" customHeight="1" x14ac:dyDescent="0.2">
      <c r="A745" s="3"/>
      <c r="B745" s="41"/>
      <c r="C745" s="40" t="s">
        <v>467</v>
      </c>
      <c r="D745" s="40" t="s">
        <v>11</v>
      </c>
      <c r="E745" s="39" t="s">
        <v>466</v>
      </c>
      <c r="F745" s="34" t="s">
        <v>465</v>
      </c>
      <c r="G745" s="38" t="s">
        <v>54</v>
      </c>
      <c r="H745" s="37">
        <v>1.19</v>
      </c>
      <c r="I745" s="36"/>
      <c r="J745" s="35">
        <f>ROUND(I745*H745,2)</f>
        <v>0</v>
      </c>
      <c r="K745" s="34" t="s">
        <v>13</v>
      </c>
      <c r="L745" s="4"/>
      <c r="M745" s="33" t="s">
        <v>6</v>
      </c>
      <c r="N745" s="32" t="s">
        <v>12</v>
      </c>
      <c r="O745" s="31"/>
      <c r="P745" s="30">
        <f>O745*H745</f>
        <v>0</v>
      </c>
      <c r="Q745" s="30">
        <v>0</v>
      </c>
      <c r="R745" s="30">
        <f>Q745*H745</f>
        <v>0</v>
      </c>
      <c r="S745" s="30">
        <v>0</v>
      </c>
      <c r="T745" s="29">
        <f>S745*H745</f>
        <v>0</v>
      </c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R745" s="26" t="s">
        <v>19</v>
      </c>
      <c r="AT745" s="26" t="s">
        <v>11</v>
      </c>
      <c r="AU745" s="26" t="s">
        <v>3</v>
      </c>
      <c r="AY745" s="27" t="s">
        <v>0</v>
      </c>
      <c r="BE745" s="28">
        <f>IF(N745="základní",J745,0)</f>
        <v>0</v>
      </c>
      <c r="BF745" s="28">
        <f>IF(N745="snížená",J745,0)</f>
        <v>0</v>
      </c>
      <c r="BG745" s="28">
        <f>IF(N745="zákl. přenesená",J745,0)</f>
        <v>0</v>
      </c>
      <c r="BH745" s="28">
        <f>IF(N745="sníž. přenesená",J745,0)</f>
        <v>0</v>
      </c>
      <c r="BI745" s="28">
        <f>IF(N745="nulová",J745,0)</f>
        <v>0</v>
      </c>
      <c r="BJ745" s="27" t="s">
        <v>1</v>
      </c>
      <c r="BK745" s="28">
        <f>ROUND(I745*H745,2)</f>
        <v>0</v>
      </c>
      <c r="BL745" s="27" t="s">
        <v>19</v>
      </c>
      <c r="BM745" s="26" t="s">
        <v>464</v>
      </c>
    </row>
    <row r="746" spans="1:65" s="2" customFormat="1" ht="16.5" customHeight="1" x14ac:dyDescent="0.2">
      <c r="A746" s="3"/>
      <c r="B746" s="41"/>
      <c r="C746" s="40" t="s">
        <v>463</v>
      </c>
      <c r="D746" s="40" t="s">
        <v>11</v>
      </c>
      <c r="E746" s="39" t="s">
        <v>462</v>
      </c>
      <c r="F746" s="34" t="s">
        <v>461</v>
      </c>
      <c r="G746" s="38" t="s">
        <v>54</v>
      </c>
      <c r="H746" s="37">
        <v>74.462999999999994</v>
      </c>
      <c r="I746" s="36"/>
      <c r="J746" s="35">
        <f>ROUND(I746*H746,2)</f>
        <v>0</v>
      </c>
      <c r="K746" s="34" t="s">
        <v>13</v>
      </c>
      <c r="L746" s="4"/>
      <c r="M746" s="33" t="s">
        <v>6</v>
      </c>
      <c r="N746" s="32" t="s">
        <v>12</v>
      </c>
      <c r="O746" s="31"/>
      <c r="P746" s="30">
        <f>O746*H746</f>
        <v>0</v>
      </c>
      <c r="Q746" s="30">
        <v>5.5199999999999997E-3</v>
      </c>
      <c r="R746" s="30">
        <f>Q746*H746</f>
        <v>0.41103575999999997</v>
      </c>
      <c r="S746" s="30">
        <v>0</v>
      </c>
      <c r="T746" s="29">
        <f>S746*H746</f>
        <v>0</v>
      </c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R746" s="26" t="s">
        <v>19</v>
      </c>
      <c r="AT746" s="26" t="s">
        <v>11</v>
      </c>
      <c r="AU746" s="26" t="s">
        <v>3</v>
      </c>
      <c r="AY746" s="27" t="s">
        <v>0</v>
      </c>
      <c r="BE746" s="28">
        <f>IF(N746="základní",J746,0)</f>
        <v>0</v>
      </c>
      <c r="BF746" s="28">
        <f>IF(N746="snížená",J746,0)</f>
        <v>0</v>
      </c>
      <c r="BG746" s="28">
        <f>IF(N746="zákl. přenesená",J746,0)</f>
        <v>0</v>
      </c>
      <c r="BH746" s="28">
        <f>IF(N746="sníž. přenesená",J746,0)</f>
        <v>0</v>
      </c>
      <c r="BI746" s="28">
        <f>IF(N746="nulová",J746,0)</f>
        <v>0</v>
      </c>
      <c r="BJ746" s="27" t="s">
        <v>1</v>
      </c>
      <c r="BK746" s="28">
        <f>ROUND(I746*H746,2)</f>
        <v>0</v>
      </c>
      <c r="BL746" s="27" t="s">
        <v>19</v>
      </c>
      <c r="BM746" s="26" t="s">
        <v>460</v>
      </c>
    </row>
    <row r="747" spans="1:65" s="18" customFormat="1" x14ac:dyDescent="0.2">
      <c r="B747" s="23"/>
      <c r="D747" s="17" t="s">
        <v>4</v>
      </c>
      <c r="E747" s="19" t="s">
        <v>6</v>
      </c>
      <c r="F747" s="25" t="s">
        <v>435</v>
      </c>
      <c r="H747" s="19" t="s">
        <v>6</v>
      </c>
      <c r="I747" s="24"/>
      <c r="L747" s="23"/>
      <c r="M747" s="22"/>
      <c r="N747" s="21"/>
      <c r="O747" s="21"/>
      <c r="P747" s="21"/>
      <c r="Q747" s="21"/>
      <c r="R747" s="21"/>
      <c r="S747" s="21"/>
      <c r="T747" s="20"/>
      <c r="AT747" s="19" t="s">
        <v>4</v>
      </c>
      <c r="AU747" s="19" t="s">
        <v>3</v>
      </c>
      <c r="AV747" s="18" t="s">
        <v>1</v>
      </c>
      <c r="AW747" s="18" t="s">
        <v>2</v>
      </c>
      <c r="AX747" s="18" t="s">
        <v>7</v>
      </c>
      <c r="AY747" s="19" t="s">
        <v>0</v>
      </c>
    </row>
    <row r="748" spans="1:65" s="18" customFormat="1" x14ac:dyDescent="0.2">
      <c r="B748" s="23"/>
      <c r="D748" s="17" t="s">
        <v>4</v>
      </c>
      <c r="E748" s="19" t="s">
        <v>6</v>
      </c>
      <c r="F748" s="25" t="s">
        <v>218</v>
      </c>
      <c r="H748" s="19" t="s">
        <v>6</v>
      </c>
      <c r="I748" s="24"/>
      <c r="L748" s="23"/>
      <c r="M748" s="22"/>
      <c r="N748" s="21"/>
      <c r="O748" s="21"/>
      <c r="P748" s="21"/>
      <c r="Q748" s="21"/>
      <c r="R748" s="21"/>
      <c r="S748" s="21"/>
      <c r="T748" s="20"/>
      <c r="AT748" s="19" t="s">
        <v>4</v>
      </c>
      <c r="AU748" s="19" t="s">
        <v>3</v>
      </c>
      <c r="AV748" s="18" t="s">
        <v>1</v>
      </c>
      <c r="AW748" s="18" t="s">
        <v>2</v>
      </c>
      <c r="AX748" s="18" t="s">
        <v>7</v>
      </c>
      <c r="AY748" s="19" t="s">
        <v>0</v>
      </c>
    </row>
    <row r="749" spans="1:65" s="18" customFormat="1" x14ac:dyDescent="0.2">
      <c r="B749" s="23"/>
      <c r="D749" s="17" t="s">
        <v>4</v>
      </c>
      <c r="E749" s="19" t="s">
        <v>6</v>
      </c>
      <c r="F749" s="25" t="s">
        <v>434</v>
      </c>
      <c r="H749" s="19" t="s">
        <v>6</v>
      </c>
      <c r="I749" s="24"/>
      <c r="L749" s="23"/>
      <c r="M749" s="22"/>
      <c r="N749" s="21"/>
      <c r="O749" s="21"/>
      <c r="P749" s="21"/>
      <c r="Q749" s="21"/>
      <c r="R749" s="21"/>
      <c r="S749" s="21"/>
      <c r="T749" s="20"/>
      <c r="AT749" s="19" t="s">
        <v>4</v>
      </c>
      <c r="AU749" s="19" t="s">
        <v>3</v>
      </c>
      <c r="AV749" s="18" t="s">
        <v>1</v>
      </c>
      <c r="AW749" s="18" t="s">
        <v>2</v>
      </c>
      <c r="AX749" s="18" t="s">
        <v>7</v>
      </c>
      <c r="AY749" s="19" t="s">
        <v>0</v>
      </c>
    </row>
    <row r="750" spans="1:65" s="18" customFormat="1" x14ac:dyDescent="0.2">
      <c r="B750" s="23"/>
      <c r="D750" s="17" t="s">
        <v>4</v>
      </c>
      <c r="E750" s="19" t="s">
        <v>6</v>
      </c>
      <c r="F750" s="25" t="s">
        <v>433</v>
      </c>
      <c r="H750" s="19" t="s">
        <v>6</v>
      </c>
      <c r="I750" s="24"/>
      <c r="L750" s="23"/>
      <c r="M750" s="22"/>
      <c r="N750" s="21"/>
      <c r="O750" s="21"/>
      <c r="P750" s="21"/>
      <c r="Q750" s="21"/>
      <c r="R750" s="21"/>
      <c r="S750" s="21"/>
      <c r="T750" s="20"/>
      <c r="AT750" s="19" t="s">
        <v>4</v>
      </c>
      <c r="AU750" s="19" t="s">
        <v>3</v>
      </c>
      <c r="AV750" s="18" t="s">
        <v>1</v>
      </c>
      <c r="AW750" s="18" t="s">
        <v>2</v>
      </c>
      <c r="AX750" s="18" t="s">
        <v>7</v>
      </c>
      <c r="AY750" s="19" t="s">
        <v>0</v>
      </c>
    </row>
    <row r="751" spans="1:65" s="8" customFormat="1" x14ac:dyDescent="0.2">
      <c r="B751" s="13"/>
      <c r="D751" s="17" t="s">
        <v>4</v>
      </c>
      <c r="E751" s="9" t="s">
        <v>6</v>
      </c>
      <c r="F751" s="16" t="s">
        <v>459</v>
      </c>
      <c r="H751" s="15">
        <v>74.462999999999994</v>
      </c>
      <c r="I751" s="14"/>
      <c r="L751" s="13"/>
      <c r="M751" s="56"/>
      <c r="N751" s="55"/>
      <c r="O751" s="55"/>
      <c r="P751" s="55"/>
      <c r="Q751" s="55"/>
      <c r="R751" s="55"/>
      <c r="S751" s="55"/>
      <c r="T751" s="54"/>
      <c r="AT751" s="9" t="s">
        <v>4</v>
      </c>
      <c r="AU751" s="9" t="s">
        <v>3</v>
      </c>
      <c r="AV751" s="8" t="s">
        <v>3</v>
      </c>
      <c r="AW751" s="8" t="s">
        <v>2</v>
      </c>
      <c r="AX751" s="8" t="s">
        <v>7</v>
      </c>
      <c r="AY751" s="9" t="s">
        <v>0</v>
      </c>
    </row>
    <row r="752" spans="1:65" s="69" customFormat="1" x14ac:dyDescent="0.2">
      <c r="B752" s="74"/>
      <c r="D752" s="17" t="s">
        <v>4</v>
      </c>
      <c r="E752" s="70" t="s">
        <v>6</v>
      </c>
      <c r="F752" s="77" t="s">
        <v>42</v>
      </c>
      <c r="H752" s="76">
        <v>74.462999999999994</v>
      </c>
      <c r="I752" s="75"/>
      <c r="L752" s="74"/>
      <c r="M752" s="73"/>
      <c r="N752" s="72"/>
      <c r="O752" s="72"/>
      <c r="P752" s="72"/>
      <c r="Q752" s="72"/>
      <c r="R752" s="72"/>
      <c r="S752" s="72"/>
      <c r="T752" s="71"/>
      <c r="AT752" s="70" t="s">
        <v>4</v>
      </c>
      <c r="AU752" s="70" t="s">
        <v>3</v>
      </c>
      <c r="AV752" s="69" t="s">
        <v>19</v>
      </c>
      <c r="AW752" s="69" t="s">
        <v>2</v>
      </c>
      <c r="AX752" s="69" t="s">
        <v>1</v>
      </c>
      <c r="AY752" s="70" t="s">
        <v>0</v>
      </c>
    </row>
    <row r="753" spans="1:65" s="2" customFormat="1" ht="21.75" customHeight="1" x14ac:dyDescent="0.2">
      <c r="A753" s="3"/>
      <c r="B753" s="41"/>
      <c r="C753" s="40" t="s">
        <v>458</v>
      </c>
      <c r="D753" s="40" t="s">
        <v>11</v>
      </c>
      <c r="E753" s="39" t="s">
        <v>457</v>
      </c>
      <c r="F753" s="34" t="s">
        <v>456</v>
      </c>
      <c r="G753" s="38" t="s">
        <v>54</v>
      </c>
      <c r="H753" s="37">
        <v>74.462999999999994</v>
      </c>
      <c r="I753" s="36"/>
      <c r="J753" s="35">
        <f>ROUND(I753*H753,2)</f>
        <v>0</v>
      </c>
      <c r="K753" s="34" t="s">
        <v>13</v>
      </c>
      <c r="L753" s="4"/>
      <c r="M753" s="33" t="s">
        <v>6</v>
      </c>
      <c r="N753" s="32" t="s">
        <v>12</v>
      </c>
      <c r="O753" s="31"/>
      <c r="P753" s="30">
        <f>O753*H753</f>
        <v>0</v>
      </c>
      <c r="Q753" s="30">
        <v>0</v>
      </c>
      <c r="R753" s="30">
        <f>Q753*H753</f>
        <v>0</v>
      </c>
      <c r="S753" s="30">
        <v>0</v>
      </c>
      <c r="T753" s="29">
        <f>S753*H753</f>
        <v>0</v>
      </c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R753" s="26" t="s">
        <v>19</v>
      </c>
      <c r="AT753" s="26" t="s">
        <v>11</v>
      </c>
      <c r="AU753" s="26" t="s">
        <v>3</v>
      </c>
      <c r="AY753" s="27" t="s">
        <v>0</v>
      </c>
      <c r="BE753" s="28">
        <f>IF(N753="základní",J753,0)</f>
        <v>0</v>
      </c>
      <c r="BF753" s="28">
        <f>IF(N753="snížená",J753,0)</f>
        <v>0</v>
      </c>
      <c r="BG753" s="28">
        <f>IF(N753="zákl. přenesená",J753,0)</f>
        <v>0</v>
      </c>
      <c r="BH753" s="28">
        <f>IF(N753="sníž. přenesená",J753,0)</f>
        <v>0</v>
      </c>
      <c r="BI753" s="28">
        <f>IF(N753="nulová",J753,0)</f>
        <v>0</v>
      </c>
      <c r="BJ753" s="27" t="s">
        <v>1</v>
      </c>
      <c r="BK753" s="28">
        <f>ROUND(I753*H753,2)</f>
        <v>0</v>
      </c>
      <c r="BL753" s="27" t="s">
        <v>19</v>
      </c>
      <c r="BM753" s="26" t="s">
        <v>455</v>
      </c>
    </row>
    <row r="754" spans="1:65" s="2" customFormat="1" ht="21.75" customHeight="1" x14ac:dyDescent="0.2">
      <c r="A754" s="3"/>
      <c r="B754" s="41"/>
      <c r="C754" s="40" t="s">
        <v>454</v>
      </c>
      <c r="D754" s="40" t="s">
        <v>11</v>
      </c>
      <c r="E754" s="39" t="s">
        <v>453</v>
      </c>
      <c r="F754" s="34" t="s">
        <v>452</v>
      </c>
      <c r="G754" s="38" t="s">
        <v>54</v>
      </c>
      <c r="H754" s="37">
        <v>1.19</v>
      </c>
      <c r="I754" s="36"/>
      <c r="J754" s="35">
        <f>ROUND(I754*H754,2)</f>
        <v>0</v>
      </c>
      <c r="K754" s="34" t="s">
        <v>13</v>
      </c>
      <c r="L754" s="4"/>
      <c r="M754" s="33" t="s">
        <v>6</v>
      </c>
      <c r="N754" s="32" t="s">
        <v>12</v>
      </c>
      <c r="O754" s="31"/>
      <c r="P754" s="30">
        <f>O754*H754</f>
        <v>0</v>
      </c>
      <c r="Q754" s="30">
        <v>8.8000000000000003E-4</v>
      </c>
      <c r="R754" s="30">
        <f>Q754*H754</f>
        <v>1.0472000000000001E-3</v>
      </c>
      <c r="S754" s="30">
        <v>0</v>
      </c>
      <c r="T754" s="29">
        <f>S754*H754</f>
        <v>0</v>
      </c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R754" s="26" t="s">
        <v>19</v>
      </c>
      <c r="AT754" s="26" t="s">
        <v>11</v>
      </c>
      <c r="AU754" s="26" t="s">
        <v>3</v>
      </c>
      <c r="AY754" s="27" t="s">
        <v>0</v>
      </c>
      <c r="BE754" s="28">
        <f>IF(N754="základní",J754,0)</f>
        <v>0</v>
      </c>
      <c r="BF754" s="28">
        <f>IF(N754="snížená",J754,0)</f>
        <v>0</v>
      </c>
      <c r="BG754" s="28">
        <f>IF(N754="zákl. přenesená",J754,0)</f>
        <v>0</v>
      </c>
      <c r="BH754" s="28">
        <f>IF(N754="sníž. přenesená",J754,0)</f>
        <v>0</v>
      </c>
      <c r="BI754" s="28">
        <f>IF(N754="nulová",J754,0)</f>
        <v>0</v>
      </c>
      <c r="BJ754" s="27" t="s">
        <v>1</v>
      </c>
      <c r="BK754" s="28">
        <f>ROUND(I754*H754,2)</f>
        <v>0</v>
      </c>
      <c r="BL754" s="27" t="s">
        <v>19</v>
      </c>
      <c r="BM754" s="26" t="s">
        <v>451</v>
      </c>
    </row>
    <row r="755" spans="1:65" s="18" customFormat="1" x14ac:dyDescent="0.2">
      <c r="B755" s="23"/>
      <c r="D755" s="17" t="s">
        <v>4</v>
      </c>
      <c r="E755" s="19" t="s">
        <v>6</v>
      </c>
      <c r="F755" s="25" t="s">
        <v>450</v>
      </c>
      <c r="H755" s="19" t="s">
        <v>6</v>
      </c>
      <c r="I755" s="24"/>
      <c r="L755" s="23"/>
      <c r="M755" s="22"/>
      <c r="N755" s="21"/>
      <c r="O755" s="21"/>
      <c r="P755" s="21"/>
      <c r="Q755" s="21"/>
      <c r="R755" s="21"/>
      <c r="S755" s="21"/>
      <c r="T755" s="20"/>
      <c r="AT755" s="19" t="s">
        <v>4</v>
      </c>
      <c r="AU755" s="19" t="s">
        <v>3</v>
      </c>
      <c r="AV755" s="18" t="s">
        <v>1</v>
      </c>
      <c r="AW755" s="18" t="s">
        <v>2</v>
      </c>
      <c r="AX755" s="18" t="s">
        <v>7</v>
      </c>
      <c r="AY755" s="19" t="s">
        <v>0</v>
      </c>
    </row>
    <row r="756" spans="1:65" s="18" customFormat="1" x14ac:dyDescent="0.2">
      <c r="B756" s="23"/>
      <c r="D756" s="17" t="s">
        <v>4</v>
      </c>
      <c r="E756" s="19" t="s">
        <v>6</v>
      </c>
      <c r="F756" s="25" t="s">
        <v>449</v>
      </c>
      <c r="H756" s="19" t="s">
        <v>6</v>
      </c>
      <c r="I756" s="24"/>
      <c r="L756" s="23"/>
      <c r="M756" s="22"/>
      <c r="N756" s="21"/>
      <c r="O756" s="21"/>
      <c r="P756" s="21"/>
      <c r="Q756" s="21"/>
      <c r="R756" s="21"/>
      <c r="S756" s="21"/>
      <c r="T756" s="20"/>
      <c r="AT756" s="19" t="s">
        <v>4</v>
      </c>
      <c r="AU756" s="19" t="s">
        <v>3</v>
      </c>
      <c r="AV756" s="18" t="s">
        <v>1</v>
      </c>
      <c r="AW756" s="18" t="s">
        <v>2</v>
      </c>
      <c r="AX756" s="18" t="s">
        <v>7</v>
      </c>
      <c r="AY756" s="19" t="s">
        <v>0</v>
      </c>
    </row>
    <row r="757" spans="1:65" s="18" customFormat="1" x14ac:dyDescent="0.2">
      <c r="B757" s="23"/>
      <c r="D757" s="17" t="s">
        <v>4</v>
      </c>
      <c r="E757" s="19" t="s">
        <v>6</v>
      </c>
      <c r="F757" s="25" t="s">
        <v>448</v>
      </c>
      <c r="H757" s="19" t="s">
        <v>6</v>
      </c>
      <c r="I757" s="24"/>
      <c r="L757" s="23"/>
      <c r="M757" s="22"/>
      <c r="N757" s="21"/>
      <c r="O757" s="21"/>
      <c r="P757" s="21"/>
      <c r="Q757" s="21"/>
      <c r="R757" s="21"/>
      <c r="S757" s="21"/>
      <c r="T757" s="20"/>
      <c r="AT757" s="19" t="s">
        <v>4</v>
      </c>
      <c r="AU757" s="19" t="s">
        <v>3</v>
      </c>
      <c r="AV757" s="18" t="s">
        <v>1</v>
      </c>
      <c r="AW757" s="18" t="s">
        <v>2</v>
      </c>
      <c r="AX757" s="18" t="s">
        <v>7</v>
      </c>
      <c r="AY757" s="19" t="s">
        <v>0</v>
      </c>
    </row>
    <row r="758" spans="1:65" s="18" customFormat="1" x14ac:dyDescent="0.2">
      <c r="B758" s="23"/>
      <c r="D758" s="17" t="s">
        <v>4</v>
      </c>
      <c r="E758" s="19" t="s">
        <v>6</v>
      </c>
      <c r="F758" s="25" t="s">
        <v>447</v>
      </c>
      <c r="H758" s="19" t="s">
        <v>6</v>
      </c>
      <c r="I758" s="24"/>
      <c r="L758" s="23"/>
      <c r="M758" s="22"/>
      <c r="N758" s="21"/>
      <c r="O758" s="21"/>
      <c r="P758" s="21"/>
      <c r="Q758" s="21"/>
      <c r="R758" s="21"/>
      <c r="S758" s="21"/>
      <c r="T758" s="20"/>
      <c r="AT758" s="19" t="s">
        <v>4</v>
      </c>
      <c r="AU758" s="19" t="s">
        <v>3</v>
      </c>
      <c r="AV758" s="18" t="s">
        <v>1</v>
      </c>
      <c r="AW758" s="18" t="s">
        <v>2</v>
      </c>
      <c r="AX758" s="18" t="s">
        <v>7</v>
      </c>
      <c r="AY758" s="19" t="s">
        <v>0</v>
      </c>
    </row>
    <row r="759" spans="1:65" s="18" customFormat="1" x14ac:dyDescent="0.2">
      <c r="B759" s="23"/>
      <c r="D759" s="17" t="s">
        <v>4</v>
      </c>
      <c r="E759" s="19" t="s">
        <v>6</v>
      </c>
      <c r="F759" s="25" t="s">
        <v>446</v>
      </c>
      <c r="H759" s="19" t="s">
        <v>6</v>
      </c>
      <c r="I759" s="24"/>
      <c r="L759" s="23"/>
      <c r="M759" s="22"/>
      <c r="N759" s="21"/>
      <c r="O759" s="21"/>
      <c r="P759" s="21"/>
      <c r="Q759" s="21"/>
      <c r="R759" s="21"/>
      <c r="S759" s="21"/>
      <c r="T759" s="20"/>
      <c r="AT759" s="19" t="s">
        <v>4</v>
      </c>
      <c r="AU759" s="19" t="s">
        <v>3</v>
      </c>
      <c r="AV759" s="18" t="s">
        <v>1</v>
      </c>
      <c r="AW759" s="18" t="s">
        <v>2</v>
      </c>
      <c r="AX759" s="18" t="s">
        <v>7</v>
      </c>
      <c r="AY759" s="19" t="s">
        <v>0</v>
      </c>
    </row>
    <row r="760" spans="1:65" s="18" customFormat="1" x14ac:dyDescent="0.2">
      <c r="B760" s="23"/>
      <c r="D760" s="17" t="s">
        <v>4</v>
      </c>
      <c r="E760" s="19" t="s">
        <v>6</v>
      </c>
      <c r="F760" s="25" t="s">
        <v>445</v>
      </c>
      <c r="H760" s="19" t="s">
        <v>6</v>
      </c>
      <c r="I760" s="24"/>
      <c r="L760" s="23"/>
      <c r="M760" s="22"/>
      <c r="N760" s="21"/>
      <c r="O760" s="21"/>
      <c r="P760" s="21"/>
      <c r="Q760" s="21"/>
      <c r="R760" s="21"/>
      <c r="S760" s="21"/>
      <c r="T760" s="20"/>
      <c r="AT760" s="19" t="s">
        <v>4</v>
      </c>
      <c r="AU760" s="19" t="s">
        <v>3</v>
      </c>
      <c r="AV760" s="18" t="s">
        <v>1</v>
      </c>
      <c r="AW760" s="18" t="s">
        <v>2</v>
      </c>
      <c r="AX760" s="18" t="s">
        <v>7</v>
      </c>
      <c r="AY760" s="19" t="s">
        <v>0</v>
      </c>
    </row>
    <row r="761" spans="1:65" s="8" customFormat="1" x14ac:dyDescent="0.2">
      <c r="B761" s="13"/>
      <c r="D761" s="17" t="s">
        <v>4</v>
      </c>
      <c r="E761" s="9" t="s">
        <v>6</v>
      </c>
      <c r="F761" s="16" t="s">
        <v>444</v>
      </c>
      <c r="H761" s="15">
        <v>1.19</v>
      </c>
      <c r="I761" s="14"/>
      <c r="L761" s="13"/>
      <c r="M761" s="56"/>
      <c r="N761" s="55"/>
      <c r="O761" s="55"/>
      <c r="P761" s="55"/>
      <c r="Q761" s="55"/>
      <c r="R761" s="55"/>
      <c r="S761" s="55"/>
      <c r="T761" s="54"/>
      <c r="AT761" s="9" t="s">
        <v>4</v>
      </c>
      <c r="AU761" s="9" t="s">
        <v>3</v>
      </c>
      <c r="AV761" s="8" t="s">
        <v>3</v>
      </c>
      <c r="AW761" s="8" t="s">
        <v>2</v>
      </c>
      <c r="AX761" s="8" t="s">
        <v>1</v>
      </c>
      <c r="AY761" s="9" t="s">
        <v>0</v>
      </c>
    </row>
    <row r="762" spans="1:65" s="2" customFormat="1" ht="21.75" customHeight="1" x14ac:dyDescent="0.2">
      <c r="A762" s="3"/>
      <c r="B762" s="41"/>
      <c r="C762" s="40" t="s">
        <v>443</v>
      </c>
      <c r="D762" s="40" t="s">
        <v>11</v>
      </c>
      <c r="E762" s="39" t="s">
        <v>442</v>
      </c>
      <c r="F762" s="34" t="s">
        <v>441</v>
      </c>
      <c r="G762" s="38" t="s">
        <v>54</v>
      </c>
      <c r="H762" s="37">
        <v>1.19</v>
      </c>
      <c r="I762" s="36"/>
      <c r="J762" s="35">
        <f>ROUND(I762*H762,2)</f>
        <v>0</v>
      </c>
      <c r="K762" s="34" t="s">
        <v>13</v>
      </c>
      <c r="L762" s="4"/>
      <c r="M762" s="33" t="s">
        <v>6</v>
      </c>
      <c r="N762" s="32" t="s">
        <v>12</v>
      </c>
      <c r="O762" s="31"/>
      <c r="P762" s="30">
        <f>O762*H762</f>
        <v>0</v>
      </c>
      <c r="Q762" s="30">
        <v>0</v>
      </c>
      <c r="R762" s="30">
        <f>Q762*H762</f>
        <v>0</v>
      </c>
      <c r="S762" s="30">
        <v>0</v>
      </c>
      <c r="T762" s="29">
        <f>S762*H762</f>
        <v>0</v>
      </c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R762" s="26" t="s">
        <v>19</v>
      </c>
      <c r="AT762" s="26" t="s">
        <v>11</v>
      </c>
      <c r="AU762" s="26" t="s">
        <v>3</v>
      </c>
      <c r="AY762" s="27" t="s">
        <v>0</v>
      </c>
      <c r="BE762" s="28">
        <f>IF(N762="základní",J762,0)</f>
        <v>0</v>
      </c>
      <c r="BF762" s="28">
        <f>IF(N762="snížená",J762,0)</f>
        <v>0</v>
      </c>
      <c r="BG762" s="28">
        <f>IF(N762="zákl. přenesená",J762,0)</f>
        <v>0</v>
      </c>
      <c r="BH762" s="28">
        <f>IF(N762="sníž. přenesená",J762,0)</f>
        <v>0</v>
      </c>
      <c r="BI762" s="28">
        <f>IF(N762="nulová",J762,0)</f>
        <v>0</v>
      </c>
      <c r="BJ762" s="27" t="s">
        <v>1</v>
      </c>
      <c r="BK762" s="28">
        <f>ROUND(I762*H762,2)</f>
        <v>0</v>
      </c>
      <c r="BL762" s="27" t="s">
        <v>19</v>
      </c>
      <c r="BM762" s="26" t="s">
        <v>440</v>
      </c>
    </row>
    <row r="763" spans="1:65" s="2" customFormat="1" ht="21.75" customHeight="1" x14ac:dyDescent="0.2">
      <c r="A763" s="3"/>
      <c r="B763" s="41"/>
      <c r="C763" s="40" t="s">
        <v>439</v>
      </c>
      <c r="D763" s="40" t="s">
        <v>11</v>
      </c>
      <c r="E763" s="39" t="s">
        <v>438</v>
      </c>
      <c r="F763" s="34" t="s">
        <v>437</v>
      </c>
      <c r="G763" s="38" t="s">
        <v>54</v>
      </c>
      <c r="H763" s="37">
        <v>56.591999999999999</v>
      </c>
      <c r="I763" s="36"/>
      <c r="J763" s="35">
        <f>ROUND(I763*H763,2)</f>
        <v>0</v>
      </c>
      <c r="K763" s="34" t="s">
        <v>13</v>
      </c>
      <c r="L763" s="4"/>
      <c r="M763" s="33" t="s">
        <v>6</v>
      </c>
      <c r="N763" s="32" t="s">
        <v>12</v>
      </c>
      <c r="O763" s="31"/>
      <c r="P763" s="30">
        <f>O763*H763</f>
        <v>0</v>
      </c>
      <c r="Q763" s="30">
        <v>1E-3</v>
      </c>
      <c r="R763" s="30">
        <f>Q763*H763</f>
        <v>5.6591999999999996E-2</v>
      </c>
      <c r="S763" s="30">
        <v>0</v>
      </c>
      <c r="T763" s="29">
        <f>S763*H763</f>
        <v>0</v>
      </c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R763" s="26" t="s">
        <v>19</v>
      </c>
      <c r="AT763" s="26" t="s">
        <v>11</v>
      </c>
      <c r="AU763" s="26" t="s">
        <v>3</v>
      </c>
      <c r="AY763" s="27" t="s">
        <v>0</v>
      </c>
      <c r="BE763" s="28">
        <f>IF(N763="základní",J763,0)</f>
        <v>0</v>
      </c>
      <c r="BF763" s="28">
        <f>IF(N763="snížená",J763,0)</f>
        <v>0</v>
      </c>
      <c r="BG763" s="28">
        <f>IF(N763="zákl. přenesená",J763,0)</f>
        <v>0</v>
      </c>
      <c r="BH763" s="28">
        <f>IF(N763="sníž. přenesená",J763,0)</f>
        <v>0</v>
      </c>
      <c r="BI763" s="28">
        <f>IF(N763="nulová",J763,0)</f>
        <v>0</v>
      </c>
      <c r="BJ763" s="27" t="s">
        <v>1</v>
      </c>
      <c r="BK763" s="28">
        <f>ROUND(I763*H763,2)</f>
        <v>0</v>
      </c>
      <c r="BL763" s="27" t="s">
        <v>19</v>
      </c>
      <c r="BM763" s="26" t="s">
        <v>436</v>
      </c>
    </row>
    <row r="764" spans="1:65" s="18" customFormat="1" x14ac:dyDescent="0.2">
      <c r="B764" s="23"/>
      <c r="D764" s="17" t="s">
        <v>4</v>
      </c>
      <c r="E764" s="19" t="s">
        <v>6</v>
      </c>
      <c r="F764" s="25" t="s">
        <v>435</v>
      </c>
      <c r="H764" s="19" t="s">
        <v>6</v>
      </c>
      <c r="I764" s="24"/>
      <c r="L764" s="23"/>
      <c r="M764" s="22"/>
      <c r="N764" s="21"/>
      <c r="O764" s="21"/>
      <c r="P764" s="21"/>
      <c r="Q764" s="21"/>
      <c r="R764" s="21"/>
      <c r="S764" s="21"/>
      <c r="T764" s="20"/>
      <c r="AT764" s="19" t="s">
        <v>4</v>
      </c>
      <c r="AU764" s="19" t="s">
        <v>3</v>
      </c>
      <c r="AV764" s="18" t="s">
        <v>1</v>
      </c>
      <c r="AW764" s="18" t="s">
        <v>2</v>
      </c>
      <c r="AX764" s="18" t="s">
        <v>7</v>
      </c>
      <c r="AY764" s="19" t="s">
        <v>0</v>
      </c>
    </row>
    <row r="765" spans="1:65" s="18" customFormat="1" x14ac:dyDescent="0.2">
      <c r="B765" s="23"/>
      <c r="D765" s="17" t="s">
        <v>4</v>
      </c>
      <c r="E765" s="19" t="s">
        <v>6</v>
      </c>
      <c r="F765" s="25" t="s">
        <v>218</v>
      </c>
      <c r="H765" s="19" t="s">
        <v>6</v>
      </c>
      <c r="I765" s="24"/>
      <c r="L765" s="23"/>
      <c r="M765" s="22"/>
      <c r="N765" s="21"/>
      <c r="O765" s="21"/>
      <c r="P765" s="21"/>
      <c r="Q765" s="21"/>
      <c r="R765" s="21"/>
      <c r="S765" s="21"/>
      <c r="T765" s="20"/>
      <c r="AT765" s="19" t="s">
        <v>4</v>
      </c>
      <c r="AU765" s="19" t="s">
        <v>3</v>
      </c>
      <c r="AV765" s="18" t="s">
        <v>1</v>
      </c>
      <c r="AW765" s="18" t="s">
        <v>2</v>
      </c>
      <c r="AX765" s="18" t="s">
        <v>7</v>
      </c>
      <c r="AY765" s="19" t="s">
        <v>0</v>
      </c>
    </row>
    <row r="766" spans="1:65" s="18" customFormat="1" x14ac:dyDescent="0.2">
      <c r="B766" s="23"/>
      <c r="D766" s="17" t="s">
        <v>4</v>
      </c>
      <c r="E766" s="19" t="s">
        <v>6</v>
      </c>
      <c r="F766" s="25" t="s">
        <v>434</v>
      </c>
      <c r="H766" s="19" t="s">
        <v>6</v>
      </c>
      <c r="I766" s="24"/>
      <c r="L766" s="23"/>
      <c r="M766" s="22"/>
      <c r="N766" s="21"/>
      <c r="O766" s="21"/>
      <c r="P766" s="21"/>
      <c r="Q766" s="21"/>
      <c r="R766" s="21"/>
      <c r="S766" s="21"/>
      <c r="T766" s="20"/>
      <c r="AT766" s="19" t="s">
        <v>4</v>
      </c>
      <c r="AU766" s="19" t="s">
        <v>3</v>
      </c>
      <c r="AV766" s="18" t="s">
        <v>1</v>
      </c>
      <c r="AW766" s="18" t="s">
        <v>2</v>
      </c>
      <c r="AX766" s="18" t="s">
        <v>7</v>
      </c>
      <c r="AY766" s="19" t="s">
        <v>0</v>
      </c>
    </row>
    <row r="767" spans="1:65" s="18" customFormat="1" x14ac:dyDescent="0.2">
      <c r="B767" s="23"/>
      <c r="D767" s="17" t="s">
        <v>4</v>
      </c>
      <c r="E767" s="19" t="s">
        <v>6</v>
      </c>
      <c r="F767" s="25" t="s">
        <v>433</v>
      </c>
      <c r="H767" s="19" t="s">
        <v>6</v>
      </c>
      <c r="I767" s="24"/>
      <c r="L767" s="23"/>
      <c r="M767" s="22"/>
      <c r="N767" s="21"/>
      <c r="O767" s="21"/>
      <c r="P767" s="21"/>
      <c r="Q767" s="21"/>
      <c r="R767" s="21"/>
      <c r="S767" s="21"/>
      <c r="T767" s="20"/>
      <c r="AT767" s="19" t="s">
        <v>4</v>
      </c>
      <c r="AU767" s="19" t="s">
        <v>3</v>
      </c>
      <c r="AV767" s="18" t="s">
        <v>1</v>
      </c>
      <c r="AW767" s="18" t="s">
        <v>2</v>
      </c>
      <c r="AX767" s="18" t="s">
        <v>7</v>
      </c>
      <c r="AY767" s="19" t="s">
        <v>0</v>
      </c>
    </row>
    <row r="768" spans="1:65" s="8" customFormat="1" x14ac:dyDescent="0.2">
      <c r="B768" s="13"/>
      <c r="D768" s="17" t="s">
        <v>4</v>
      </c>
      <c r="E768" s="9" t="s">
        <v>6</v>
      </c>
      <c r="F768" s="16" t="s">
        <v>432</v>
      </c>
      <c r="H768" s="15">
        <v>56.591999999999999</v>
      </c>
      <c r="I768" s="14"/>
      <c r="L768" s="13"/>
      <c r="M768" s="56"/>
      <c r="N768" s="55"/>
      <c r="O768" s="55"/>
      <c r="P768" s="55"/>
      <c r="Q768" s="55"/>
      <c r="R768" s="55"/>
      <c r="S768" s="55"/>
      <c r="T768" s="54"/>
      <c r="AT768" s="9" t="s">
        <v>4</v>
      </c>
      <c r="AU768" s="9" t="s">
        <v>3</v>
      </c>
      <c r="AV768" s="8" t="s">
        <v>3</v>
      </c>
      <c r="AW768" s="8" t="s">
        <v>2</v>
      </c>
      <c r="AX768" s="8" t="s">
        <v>7</v>
      </c>
      <c r="AY768" s="9" t="s">
        <v>0</v>
      </c>
    </row>
    <row r="769" spans="1:65" s="69" customFormat="1" x14ac:dyDescent="0.2">
      <c r="B769" s="74"/>
      <c r="D769" s="17" t="s">
        <v>4</v>
      </c>
      <c r="E769" s="70" t="s">
        <v>6</v>
      </c>
      <c r="F769" s="77" t="s">
        <v>42</v>
      </c>
      <c r="H769" s="76">
        <v>56.591999999999999</v>
      </c>
      <c r="I769" s="75"/>
      <c r="L769" s="74"/>
      <c r="M769" s="73"/>
      <c r="N769" s="72"/>
      <c r="O769" s="72"/>
      <c r="P769" s="72"/>
      <c r="Q769" s="72"/>
      <c r="R769" s="72"/>
      <c r="S769" s="72"/>
      <c r="T769" s="71"/>
      <c r="AT769" s="70" t="s">
        <v>4</v>
      </c>
      <c r="AU769" s="70" t="s">
        <v>3</v>
      </c>
      <c r="AV769" s="69" t="s">
        <v>19</v>
      </c>
      <c r="AW769" s="69" t="s">
        <v>2</v>
      </c>
      <c r="AX769" s="69" t="s">
        <v>1</v>
      </c>
      <c r="AY769" s="70" t="s">
        <v>0</v>
      </c>
    </row>
    <row r="770" spans="1:65" s="2" customFormat="1" ht="21.75" customHeight="1" x14ac:dyDescent="0.2">
      <c r="A770" s="3"/>
      <c r="B770" s="41"/>
      <c r="C770" s="40" t="s">
        <v>431</v>
      </c>
      <c r="D770" s="40" t="s">
        <v>11</v>
      </c>
      <c r="E770" s="39" t="s">
        <v>430</v>
      </c>
      <c r="F770" s="34" t="s">
        <v>429</v>
      </c>
      <c r="G770" s="38" t="s">
        <v>54</v>
      </c>
      <c r="H770" s="37">
        <v>56.591999999999999</v>
      </c>
      <c r="I770" s="36"/>
      <c r="J770" s="35">
        <f>ROUND(I770*H770,2)</f>
        <v>0</v>
      </c>
      <c r="K770" s="34" t="s">
        <v>13</v>
      </c>
      <c r="L770" s="4"/>
      <c r="M770" s="33" t="s">
        <v>6</v>
      </c>
      <c r="N770" s="32" t="s">
        <v>12</v>
      </c>
      <c r="O770" s="31"/>
      <c r="P770" s="30">
        <f>O770*H770</f>
        <v>0</v>
      </c>
      <c r="Q770" s="30">
        <v>0</v>
      </c>
      <c r="R770" s="30">
        <f>Q770*H770</f>
        <v>0</v>
      </c>
      <c r="S770" s="30">
        <v>0</v>
      </c>
      <c r="T770" s="29">
        <f>S770*H770</f>
        <v>0</v>
      </c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R770" s="26" t="s">
        <v>19</v>
      </c>
      <c r="AT770" s="26" t="s">
        <v>11</v>
      </c>
      <c r="AU770" s="26" t="s">
        <v>3</v>
      </c>
      <c r="AY770" s="27" t="s">
        <v>0</v>
      </c>
      <c r="BE770" s="28">
        <f>IF(N770="základní",J770,0)</f>
        <v>0</v>
      </c>
      <c r="BF770" s="28">
        <f>IF(N770="snížená",J770,0)</f>
        <v>0</v>
      </c>
      <c r="BG770" s="28">
        <f>IF(N770="zákl. přenesená",J770,0)</f>
        <v>0</v>
      </c>
      <c r="BH770" s="28">
        <f>IF(N770="sníž. přenesená",J770,0)</f>
        <v>0</v>
      </c>
      <c r="BI770" s="28">
        <f>IF(N770="nulová",J770,0)</f>
        <v>0</v>
      </c>
      <c r="BJ770" s="27" t="s">
        <v>1</v>
      </c>
      <c r="BK770" s="28">
        <f>ROUND(I770*H770,2)</f>
        <v>0</v>
      </c>
      <c r="BL770" s="27" t="s">
        <v>19</v>
      </c>
      <c r="BM770" s="26" t="s">
        <v>428</v>
      </c>
    </row>
    <row r="771" spans="1:65" s="2" customFormat="1" ht="16.5" customHeight="1" x14ac:dyDescent="0.2">
      <c r="A771" s="3"/>
      <c r="B771" s="41"/>
      <c r="C771" s="40" t="s">
        <v>427</v>
      </c>
      <c r="D771" s="40" t="s">
        <v>11</v>
      </c>
      <c r="E771" s="39" t="s">
        <v>426</v>
      </c>
      <c r="F771" s="34" t="s">
        <v>425</v>
      </c>
      <c r="G771" s="38" t="s">
        <v>88</v>
      </c>
      <c r="H771" s="37">
        <v>2</v>
      </c>
      <c r="I771" s="36"/>
      <c r="J771" s="35">
        <f>ROUND(I771*H771,2)</f>
        <v>0</v>
      </c>
      <c r="K771" s="34" t="s">
        <v>6</v>
      </c>
      <c r="L771" s="4"/>
      <c r="M771" s="33" t="s">
        <v>6</v>
      </c>
      <c r="N771" s="32" t="s">
        <v>12</v>
      </c>
      <c r="O771" s="31"/>
      <c r="P771" s="30">
        <f>O771*H771</f>
        <v>0</v>
      </c>
      <c r="Q771" s="30">
        <v>60.082729999999998</v>
      </c>
      <c r="R771" s="30">
        <f>Q771*H771</f>
        <v>120.16546</v>
      </c>
      <c r="S771" s="30">
        <v>0</v>
      </c>
      <c r="T771" s="29">
        <f>S771*H771</f>
        <v>0</v>
      </c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R771" s="26" t="s">
        <v>19</v>
      </c>
      <c r="AT771" s="26" t="s">
        <v>11</v>
      </c>
      <c r="AU771" s="26" t="s">
        <v>3</v>
      </c>
      <c r="AY771" s="27" t="s">
        <v>0</v>
      </c>
      <c r="BE771" s="28">
        <f>IF(N771="základní",J771,0)</f>
        <v>0</v>
      </c>
      <c r="BF771" s="28">
        <f>IF(N771="snížená",J771,0)</f>
        <v>0</v>
      </c>
      <c r="BG771" s="28">
        <f>IF(N771="zákl. přenesená",J771,0)</f>
        <v>0</v>
      </c>
      <c r="BH771" s="28">
        <f>IF(N771="sníž. přenesená",J771,0)</f>
        <v>0</v>
      </c>
      <c r="BI771" s="28">
        <f>IF(N771="nulová",J771,0)</f>
        <v>0</v>
      </c>
      <c r="BJ771" s="27" t="s">
        <v>1</v>
      </c>
      <c r="BK771" s="28">
        <f>ROUND(I771*H771,2)</f>
        <v>0</v>
      </c>
      <c r="BL771" s="27" t="s">
        <v>19</v>
      </c>
      <c r="BM771" s="26" t="s">
        <v>424</v>
      </c>
    </row>
    <row r="772" spans="1:65" s="2" customFormat="1" ht="16.5" customHeight="1" x14ac:dyDescent="0.2">
      <c r="A772" s="3"/>
      <c r="B772" s="41"/>
      <c r="C772" s="40" t="s">
        <v>423</v>
      </c>
      <c r="D772" s="40" t="s">
        <v>11</v>
      </c>
      <c r="E772" s="39" t="s">
        <v>422</v>
      </c>
      <c r="F772" s="34" t="s">
        <v>421</v>
      </c>
      <c r="G772" s="38" t="s">
        <v>88</v>
      </c>
      <c r="H772" s="37">
        <v>2</v>
      </c>
      <c r="I772" s="36"/>
      <c r="J772" s="35">
        <f>ROUND(I772*H772,2)</f>
        <v>0</v>
      </c>
      <c r="K772" s="34" t="s">
        <v>6</v>
      </c>
      <c r="L772" s="4"/>
      <c r="M772" s="33" t="s">
        <v>6</v>
      </c>
      <c r="N772" s="32" t="s">
        <v>12</v>
      </c>
      <c r="O772" s="31"/>
      <c r="P772" s="30">
        <f>O772*H772</f>
        <v>0</v>
      </c>
      <c r="Q772" s="30">
        <v>30.082730000000002</v>
      </c>
      <c r="R772" s="30">
        <f>Q772*H772</f>
        <v>60.165460000000003</v>
      </c>
      <c r="S772" s="30">
        <v>0</v>
      </c>
      <c r="T772" s="29">
        <f>S772*H772</f>
        <v>0</v>
      </c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R772" s="26" t="s">
        <v>19</v>
      </c>
      <c r="AT772" s="26" t="s">
        <v>11</v>
      </c>
      <c r="AU772" s="26" t="s">
        <v>3</v>
      </c>
      <c r="AY772" s="27" t="s">
        <v>0</v>
      </c>
      <c r="BE772" s="28">
        <f>IF(N772="základní",J772,0)</f>
        <v>0</v>
      </c>
      <c r="BF772" s="28">
        <f>IF(N772="snížená",J772,0)</f>
        <v>0</v>
      </c>
      <c r="BG772" s="28">
        <f>IF(N772="zákl. přenesená",J772,0)</f>
        <v>0</v>
      </c>
      <c r="BH772" s="28">
        <f>IF(N772="sníž. přenesená",J772,0)</f>
        <v>0</v>
      </c>
      <c r="BI772" s="28">
        <f>IF(N772="nulová",J772,0)</f>
        <v>0</v>
      </c>
      <c r="BJ772" s="27" t="s">
        <v>1</v>
      </c>
      <c r="BK772" s="28">
        <f>ROUND(I772*H772,2)</f>
        <v>0</v>
      </c>
      <c r="BL772" s="27" t="s">
        <v>19</v>
      </c>
      <c r="BM772" s="26" t="s">
        <v>420</v>
      </c>
    </row>
    <row r="773" spans="1:65" s="2" customFormat="1" ht="16.5" customHeight="1" x14ac:dyDescent="0.2">
      <c r="A773" s="3"/>
      <c r="B773" s="41"/>
      <c r="C773" s="40" t="s">
        <v>419</v>
      </c>
      <c r="D773" s="40" t="s">
        <v>11</v>
      </c>
      <c r="E773" s="39" t="s">
        <v>418</v>
      </c>
      <c r="F773" s="34" t="s">
        <v>417</v>
      </c>
      <c r="G773" s="38" t="s">
        <v>88</v>
      </c>
      <c r="H773" s="37">
        <v>1</v>
      </c>
      <c r="I773" s="36"/>
      <c r="J773" s="35">
        <f>ROUND(I773*H773,2)</f>
        <v>0</v>
      </c>
      <c r="K773" s="34" t="s">
        <v>6</v>
      </c>
      <c r="L773" s="4"/>
      <c r="M773" s="33" t="s">
        <v>6</v>
      </c>
      <c r="N773" s="32" t="s">
        <v>12</v>
      </c>
      <c r="O773" s="31"/>
      <c r="P773" s="30">
        <f>O773*H773</f>
        <v>0</v>
      </c>
      <c r="Q773" s="30">
        <v>30.082730000000002</v>
      </c>
      <c r="R773" s="30">
        <f>Q773*H773</f>
        <v>30.082730000000002</v>
      </c>
      <c r="S773" s="30">
        <v>0</v>
      </c>
      <c r="T773" s="29">
        <f>S773*H773</f>
        <v>0</v>
      </c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R773" s="26" t="s">
        <v>19</v>
      </c>
      <c r="AT773" s="26" t="s">
        <v>11</v>
      </c>
      <c r="AU773" s="26" t="s">
        <v>3</v>
      </c>
      <c r="AY773" s="27" t="s">
        <v>0</v>
      </c>
      <c r="BE773" s="28">
        <f>IF(N773="základní",J773,0)</f>
        <v>0</v>
      </c>
      <c r="BF773" s="28">
        <f>IF(N773="snížená",J773,0)</f>
        <v>0</v>
      </c>
      <c r="BG773" s="28">
        <f>IF(N773="zákl. přenesená",J773,0)</f>
        <v>0</v>
      </c>
      <c r="BH773" s="28">
        <f>IF(N773="sníž. přenesená",J773,0)</f>
        <v>0</v>
      </c>
      <c r="BI773" s="28">
        <f>IF(N773="nulová",J773,0)</f>
        <v>0</v>
      </c>
      <c r="BJ773" s="27" t="s">
        <v>1</v>
      </c>
      <c r="BK773" s="28">
        <f>ROUND(I773*H773,2)</f>
        <v>0</v>
      </c>
      <c r="BL773" s="27" t="s">
        <v>19</v>
      </c>
      <c r="BM773" s="26" t="s">
        <v>416</v>
      </c>
    </row>
    <row r="774" spans="1:65" s="2" customFormat="1" ht="16.5" customHeight="1" x14ac:dyDescent="0.2">
      <c r="A774" s="3"/>
      <c r="B774" s="41"/>
      <c r="C774" s="40" t="s">
        <v>415</v>
      </c>
      <c r="D774" s="40" t="s">
        <v>11</v>
      </c>
      <c r="E774" s="39" t="s">
        <v>414</v>
      </c>
      <c r="F774" s="34" t="s">
        <v>413</v>
      </c>
      <c r="G774" s="38" t="s">
        <v>88</v>
      </c>
      <c r="H774" s="37">
        <v>1</v>
      </c>
      <c r="I774" s="36"/>
      <c r="J774" s="35">
        <f>ROUND(I774*H774,2)</f>
        <v>0</v>
      </c>
      <c r="K774" s="34" t="s">
        <v>6</v>
      </c>
      <c r="L774" s="4"/>
      <c r="M774" s="33" t="s">
        <v>6</v>
      </c>
      <c r="N774" s="32" t="s">
        <v>12</v>
      </c>
      <c r="O774" s="31"/>
      <c r="P774" s="30">
        <f>O774*H774</f>
        <v>0</v>
      </c>
      <c r="Q774" s="30">
        <v>25.082730000000002</v>
      </c>
      <c r="R774" s="30">
        <f>Q774*H774</f>
        <v>25.082730000000002</v>
      </c>
      <c r="S774" s="30">
        <v>0</v>
      </c>
      <c r="T774" s="29">
        <f>S774*H774</f>
        <v>0</v>
      </c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R774" s="26" t="s">
        <v>19</v>
      </c>
      <c r="AT774" s="26" t="s">
        <v>11</v>
      </c>
      <c r="AU774" s="26" t="s">
        <v>3</v>
      </c>
      <c r="AY774" s="27" t="s">
        <v>0</v>
      </c>
      <c r="BE774" s="28">
        <f>IF(N774="základní",J774,0)</f>
        <v>0</v>
      </c>
      <c r="BF774" s="28">
        <f>IF(N774="snížená",J774,0)</f>
        <v>0</v>
      </c>
      <c r="BG774" s="28">
        <f>IF(N774="zákl. přenesená",J774,0)</f>
        <v>0</v>
      </c>
      <c r="BH774" s="28">
        <f>IF(N774="sníž. přenesená",J774,0)</f>
        <v>0</v>
      </c>
      <c r="BI774" s="28">
        <f>IF(N774="nulová",J774,0)</f>
        <v>0</v>
      </c>
      <c r="BJ774" s="27" t="s">
        <v>1</v>
      </c>
      <c r="BK774" s="28">
        <f>ROUND(I774*H774,2)</f>
        <v>0</v>
      </c>
      <c r="BL774" s="27" t="s">
        <v>19</v>
      </c>
      <c r="BM774" s="26" t="s">
        <v>412</v>
      </c>
    </row>
    <row r="775" spans="1:65" s="2" customFormat="1" ht="16.5" customHeight="1" x14ac:dyDescent="0.2">
      <c r="A775" s="3"/>
      <c r="B775" s="41"/>
      <c r="C775" s="40" t="s">
        <v>411</v>
      </c>
      <c r="D775" s="40" t="s">
        <v>11</v>
      </c>
      <c r="E775" s="39" t="s">
        <v>410</v>
      </c>
      <c r="F775" s="34" t="s">
        <v>409</v>
      </c>
      <c r="G775" s="38" t="s">
        <v>251</v>
      </c>
      <c r="H775" s="37">
        <v>5.093</v>
      </c>
      <c r="I775" s="36"/>
      <c r="J775" s="35">
        <f>ROUND(I775*H775,2)</f>
        <v>0</v>
      </c>
      <c r="K775" s="34" t="s">
        <v>13</v>
      </c>
      <c r="L775" s="4"/>
      <c r="M775" s="33" t="s">
        <v>6</v>
      </c>
      <c r="N775" s="32" t="s">
        <v>12</v>
      </c>
      <c r="O775" s="31"/>
      <c r="P775" s="30">
        <f>O775*H775</f>
        <v>0</v>
      </c>
      <c r="Q775" s="30">
        <v>2.4533999999999998</v>
      </c>
      <c r="R775" s="30">
        <f>Q775*H775</f>
        <v>12.495166199999998</v>
      </c>
      <c r="S775" s="30">
        <v>0</v>
      </c>
      <c r="T775" s="29">
        <f>S775*H775</f>
        <v>0</v>
      </c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R775" s="26" t="s">
        <v>19</v>
      </c>
      <c r="AT775" s="26" t="s">
        <v>11</v>
      </c>
      <c r="AU775" s="26" t="s">
        <v>3</v>
      </c>
      <c r="AY775" s="27" t="s">
        <v>0</v>
      </c>
      <c r="BE775" s="28">
        <f>IF(N775="základní",J775,0)</f>
        <v>0</v>
      </c>
      <c r="BF775" s="28">
        <f>IF(N775="snížená",J775,0)</f>
        <v>0</v>
      </c>
      <c r="BG775" s="28">
        <f>IF(N775="zákl. přenesená",J775,0)</f>
        <v>0</v>
      </c>
      <c r="BH775" s="28">
        <f>IF(N775="sníž. přenesená",J775,0)</f>
        <v>0</v>
      </c>
      <c r="BI775" s="28">
        <f>IF(N775="nulová",J775,0)</f>
        <v>0</v>
      </c>
      <c r="BJ775" s="27" t="s">
        <v>1</v>
      </c>
      <c r="BK775" s="28">
        <f>ROUND(I775*H775,2)</f>
        <v>0</v>
      </c>
      <c r="BL775" s="27" t="s">
        <v>19</v>
      </c>
      <c r="BM775" s="26" t="s">
        <v>408</v>
      </c>
    </row>
    <row r="776" spans="1:65" s="18" customFormat="1" x14ac:dyDescent="0.2">
      <c r="B776" s="23"/>
      <c r="D776" s="17" t="s">
        <v>4</v>
      </c>
      <c r="E776" s="19" t="s">
        <v>6</v>
      </c>
      <c r="F776" s="25" t="s">
        <v>396</v>
      </c>
      <c r="H776" s="19" t="s">
        <v>6</v>
      </c>
      <c r="I776" s="24"/>
      <c r="L776" s="23"/>
      <c r="M776" s="22"/>
      <c r="N776" s="21"/>
      <c r="O776" s="21"/>
      <c r="P776" s="21"/>
      <c r="Q776" s="21"/>
      <c r="R776" s="21"/>
      <c r="S776" s="21"/>
      <c r="T776" s="20"/>
      <c r="AT776" s="19" t="s">
        <v>4</v>
      </c>
      <c r="AU776" s="19" t="s">
        <v>3</v>
      </c>
      <c r="AV776" s="18" t="s">
        <v>1</v>
      </c>
      <c r="AW776" s="18" t="s">
        <v>2</v>
      </c>
      <c r="AX776" s="18" t="s">
        <v>7</v>
      </c>
      <c r="AY776" s="19" t="s">
        <v>0</v>
      </c>
    </row>
    <row r="777" spans="1:65" s="18" customFormat="1" x14ac:dyDescent="0.2">
      <c r="B777" s="23"/>
      <c r="D777" s="17" t="s">
        <v>4</v>
      </c>
      <c r="E777" s="19" t="s">
        <v>6</v>
      </c>
      <c r="F777" s="25" t="s">
        <v>395</v>
      </c>
      <c r="H777" s="19" t="s">
        <v>6</v>
      </c>
      <c r="I777" s="24"/>
      <c r="L777" s="23"/>
      <c r="M777" s="22"/>
      <c r="N777" s="21"/>
      <c r="O777" s="21"/>
      <c r="P777" s="21"/>
      <c r="Q777" s="21"/>
      <c r="R777" s="21"/>
      <c r="S777" s="21"/>
      <c r="T777" s="20"/>
      <c r="AT777" s="19" t="s">
        <v>4</v>
      </c>
      <c r="AU777" s="19" t="s">
        <v>3</v>
      </c>
      <c r="AV777" s="18" t="s">
        <v>1</v>
      </c>
      <c r="AW777" s="18" t="s">
        <v>2</v>
      </c>
      <c r="AX777" s="18" t="s">
        <v>7</v>
      </c>
      <c r="AY777" s="19" t="s">
        <v>0</v>
      </c>
    </row>
    <row r="778" spans="1:65" s="18" customFormat="1" x14ac:dyDescent="0.2">
      <c r="B778" s="23"/>
      <c r="D778" s="17" t="s">
        <v>4</v>
      </c>
      <c r="E778" s="19" t="s">
        <v>6</v>
      </c>
      <c r="F778" s="25" t="s">
        <v>394</v>
      </c>
      <c r="H778" s="19" t="s">
        <v>6</v>
      </c>
      <c r="I778" s="24"/>
      <c r="L778" s="23"/>
      <c r="M778" s="22"/>
      <c r="N778" s="21"/>
      <c r="O778" s="21"/>
      <c r="P778" s="21"/>
      <c r="Q778" s="21"/>
      <c r="R778" s="21"/>
      <c r="S778" s="21"/>
      <c r="T778" s="20"/>
      <c r="AT778" s="19" t="s">
        <v>4</v>
      </c>
      <c r="AU778" s="19" t="s">
        <v>3</v>
      </c>
      <c r="AV778" s="18" t="s">
        <v>1</v>
      </c>
      <c r="AW778" s="18" t="s">
        <v>2</v>
      </c>
      <c r="AX778" s="18" t="s">
        <v>7</v>
      </c>
      <c r="AY778" s="19" t="s">
        <v>0</v>
      </c>
    </row>
    <row r="779" spans="1:65" s="18" customFormat="1" x14ac:dyDescent="0.2">
      <c r="B779" s="23"/>
      <c r="D779" s="17" t="s">
        <v>4</v>
      </c>
      <c r="E779" s="19" t="s">
        <v>6</v>
      </c>
      <c r="F779" s="25" t="s">
        <v>393</v>
      </c>
      <c r="H779" s="19" t="s">
        <v>6</v>
      </c>
      <c r="I779" s="24"/>
      <c r="L779" s="23"/>
      <c r="M779" s="22"/>
      <c r="N779" s="21"/>
      <c r="O779" s="21"/>
      <c r="P779" s="21"/>
      <c r="Q779" s="21"/>
      <c r="R779" s="21"/>
      <c r="S779" s="21"/>
      <c r="T779" s="20"/>
      <c r="AT779" s="19" t="s">
        <v>4</v>
      </c>
      <c r="AU779" s="19" t="s">
        <v>3</v>
      </c>
      <c r="AV779" s="18" t="s">
        <v>1</v>
      </c>
      <c r="AW779" s="18" t="s">
        <v>2</v>
      </c>
      <c r="AX779" s="18" t="s">
        <v>7</v>
      </c>
      <c r="AY779" s="19" t="s">
        <v>0</v>
      </c>
    </row>
    <row r="780" spans="1:65" s="18" customFormat="1" x14ac:dyDescent="0.2">
      <c r="B780" s="23"/>
      <c r="D780" s="17" t="s">
        <v>4</v>
      </c>
      <c r="E780" s="19" t="s">
        <v>6</v>
      </c>
      <c r="F780" s="25" t="s">
        <v>392</v>
      </c>
      <c r="H780" s="19" t="s">
        <v>6</v>
      </c>
      <c r="I780" s="24"/>
      <c r="L780" s="23"/>
      <c r="M780" s="22"/>
      <c r="N780" s="21"/>
      <c r="O780" s="21"/>
      <c r="P780" s="21"/>
      <c r="Q780" s="21"/>
      <c r="R780" s="21"/>
      <c r="S780" s="21"/>
      <c r="T780" s="20"/>
      <c r="AT780" s="19" t="s">
        <v>4</v>
      </c>
      <c r="AU780" s="19" t="s">
        <v>3</v>
      </c>
      <c r="AV780" s="18" t="s">
        <v>1</v>
      </c>
      <c r="AW780" s="18" t="s">
        <v>2</v>
      </c>
      <c r="AX780" s="18" t="s">
        <v>7</v>
      </c>
      <c r="AY780" s="19" t="s">
        <v>0</v>
      </c>
    </row>
    <row r="781" spans="1:65" s="18" customFormat="1" x14ac:dyDescent="0.2">
      <c r="B781" s="23"/>
      <c r="D781" s="17" t="s">
        <v>4</v>
      </c>
      <c r="E781" s="19" t="s">
        <v>6</v>
      </c>
      <c r="F781" s="25" t="s">
        <v>391</v>
      </c>
      <c r="H781" s="19" t="s">
        <v>6</v>
      </c>
      <c r="I781" s="24"/>
      <c r="L781" s="23"/>
      <c r="M781" s="22"/>
      <c r="N781" s="21"/>
      <c r="O781" s="21"/>
      <c r="P781" s="21"/>
      <c r="Q781" s="21"/>
      <c r="R781" s="21"/>
      <c r="S781" s="21"/>
      <c r="T781" s="20"/>
      <c r="AT781" s="19" t="s">
        <v>4</v>
      </c>
      <c r="AU781" s="19" t="s">
        <v>3</v>
      </c>
      <c r="AV781" s="18" t="s">
        <v>1</v>
      </c>
      <c r="AW781" s="18" t="s">
        <v>2</v>
      </c>
      <c r="AX781" s="18" t="s">
        <v>7</v>
      </c>
      <c r="AY781" s="19" t="s">
        <v>0</v>
      </c>
    </row>
    <row r="782" spans="1:65" s="8" customFormat="1" x14ac:dyDescent="0.2">
      <c r="B782" s="13"/>
      <c r="D782" s="17" t="s">
        <v>4</v>
      </c>
      <c r="E782" s="9" t="s">
        <v>6</v>
      </c>
      <c r="F782" s="16" t="s">
        <v>407</v>
      </c>
      <c r="H782" s="15">
        <v>0.44400000000000001</v>
      </c>
      <c r="I782" s="14"/>
      <c r="L782" s="13"/>
      <c r="M782" s="56"/>
      <c r="N782" s="55"/>
      <c r="O782" s="55"/>
      <c r="P782" s="55"/>
      <c r="Q782" s="55"/>
      <c r="R782" s="55"/>
      <c r="S782" s="55"/>
      <c r="T782" s="54"/>
      <c r="AT782" s="9" t="s">
        <v>4</v>
      </c>
      <c r="AU782" s="9" t="s">
        <v>3</v>
      </c>
      <c r="AV782" s="8" t="s">
        <v>3</v>
      </c>
      <c r="AW782" s="8" t="s">
        <v>2</v>
      </c>
      <c r="AX782" s="8" t="s">
        <v>7</v>
      </c>
      <c r="AY782" s="9" t="s">
        <v>0</v>
      </c>
    </row>
    <row r="783" spans="1:65" s="8" customFormat="1" x14ac:dyDescent="0.2">
      <c r="B783" s="13"/>
      <c r="D783" s="17" t="s">
        <v>4</v>
      </c>
      <c r="E783" s="9" t="s">
        <v>6</v>
      </c>
      <c r="F783" s="16" t="s">
        <v>406</v>
      </c>
      <c r="H783" s="15">
        <v>0.56299999999999994</v>
      </c>
      <c r="I783" s="14"/>
      <c r="L783" s="13"/>
      <c r="M783" s="56"/>
      <c r="N783" s="55"/>
      <c r="O783" s="55"/>
      <c r="P783" s="55"/>
      <c r="Q783" s="55"/>
      <c r="R783" s="55"/>
      <c r="S783" s="55"/>
      <c r="T783" s="54"/>
      <c r="AT783" s="9" t="s">
        <v>4</v>
      </c>
      <c r="AU783" s="9" t="s">
        <v>3</v>
      </c>
      <c r="AV783" s="8" t="s">
        <v>3</v>
      </c>
      <c r="AW783" s="8" t="s">
        <v>2</v>
      </c>
      <c r="AX783" s="8" t="s">
        <v>7</v>
      </c>
      <c r="AY783" s="9" t="s">
        <v>0</v>
      </c>
    </row>
    <row r="784" spans="1:65" s="8" customFormat="1" x14ac:dyDescent="0.2">
      <c r="B784" s="13"/>
      <c r="D784" s="17" t="s">
        <v>4</v>
      </c>
      <c r="E784" s="9" t="s">
        <v>6</v>
      </c>
      <c r="F784" s="16" t="s">
        <v>405</v>
      </c>
      <c r="H784" s="15">
        <v>2.851</v>
      </c>
      <c r="I784" s="14"/>
      <c r="L784" s="13"/>
      <c r="M784" s="56"/>
      <c r="N784" s="55"/>
      <c r="O784" s="55"/>
      <c r="P784" s="55"/>
      <c r="Q784" s="55"/>
      <c r="R784" s="55"/>
      <c r="S784" s="55"/>
      <c r="T784" s="54"/>
      <c r="AT784" s="9" t="s">
        <v>4</v>
      </c>
      <c r="AU784" s="9" t="s">
        <v>3</v>
      </c>
      <c r="AV784" s="8" t="s">
        <v>3</v>
      </c>
      <c r="AW784" s="8" t="s">
        <v>2</v>
      </c>
      <c r="AX784" s="8" t="s">
        <v>7</v>
      </c>
      <c r="AY784" s="9" t="s">
        <v>0</v>
      </c>
    </row>
    <row r="785" spans="1:65" s="8" customFormat="1" x14ac:dyDescent="0.2">
      <c r="B785" s="13"/>
      <c r="D785" s="17" t="s">
        <v>4</v>
      </c>
      <c r="E785" s="9" t="s">
        <v>6</v>
      </c>
      <c r="F785" s="16" t="s">
        <v>404</v>
      </c>
      <c r="H785" s="15">
        <v>0.27500000000000002</v>
      </c>
      <c r="I785" s="14"/>
      <c r="L785" s="13"/>
      <c r="M785" s="56"/>
      <c r="N785" s="55"/>
      <c r="O785" s="55"/>
      <c r="P785" s="55"/>
      <c r="Q785" s="55"/>
      <c r="R785" s="55"/>
      <c r="S785" s="55"/>
      <c r="T785" s="54"/>
      <c r="AT785" s="9" t="s">
        <v>4</v>
      </c>
      <c r="AU785" s="9" t="s">
        <v>3</v>
      </c>
      <c r="AV785" s="8" t="s">
        <v>3</v>
      </c>
      <c r="AW785" s="8" t="s">
        <v>2</v>
      </c>
      <c r="AX785" s="8" t="s">
        <v>7</v>
      </c>
      <c r="AY785" s="9" t="s">
        <v>0</v>
      </c>
    </row>
    <row r="786" spans="1:65" s="18" customFormat="1" x14ac:dyDescent="0.2">
      <c r="B786" s="23"/>
      <c r="D786" s="17" t="s">
        <v>4</v>
      </c>
      <c r="E786" s="19" t="s">
        <v>6</v>
      </c>
      <c r="F786" s="25" t="s">
        <v>403</v>
      </c>
      <c r="H786" s="19" t="s">
        <v>6</v>
      </c>
      <c r="I786" s="24"/>
      <c r="L786" s="23"/>
      <c r="M786" s="22"/>
      <c r="N786" s="21"/>
      <c r="O786" s="21"/>
      <c r="P786" s="21"/>
      <c r="Q786" s="21"/>
      <c r="R786" s="21"/>
      <c r="S786" s="21"/>
      <c r="T786" s="20"/>
      <c r="AT786" s="19" t="s">
        <v>4</v>
      </c>
      <c r="AU786" s="19" t="s">
        <v>3</v>
      </c>
      <c r="AV786" s="18" t="s">
        <v>1</v>
      </c>
      <c r="AW786" s="18" t="s">
        <v>2</v>
      </c>
      <c r="AX786" s="18" t="s">
        <v>7</v>
      </c>
      <c r="AY786" s="19" t="s">
        <v>0</v>
      </c>
    </row>
    <row r="787" spans="1:65" s="8" customFormat="1" x14ac:dyDescent="0.2">
      <c r="B787" s="13"/>
      <c r="D787" s="17" t="s">
        <v>4</v>
      </c>
      <c r="E787" s="9" t="s">
        <v>6</v>
      </c>
      <c r="F787" s="16" t="s">
        <v>402</v>
      </c>
      <c r="H787" s="15">
        <v>0.46500000000000002</v>
      </c>
      <c r="I787" s="14"/>
      <c r="L787" s="13"/>
      <c r="M787" s="56"/>
      <c r="N787" s="55"/>
      <c r="O787" s="55"/>
      <c r="P787" s="55"/>
      <c r="Q787" s="55"/>
      <c r="R787" s="55"/>
      <c r="S787" s="55"/>
      <c r="T787" s="54"/>
      <c r="AT787" s="9" t="s">
        <v>4</v>
      </c>
      <c r="AU787" s="9" t="s">
        <v>3</v>
      </c>
      <c r="AV787" s="8" t="s">
        <v>3</v>
      </c>
      <c r="AW787" s="8" t="s">
        <v>2</v>
      </c>
      <c r="AX787" s="8" t="s">
        <v>7</v>
      </c>
      <c r="AY787" s="9" t="s">
        <v>0</v>
      </c>
    </row>
    <row r="788" spans="1:65" s="8" customFormat="1" x14ac:dyDescent="0.2">
      <c r="B788" s="13"/>
      <c r="D788" s="17" t="s">
        <v>4</v>
      </c>
      <c r="E788" s="9" t="s">
        <v>6</v>
      </c>
      <c r="F788" s="16" t="s">
        <v>401</v>
      </c>
      <c r="H788" s="15">
        <v>0.495</v>
      </c>
      <c r="I788" s="14"/>
      <c r="L788" s="13"/>
      <c r="M788" s="56"/>
      <c r="N788" s="55"/>
      <c r="O788" s="55"/>
      <c r="P788" s="55"/>
      <c r="Q788" s="55"/>
      <c r="R788" s="55"/>
      <c r="S788" s="55"/>
      <c r="T788" s="54"/>
      <c r="AT788" s="9" t="s">
        <v>4</v>
      </c>
      <c r="AU788" s="9" t="s">
        <v>3</v>
      </c>
      <c r="AV788" s="8" t="s">
        <v>3</v>
      </c>
      <c r="AW788" s="8" t="s">
        <v>2</v>
      </c>
      <c r="AX788" s="8" t="s">
        <v>7</v>
      </c>
      <c r="AY788" s="9" t="s">
        <v>0</v>
      </c>
    </row>
    <row r="789" spans="1:65" s="69" customFormat="1" x14ac:dyDescent="0.2">
      <c r="B789" s="74"/>
      <c r="D789" s="17" t="s">
        <v>4</v>
      </c>
      <c r="E789" s="70" t="s">
        <v>6</v>
      </c>
      <c r="F789" s="77" t="s">
        <v>42</v>
      </c>
      <c r="H789" s="76">
        <v>5.093</v>
      </c>
      <c r="I789" s="75"/>
      <c r="L789" s="74"/>
      <c r="M789" s="73"/>
      <c r="N789" s="72"/>
      <c r="O789" s="72"/>
      <c r="P789" s="72"/>
      <c r="Q789" s="72"/>
      <c r="R789" s="72"/>
      <c r="S789" s="72"/>
      <c r="T789" s="71"/>
      <c r="AT789" s="70" t="s">
        <v>4</v>
      </c>
      <c r="AU789" s="70" t="s">
        <v>3</v>
      </c>
      <c r="AV789" s="69" t="s">
        <v>19</v>
      </c>
      <c r="AW789" s="69" t="s">
        <v>2</v>
      </c>
      <c r="AX789" s="69" t="s">
        <v>1</v>
      </c>
      <c r="AY789" s="70" t="s">
        <v>0</v>
      </c>
    </row>
    <row r="790" spans="1:65" s="2" customFormat="1" ht="16.5" customHeight="1" x14ac:dyDescent="0.2">
      <c r="A790" s="3"/>
      <c r="B790" s="41"/>
      <c r="C790" s="40" t="s">
        <v>400</v>
      </c>
      <c r="D790" s="40" t="s">
        <v>11</v>
      </c>
      <c r="E790" s="39" t="s">
        <v>399</v>
      </c>
      <c r="F790" s="34" t="s">
        <v>398</v>
      </c>
      <c r="G790" s="38" t="s">
        <v>54</v>
      </c>
      <c r="H790" s="37">
        <v>26.346</v>
      </c>
      <c r="I790" s="36"/>
      <c r="J790" s="35">
        <f>ROUND(I790*H790,2)</f>
        <v>0</v>
      </c>
      <c r="K790" s="34" t="s">
        <v>13</v>
      </c>
      <c r="L790" s="4"/>
      <c r="M790" s="33" t="s">
        <v>6</v>
      </c>
      <c r="N790" s="32" t="s">
        <v>12</v>
      </c>
      <c r="O790" s="31"/>
      <c r="P790" s="30">
        <f>O790*H790</f>
        <v>0</v>
      </c>
      <c r="Q790" s="30">
        <v>5.7600000000000004E-3</v>
      </c>
      <c r="R790" s="30">
        <f>Q790*H790</f>
        <v>0.15175296000000002</v>
      </c>
      <c r="S790" s="30">
        <v>0</v>
      </c>
      <c r="T790" s="29">
        <f>S790*H790</f>
        <v>0</v>
      </c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R790" s="26" t="s">
        <v>19</v>
      </c>
      <c r="AT790" s="26" t="s">
        <v>11</v>
      </c>
      <c r="AU790" s="26" t="s">
        <v>3</v>
      </c>
      <c r="AY790" s="27" t="s">
        <v>0</v>
      </c>
      <c r="BE790" s="28">
        <f>IF(N790="základní",J790,0)</f>
        <v>0</v>
      </c>
      <c r="BF790" s="28">
        <f>IF(N790="snížená",J790,0)</f>
        <v>0</v>
      </c>
      <c r="BG790" s="28">
        <f>IF(N790="zákl. přenesená",J790,0)</f>
        <v>0</v>
      </c>
      <c r="BH790" s="28">
        <f>IF(N790="sníž. přenesená",J790,0)</f>
        <v>0</v>
      </c>
      <c r="BI790" s="28">
        <f>IF(N790="nulová",J790,0)</f>
        <v>0</v>
      </c>
      <c r="BJ790" s="27" t="s">
        <v>1</v>
      </c>
      <c r="BK790" s="28">
        <f>ROUND(I790*H790,2)</f>
        <v>0</v>
      </c>
      <c r="BL790" s="27" t="s">
        <v>19</v>
      </c>
      <c r="BM790" s="26" t="s">
        <v>397</v>
      </c>
    </row>
    <row r="791" spans="1:65" s="18" customFormat="1" x14ac:dyDescent="0.2">
      <c r="B791" s="23"/>
      <c r="D791" s="17" t="s">
        <v>4</v>
      </c>
      <c r="E791" s="19" t="s">
        <v>6</v>
      </c>
      <c r="F791" s="25" t="s">
        <v>396</v>
      </c>
      <c r="H791" s="19" t="s">
        <v>6</v>
      </c>
      <c r="I791" s="24"/>
      <c r="L791" s="23"/>
      <c r="M791" s="22"/>
      <c r="N791" s="21"/>
      <c r="O791" s="21"/>
      <c r="P791" s="21"/>
      <c r="Q791" s="21"/>
      <c r="R791" s="21"/>
      <c r="S791" s="21"/>
      <c r="T791" s="20"/>
      <c r="AT791" s="19" t="s">
        <v>4</v>
      </c>
      <c r="AU791" s="19" t="s">
        <v>3</v>
      </c>
      <c r="AV791" s="18" t="s">
        <v>1</v>
      </c>
      <c r="AW791" s="18" t="s">
        <v>2</v>
      </c>
      <c r="AX791" s="18" t="s">
        <v>7</v>
      </c>
      <c r="AY791" s="19" t="s">
        <v>0</v>
      </c>
    </row>
    <row r="792" spans="1:65" s="18" customFormat="1" x14ac:dyDescent="0.2">
      <c r="B792" s="23"/>
      <c r="D792" s="17" t="s">
        <v>4</v>
      </c>
      <c r="E792" s="19" t="s">
        <v>6</v>
      </c>
      <c r="F792" s="25" t="s">
        <v>395</v>
      </c>
      <c r="H792" s="19" t="s">
        <v>6</v>
      </c>
      <c r="I792" s="24"/>
      <c r="L792" s="23"/>
      <c r="M792" s="22"/>
      <c r="N792" s="21"/>
      <c r="O792" s="21"/>
      <c r="P792" s="21"/>
      <c r="Q792" s="21"/>
      <c r="R792" s="21"/>
      <c r="S792" s="21"/>
      <c r="T792" s="20"/>
      <c r="AT792" s="19" t="s">
        <v>4</v>
      </c>
      <c r="AU792" s="19" t="s">
        <v>3</v>
      </c>
      <c r="AV792" s="18" t="s">
        <v>1</v>
      </c>
      <c r="AW792" s="18" t="s">
        <v>2</v>
      </c>
      <c r="AX792" s="18" t="s">
        <v>7</v>
      </c>
      <c r="AY792" s="19" t="s">
        <v>0</v>
      </c>
    </row>
    <row r="793" spans="1:65" s="18" customFormat="1" x14ac:dyDescent="0.2">
      <c r="B793" s="23"/>
      <c r="D793" s="17" t="s">
        <v>4</v>
      </c>
      <c r="E793" s="19" t="s">
        <v>6</v>
      </c>
      <c r="F793" s="25" t="s">
        <v>394</v>
      </c>
      <c r="H793" s="19" t="s">
        <v>6</v>
      </c>
      <c r="I793" s="24"/>
      <c r="L793" s="23"/>
      <c r="M793" s="22"/>
      <c r="N793" s="21"/>
      <c r="O793" s="21"/>
      <c r="P793" s="21"/>
      <c r="Q793" s="21"/>
      <c r="R793" s="21"/>
      <c r="S793" s="21"/>
      <c r="T793" s="20"/>
      <c r="AT793" s="19" t="s">
        <v>4</v>
      </c>
      <c r="AU793" s="19" t="s">
        <v>3</v>
      </c>
      <c r="AV793" s="18" t="s">
        <v>1</v>
      </c>
      <c r="AW793" s="18" t="s">
        <v>2</v>
      </c>
      <c r="AX793" s="18" t="s">
        <v>7</v>
      </c>
      <c r="AY793" s="19" t="s">
        <v>0</v>
      </c>
    </row>
    <row r="794" spans="1:65" s="18" customFormat="1" x14ac:dyDescent="0.2">
      <c r="B794" s="23"/>
      <c r="D794" s="17" t="s">
        <v>4</v>
      </c>
      <c r="E794" s="19" t="s">
        <v>6</v>
      </c>
      <c r="F794" s="25" t="s">
        <v>393</v>
      </c>
      <c r="H794" s="19" t="s">
        <v>6</v>
      </c>
      <c r="I794" s="24"/>
      <c r="L794" s="23"/>
      <c r="M794" s="22"/>
      <c r="N794" s="21"/>
      <c r="O794" s="21"/>
      <c r="P794" s="21"/>
      <c r="Q794" s="21"/>
      <c r="R794" s="21"/>
      <c r="S794" s="21"/>
      <c r="T794" s="20"/>
      <c r="AT794" s="19" t="s">
        <v>4</v>
      </c>
      <c r="AU794" s="19" t="s">
        <v>3</v>
      </c>
      <c r="AV794" s="18" t="s">
        <v>1</v>
      </c>
      <c r="AW794" s="18" t="s">
        <v>2</v>
      </c>
      <c r="AX794" s="18" t="s">
        <v>7</v>
      </c>
      <c r="AY794" s="19" t="s">
        <v>0</v>
      </c>
    </row>
    <row r="795" spans="1:65" s="18" customFormat="1" x14ac:dyDescent="0.2">
      <c r="B795" s="23"/>
      <c r="D795" s="17" t="s">
        <v>4</v>
      </c>
      <c r="E795" s="19" t="s">
        <v>6</v>
      </c>
      <c r="F795" s="25" t="s">
        <v>392</v>
      </c>
      <c r="H795" s="19" t="s">
        <v>6</v>
      </c>
      <c r="I795" s="24"/>
      <c r="L795" s="23"/>
      <c r="M795" s="22"/>
      <c r="N795" s="21"/>
      <c r="O795" s="21"/>
      <c r="P795" s="21"/>
      <c r="Q795" s="21"/>
      <c r="R795" s="21"/>
      <c r="S795" s="21"/>
      <c r="T795" s="20"/>
      <c r="AT795" s="19" t="s">
        <v>4</v>
      </c>
      <c r="AU795" s="19" t="s">
        <v>3</v>
      </c>
      <c r="AV795" s="18" t="s">
        <v>1</v>
      </c>
      <c r="AW795" s="18" t="s">
        <v>2</v>
      </c>
      <c r="AX795" s="18" t="s">
        <v>7</v>
      </c>
      <c r="AY795" s="19" t="s">
        <v>0</v>
      </c>
    </row>
    <row r="796" spans="1:65" s="18" customFormat="1" x14ac:dyDescent="0.2">
      <c r="B796" s="23"/>
      <c r="D796" s="17" t="s">
        <v>4</v>
      </c>
      <c r="E796" s="19" t="s">
        <v>6</v>
      </c>
      <c r="F796" s="25" t="s">
        <v>391</v>
      </c>
      <c r="H796" s="19" t="s">
        <v>6</v>
      </c>
      <c r="I796" s="24"/>
      <c r="L796" s="23"/>
      <c r="M796" s="22"/>
      <c r="N796" s="21"/>
      <c r="O796" s="21"/>
      <c r="P796" s="21"/>
      <c r="Q796" s="21"/>
      <c r="R796" s="21"/>
      <c r="S796" s="21"/>
      <c r="T796" s="20"/>
      <c r="AT796" s="19" t="s">
        <v>4</v>
      </c>
      <c r="AU796" s="19" t="s">
        <v>3</v>
      </c>
      <c r="AV796" s="18" t="s">
        <v>1</v>
      </c>
      <c r="AW796" s="18" t="s">
        <v>2</v>
      </c>
      <c r="AX796" s="18" t="s">
        <v>7</v>
      </c>
      <c r="AY796" s="19" t="s">
        <v>0</v>
      </c>
    </row>
    <row r="797" spans="1:65" s="8" customFormat="1" x14ac:dyDescent="0.2">
      <c r="B797" s="13"/>
      <c r="D797" s="17" t="s">
        <v>4</v>
      </c>
      <c r="E797" s="9" t="s">
        <v>6</v>
      </c>
      <c r="F797" s="16" t="s">
        <v>390</v>
      </c>
      <c r="H797" s="15">
        <v>1.7749999999999999</v>
      </c>
      <c r="I797" s="14"/>
      <c r="L797" s="13"/>
      <c r="M797" s="56"/>
      <c r="N797" s="55"/>
      <c r="O797" s="55"/>
      <c r="P797" s="55"/>
      <c r="Q797" s="55"/>
      <c r="R797" s="55"/>
      <c r="S797" s="55"/>
      <c r="T797" s="54"/>
      <c r="AT797" s="9" t="s">
        <v>4</v>
      </c>
      <c r="AU797" s="9" t="s">
        <v>3</v>
      </c>
      <c r="AV797" s="8" t="s">
        <v>3</v>
      </c>
      <c r="AW797" s="8" t="s">
        <v>2</v>
      </c>
      <c r="AX797" s="8" t="s">
        <v>7</v>
      </c>
      <c r="AY797" s="9" t="s">
        <v>0</v>
      </c>
    </row>
    <row r="798" spans="1:65" s="8" customFormat="1" x14ac:dyDescent="0.2">
      <c r="B798" s="13"/>
      <c r="D798" s="17" t="s">
        <v>4</v>
      </c>
      <c r="E798" s="9" t="s">
        <v>6</v>
      </c>
      <c r="F798" s="16" t="s">
        <v>389</v>
      </c>
      <c r="H798" s="15">
        <v>2.8130000000000002</v>
      </c>
      <c r="I798" s="14"/>
      <c r="L798" s="13"/>
      <c r="M798" s="56"/>
      <c r="N798" s="55"/>
      <c r="O798" s="55"/>
      <c r="P798" s="55"/>
      <c r="Q798" s="55"/>
      <c r="R798" s="55"/>
      <c r="S798" s="55"/>
      <c r="T798" s="54"/>
      <c r="AT798" s="9" t="s">
        <v>4</v>
      </c>
      <c r="AU798" s="9" t="s">
        <v>3</v>
      </c>
      <c r="AV798" s="8" t="s">
        <v>3</v>
      </c>
      <c r="AW798" s="8" t="s">
        <v>2</v>
      </c>
      <c r="AX798" s="8" t="s">
        <v>7</v>
      </c>
      <c r="AY798" s="9" t="s">
        <v>0</v>
      </c>
    </row>
    <row r="799" spans="1:65" s="8" customFormat="1" x14ac:dyDescent="0.2">
      <c r="B799" s="13"/>
      <c r="D799" s="17" t="s">
        <v>4</v>
      </c>
      <c r="E799" s="9" t="s">
        <v>6</v>
      </c>
      <c r="F799" s="16" t="s">
        <v>388</v>
      </c>
      <c r="H799" s="15">
        <v>19.007999999999999</v>
      </c>
      <c r="I799" s="14"/>
      <c r="L799" s="13"/>
      <c r="M799" s="56"/>
      <c r="N799" s="55"/>
      <c r="O799" s="55"/>
      <c r="P799" s="55"/>
      <c r="Q799" s="55"/>
      <c r="R799" s="55"/>
      <c r="S799" s="55"/>
      <c r="T799" s="54"/>
      <c r="AT799" s="9" t="s">
        <v>4</v>
      </c>
      <c r="AU799" s="9" t="s">
        <v>3</v>
      </c>
      <c r="AV799" s="8" t="s">
        <v>3</v>
      </c>
      <c r="AW799" s="8" t="s">
        <v>2</v>
      </c>
      <c r="AX799" s="8" t="s">
        <v>7</v>
      </c>
      <c r="AY799" s="9" t="s">
        <v>0</v>
      </c>
    </row>
    <row r="800" spans="1:65" s="8" customFormat="1" x14ac:dyDescent="0.2">
      <c r="B800" s="13"/>
      <c r="D800" s="17" t="s">
        <v>4</v>
      </c>
      <c r="E800" s="9" t="s">
        <v>6</v>
      </c>
      <c r="F800" s="16" t="s">
        <v>387</v>
      </c>
      <c r="H800" s="15">
        <v>2.75</v>
      </c>
      <c r="I800" s="14"/>
      <c r="L800" s="13"/>
      <c r="M800" s="56"/>
      <c r="N800" s="55"/>
      <c r="O800" s="55"/>
      <c r="P800" s="55"/>
      <c r="Q800" s="55"/>
      <c r="R800" s="55"/>
      <c r="S800" s="55"/>
      <c r="T800" s="54"/>
      <c r="AT800" s="9" t="s">
        <v>4</v>
      </c>
      <c r="AU800" s="9" t="s">
        <v>3</v>
      </c>
      <c r="AV800" s="8" t="s">
        <v>3</v>
      </c>
      <c r="AW800" s="8" t="s">
        <v>2</v>
      </c>
      <c r="AX800" s="8" t="s">
        <v>7</v>
      </c>
      <c r="AY800" s="9" t="s">
        <v>0</v>
      </c>
    </row>
    <row r="801" spans="1:65" s="69" customFormat="1" x14ac:dyDescent="0.2">
      <c r="B801" s="74"/>
      <c r="D801" s="17" t="s">
        <v>4</v>
      </c>
      <c r="E801" s="70" t="s">
        <v>6</v>
      </c>
      <c r="F801" s="77" t="s">
        <v>42</v>
      </c>
      <c r="H801" s="76">
        <v>26.346</v>
      </c>
      <c r="I801" s="75"/>
      <c r="L801" s="74"/>
      <c r="M801" s="73"/>
      <c r="N801" s="72"/>
      <c r="O801" s="72"/>
      <c r="P801" s="72"/>
      <c r="Q801" s="72"/>
      <c r="R801" s="72"/>
      <c r="S801" s="72"/>
      <c r="T801" s="71"/>
      <c r="AT801" s="70" t="s">
        <v>4</v>
      </c>
      <c r="AU801" s="70" t="s">
        <v>3</v>
      </c>
      <c r="AV801" s="69" t="s">
        <v>19</v>
      </c>
      <c r="AW801" s="69" t="s">
        <v>2</v>
      </c>
      <c r="AX801" s="69" t="s">
        <v>1</v>
      </c>
      <c r="AY801" s="70" t="s">
        <v>0</v>
      </c>
    </row>
    <row r="802" spans="1:65" s="2" customFormat="1" ht="16.5" customHeight="1" x14ac:dyDescent="0.2">
      <c r="A802" s="3"/>
      <c r="B802" s="41"/>
      <c r="C802" s="40" t="s">
        <v>34</v>
      </c>
      <c r="D802" s="40" t="s">
        <v>11</v>
      </c>
      <c r="E802" s="39" t="s">
        <v>386</v>
      </c>
      <c r="F802" s="34" t="s">
        <v>385</v>
      </c>
      <c r="G802" s="38" t="s">
        <v>54</v>
      </c>
      <c r="H802" s="37">
        <v>26.346</v>
      </c>
      <c r="I802" s="36"/>
      <c r="J802" s="35">
        <f>ROUND(I802*H802,2)</f>
        <v>0</v>
      </c>
      <c r="K802" s="34" t="s">
        <v>13</v>
      </c>
      <c r="L802" s="4"/>
      <c r="M802" s="33" t="s">
        <v>6</v>
      </c>
      <c r="N802" s="32" t="s">
        <v>12</v>
      </c>
      <c r="O802" s="31"/>
      <c r="P802" s="30">
        <f>O802*H802</f>
        <v>0</v>
      </c>
      <c r="Q802" s="30">
        <v>0</v>
      </c>
      <c r="R802" s="30">
        <f>Q802*H802</f>
        <v>0</v>
      </c>
      <c r="S802" s="30">
        <v>0</v>
      </c>
      <c r="T802" s="29">
        <f>S802*H802</f>
        <v>0</v>
      </c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R802" s="26" t="s">
        <v>19</v>
      </c>
      <c r="AT802" s="26" t="s">
        <v>11</v>
      </c>
      <c r="AU802" s="26" t="s">
        <v>3</v>
      </c>
      <c r="AY802" s="27" t="s">
        <v>0</v>
      </c>
      <c r="BE802" s="28">
        <f>IF(N802="základní",J802,0)</f>
        <v>0</v>
      </c>
      <c r="BF802" s="28">
        <f>IF(N802="snížená",J802,0)</f>
        <v>0</v>
      </c>
      <c r="BG802" s="28">
        <f>IF(N802="zákl. přenesená",J802,0)</f>
        <v>0</v>
      </c>
      <c r="BH802" s="28">
        <f>IF(N802="sníž. přenesená",J802,0)</f>
        <v>0</v>
      </c>
      <c r="BI802" s="28">
        <f>IF(N802="nulová",J802,0)</f>
        <v>0</v>
      </c>
      <c r="BJ802" s="27" t="s">
        <v>1</v>
      </c>
      <c r="BK802" s="28">
        <f>ROUND(I802*H802,2)</f>
        <v>0</v>
      </c>
      <c r="BL802" s="27" t="s">
        <v>19</v>
      </c>
      <c r="BM802" s="26" t="s">
        <v>384</v>
      </c>
    </row>
    <row r="803" spans="1:65" s="2" customFormat="1" ht="16.5" customHeight="1" x14ac:dyDescent="0.2">
      <c r="A803" s="3"/>
      <c r="B803" s="41"/>
      <c r="C803" s="40" t="s">
        <v>383</v>
      </c>
      <c r="D803" s="40" t="s">
        <v>11</v>
      </c>
      <c r="E803" s="39" t="s">
        <v>382</v>
      </c>
      <c r="F803" s="34" t="s">
        <v>381</v>
      </c>
      <c r="G803" s="38" t="s">
        <v>65</v>
      </c>
      <c r="H803" s="37">
        <v>1.1830000000000001</v>
      </c>
      <c r="I803" s="36"/>
      <c r="J803" s="35">
        <f>ROUND(I803*H803,2)</f>
        <v>0</v>
      </c>
      <c r="K803" s="34" t="s">
        <v>13</v>
      </c>
      <c r="L803" s="4"/>
      <c r="M803" s="33" t="s">
        <v>6</v>
      </c>
      <c r="N803" s="32" t="s">
        <v>12</v>
      </c>
      <c r="O803" s="31"/>
      <c r="P803" s="30">
        <f>O803*H803</f>
        <v>0</v>
      </c>
      <c r="Q803" s="30">
        <v>1.0525599999999999</v>
      </c>
      <c r="R803" s="30">
        <f>Q803*H803</f>
        <v>1.2451784800000001</v>
      </c>
      <c r="S803" s="30">
        <v>0</v>
      </c>
      <c r="T803" s="29">
        <f>S803*H803</f>
        <v>0</v>
      </c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R803" s="26" t="s">
        <v>19</v>
      </c>
      <c r="AT803" s="26" t="s">
        <v>11</v>
      </c>
      <c r="AU803" s="26" t="s">
        <v>3</v>
      </c>
      <c r="AY803" s="27" t="s">
        <v>0</v>
      </c>
      <c r="BE803" s="28">
        <f>IF(N803="základní",J803,0)</f>
        <v>0</v>
      </c>
      <c r="BF803" s="28">
        <f>IF(N803="snížená",J803,0)</f>
        <v>0</v>
      </c>
      <c r="BG803" s="28">
        <f>IF(N803="zákl. přenesená",J803,0)</f>
        <v>0</v>
      </c>
      <c r="BH803" s="28">
        <f>IF(N803="sníž. přenesená",J803,0)</f>
        <v>0</v>
      </c>
      <c r="BI803" s="28">
        <f>IF(N803="nulová",J803,0)</f>
        <v>0</v>
      </c>
      <c r="BJ803" s="27" t="s">
        <v>1</v>
      </c>
      <c r="BK803" s="28">
        <f>ROUND(I803*H803,2)</f>
        <v>0</v>
      </c>
      <c r="BL803" s="27" t="s">
        <v>19</v>
      </c>
      <c r="BM803" s="26" t="s">
        <v>380</v>
      </c>
    </row>
    <row r="804" spans="1:65" s="18" customFormat="1" x14ac:dyDescent="0.2">
      <c r="B804" s="23"/>
      <c r="D804" s="17" t="s">
        <v>4</v>
      </c>
      <c r="E804" s="19" t="s">
        <v>6</v>
      </c>
      <c r="F804" s="25" t="s">
        <v>374</v>
      </c>
      <c r="H804" s="19" t="s">
        <v>6</v>
      </c>
      <c r="I804" s="24"/>
      <c r="L804" s="23"/>
      <c r="M804" s="22"/>
      <c r="N804" s="21"/>
      <c r="O804" s="21"/>
      <c r="P804" s="21"/>
      <c r="Q804" s="21"/>
      <c r="R804" s="21"/>
      <c r="S804" s="21"/>
      <c r="T804" s="20"/>
      <c r="AT804" s="19" t="s">
        <v>4</v>
      </c>
      <c r="AU804" s="19" t="s">
        <v>3</v>
      </c>
      <c r="AV804" s="18" t="s">
        <v>1</v>
      </c>
      <c r="AW804" s="18" t="s">
        <v>2</v>
      </c>
      <c r="AX804" s="18" t="s">
        <v>7</v>
      </c>
      <c r="AY804" s="19" t="s">
        <v>0</v>
      </c>
    </row>
    <row r="805" spans="1:65" s="18" customFormat="1" x14ac:dyDescent="0.2">
      <c r="B805" s="23"/>
      <c r="D805" s="17" t="s">
        <v>4</v>
      </c>
      <c r="E805" s="19" t="s">
        <v>6</v>
      </c>
      <c r="F805" s="25" t="s">
        <v>338</v>
      </c>
      <c r="H805" s="19" t="s">
        <v>6</v>
      </c>
      <c r="I805" s="24"/>
      <c r="L805" s="23"/>
      <c r="M805" s="22"/>
      <c r="N805" s="21"/>
      <c r="O805" s="21"/>
      <c r="P805" s="21"/>
      <c r="Q805" s="21"/>
      <c r="R805" s="21"/>
      <c r="S805" s="21"/>
      <c r="T805" s="20"/>
      <c r="AT805" s="19" t="s">
        <v>4</v>
      </c>
      <c r="AU805" s="19" t="s">
        <v>3</v>
      </c>
      <c r="AV805" s="18" t="s">
        <v>1</v>
      </c>
      <c r="AW805" s="18" t="s">
        <v>2</v>
      </c>
      <c r="AX805" s="18" t="s">
        <v>7</v>
      </c>
      <c r="AY805" s="19" t="s">
        <v>0</v>
      </c>
    </row>
    <row r="806" spans="1:65" s="8" customFormat="1" x14ac:dyDescent="0.2">
      <c r="B806" s="13"/>
      <c r="D806" s="17" t="s">
        <v>4</v>
      </c>
      <c r="E806" s="9" t="s">
        <v>6</v>
      </c>
      <c r="F806" s="16" t="s">
        <v>379</v>
      </c>
      <c r="H806" s="15">
        <v>1.1830000000000001</v>
      </c>
      <c r="I806" s="14"/>
      <c r="L806" s="13"/>
      <c r="M806" s="56"/>
      <c r="N806" s="55"/>
      <c r="O806" s="55"/>
      <c r="P806" s="55"/>
      <c r="Q806" s="55"/>
      <c r="R806" s="55"/>
      <c r="S806" s="55"/>
      <c r="T806" s="54"/>
      <c r="AT806" s="9" t="s">
        <v>4</v>
      </c>
      <c r="AU806" s="9" t="s">
        <v>3</v>
      </c>
      <c r="AV806" s="8" t="s">
        <v>3</v>
      </c>
      <c r="AW806" s="8" t="s">
        <v>2</v>
      </c>
      <c r="AX806" s="8" t="s">
        <v>1</v>
      </c>
      <c r="AY806" s="9" t="s">
        <v>0</v>
      </c>
    </row>
    <row r="807" spans="1:65" s="2" customFormat="1" ht="16.5" customHeight="1" x14ac:dyDescent="0.2">
      <c r="A807" s="3"/>
      <c r="B807" s="41"/>
      <c r="C807" s="40" t="s">
        <v>378</v>
      </c>
      <c r="D807" s="40" t="s">
        <v>11</v>
      </c>
      <c r="E807" s="39" t="s">
        <v>377</v>
      </c>
      <c r="F807" s="34" t="s">
        <v>376</v>
      </c>
      <c r="G807" s="38" t="s">
        <v>65</v>
      </c>
      <c r="H807" s="37">
        <v>3.5000000000000003E-2</v>
      </c>
      <c r="I807" s="36"/>
      <c r="J807" s="35">
        <f>ROUND(I807*H807,2)</f>
        <v>0</v>
      </c>
      <c r="K807" s="34" t="s">
        <v>13</v>
      </c>
      <c r="L807" s="4"/>
      <c r="M807" s="33" t="s">
        <v>6</v>
      </c>
      <c r="N807" s="32" t="s">
        <v>12</v>
      </c>
      <c r="O807" s="31"/>
      <c r="P807" s="30">
        <f>O807*H807</f>
        <v>0</v>
      </c>
      <c r="Q807" s="30">
        <v>1.06277</v>
      </c>
      <c r="R807" s="30">
        <f>Q807*H807</f>
        <v>3.7196950000000006E-2</v>
      </c>
      <c r="S807" s="30">
        <v>0</v>
      </c>
      <c r="T807" s="29">
        <f>S807*H807</f>
        <v>0</v>
      </c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R807" s="26" t="s">
        <v>19</v>
      </c>
      <c r="AT807" s="26" t="s">
        <v>11</v>
      </c>
      <c r="AU807" s="26" t="s">
        <v>3</v>
      </c>
      <c r="AY807" s="27" t="s">
        <v>0</v>
      </c>
      <c r="BE807" s="28">
        <f>IF(N807="základní",J807,0)</f>
        <v>0</v>
      </c>
      <c r="BF807" s="28">
        <f>IF(N807="snížená",J807,0)</f>
        <v>0</v>
      </c>
      <c r="BG807" s="28">
        <f>IF(N807="zákl. přenesená",J807,0)</f>
        <v>0</v>
      </c>
      <c r="BH807" s="28">
        <f>IF(N807="sníž. přenesená",J807,0)</f>
        <v>0</v>
      </c>
      <c r="BI807" s="28">
        <f>IF(N807="nulová",J807,0)</f>
        <v>0</v>
      </c>
      <c r="BJ807" s="27" t="s">
        <v>1</v>
      </c>
      <c r="BK807" s="28">
        <f>ROUND(I807*H807,2)</f>
        <v>0</v>
      </c>
      <c r="BL807" s="27" t="s">
        <v>19</v>
      </c>
      <c r="BM807" s="26" t="s">
        <v>375</v>
      </c>
    </row>
    <row r="808" spans="1:65" s="18" customFormat="1" x14ac:dyDescent="0.2">
      <c r="B808" s="23"/>
      <c r="D808" s="17" t="s">
        <v>4</v>
      </c>
      <c r="E808" s="19" t="s">
        <v>6</v>
      </c>
      <c r="F808" s="25" t="s">
        <v>374</v>
      </c>
      <c r="H808" s="19" t="s">
        <v>6</v>
      </c>
      <c r="I808" s="24"/>
      <c r="L808" s="23"/>
      <c r="M808" s="22"/>
      <c r="N808" s="21"/>
      <c r="O808" s="21"/>
      <c r="P808" s="21"/>
      <c r="Q808" s="21"/>
      <c r="R808" s="21"/>
      <c r="S808" s="21"/>
      <c r="T808" s="20"/>
      <c r="AT808" s="19" t="s">
        <v>4</v>
      </c>
      <c r="AU808" s="19" t="s">
        <v>3</v>
      </c>
      <c r="AV808" s="18" t="s">
        <v>1</v>
      </c>
      <c r="AW808" s="18" t="s">
        <v>2</v>
      </c>
      <c r="AX808" s="18" t="s">
        <v>7</v>
      </c>
      <c r="AY808" s="19" t="s">
        <v>0</v>
      </c>
    </row>
    <row r="809" spans="1:65" s="18" customFormat="1" x14ac:dyDescent="0.2">
      <c r="B809" s="23"/>
      <c r="D809" s="17" t="s">
        <v>4</v>
      </c>
      <c r="E809" s="19" t="s">
        <v>6</v>
      </c>
      <c r="F809" s="25" t="s">
        <v>338</v>
      </c>
      <c r="H809" s="19" t="s">
        <v>6</v>
      </c>
      <c r="I809" s="24"/>
      <c r="L809" s="23"/>
      <c r="M809" s="22"/>
      <c r="N809" s="21"/>
      <c r="O809" s="21"/>
      <c r="P809" s="21"/>
      <c r="Q809" s="21"/>
      <c r="R809" s="21"/>
      <c r="S809" s="21"/>
      <c r="T809" s="20"/>
      <c r="AT809" s="19" t="s">
        <v>4</v>
      </c>
      <c r="AU809" s="19" t="s">
        <v>3</v>
      </c>
      <c r="AV809" s="18" t="s">
        <v>1</v>
      </c>
      <c r="AW809" s="18" t="s">
        <v>2</v>
      </c>
      <c r="AX809" s="18" t="s">
        <v>7</v>
      </c>
      <c r="AY809" s="19" t="s">
        <v>0</v>
      </c>
    </row>
    <row r="810" spans="1:65" s="8" customFormat="1" x14ac:dyDescent="0.2">
      <c r="B810" s="13"/>
      <c r="D810" s="17" t="s">
        <v>4</v>
      </c>
      <c r="E810" s="9" t="s">
        <v>6</v>
      </c>
      <c r="F810" s="16" t="s">
        <v>373</v>
      </c>
      <c r="H810" s="15">
        <v>3.5000000000000003E-2</v>
      </c>
      <c r="I810" s="14"/>
      <c r="L810" s="13"/>
      <c r="M810" s="56"/>
      <c r="N810" s="55"/>
      <c r="O810" s="55"/>
      <c r="P810" s="55"/>
      <c r="Q810" s="55"/>
      <c r="R810" s="55"/>
      <c r="S810" s="55"/>
      <c r="T810" s="54"/>
      <c r="AT810" s="9" t="s">
        <v>4</v>
      </c>
      <c r="AU810" s="9" t="s">
        <v>3</v>
      </c>
      <c r="AV810" s="8" t="s">
        <v>3</v>
      </c>
      <c r="AW810" s="8" t="s">
        <v>2</v>
      </c>
      <c r="AX810" s="8" t="s">
        <v>1</v>
      </c>
      <c r="AY810" s="9" t="s">
        <v>0</v>
      </c>
    </row>
    <row r="811" spans="1:65" s="2" customFormat="1" ht="21.75" customHeight="1" x14ac:dyDescent="0.2">
      <c r="A811" s="3"/>
      <c r="B811" s="41"/>
      <c r="C811" s="40" t="s">
        <v>372</v>
      </c>
      <c r="D811" s="40" t="s">
        <v>11</v>
      </c>
      <c r="E811" s="39" t="s">
        <v>371</v>
      </c>
      <c r="F811" s="34" t="s">
        <v>370</v>
      </c>
      <c r="G811" s="38" t="s">
        <v>251</v>
      </c>
      <c r="H811" s="37">
        <v>2.34</v>
      </c>
      <c r="I811" s="36"/>
      <c r="J811" s="35">
        <f>ROUND(I811*H811,2)</f>
        <v>0</v>
      </c>
      <c r="K811" s="34" t="s">
        <v>13</v>
      </c>
      <c r="L811" s="4"/>
      <c r="M811" s="33" t="s">
        <v>6</v>
      </c>
      <c r="N811" s="32" t="s">
        <v>12</v>
      </c>
      <c r="O811" s="31"/>
      <c r="P811" s="30">
        <f>O811*H811</f>
        <v>0</v>
      </c>
      <c r="Q811" s="30">
        <v>2.4533700000000001</v>
      </c>
      <c r="R811" s="30">
        <f>Q811*H811</f>
        <v>5.7408858</v>
      </c>
      <c r="S811" s="30">
        <v>0</v>
      </c>
      <c r="T811" s="29">
        <f>S811*H811</f>
        <v>0</v>
      </c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R811" s="26" t="s">
        <v>19</v>
      </c>
      <c r="AT811" s="26" t="s">
        <v>11</v>
      </c>
      <c r="AU811" s="26" t="s">
        <v>3</v>
      </c>
      <c r="AY811" s="27" t="s">
        <v>0</v>
      </c>
      <c r="BE811" s="28">
        <f>IF(N811="základní",J811,0)</f>
        <v>0</v>
      </c>
      <c r="BF811" s="28">
        <f>IF(N811="snížená",J811,0)</f>
        <v>0</v>
      </c>
      <c r="BG811" s="28">
        <f>IF(N811="zákl. přenesená",J811,0)</f>
        <v>0</v>
      </c>
      <c r="BH811" s="28">
        <f>IF(N811="sníž. přenesená",J811,0)</f>
        <v>0</v>
      </c>
      <c r="BI811" s="28">
        <f>IF(N811="nulová",J811,0)</f>
        <v>0</v>
      </c>
      <c r="BJ811" s="27" t="s">
        <v>1</v>
      </c>
      <c r="BK811" s="28">
        <f>ROUND(I811*H811,2)</f>
        <v>0</v>
      </c>
      <c r="BL811" s="27" t="s">
        <v>19</v>
      </c>
      <c r="BM811" s="26" t="s">
        <v>369</v>
      </c>
    </row>
    <row r="812" spans="1:65" s="18" customFormat="1" x14ac:dyDescent="0.2">
      <c r="B812" s="23"/>
      <c r="D812" s="17" t="s">
        <v>4</v>
      </c>
      <c r="E812" s="19" t="s">
        <v>6</v>
      </c>
      <c r="F812" s="25" t="s">
        <v>51</v>
      </c>
      <c r="H812" s="19" t="s">
        <v>6</v>
      </c>
      <c r="I812" s="24"/>
      <c r="L812" s="23"/>
      <c r="M812" s="22"/>
      <c r="N812" s="21"/>
      <c r="O812" s="21"/>
      <c r="P812" s="21"/>
      <c r="Q812" s="21"/>
      <c r="R812" s="21"/>
      <c r="S812" s="21"/>
      <c r="T812" s="20"/>
      <c r="AT812" s="19" t="s">
        <v>4</v>
      </c>
      <c r="AU812" s="19" t="s">
        <v>3</v>
      </c>
      <c r="AV812" s="18" t="s">
        <v>1</v>
      </c>
      <c r="AW812" s="18" t="s">
        <v>2</v>
      </c>
      <c r="AX812" s="18" t="s">
        <v>7</v>
      </c>
      <c r="AY812" s="19" t="s">
        <v>0</v>
      </c>
    </row>
    <row r="813" spans="1:65" s="18" customFormat="1" x14ac:dyDescent="0.2">
      <c r="B813" s="23"/>
      <c r="D813" s="17" t="s">
        <v>4</v>
      </c>
      <c r="E813" s="19" t="s">
        <v>6</v>
      </c>
      <c r="F813" s="25" t="s">
        <v>50</v>
      </c>
      <c r="H813" s="19" t="s">
        <v>6</v>
      </c>
      <c r="I813" s="24"/>
      <c r="L813" s="23"/>
      <c r="M813" s="22"/>
      <c r="N813" s="21"/>
      <c r="O813" s="21"/>
      <c r="P813" s="21"/>
      <c r="Q813" s="21"/>
      <c r="R813" s="21"/>
      <c r="S813" s="21"/>
      <c r="T813" s="20"/>
      <c r="AT813" s="19" t="s">
        <v>4</v>
      </c>
      <c r="AU813" s="19" t="s">
        <v>3</v>
      </c>
      <c r="AV813" s="18" t="s">
        <v>1</v>
      </c>
      <c r="AW813" s="18" t="s">
        <v>2</v>
      </c>
      <c r="AX813" s="18" t="s">
        <v>7</v>
      </c>
      <c r="AY813" s="19" t="s">
        <v>0</v>
      </c>
    </row>
    <row r="814" spans="1:65" s="18" customFormat="1" x14ac:dyDescent="0.2">
      <c r="B814" s="23"/>
      <c r="D814" s="17" t="s">
        <v>4</v>
      </c>
      <c r="E814" s="19" t="s">
        <v>6</v>
      </c>
      <c r="F814" s="25" t="s">
        <v>49</v>
      </c>
      <c r="H814" s="19" t="s">
        <v>6</v>
      </c>
      <c r="I814" s="24"/>
      <c r="L814" s="23"/>
      <c r="M814" s="22"/>
      <c r="N814" s="21"/>
      <c r="O814" s="21"/>
      <c r="P814" s="21"/>
      <c r="Q814" s="21"/>
      <c r="R814" s="21"/>
      <c r="S814" s="21"/>
      <c r="T814" s="20"/>
      <c r="AT814" s="19" t="s">
        <v>4</v>
      </c>
      <c r="AU814" s="19" t="s">
        <v>3</v>
      </c>
      <c r="AV814" s="18" t="s">
        <v>1</v>
      </c>
      <c r="AW814" s="18" t="s">
        <v>2</v>
      </c>
      <c r="AX814" s="18" t="s">
        <v>7</v>
      </c>
      <c r="AY814" s="19" t="s">
        <v>0</v>
      </c>
    </row>
    <row r="815" spans="1:65" s="18" customFormat="1" x14ac:dyDescent="0.2">
      <c r="B815" s="23"/>
      <c r="D815" s="17" t="s">
        <v>4</v>
      </c>
      <c r="E815" s="19" t="s">
        <v>6</v>
      </c>
      <c r="F815" s="25" t="s">
        <v>332</v>
      </c>
      <c r="H815" s="19" t="s">
        <v>6</v>
      </c>
      <c r="I815" s="24"/>
      <c r="L815" s="23"/>
      <c r="M815" s="22"/>
      <c r="N815" s="21"/>
      <c r="O815" s="21"/>
      <c r="P815" s="21"/>
      <c r="Q815" s="21"/>
      <c r="R815" s="21"/>
      <c r="S815" s="21"/>
      <c r="T815" s="20"/>
      <c r="AT815" s="19" t="s">
        <v>4</v>
      </c>
      <c r="AU815" s="19" t="s">
        <v>3</v>
      </c>
      <c r="AV815" s="18" t="s">
        <v>1</v>
      </c>
      <c r="AW815" s="18" t="s">
        <v>2</v>
      </c>
      <c r="AX815" s="18" t="s">
        <v>7</v>
      </c>
      <c r="AY815" s="19" t="s">
        <v>0</v>
      </c>
    </row>
    <row r="816" spans="1:65" s="8" customFormat="1" x14ac:dyDescent="0.2">
      <c r="B816" s="13"/>
      <c r="D816" s="17" t="s">
        <v>4</v>
      </c>
      <c r="E816" s="9" t="s">
        <v>6</v>
      </c>
      <c r="F816" s="16" t="s">
        <v>368</v>
      </c>
      <c r="H816" s="15">
        <v>0.59399999999999997</v>
      </c>
      <c r="I816" s="14"/>
      <c r="L816" s="13"/>
      <c r="M816" s="56"/>
      <c r="N816" s="55"/>
      <c r="O816" s="55"/>
      <c r="P816" s="55"/>
      <c r="Q816" s="55"/>
      <c r="R816" s="55"/>
      <c r="S816" s="55"/>
      <c r="T816" s="54"/>
      <c r="AT816" s="9" t="s">
        <v>4</v>
      </c>
      <c r="AU816" s="9" t="s">
        <v>3</v>
      </c>
      <c r="AV816" s="8" t="s">
        <v>3</v>
      </c>
      <c r="AW816" s="8" t="s">
        <v>2</v>
      </c>
      <c r="AX816" s="8" t="s">
        <v>7</v>
      </c>
      <c r="AY816" s="9" t="s">
        <v>0</v>
      </c>
    </row>
    <row r="817" spans="1:65" s="8" customFormat="1" x14ac:dyDescent="0.2">
      <c r="B817" s="13"/>
      <c r="D817" s="17" t="s">
        <v>4</v>
      </c>
      <c r="E817" s="9" t="s">
        <v>6</v>
      </c>
      <c r="F817" s="16" t="s">
        <v>367</v>
      </c>
      <c r="H817" s="15">
        <v>0.11700000000000001</v>
      </c>
      <c r="I817" s="14"/>
      <c r="L817" s="13"/>
      <c r="M817" s="56"/>
      <c r="N817" s="55"/>
      <c r="O817" s="55"/>
      <c r="P817" s="55"/>
      <c r="Q817" s="55"/>
      <c r="R817" s="55"/>
      <c r="S817" s="55"/>
      <c r="T817" s="54"/>
      <c r="AT817" s="9" t="s">
        <v>4</v>
      </c>
      <c r="AU817" s="9" t="s">
        <v>3</v>
      </c>
      <c r="AV817" s="8" t="s">
        <v>3</v>
      </c>
      <c r="AW817" s="8" t="s">
        <v>2</v>
      </c>
      <c r="AX817" s="8" t="s">
        <v>7</v>
      </c>
      <c r="AY817" s="9" t="s">
        <v>0</v>
      </c>
    </row>
    <row r="818" spans="1:65" s="8" customFormat="1" x14ac:dyDescent="0.2">
      <c r="B818" s="13"/>
      <c r="D818" s="17" t="s">
        <v>4</v>
      </c>
      <c r="E818" s="9" t="s">
        <v>6</v>
      </c>
      <c r="F818" s="16" t="s">
        <v>366</v>
      </c>
      <c r="H818" s="15">
        <v>0.63</v>
      </c>
      <c r="I818" s="14"/>
      <c r="L818" s="13"/>
      <c r="M818" s="56"/>
      <c r="N818" s="55"/>
      <c r="O818" s="55"/>
      <c r="P818" s="55"/>
      <c r="Q818" s="55"/>
      <c r="R818" s="55"/>
      <c r="S818" s="55"/>
      <c r="T818" s="54"/>
      <c r="AT818" s="9" t="s">
        <v>4</v>
      </c>
      <c r="AU818" s="9" t="s">
        <v>3</v>
      </c>
      <c r="AV818" s="8" t="s">
        <v>3</v>
      </c>
      <c r="AW818" s="8" t="s">
        <v>2</v>
      </c>
      <c r="AX818" s="8" t="s">
        <v>7</v>
      </c>
      <c r="AY818" s="9" t="s">
        <v>0</v>
      </c>
    </row>
    <row r="819" spans="1:65" s="8" customFormat="1" x14ac:dyDescent="0.2">
      <c r="B819" s="13"/>
      <c r="D819" s="17" t="s">
        <v>4</v>
      </c>
      <c r="E819" s="9" t="s">
        <v>6</v>
      </c>
      <c r="F819" s="16" t="s">
        <v>365</v>
      </c>
      <c r="H819" s="15">
        <v>8.1000000000000003E-2</v>
      </c>
      <c r="I819" s="14"/>
      <c r="L819" s="13"/>
      <c r="M819" s="56"/>
      <c r="N819" s="55"/>
      <c r="O819" s="55"/>
      <c r="P819" s="55"/>
      <c r="Q819" s="55"/>
      <c r="R819" s="55"/>
      <c r="S819" s="55"/>
      <c r="T819" s="54"/>
      <c r="AT819" s="9" t="s">
        <v>4</v>
      </c>
      <c r="AU819" s="9" t="s">
        <v>3</v>
      </c>
      <c r="AV819" s="8" t="s">
        <v>3</v>
      </c>
      <c r="AW819" s="8" t="s">
        <v>2</v>
      </c>
      <c r="AX819" s="8" t="s">
        <v>7</v>
      </c>
      <c r="AY819" s="9" t="s">
        <v>0</v>
      </c>
    </row>
    <row r="820" spans="1:65" s="8" customFormat="1" x14ac:dyDescent="0.2">
      <c r="B820" s="13"/>
      <c r="D820" s="17" t="s">
        <v>4</v>
      </c>
      <c r="E820" s="9" t="s">
        <v>6</v>
      </c>
      <c r="F820" s="16" t="s">
        <v>364</v>
      </c>
      <c r="H820" s="15">
        <v>8.4000000000000005E-2</v>
      </c>
      <c r="I820" s="14"/>
      <c r="L820" s="13"/>
      <c r="M820" s="56"/>
      <c r="N820" s="55"/>
      <c r="O820" s="55"/>
      <c r="P820" s="55"/>
      <c r="Q820" s="55"/>
      <c r="R820" s="55"/>
      <c r="S820" s="55"/>
      <c r="T820" s="54"/>
      <c r="AT820" s="9" t="s">
        <v>4</v>
      </c>
      <c r="AU820" s="9" t="s">
        <v>3</v>
      </c>
      <c r="AV820" s="8" t="s">
        <v>3</v>
      </c>
      <c r="AW820" s="8" t="s">
        <v>2</v>
      </c>
      <c r="AX820" s="8" t="s">
        <v>7</v>
      </c>
      <c r="AY820" s="9" t="s">
        <v>0</v>
      </c>
    </row>
    <row r="821" spans="1:65" s="18" customFormat="1" x14ac:dyDescent="0.2">
      <c r="B821" s="23"/>
      <c r="D821" s="17" t="s">
        <v>4</v>
      </c>
      <c r="E821" s="19" t="s">
        <v>6</v>
      </c>
      <c r="F821" s="25" t="s">
        <v>47</v>
      </c>
      <c r="H821" s="19" t="s">
        <v>6</v>
      </c>
      <c r="I821" s="24"/>
      <c r="L821" s="23"/>
      <c r="M821" s="22"/>
      <c r="N821" s="21"/>
      <c r="O821" s="21"/>
      <c r="P821" s="21"/>
      <c r="Q821" s="21"/>
      <c r="R821" s="21"/>
      <c r="S821" s="21"/>
      <c r="T821" s="20"/>
      <c r="AT821" s="19" t="s">
        <v>4</v>
      </c>
      <c r="AU821" s="19" t="s">
        <v>3</v>
      </c>
      <c r="AV821" s="18" t="s">
        <v>1</v>
      </c>
      <c r="AW821" s="18" t="s">
        <v>2</v>
      </c>
      <c r="AX821" s="18" t="s">
        <v>7</v>
      </c>
      <c r="AY821" s="19" t="s">
        <v>0</v>
      </c>
    </row>
    <row r="822" spans="1:65" s="8" customFormat="1" x14ac:dyDescent="0.2">
      <c r="B822" s="13"/>
      <c r="D822" s="17" t="s">
        <v>4</v>
      </c>
      <c r="E822" s="9" t="s">
        <v>6</v>
      </c>
      <c r="F822" s="16" t="s">
        <v>363</v>
      </c>
      <c r="H822" s="15">
        <v>0.36</v>
      </c>
      <c r="I822" s="14"/>
      <c r="L822" s="13"/>
      <c r="M822" s="56"/>
      <c r="N822" s="55"/>
      <c r="O822" s="55"/>
      <c r="P822" s="55"/>
      <c r="Q822" s="55"/>
      <c r="R822" s="55"/>
      <c r="S822" s="55"/>
      <c r="T822" s="54"/>
      <c r="AT822" s="9" t="s">
        <v>4</v>
      </c>
      <c r="AU822" s="9" t="s">
        <v>3</v>
      </c>
      <c r="AV822" s="8" t="s">
        <v>3</v>
      </c>
      <c r="AW822" s="8" t="s">
        <v>2</v>
      </c>
      <c r="AX822" s="8" t="s">
        <v>7</v>
      </c>
      <c r="AY822" s="9" t="s">
        <v>0</v>
      </c>
    </row>
    <row r="823" spans="1:65" s="8" customFormat="1" x14ac:dyDescent="0.2">
      <c r="B823" s="13"/>
      <c r="D823" s="17" t="s">
        <v>4</v>
      </c>
      <c r="E823" s="9" t="s">
        <v>6</v>
      </c>
      <c r="F823" s="16" t="s">
        <v>362</v>
      </c>
      <c r="H823" s="15">
        <v>0.36</v>
      </c>
      <c r="I823" s="14"/>
      <c r="L823" s="13"/>
      <c r="M823" s="56"/>
      <c r="N823" s="55"/>
      <c r="O823" s="55"/>
      <c r="P823" s="55"/>
      <c r="Q823" s="55"/>
      <c r="R823" s="55"/>
      <c r="S823" s="55"/>
      <c r="T823" s="54"/>
      <c r="AT823" s="9" t="s">
        <v>4</v>
      </c>
      <c r="AU823" s="9" t="s">
        <v>3</v>
      </c>
      <c r="AV823" s="8" t="s">
        <v>3</v>
      </c>
      <c r="AW823" s="8" t="s">
        <v>2</v>
      </c>
      <c r="AX823" s="8" t="s">
        <v>7</v>
      </c>
      <c r="AY823" s="9" t="s">
        <v>0</v>
      </c>
    </row>
    <row r="824" spans="1:65" s="8" customFormat="1" x14ac:dyDescent="0.2">
      <c r="B824" s="13"/>
      <c r="D824" s="17" t="s">
        <v>4</v>
      </c>
      <c r="E824" s="9" t="s">
        <v>6</v>
      </c>
      <c r="F824" s="16" t="s">
        <v>361</v>
      </c>
      <c r="H824" s="15">
        <v>7.8E-2</v>
      </c>
      <c r="I824" s="14"/>
      <c r="L824" s="13"/>
      <c r="M824" s="56"/>
      <c r="N824" s="55"/>
      <c r="O824" s="55"/>
      <c r="P824" s="55"/>
      <c r="Q824" s="55"/>
      <c r="R824" s="55"/>
      <c r="S824" s="55"/>
      <c r="T824" s="54"/>
      <c r="AT824" s="9" t="s">
        <v>4</v>
      </c>
      <c r="AU824" s="9" t="s">
        <v>3</v>
      </c>
      <c r="AV824" s="8" t="s">
        <v>3</v>
      </c>
      <c r="AW824" s="8" t="s">
        <v>2</v>
      </c>
      <c r="AX824" s="8" t="s">
        <v>7</v>
      </c>
      <c r="AY824" s="9" t="s">
        <v>0</v>
      </c>
    </row>
    <row r="825" spans="1:65" s="8" customFormat="1" x14ac:dyDescent="0.2">
      <c r="B825" s="13"/>
      <c r="D825" s="17" t="s">
        <v>4</v>
      </c>
      <c r="E825" s="9" t="s">
        <v>6</v>
      </c>
      <c r="F825" s="16" t="s">
        <v>360</v>
      </c>
      <c r="H825" s="15">
        <v>3.5999999999999997E-2</v>
      </c>
      <c r="I825" s="14"/>
      <c r="L825" s="13"/>
      <c r="M825" s="56"/>
      <c r="N825" s="55"/>
      <c r="O825" s="55"/>
      <c r="P825" s="55"/>
      <c r="Q825" s="55"/>
      <c r="R825" s="55"/>
      <c r="S825" s="55"/>
      <c r="T825" s="54"/>
      <c r="AT825" s="9" t="s">
        <v>4</v>
      </c>
      <c r="AU825" s="9" t="s">
        <v>3</v>
      </c>
      <c r="AV825" s="8" t="s">
        <v>3</v>
      </c>
      <c r="AW825" s="8" t="s">
        <v>2</v>
      </c>
      <c r="AX825" s="8" t="s">
        <v>7</v>
      </c>
      <c r="AY825" s="9" t="s">
        <v>0</v>
      </c>
    </row>
    <row r="826" spans="1:65" s="69" customFormat="1" x14ac:dyDescent="0.2">
      <c r="B826" s="74"/>
      <c r="D826" s="17" t="s">
        <v>4</v>
      </c>
      <c r="E826" s="70" t="s">
        <v>6</v>
      </c>
      <c r="F826" s="77" t="s">
        <v>42</v>
      </c>
      <c r="H826" s="76">
        <v>2.34</v>
      </c>
      <c r="I826" s="75"/>
      <c r="L826" s="74"/>
      <c r="M826" s="73"/>
      <c r="N826" s="72"/>
      <c r="O826" s="72"/>
      <c r="P826" s="72"/>
      <c r="Q826" s="72"/>
      <c r="R826" s="72"/>
      <c r="S826" s="72"/>
      <c r="T826" s="71"/>
      <c r="AT826" s="70" t="s">
        <v>4</v>
      </c>
      <c r="AU826" s="70" t="s">
        <v>3</v>
      </c>
      <c r="AV826" s="69" t="s">
        <v>19</v>
      </c>
      <c r="AW826" s="69" t="s">
        <v>2</v>
      </c>
      <c r="AX826" s="69" t="s">
        <v>1</v>
      </c>
      <c r="AY826" s="70" t="s">
        <v>0</v>
      </c>
    </row>
    <row r="827" spans="1:65" s="2" customFormat="1" ht="16.5" customHeight="1" x14ac:dyDescent="0.2">
      <c r="A827" s="3"/>
      <c r="B827" s="41"/>
      <c r="C827" s="66" t="s">
        <v>359</v>
      </c>
      <c r="D827" s="66" t="s">
        <v>26</v>
      </c>
      <c r="E827" s="65" t="s">
        <v>358</v>
      </c>
      <c r="F827" s="60" t="s">
        <v>357</v>
      </c>
      <c r="G827" s="64" t="s">
        <v>350</v>
      </c>
      <c r="H827" s="63">
        <v>4.774</v>
      </c>
      <c r="I827" s="62"/>
      <c r="J827" s="61">
        <f>ROUND(I827*H827,2)</f>
        <v>0</v>
      </c>
      <c r="K827" s="60" t="s">
        <v>13</v>
      </c>
      <c r="L827" s="59"/>
      <c r="M827" s="58" t="s">
        <v>6</v>
      </c>
      <c r="N827" s="57" t="s">
        <v>12</v>
      </c>
      <c r="O827" s="31"/>
      <c r="P827" s="30">
        <f>O827*H827</f>
        <v>0</v>
      </c>
      <c r="Q827" s="30">
        <v>1E-3</v>
      </c>
      <c r="R827" s="30">
        <f>Q827*H827</f>
        <v>4.7740000000000005E-3</v>
      </c>
      <c r="S827" s="30">
        <v>0</v>
      </c>
      <c r="T827" s="29">
        <f>S827*H827</f>
        <v>0</v>
      </c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R827" s="26" t="s">
        <v>256</v>
      </c>
      <c r="AT827" s="26" t="s">
        <v>26</v>
      </c>
      <c r="AU827" s="26" t="s">
        <v>3</v>
      </c>
      <c r="AY827" s="27" t="s">
        <v>0</v>
      </c>
      <c r="BE827" s="28">
        <f>IF(N827="základní",J827,0)</f>
        <v>0</v>
      </c>
      <c r="BF827" s="28">
        <f>IF(N827="snížená",J827,0)</f>
        <v>0</v>
      </c>
      <c r="BG827" s="28">
        <f>IF(N827="zákl. přenesená",J827,0)</f>
        <v>0</v>
      </c>
      <c r="BH827" s="28">
        <f>IF(N827="sníž. přenesená",J827,0)</f>
        <v>0</v>
      </c>
      <c r="BI827" s="28">
        <f>IF(N827="nulová",J827,0)</f>
        <v>0</v>
      </c>
      <c r="BJ827" s="27" t="s">
        <v>1</v>
      </c>
      <c r="BK827" s="28">
        <f>ROUND(I827*H827,2)</f>
        <v>0</v>
      </c>
      <c r="BL827" s="27" t="s">
        <v>19</v>
      </c>
      <c r="BM827" s="26" t="s">
        <v>356</v>
      </c>
    </row>
    <row r="828" spans="1:65" s="18" customFormat="1" x14ac:dyDescent="0.2">
      <c r="B828" s="23"/>
      <c r="D828" s="17" t="s">
        <v>4</v>
      </c>
      <c r="E828" s="19" t="s">
        <v>6</v>
      </c>
      <c r="F828" s="25" t="s">
        <v>51</v>
      </c>
      <c r="H828" s="19" t="s">
        <v>6</v>
      </c>
      <c r="I828" s="24"/>
      <c r="L828" s="23"/>
      <c r="M828" s="22"/>
      <c r="N828" s="21"/>
      <c r="O828" s="21"/>
      <c r="P828" s="21"/>
      <c r="Q828" s="21"/>
      <c r="R828" s="21"/>
      <c r="S828" s="21"/>
      <c r="T828" s="20"/>
      <c r="AT828" s="19" t="s">
        <v>4</v>
      </c>
      <c r="AU828" s="19" t="s">
        <v>3</v>
      </c>
      <c r="AV828" s="18" t="s">
        <v>1</v>
      </c>
      <c r="AW828" s="18" t="s">
        <v>2</v>
      </c>
      <c r="AX828" s="18" t="s">
        <v>7</v>
      </c>
      <c r="AY828" s="19" t="s">
        <v>0</v>
      </c>
    </row>
    <row r="829" spans="1:65" s="18" customFormat="1" x14ac:dyDescent="0.2">
      <c r="B829" s="23"/>
      <c r="D829" s="17" t="s">
        <v>4</v>
      </c>
      <c r="E829" s="19" t="s">
        <v>6</v>
      </c>
      <c r="F829" s="25" t="s">
        <v>50</v>
      </c>
      <c r="H829" s="19" t="s">
        <v>6</v>
      </c>
      <c r="I829" s="24"/>
      <c r="L829" s="23"/>
      <c r="M829" s="22"/>
      <c r="N829" s="21"/>
      <c r="O829" s="21"/>
      <c r="P829" s="21"/>
      <c r="Q829" s="21"/>
      <c r="R829" s="21"/>
      <c r="S829" s="21"/>
      <c r="T829" s="20"/>
      <c r="AT829" s="19" t="s">
        <v>4</v>
      </c>
      <c r="AU829" s="19" t="s">
        <v>3</v>
      </c>
      <c r="AV829" s="18" t="s">
        <v>1</v>
      </c>
      <c r="AW829" s="18" t="s">
        <v>2</v>
      </c>
      <c r="AX829" s="18" t="s">
        <v>7</v>
      </c>
      <c r="AY829" s="19" t="s">
        <v>0</v>
      </c>
    </row>
    <row r="830" spans="1:65" s="8" customFormat="1" x14ac:dyDescent="0.2">
      <c r="B830" s="13"/>
      <c r="D830" s="17" t="s">
        <v>4</v>
      </c>
      <c r="E830" s="9" t="s">
        <v>6</v>
      </c>
      <c r="F830" s="16" t="s">
        <v>355</v>
      </c>
      <c r="H830" s="15">
        <v>4.68</v>
      </c>
      <c r="I830" s="14"/>
      <c r="L830" s="13"/>
      <c r="M830" s="56"/>
      <c r="N830" s="55"/>
      <c r="O830" s="55"/>
      <c r="P830" s="55"/>
      <c r="Q830" s="55"/>
      <c r="R830" s="55"/>
      <c r="S830" s="55"/>
      <c r="T830" s="54"/>
      <c r="AT830" s="9" t="s">
        <v>4</v>
      </c>
      <c r="AU830" s="9" t="s">
        <v>3</v>
      </c>
      <c r="AV830" s="8" t="s">
        <v>3</v>
      </c>
      <c r="AW830" s="8" t="s">
        <v>2</v>
      </c>
      <c r="AX830" s="8" t="s">
        <v>1</v>
      </c>
      <c r="AY830" s="9" t="s">
        <v>0</v>
      </c>
    </row>
    <row r="831" spans="1:65" s="8" customFormat="1" x14ac:dyDescent="0.2">
      <c r="B831" s="13"/>
      <c r="D831" s="17" t="s">
        <v>4</v>
      </c>
      <c r="F831" s="16" t="s">
        <v>354</v>
      </c>
      <c r="H831" s="15">
        <v>4.774</v>
      </c>
      <c r="I831" s="14"/>
      <c r="L831" s="13"/>
      <c r="M831" s="56"/>
      <c r="N831" s="55"/>
      <c r="O831" s="55"/>
      <c r="P831" s="55"/>
      <c r="Q831" s="55"/>
      <c r="R831" s="55"/>
      <c r="S831" s="55"/>
      <c r="T831" s="54"/>
      <c r="AT831" s="9" t="s">
        <v>4</v>
      </c>
      <c r="AU831" s="9" t="s">
        <v>3</v>
      </c>
      <c r="AV831" s="8" t="s">
        <v>3</v>
      </c>
      <c r="AW831" s="8" t="s">
        <v>22</v>
      </c>
      <c r="AX831" s="8" t="s">
        <v>1</v>
      </c>
      <c r="AY831" s="9" t="s">
        <v>0</v>
      </c>
    </row>
    <row r="832" spans="1:65" s="2" customFormat="1" ht="16.5" customHeight="1" x14ac:dyDescent="0.2">
      <c r="A832" s="3"/>
      <c r="B832" s="41"/>
      <c r="C832" s="66" t="s">
        <v>353</v>
      </c>
      <c r="D832" s="66" t="s">
        <v>26</v>
      </c>
      <c r="E832" s="65" t="s">
        <v>352</v>
      </c>
      <c r="F832" s="60" t="s">
        <v>351</v>
      </c>
      <c r="G832" s="64" t="s">
        <v>350</v>
      </c>
      <c r="H832" s="63">
        <v>31.001000000000001</v>
      </c>
      <c r="I832" s="62"/>
      <c r="J832" s="61">
        <f>ROUND(I832*H832,2)</f>
        <v>0</v>
      </c>
      <c r="K832" s="60" t="s">
        <v>13</v>
      </c>
      <c r="L832" s="59"/>
      <c r="M832" s="58" t="s">
        <v>6</v>
      </c>
      <c r="N832" s="57" t="s">
        <v>12</v>
      </c>
      <c r="O832" s="31"/>
      <c r="P832" s="30">
        <f>O832*H832</f>
        <v>0</v>
      </c>
      <c r="Q832" s="30">
        <v>1E-3</v>
      </c>
      <c r="R832" s="30">
        <f>Q832*H832</f>
        <v>3.1001000000000001E-2</v>
      </c>
      <c r="S832" s="30">
        <v>0</v>
      </c>
      <c r="T832" s="29">
        <f>S832*H832</f>
        <v>0</v>
      </c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R832" s="26" t="s">
        <v>256</v>
      </c>
      <c r="AT832" s="26" t="s">
        <v>26</v>
      </c>
      <c r="AU832" s="26" t="s">
        <v>3</v>
      </c>
      <c r="AY832" s="27" t="s">
        <v>0</v>
      </c>
      <c r="BE832" s="28">
        <f>IF(N832="základní",J832,0)</f>
        <v>0</v>
      </c>
      <c r="BF832" s="28">
        <f>IF(N832="snížená",J832,0)</f>
        <v>0</v>
      </c>
      <c r="BG832" s="28">
        <f>IF(N832="zákl. přenesená",J832,0)</f>
        <v>0</v>
      </c>
      <c r="BH832" s="28">
        <f>IF(N832="sníž. přenesená",J832,0)</f>
        <v>0</v>
      </c>
      <c r="BI832" s="28">
        <f>IF(N832="nulová",J832,0)</f>
        <v>0</v>
      </c>
      <c r="BJ832" s="27" t="s">
        <v>1</v>
      </c>
      <c r="BK832" s="28">
        <f>ROUND(I832*H832,2)</f>
        <v>0</v>
      </c>
      <c r="BL832" s="27" t="s">
        <v>19</v>
      </c>
      <c r="BM832" s="26" t="s">
        <v>349</v>
      </c>
    </row>
    <row r="833" spans="1:65" s="18" customFormat="1" x14ac:dyDescent="0.2">
      <c r="B833" s="23"/>
      <c r="D833" s="17" t="s">
        <v>4</v>
      </c>
      <c r="E833" s="19" t="s">
        <v>6</v>
      </c>
      <c r="F833" s="25" t="s">
        <v>348</v>
      </c>
      <c r="H833" s="19" t="s">
        <v>6</v>
      </c>
      <c r="I833" s="24"/>
      <c r="L833" s="23"/>
      <c r="M833" s="22"/>
      <c r="N833" s="21"/>
      <c r="O833" s="21"/>
      <c r="P833" s="21"/>
      <c r="Q833" s="21"/>
      <c r="R833" s="21"/>
      <c r="S833" s="21"/>
      <c r="T833" s="20"/>
      <c r="AT833" s="19" t="s">
        <v>4</v>
      </c>
      <c r="AU833" s="19" t="s">
        <v>3</v>
      </c>
      <c r="AV833" s="18" t="s">
        <v>1</v>
      </c>
      <c r="AW833" s="18" t="s">
        <v>2</v>
      </c>
      <c r="AX833" s="18" t="s">
        <v>7</v>
      </c>
      <c r="AY833" s="19" t="s">
        <v>0</v>
      </c>
    </row>
    <row r="834" spans="1:65" s="18" customFormat="1" x14ac:dyDescent="0.2">
      <c r="B834" s="23"/>
      <c r="D834" s="17" t="s">
        <v>4</v>
      </c>
      <c r="E834" s="19" t="s">
        <v>6</v>
      </c>
      <c r="F834" s="25" t="s">
        <v>347</v>
      </c>
      <c r="H834" s="19" t="s">
        <v>6</v>
      </c>
      <c r="I834" s="24"/>
      <c r="L834" s="23"/>
      <c r="M834" s="22"/>
      <c r="N834" s="21"/>
      <c r="O834" s="21"/>
      <c r="P834" s="21"/>
      <c r="Q834" s="21"/>
      <c r="R834" s="21"/>
      <c r="S834" s="21"/>
      <c r="T834" s="20"/>
      <c r="AT834" s="19" t="s">
        <v>4</v>
      </c>
      <c r="AU834" s="19" t="s">
        <v>3</v>
      </c>
      <c r="AV834" s="18" t="s">
        <v>1</v>
      </c>
      <c r="AW834" s="18" t="s">
        <v>2</v>
      </c>
      <c r="AX834" s="18" t="s">
        <v>7</v>
      </c>
      <c r="AY834" s="19" t="s">
        <v>0</v>
      </c>
    </row>
    <row r="835" spans="1:65" s="18" customFormat="1" x14ac:dyDescent="0.2">
      <c r="B835" s="23"/>
      <c r="D835" s="17" t="s">
        <v>4</v>
      </c>
      <c r="E835" s="19" t="s">
        <v>6</v>
      </c>
      <c r="F835" s="25" t="s">
        <v>346</v>
      </c>
      <c r="H835" s="19" t="s">
        <v>6</v>
      </c>
      <c r="I835" s="24"/>
      <c r="L835" s="23"/>
      <c r="M835" s="22"/>
      <c r="N835" s="21"/>
      <c r="O835" s="21"/>
      <c r="P835" s="21"/>
      <c r="Q835" s="21"/>
      <c r="R835" s="21"/>
      <c r="S835" s="21"/>
      <c r="T835" s="20"/>
      <c r="AT835" s="19" t="s">
        <v>4</v>
      </c>
      <c r="AU835" s="19" t="s">
        <v>3</v>
      </c>
      <c r="AV835" s="18" t="s">
        <v>1</v>
      </c>
      <c r="AW835" s="18" t="s">
        <v>2</v>
      </c>
      <c r="AX835" s="18" t="s">
        <v>7</v>
      </c>
      <c r="AY835" s="19" t="s">
        <v>0</v>
      </c>
    </row>
    <row r="836" spans="1:65" s="8" customFormat="1" x14ac:dyDescent="0.2">
      <c r="B836" s="13"/>
      <c r="D836" s="17" t="s">
        <v>4</v>
      </c>
      <c r="E836" s="9" t="s">
        <v>6</v>
      </c>
      <c r="F836" s="16" t="s">
        <v>345</v>
      </c>
      <c r="H836" s="15">
        <v>28.183</v>
      </c>
      <c r="I836" s="14"/>
      <c r="L836" s="13"/>
      <c r="M836" s="56"/>
      <c r="N836" s="55"/>
      <c r="O836" s="55"/>
      <c r="P836" s="55"/>
      <c r="Q836" s="55"/>
      <c r="R836" s="55"/>
      <c r="S836" s="55"/>
      <c r="T836" s="54"/>
      <c r="AT836" s="9" t="s">
        <v>4</v>
      </c>
      <c r="AU836" s="9" t="s">
        <v>3</v>
      </c>
      <c r="AV836" s="8" t="s">
        <v>3</v>
      </c>
      <c r="AW836" s="8" t="s">
        <v>2</v>
      </c>
      <c r="AX836" s="8" t="s">
        <v>1</v>
      </c>
      <c r="AY836" s="9" t="s">
        <v>0</v>
      </c>
    </row>
    <row r="837" spans="1:65" s="8" customFormat="1" x14ac:dyDescent="0.2">
      <c r="B837" s="13"/>
      <c r="D837" s="17" t="s">
        <v>4</v>
      </c>
      <c r="F837" s="16" t="s">
        <v>344</v>
      </c>
      <c r="H837" s="15">
        <v>31.001000000000001</v>
      </c>
      <c r="I837" s="14"/>
      <c r="L837" s="13"/>
      <c r="M837" s="56"/>
      <c r="N837" s="55"/>
      <c r="O837" s="55"/>
      <c r="P837" s="55"/>
      <c r="Q837" s="55"/>
      <c r="R837" s="55"/>
      <c r="S837" s="55"/>
      <c r="T837" s="54"/>
      <c r="AT837" s="9" t="s">
        <v>4</v>
      </c>
      <c r="AU837" s="9" t="s">
        <v>3</v>
      </c>
      <c r="AV837" s="8" t="s">
        <v>3</v>
      </c>
      <c r="AW837" s="8" t="s">
        <v>22</v>
      </c>
      <c r="AX837" s="8" t="s">
        <v>1</v>
      </c>
      <c r="AY837" s="9" t="s">
        <v>0</v>
      </c>
    </row>
    <row r="838" spans="1:65" s="2" customFormat="1" ht="21.75" customHeight="1" x14ac:dyDescent="0.2">
      <c r="A838" s="3"/>
      <c r="B838" s="41"/>
      <c r="C838" s="40" t="s">
        <v>343</v>
      </c>
      <c r="D838" s="40" t="s">
        <v>11</v>
      </c>
      <c r="E838" s="39" t="s">
        <v>342</v>
      </c>
      <c r="F838" s="34" t="s">
        <v>341</v>
      </c>
      <c r="G838" s="38" t="s">
        <v>65</v>
      </c>
      <c r="H838" s="37">
        <v>0.28399999999999997</v>
      </c>
      <c r="I838" s="36"/>
      <c r="J838" s="35">
        <f>ROUND(I838*H838,2)</f>
        <v>0</v>
      </c>
      <c r="K838" s="34" t="s">
        <v>13</v>
      </c>
      <c r="L838" s="4"/>
      <c r="M838" s="33" t="s">
        <v>6</v>
      </c>
      <c r="N838" s="32" t="s">
        <v>12</v>
      </c>
      <c r="O838" s="31"/>
      <c r="P838" s="30">
        <f>O838*H838</f>
        <v>0</v>
      </c>
      <c r="Q838" s="30">
        <v>1.04887</v>
      </c>
      <c r="R838" s="30">
        <f>Q838*H838</f>
        <v>0.29787907999999996</v>
      </c>
      <c r="S838" s="30">
        <v>0</v>
      </c>
      <c r="T838" s="29">
        <f>S838*H838</f>
        <v>0</v>
      </c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R838" s="26" t="s">
        <v>19</v>
      </c>
      <c r="AT838" s="26" t="s">
        <v>11</v>
      </c>
      <c r="AU838" s="26" t="s">
        <v>3</v>
      </c>
      <c r="AY838" s="27" t="s">
        <v>0</v>
      </c>
      <c r="BE838" s="28">
        <f>IF(N838="základní",J838,0)</f>
        <v>0</v>
      </c>
      <c r="BF838" s="28">
        <f>IF(N838="snížená",J838,0)</f>
        <v>0</v>
      </c>
      <c r="BG838" s="28">
        <f>IF(N838="zákl. přenesená",J838,0)</f>
        <v>0</v>
      </c>
      <c r="BH838" s="28">
        <f>IF(N838="sníž. přenesená",J838,0)</f>
        <v>0</v>
      </c>
      <c r="BI838" s="28">
        <f>IF(N838="nulová",J838,0)</f>
        <v>0</v>
      </c>
      <c r="BJ838" s="27" t="s">
        <v>1</v>
      </c>
      <c r="BK838" s="28">
        <f>ROUND(I838*H838,2)</f>
        <v>0</v>
      </c>
      <c r="BL838" s="27" t="s">
        <v>19</v>
      </c>
      <c r="BM838" s="26" t="s">
        <v>340</v>
      </c>
    </row>
    <row r="839" spans="1:65" s="18" customFormat="1" x14ac:dyDescent="0.2">
      <c r="B839" s="23"/>
      <c r="D839" s="17" t="s">
        <v>4</v>
      </c>
      <c r="E839" s="19" t="s">
        <v>6</v>
      </c>
      <c r="F839" s="25" t="s">
        <v>339</v>
      </c>
      <c r="H839" s="19" t="s">
        <v>6</v>
      </c>
      <c r="I839" s="24"/>
      <c r="L839" s="23"/>
      <c r="M839" s="22"/>
      <c r="N839" s="21"/>
      <c r="O839" s="21"/>
      <c r="P839" s="21"/>
      <c r="Q839" s="21"/>
      <c r="R839" s="21"/>
      <c r="S839" s="21"/>
      <c r="T839" s="20"/>
      <c r="AT839" s="19" t="s">
        <v>4</v>
      </c>
      <c r="AU839" s="19" t="s">
        <v>3</v>
      </c>
      <c r="AV839" s="18" t="s">
        <v>1</v>
      </c>
      <c r="AW839" s="18" t="s">
        <v>2</v>
      </c>
      <c r="AX839" s="18" t="s">
        <v>7</v>
      </c>
      <c r="AY839" s="19" t="s">
        <v>0</v>
      </c>
    </row>
    <row r="840" spans="1:65" s="18" customFormat="1" x14ac:dyDescent="0.2">
      <c r="B840" s="23"/>
      <c r="D840" s="17" t="s">
        <v>4</v>
      </c>
      <c r="E840" s="19" t="s">
        <v>6</v>
      </c>
      <c r="F840" s="25" t="s">
        <v>338</v>
      </c>
      <c r="H840" s="19" t="s">
        <v>6</v>
      </c>
      <c r="I840" s="24"/>
      <c r="L840" s="23"/>
      <c r="M840" s="22"/>
      <c r="N840" s="21"/>
      <c r="O840" s="21"/>
      <c r="P840" s="21"/>
      <c r="Q840" s="21"/>
      <c r="R840" s="21"/>
      <c r="S840" s="21"/>
      <c r="T840" s="20"/>
      <c r="AT840" s="19" t="s">
        <v>4</v>
      </c>
      <c r="AU840" s="19" t="s">
        <v>3</v>
      </c>
      <c r="AV840" s="18" t="s">
        <v>1</v>
      </c>
      <c r="AW840" s="18" t="s">
        <v>2</v>
      </c>
      <c r="AX840" s="18" t="s">
        <v>7</v>
      </c>
      <c r="AY840" s="19" t="s">
        <v>0</v>
      </c>
    </row>
    <row r="841" spans="1:65" s="8" customFormat="1" x14ac:dyDescent="0.2">
      <c r="B841" s="13"/>
      <c r="D841" s="17" t="s">
        <v>4</v>
      </c>
      <c r="E841" s="9" t="s">
        <v>6</v>
      </c>
      <c r="F841" s="16" t="s">
        <v>337</v>
      </c>
      <c r="H841" s="15">
        <v>0.28399999999999997</v>
      </c>
      <c r="I841" s="14"/>
      <c r="L841" s="13"/>
      <c r="M841" s="56"/>
      <c r="N841" s="55"/>
      <c r="O841" s="55"/>
      <c r="P841" s="55"/>
      <c r="Q841" s="55"/>
      <c r="R841" s="55"/>
      <c r="S841" s="55"/>
      <c r="T841" s="54"/>
      <c r="AT841" s="9" t="s">
        <v>4</v>
      </c>
      <c r="AU841" s="9" t="s">
        <v>3</v>
      </c>
      <c r="AV841" s="8" t="s">
        <v>3</v>
      </c>
      <c r="AW841" s="8" t="s">
        <v>2</v>
      </c>
      <c r="AX841" s="8" t="s">
        <v>1</v>
      </c>
      <c r="AY841" s="9" t="s">
        <v>0</v>
      </c>
    </row>
    <row r="842" spans="1:65" s="2" customFormat="1" ht="21.75" customHeight="1" x14ac:dyDescent="0.2">
      <c r="A842" s="3"/>
      <c r="B842" s="41"/>
      <c r="C842" s="40" t="s">
        <v>336</v>
      </c>
      <c r="D842" s="40" t="s">
        <v>11</v>
      </c>
      <c r="E842" s="39" t="s">
        <v>335</v>
      </c>
      <c r="F842" s="34" t="s">
        <v>334</v>
      </c>
      <c r="G842" s="38" t="s">
        <v>54</v>
      </c>
      <c r="H842" s="37">
        <v>22.41</v>
      </c>
      <c r="I842" s="36"/>
      <c r="J842" s="35">
        <f>ROUND(I842*H842,2)</f>
        <v>0</v>
      </c>
      <c r="K842" s="34" t="s">
        <v>13</v>
      </c>
      <c r="L842" s="4"/>
      <c r="M842" s="33" t="s">
        <v>6</v>
      </c>
      <c r="N842" s="32" t="s">
        <v>12</v>
      </c>
      <c r="O842" s="31"/>
      <c r="P842" s="30">
        <f>O842*H842</f>
        <v>0</v>
      </c>
      <c r="Q842" s="30">
        <v>1.282E-2</v>
      </c>
      <c r="R842" s="30">
        <f>Q842*H842</f>
        <v>0.2872962</v>
      </c>
      <c r="S842" s="30">
        <v>0</v>
      </c>
      <c r="T842" s="29">
        <f>S842*H842</f>
        <v>0</v>
      </c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R842" s="26" t="s">
        <v>19</v>
      </c>
      <c r="AT842" s="26" t="s">
        <v>11</v>
      </c>
      <c r="AU842" s="26" t="s">
        <v>3</v>
      </c>
      <c r="AY842" s="27" t="s">
        <v>0</v>
      </c>
      <c r="BE842" s="28">
        <f>IF(N842="základní",J842,0)</f>
        <v>0</v>
      </c>
      <c r="BF842" s="28">
        <f>IF(N842="snížená",J842,0)</f>
        <v>0</v>
      </c>
      <c r="BG842" s="28">
        <f>IF(N842="zákl. přenesená",J842,0)</f>
        <v>0</v>
      </c>
      <c r="BH842" s="28">
        <f>IF(N842="sníž. přenesená",J842,0)</f>
        <v>0</v>
      </c>
      <c r="BI842" s="28">
        <f>IF(N842="nulová",J842,0)</f>
        <v>0</v>
      </c>
      <c r="BJ842" s="27" t="s">
        <v>1</v>
      </c>
      <c r="BK842" s="28">
        <f>ROUND(I842*H842,2)</f>
        <v>0</v>
      </c>
      <c r="BL842" s="27" t="s">
        <v>19</v>
      </c>
      <c r="BM842" s="26" t="s">
        <v>333</v>
      </c>
    </row>
    <row r="843" spans="1:65" s="18" customFormat="1" x14ac:dyDescent="0.2">
      <c r="B843" s="23"/>
      <c r="D843" s="17" t="s">
        <v>4</v>
      </c>
      <c r="E843" s="19" t="s">
        <v>6</v>
      </c>
      <c r="F843" s="25" t="s">
        <v>51</v>
      </c>
      <c r="H843" s="19" t="s">
        <v>6</v>
      </c>
      <c r="I843" s="24"/>
      <c r="L843" s="23"/>
      <c r="M843" s="22"/>
      <c r="N843" s="21"/>
      <c r="O843" s="21"/>
      <c r="P843" s="21"/>
      <c r="Q843" s="21"/>
      <c r="R843" s="21"/>
      <c r="S843" s="21"/>
      <c r="T843" s="20"/>
      <c r="AT843" s="19" t="s">
        <v>4</v>
      </c>
      <c r="AU843" s="19" t="s">
        <v>3</v>
      </c>
      <c r="AV843" s="18" t="s">
        <v>1</v>
      </c>
      <c r="AW843" s="18" t="s">
        <v>2</v>
      </c>
      <c r="AX843" s="18" t="s">
        <v>7</v>
      </c>
      <c r="AY843" s="19" t="s">
        <v>0</v>
      </c>
    </row>
    <row r="844" spans="1:65" s="18" customFormat="1" x14ac:dyDescent="0.2">
      <c r="B844" s="23"/>
      <c r="D844" s="17" t="s">
        <v>4</v>
      </c>
      <c r="E844" s="19" t="s">
        <v>6</v>
      </c>
      <c r="F844" s="25" t="s">
        <v>50</v>
      </c>
      <c r="H844" s="19" t="s">
        <v>6</v>
      </c>
      <c r="I844" s="24"/>
      <c r="L844" s="23"/>
      <c r="M844" s="22"/>
      <c r="N844" s="21"/>
      <c r="O844" s="21"/>
      <c r="P844" s="21"/>
      <c r="Q844" s="21"/>
      <c r="R844" s="21"/>
      <c r="S844" s="21"/>
      <c r="T844" s="20"/>
      <c r="AT844" s="19" t="s">
        <v>4</v>
      </c>
      <c r="AU844" s="19" t="s">
        <v>3</v>
      </c>
      <c r="AV844" s="18" t="s">
        <v>1</v>
      </c>
      <c r="AW844" s="18" t="s">
        <v>2</v>
      </c>
      <c r="AX844" s="18" t="s">
        <v>7</v>
      </c>
      <c r="AY844" s="19" t="s">
        <v>0</v>
      </c>
    </row>
    <row r="845" spans="1:65" s="18" customFormat="1" x14ac:dyDescent="0.2">
      <c r="B845" s="23"/>
      <c r="D845" s="17" t="s">
        <v>4</v>
      </c>
      <c r="E845" s="19" t="s">
        <v>6</v>
      </c>
      <c r="F845" s="25" t="s">
        <v>49</v>
      </c>
      <c r="H845" s="19" t="s">
        <v>6</v>
      </c>
      <c r="I845" s="24"/>
      <c r="L845" s="23"/>
      <c r="M845" s="22"/>
      <c r="N845" s="21"/>
      <c r="O845" s="21"/>
      <c r="P845" s="21"/>
      <c r="Q845" s="21"/>
      <c r="R845" s="21"/>
      <c r="S845" s="21"/>
      <c r="T845" s="20"/>
      <c r="AT845" s="19" t="s">
        <v>4</v>
      </c>
      <c r="AU845" s="19" t="s">
        <v>3</v>
      </c>
      <c r="AV845" s="18" t="s">
        <v>1</v>
      </c>
      <c r="AW845" s="18" t="s">
        <v>2</v>
      </c>
      <c r="AX845" s="18" t="s">
        <v>7</v>
      </c>
      <c r="AY845" s="19" t="s">
        <v>0</v>
      </c>
    </row>
    <row r="846" spans="1:65" s="18" customFormat="1" x14ac:dyDescent="0.2">
      <c r="B846" s="23"/>
      <c r="D846" s="17" t="s">
        <v>4</v>
      </c>
      <c r="E846" s="19" t="s">
        <v>6</v>
      </c>
      <c r="F846" s="25" t="s">
        <v>332</v>
      </c>
      <c r="H846" s="19" t="s">
        <v>6</v>
      </c>
      <c r="I846" s="24"/>
      <c r="L846" s="23"/>
      <c r="M846" s="22"/>
      <c r="N846" s="21"/>
      <c r="O846" s="21"/>
      <c r="P846" s="21"/>
      <c r="Q846" s="21"/>
      <c r="R846" s="21"/>
      <c r="S846" s="21"/>
      <c r="T846" s="20"/>
      <c r="AT846" s="19" t="s">
        <v>4</v>
      </c>
      <c r="AU846" s="19" t="s">
        <v>3</v>
      </c>
      <c r="AV846" s="18" t="s">
        <v>1</v>
      </c>
      <c r="AW846" s="18" t="s">
        <v>2</v>
      </c>
      <c r="AX846" s="18" t="s">
        <v>7</v>
      </c>
      <c r="AY846" s="19" t="s">
        <v>0</v>
      </c>
    </row>
    <row r="847" spans="1:65" s="8" customFormat="1" x14ac:dyDescent="0.2">
      <c r="B847" s="13"/>
      <c r="D847" s="17" t="s">
        <v>4</v>
      </c>
      <c r="E847" s="9" t="s">
        <v>6</v>
      </c>
      <c r="F847" s="16" t="s">
        <v>331</v>
      </c>
      <c r="H847" s="15">
        <v>4.5</v>
      </c>
      <c r="I847" s="14"/>
      <c r="L847" s="13"/>
      <c r="M847" s="56"/>
      <c r="N847" s="55"/>
      <c r="O847" s="55"/>
      <c r="P847" s="55"/>
      <c r="Q847" s="55"/>
      <c r="R847" s="55"/>
      <c r="S847" s="55"/>
      <c r="T847" s="54"/>
      <c r="AT847" s="9" t="s">
        <v>4</v>
      </c>
      <c r="AU847" s="9" t="s">
        <v>3</v>
      </c>
      <c r="AV847" s="8" t="s">
        <v>3</v>
      </c>
      <c r="AW847" s="8" t="s">
        <v>2</v>
      </c>
      <c r="AX847" s="8" t="s">
        <v>7</v>
      </c>
      <c r="AY847" s="9" t="s">
        <v>0</v>
      </c>
    </row>
    <row r="848" spans="1:65" s="8" customFormat="1" x14ac:dyDescent="0.2">
      <c r="B848" s="13"/>
      <c r="D848" s="17" t="s">
        <v>4</v>
      </c>
      <c r="E848" s="9" t="s">
        <v>6</v>
      </c>
      <c r="F848" s="16" t="s">
        <v>330</v>
      </c>
      <c r="H848" s="15">
        <v>1.85</v>
      </c>
      <c r="I848" s="14"/>
      <c r="L848" s="13"/>
      <c r="M848" s="56"/>
      <c r="N848" s="55"/>
      <c r="O848" s="55"/>
      <c r="P848" s="55"/>
      <c r="Q848" s="55"/>
      <c r="R848" s="55"/>
      <c r="S848" s="55"/>
      <c r="T848" s="54"/>
      <c r="AT848" s="9" t="s">
        <v>4</v>
      </c>
      <c r="AU848" s="9" t="s">
        <v>3</v>
      </c>
      <c r="AV848" s="8" t="s">
        <v>3</v>
      </c>
      <c r="AW848" s="8" t="s">
        <v>2</v>
      </c>
      <c r="AX848" s="8" t="s">
        <v>7</v>
      </c>
      <c r="AY848" s="9" t="s">
        <v>0</v>
      </c>
    </row>
    <row r="849" spans="1:65" s="8" customFormat="1" x14ac:dyDescent="0.2">
      <c r="B849" s="13"/>
      <c r="D849" s="17" t="s">
        <v>4</v>
      </c>
      <c r="E849" s="9" t="s">
        <v>6</v>
      </c>
      <c r="F849" s="16" t="s">
        <v>329</v>
      </c>
      <c r="H849" s="15">
        <v>4.7</v>
      </c>
      <c r="I849" s="14"/>
      <c r="L849" s="13"/>
      <c r="M849" s="56"/>
      <c r="N849" s="55"/>
      <c r="O849" s="55"/>
      <c r="P849" s="55"/>
      <c r="Q849" s="55"/>
      <c r="R849" s="55"/>
      <c r="S849" s="55"/>
      <c r="T849" s="54"/>
      <c r="AT849" s="9" t="s">
        <v>4</v>
      </c>
      <c r="AU849" s="9" t="s">
        <v>3</v>
      </c>
      <c r="AV849" s="8" t="s">
        <v>3</v>
      </c>
      <c r="AW849" s="8" t="s">
        <v>2</v>
      </c>
      <c r="AX849" s="8" t="s">
        <v>7</v>
      </c>
      <c r="AY849" s="9" t="s">
        <v>0</v>
      </c>
    </row>
    <row r="850" spans="1:65" s="8" customFormat="1" x14ac:dyDescent="0.2">
      <c r="B850" s="13"/>
      <c r="D850" s="17" t="s">
        <v>4</v>
      </c>
      <c r="E850" s="9" t="s">
        <v>6</v>
      </c>
      <c r="F850" s="16" t="s">
        <v>328</v>
      </c>
      <c r="H850" s="15">
        <v>1.65</v>
      </c>
      <c r="I850" s="14"/>
      <c r="L850" s="13"/>
      <c r="M850" s="56"/>
      <c r="N850" s="55"/>
      <c r="O850" s="55"/>
      <c r="P850" s="55"/>
      <c r="Q850" s="55"/>
      <c r="R850" s="55"/>
      <c r="S850" s="55"/>
      <c r="T850" s="54"/>
      <c r="AT850" s="9" t="s">
        <v>4</v>
      </c>
      <c r="AU850" s="9" t="s">
        <v>3</v>
      </c>
      <c r="AV850" s="8" t="s">
        <v>3</v>
      </c>
      <c r="AW850" s="8" t="s">
        <v>2</v>
      </c>
      <c r="AX850" s="8" t="s">
        <v>7</v>
      </c>
      <c r="AY850" s="9" t="s">
        <v>0</v>
      </c>
    </row>
    <row r="851" spans="1:65" s="8" customFormat="1" x14ac:dyDescent="0.2">
      <c r="B851" s="13"/>
      <c r="D851" s="17" t="s">
        <v>4</v>
      </c>
      <c r="E851" s="9" t="s">
        <v>6</v>
      </c>
      <c r="F851" s="16" t="s">
        <v>327</v>
      </c>
      <c r="H851" s="15">
        <v>1.55</v>
      </c>
      <c r="I851" s="14"/>
      <c r="L851" s="13"/>
      <c r="M851" s="56"/>
      <c r="N851" s="55"/>
      <c r="O851" s="55"/>
      <c r="P851" s="55"/>
      <c r="Q851" s="55"/>
      <c r="R851" s="55"/>
      <c r="S851" s="55"/>
      <c r="T851" s="54"/>
      <c r="AT851" s="9" t="s">
        <v>4</v>
      </c>
      <c r="AU851" s="9" t="s">
        <v>3</v>
      </c>
      <c r="AV851" s="8" t="s">
        <v>3</v>
      </c>
      <c r="AW851" s="8" t="s">
        <v>2</v>
      </c>
      <c r="AX851" s="8" t="s">
        <v>7</v>
      </c>
      <c r="AY851" s="9" t="s">
        <v>0</v>
      </c>
    </row>
    <row r="852" spans="1:65" s="18" customFormat="1" x14ac:dyDescent="0.2">
      <c r="B852" s="23"/>
      <c r="D852" s="17" t="s">
        <v>4</v>
      </c>
      <c r="E852" s="19" t="s">
        <v>6</v>
      </c>
      <c r="F852" s="25" t="s">
        <v>47</v>
      </c>
      <c r="H852" s="19" t="s">
        <v>6</v>
      </c>
      <c r="I852" s="24"/>
      <c r="L852" s="23"/>
      <c r="M852" s="22"/>
      <c r="N852" s="21"/>
      <c r="O852" s="21"/>
      <c r="P852" s="21"/>
      <c r="Q852" s="21"/>
      <c r="R852" s="21"/>
      <c r="S852" s="21"/>
      <c r="T852" s="20"/>
      <c r="AT852" s="19" t="s">
        <v>4</v>
      </c>
      <c r="AU852" s="19" t="s">
        <v>3</v>
      </c>
      <c r="AV852" s="18" t="s">
        <v>1</v>
      </c>
      <c r="AW852" s="18" t="s">
        <v>2</v>
      </c>
      <c r="AX852" s="18" t="s">
        <v>7</v>
      </c>
      <c r="AY852" s="19" t="s">
        <v>0</v>
      </c>
    </row>
    <row r="853" spans="1:65" s="8" customFormat="1" x14ac:dyDescent="0.2">
      <c r="B853" s="13"/>
      <c r="D853" s="17" t="s">
        <v>4</v>
      </c>
      <c r="E853" s="9" t="s">
        <v>6</v>
      </c>
      <c r="F853" s="16" t="s">
        <v>326</v>
      </c>
      <c r="H853" s="15">
        <v>3.6</v>
      </c>
      <c r="I853" s="14"/>
      <c r="L853" s="13"/>
      <c r="M853" s="56"/>
      <c r="N853" s="55"/>
      <c r="O853" s="55"/>
      <c r="P853" s="55"/>
      <c r="Q853" s="55"/>
      <c r="R853" s="55"/>
      <c r="S853" s="55"/>
      <c r="T853" s="54"/>
      <c r="AT853" s="9" t="s">
        <v>4</v>
      </c>
      <c r="AU853" s="9" t="s">
        <v>3</v>
      </c>
      <c r="AV853" s="8" t="s">
        <v>3</v>
      </c>
      <c r="AW853" s="8" t="s">
        <v>2</v>
      </c>
      <c r="AX853" s="8" t="s">
        <v>7</v>
      </c>
      <c r="AY853" s="9" t="s">
        <v>0</v>
      </c>
    </row>
    <row r="854" spans="1:65" s="8" customFormat="1" x14ac:dyDescent="0.2">
      <c r="B854" s="13"/>
      <c r="D854" s="17" t="s">
        <v>4</v>
      </c>
      <c r="E854" s="9" t="s">
        <v>6</v>
      </c>
      <c r="F854" s="16" t="s">
        <v>325</v>
      </c>
      <c r="H854" s="15">
        <v>3.6</v>
      </c>
      <c r="I854" s="14"/>
      <c r="L854" s="13"/>
      <c r="M854" s="56"/>
      <c r="N854" s="55"/>
      <c r="O854" s="55"/>
      <c r="P854" s="55"/>
      <c r="Q854" s="55"/>
      <c r="R854" s="55"/>
      <c r="S854" s="55"/>
      <c r="T854" s="54"/>
      <c r="AT854" s="9" t="s">
        <v>4</v>
      </c>
      <c r="AU854" s="9" t="s">
        <v>3</v>
      </c>
      <c r="AV854" s="8" t="s">
        <v>3</v>
      </c>
      <c r="AW854" s="8" t="s">
        <v>2</v>
      </c>
      <c r="AX854" s="8" t="s">
        <v>7</v>
      </c>
      <c r="AY854" s="9" t="s">
        <v>0</v>
      </c>
    </row>
    <row r="855" spans="1:65" s="8" customFormat="1" x14ac:dyDescent="0.2">
      <c r="B855" s="13"/>
      <c r="D855" s="17" t="s">
        <v>4</v>
      </c>
      <c r="E855" s="9" t="s">
        <v>6</v>
      </c>
      <c r="F855" s="16" t="s">
        <v>324</v>
      </c>
      <c r="H855" s="15">
        <v>0.48</v>
      </c>
      <c r="I855" s="14"/>
      <c r="L855" s="13"/>
      <c r="M855" s="56"/>
      <c r="N855" s="55"/>
      <c r="O855" s="55"/>
      <c r="P855" s="55"/>
      <c r="Q855" s="55"/>
      <c r="R855" s="55"/>
      <c r="S855" s="55"/>
      <c r="T855" s="54"/>
      <c r="AT855" s="9" t="s">
        <v>4</v>
      </c>
      <c r="AU855" s="9" t="s">
        <v>3</v>
      </c>
      <c r="AV855" s="8" t="s">
        <v>3</v>
      </c>
      <c r="AW855" s="8" t="s">
        <v>2</v>
      </c>
      <c r="AX855" s="8" t="s">
        <v>7</v>
      </c>
      <c r="AY855" s="9" t="s">
        <v>0</v>
      </c>
    </row>
    <row r="856" spans="1:65" s="8" customFormat="1" x14ac:dyDescent="0.2">
      <c r="B856" s="13"/>
      <c r="D856" s="17" t="s">
        <v>4</v>
      </c>
      <c r="E856" s="9" t="s">
        <v>6</v>
      </c>
      <c r="F856" s="16" t="s">
        <v>323</v>
      </c>
      <c r="H856" s="15">
        <v>0.48</v>
      </c>
      <c r="I856" s="14"/>
      <c r="L856" s="13"/>
      <c r="M856" s="56"/>
      <c r="N856" s="55"/>
      <c r="O856" s="55"/>
      <c r="P856" s="55"/>
      <c r="Q856" s="55"/>
      <c r="R856" s="55"/>
      <c r="S856" s="55"/>
      <c r="T856" s="54"/>
      <c r="AT856" s="9" t="s">
        <v>4</v>
      </c>
      <c r="AU856" s="9" t="s">
        <v>3</v>
      </c>
      <c r="AV856" s="8" t="s">
        <v>3</v>
      </c>
      <c r="AW856" s="8" t="s">
        <v>2</v>
      </c>
      <c r="AX856" s="8" t="s">
        <v>7</v>
      </c>
      <c r="AY856" s="9" t="s">
        <v>0</v>
      </c>
    </row>
    <row r="857" spans="1:65" s="69" customFormat="1" x14ac:dyDescent="0.2">
      <c r="B857" s="74"/>
      <c r="D857" s="17" t="s">
        <v>4</v>
      </c>
      <c r="E857" s="70" t="s">
        <v>6</v>
      </c>
      <c r="F857" s="77" t="s">
        <v>42</v>
      </c>
      <c r="H857" s="76">
        <v>22.410000000000004</v>
      </c>
      <c r="I857" s="75"/>
      <c r="L857" s="74"/>
      <c r="M857" s="73"/>
      <c r="N857" s="72"/>
      <c r="O857" s="72"/>
      <c r="P857" s="72"/>
      <c r="Q857" s="72"/>
      <c r="R857" s="72"/>
      <c r="S857" s="72"/>
      <c r="T857" s="71"/>
      <c r="AT857" s="70" t="s">
        <v>4</v>
      </c>
      <c r="AU857" s="70" t="s">
        <v>3</v>
      </c>
      <c r="AV857" s="69" t="s">
        <v>19</v>
      </c>
      <c r="AW857" s="69" t="s">
        <v>2</v>
      </c>
      <c r="AX857" s="69" t="s">
        <v>1</v>
      </c>
      <c r="AY857" s="70" t="s">
        <v>0</v>
      </c>
    </row>
    <row r="858" spans="1:65" s="2" customFormat="1" ht="21.75" customHeight="1" x14ac:dyDescent="0.2">
      <c r="A858" s="3"/>
      <c r="B858" s="41"/>
      <c r="C858" s="40" t="s">
        <v>322</v>
      </c>
      <c r="D858" s="40" t="s">
        <v>11</v>
      </c>
      <c r="E858" s="39" t="s">
        <v>321</v>
      </c>
      <c r="F858" s="34" t="s">
        <v>320</v>
      </c>
      <c r="G858" s="38" t="s">
        <v>54</v>
      </c>
      <c r="H858" s="37">
        <v>22.41</v>
      </c>
      <c r="I858" s="36"/>
      <c r="J858" s="35">
        <f>ROUND(I858*H858,2)</f>
        <v>0</v>
      </c>
      <c r="K858" s="34" t="s">
        <v>13</v>
      </c>
      <c r="L858" s="4"/>
      <c r="M858" s="33" t="s">
        <v>6</v>
      </c>
      <c r="N858" s="32" t="s">
        <v>12</v>
      </c>
      <c r="O858" s="31"/>
      <c r="P858" s="30">
        <f>O858*H858</f>
        <v>0</v>
      </c>
      <c r="Q858" s="30">
        <v>0</v>
      </c>
      <c r="R858" s="30">
        <f>Q858*H858</f>
        <v>0</v>
      </c>
      <c r="S858" s="30">
        <v>0</v>
      </c>
      <c r="T858" s="29">
        <f>S858*H858</f>
        <v>0</v>
      </c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R858" s="26" t="s">
        <v>19</v>
      </c>
      <c r="AT858" s="26" t="s">
        <v>11</v>
      </c>
      <c r="AU858" s="26" t="s">
        <v>3</v>
      </c>
      <c r="AY858" s="27" t="s">
        <v>0</v>
      </c>
      <c r="BE858" s="28">
        <f>IF(N858="základní",J858,0)</f>
        <v>0</v>
      </c>
      <c r="BF858" s="28">
        <f>IF(N858="snížená",J858,0)</f>
        <v>0</v>
      </c>
      <c r="BG858" s="28">
        <f>IF(N858="zákl. přenesená",J858,0)</f>
        <v>0</v>
      </c>
      <c r="BH858" s="28">
        <f>IF(N858="sníž. přenesená",J858,0)</f>
        <v>0</v>
      </c>
      <c r="BI858" s="28">
        <f>IF(N858="nulová",J858,0)</f>
        <v>0</v>
      </c>
      <c r="BJ858" s="27" t="s">
        <v>1</v>
      </c>
      <c r="BK858" s="28">
        <f>ROUND(I858*H858,2)</f>
        <v>0</v>
      </c>
      <c r="BL858" s="27" t="s">
        <v>19</v>
      </c>
      <c r="BM858" s="26" t="s">
        <v>319</v>
      </c>
    </row>
    <row r="859" spans="1:65" s="2" customFormat="1" ht="21.75" customHeight="1" x14ac:dyDescent="0.2">
      <c r="A859" s="3"/>
      <c r="B859" s="41"/>
      <c r="C859" s="40" t="s">
        <v>318</v>
      </c>
      <c r="D859" s="40" t="s">
        <v>11</v>
      </c>
      <c r="E859" s="39" t="s">
        <v>317</v>
      </c>
      <c r="F859" s="34" t="s">
        <v>316</v>
      </c>
      <c r="G859" s="38" t="s">
        <v>27</v>
      </c>
      <c r="H859" s="37">
        <v>2.8</v>
      </c>
      <c r="I859" s="36"/>
      <c r="J859" s="35">
        <f>ROUND(I859*H859,2)</f>
        <v>0</v>
      </c>
      <c r="K859" s="34" t="s">
        <v>13</v>
      </c>
      <c r="L859" s="4"/>
      <c r="M859" s="33" t="s">
        <v>6</v>
      </c>
      <c r="N859" s="32" t="s">
        <v>12</v>
      </c>
      <c r="O859" s="31"/>
      <c r="P859" s="30">
        <f>O859*H859</f>
        <v>0</v>
      </c>
      <c r="Q859" s="30">
        <v>0.11046</v>
      </c>
      <c r="R859" s="30">
        <f>Q859*H859</f>
        <v>0.30928800000000001</v>
      </c>
      <c r="S859" s="30">
        <v>0</v>
      </c>
      <c r="T859" s="29">
        <f>S859*H859</f>
        <v>0</v>
      </c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R859" s="26" t="s">
        <v>19</v>
      </c>
      <c r="AT859" s="26" t="s">
        <v>11</v>
      </c>
      <c r="AU859" s="26" t="s">
        <v>3</v>
      </c>
      <c r="AY859" s="27" t="s">
        <v>0</v>
      </c>
      <c r="BE859" s="28">
        <f>IF(N859="základní",J859,0)</f>
        <v>0</v>
      </c>
      <c r="BF859" s="28">
        <f>IF(N859="snížená",J859,0)</f>
        <v>0</v>
      </c>
      <c r="BG859" s="28">
        <f>IF(N859="zákl. přenesená",J859,0)</f>
        <v>0</v>
      </c>
      <c r="BH859" s="28">
        <f>IF(N859="sníž. přenesená",J859,0)</f>
        <v>0</v>
      </c>
      <c r="BI859" s="28">
        <f>IF(N859="nulová",J859,0)</f>
        <v>0</v>
      </c>
      <c r="BJ859" s="27" t="s">
        <v>1</v>
      </c>
      <c r="BK859" s="28">
        <f>ROUND(I859*H859,2)</f>
        <v>0</v>
      </c>
      <c r="BL859" s="27" t="s">
        <v>19</v>
      </c>
      <c r="BM859" s="26" t="s">
        <v>315</v>
      </c>
    </row>
    <row r="860" spans="1:65" s="18" customFormat="1" x14ac:dyDescent="0.2">
      <c r="B860" s="23"/>
      <c r="D860" s="17" t="s">
        <v>4</v>
      </c>
      <c r="E860" s="19" t="s">
        <v>6</v>
      </c>
      <c r="F860" s="25" t="s">
        <v>308</v>
      </c>
      <c r="H860" s="19" t="s">
        <v>6</v>
      </c>
      <c r="I860" s="24"/>
      <c r="L860" s="23"/>
      <c r="M860" s="22"/>
      <c r="N860" s="21"/>
      <c r="O860" s="21"/>
      <c r="P860" s="21"/>
      <c r="Q860" s="21"/>
      <c r="R860" s="21"/>
      <c r="S860" s="21"/>
      <c r="T860" s="20"/>
      <c r="AT860" s="19" t="s">
        <v>4</v>
      </c>
      <c r="AU860" s="19" t="s">
        <v>3</v>
      </c>
      <c r="AV860" s="18" t="s">
        <v>1</v>
      </c>
      <c r="AW860" s="18" t="s">
        <v>2</v>
      </c>
      <c r="AX860" s="18" t="s">
        <v>7</v>
      </c>
      <c r="AY860" s="19" t="s">
        <v>0</v>
      </c>
    </row>
    <row r="861" spans="1:65" s="18" customFormat="1" x14ac:dyDescent="0.2">
      <c r="B861" s="23"/>
      <c r="D861" s="17" t="s">
        <v>4</v>
      </c>
      <c r="E861" s="19" t="s">
        <v>6</v>
      </c>
      <c r="F861" s="25" t="s">
        <v>307</v>
      </c>
      <c r="H861" s="19" t="s">
        <v>6</v>
      </c>
      <c r="I861" s="24"/>
      <c r="L861" s="23"/>
      <c r="M861" s="22"/>
      <c r="N861" s="21"/>
      <c r="O861" s="21"/>
      <c r="P861" s="21"/>
      <c r="Q861" s="21"/>
      <c r="R861" s="21"/>
      <c r="S861" s="21"/>
      <c r="T861" s="20"/>
      <c r="AT861" s="19" t="s">
        <v>4</v>
      </c>
      <c r="AU861" s="19" t="s">
        <v>3</v>
      </c>
      <c r="AV861" s="18" t="s">
        <v>1</v>
      </c>
      <c r="AW861" s="18" t="s">
        <v>2</v>
      </c>
      <c r="AX861" s="18" t="s">
        <v>7</v>
      </c>
      <c r="AY861" s="19" t="s">
        <v>0</v>
      </c>
    </row>
    <row r="862" spans="1:65" s="18" customFormat="1" x14ac:dyDescent="0.2">
      <c r="B862" s="23"/>
      <c r="D862" s="17" t="s">
        <v>4</v>
      </c>
      <c r="E862" s="19" t="s">
        <v>6</v>
      </c>
      <c r="F862" s="25" t="s">
        <v>306</v>
      </c>
      <c r="H862" s="19" t="s">
        <v>6</v>
      </c>
      <c r="I862" s="24"/>
      <c r="L862" s="23"/>
      <c r="M862" s="22"/>
      <c r="N862" s="21"/>
      <c r="O862" s="21"/>
      <c r="P862" s="21"/>
      <c r="Q862" s="21"/>
      <c r="R862" s="21"/>
      <c r="S862" s="21"/>
      <c r="T862" s="20"/>
      <c r="AT862" s="19" t="s">
        <v>4</v>
      </c>
      <c r="AU862" s="19" t="s">
        <v>3</v>
      </c>
      <c r="AV862" s="18" t="s">
        <v>1</v>
      </c>
      <c r="AW862" s="18" t="s">
        <v>2</v>
      </c>
      <c r="AX862" s="18" t="s">
        <v>7</v>
      </c>
      <c r="AY862" s="19" t="s">
        <v>0</v>
      </c>
    </row>
    <row r="863" spans="1:65" s="18" customFormat="1" x14ac:dyDescent="0.2">
      <c r="B863" s="23"/>
      <c r="D863" s="17" t="s">
        <v>4</v>
      </c>
      <c r="E863" s="19" t="s">
        <v>6</v>
      </c>
      <c r="F863" s="25" t="s">
        <v>305</v>
      </c>
      <c r="H863" s="19" t="s">
        <v>6</v>
      </c>
      <c r="I863" s="24"/>
      <c r="L863" s="23"/>
      <c r="M863" s="22"/>
      <c r="N863" s="21"/>
      <c r="O863" s="21"/>
      <c r="P863" s="21"/>
      <c r="Q863" s="21"/>
      <c r="R863" s="21"/>
      <c r="S863" s="21"/>
      <c r="T863" s="20"/>
      <c r="AT863" s="19" t="s">
        <v>4</v>
      </c>
      <c r="AU863" s="19" t="s">
        <v>3</v>
      </c>
      <c r="AV863" s="18" t="s">
        <v>1</v>
      </c>
      <c r="AW863" s="18" t="s">
        <v>2</v>
      </c>
      <c r="AX863" s="18" t="s">
        <v>7</v>
      </c>
      <c r="AY863" s="19" t="s">
        <v>0</v>
      </c>
    </row>
    <row r="864" spans="1:65" s="8" customFormat="1" x14ac:dyDescent="0.2">
      <c r="B864" s="13"/>
      <c r="D864" s="17" t="s">
        <v>4</v>
      </c>
      <c r="E864" s="9" t="s">
        <v>6</v>
      </c>
      <c r="F864" s="16" t="s">
        <v>314</v>
      </c>
      <c r="H864" s="15">
        <v>1.6</v>
      </c>
      <c r="I864" s="14"/>
      <c r="L864" s="13"/>
      <c r="M864" s="56"/>
      <c r="N864" s="55"/>
      <c r="O864" s="55"/>
      <c r="P864" s="55"/>
      <c r="Q864" s="55"/>
      <c r="R864" s="55"/>
      <c r="S864" s="55"/>
      <c r="T864" s="54"/>
      <c r="AT864" s="9" t="s">
        <v>4</v>
      </c>
      <c r="AU864" s="9" t="s">
        <v>3</v>
      </c>
      <c r="AV864" s="8" t="s">
        <v>3</v>
      </c>
      <c r="AW864" s="8" t="s">
        <v>2</v>
      </c>
      <c r="AX864" s="8" t="s">
        <v>7</v>
      </c>
      <c r="AY864" s="9" t="s">
        <v>0</v>
      </c>
    </row>
    <row r="865" spans="1:65" s="18" customFormat="1" x14ac:dyDescent="0.2">
      <c r="B865" s="23"/>
      <c r="D865" s="17" t="s">
        <v>4</v>
      </c>
      <c r="E865" s="19" t="s">
        <v>6</v>
      </c>
      <c r="F865" s="25" t="s">
        <v>303</v>
      </c>
      <c r="H865" s="19" t="s">
        <v>6</v>
      </c>
      <c r="I865" s="24"/>
      <c r="L865" s="23"/>
      <c r="M865" s="22"/>
      <c r="N865" s="21"/>
      <c r="O865" s="21"/>
      <c r="P865" s="21"/>
      <c r="Q865" s="21"/>
      <c r="R865" s="21"/>
      <c r="S865" s="21"/>
      <c r="T865" s="20"/>
      <c r="AT865" s="19" t="s">
        <v>4</v>
      </c>
      <c r="AU865" s="19" t="s">
        <v>3</v>
      </c>
      <c r="AV865" s="18" t="s">
        <v>1</v>
      </c>
      <c r="AW865" s="18" t="s">
        <v>2</v>
      </c>
      <c r="AX865" s="18" t="s">
        <v>7</v>
      </c>
      <c r="AY865" s="19" t="s">
        <v>0</v>
      </c>
    </row>
    <row r="866" spans="1:65" s="18" customFormat="1" x14ac:dyDescent="0.2">
      <c r="B866" s="23"/>
      <c r="D866" s="17" t="s">
        <v>4</v>
      </c>
      <c r="E866" s="19" t="s">
        <v>6</v>
      </c>
      <c r="F866" s="25" t="s">
        <v>302</v>
      </c>
      <c r="H866" s="19" t="s">
        <v>6</v>
      </c>
      <c r="I866" s="24"/>
      <c r="L866" s="23"/>
      <c r="M866" s="22"/>
      <c r="N866" s="21"/>
      <c r="O866" s="21"/>
      <c r="P866" s="21"/>
      <c r="Q866" s="21"/>
      <c r="R866" s="21"/>
      <c r="S866" s="21"/>
      <c r="T866" s="20"/>
      <c r="AT866" s="19" t="s">
        <v>4</v>
      </c>
      <c r="AU866" s="19" t="s">
        <v>3</v>
      </c>
      <c r="AV866" s="18" t="s">
        <v>1</v>
      </c>
      <c r="AW866" s="18" t="s">
        <v>2</v>
      </c>
      <c r="AX866" s="18" t="s">
        <v>7</v>
      </c>
      <c r="AY866" s="19" t="s">
        <v>0</v>
      </c>
    </row>
    <row r="867" spans="1:65" s="18" customFormat="1" x14ac:dyDescent="0.2">
      <c r="B867" s="23"/>
      <c r="D867" s="17" t="s">
        <v>4</v>
      </c>
      <c r="E867" s="19" t="s">
        <v>6</v>
      </c>
      <c r="F867" s="25" t="s">
        <v>301</v>
      </c>
      <c r="H867" s="19" t="s">
        <v>6</v>
      </c>
      <c r="I867" s="24"/>
      <c r="L867" s="23"/>
      <c r="M867" s="22"/>
      <c r="N867" s="21"/>
      <c r="O867" s="21"/>
      <c r="P867" s="21"/>
      <c r="Q867" s="21"/>
      <c r="R867" s="21"/>
      <c r="S867" s="21"/>
      <c r="T867" s="20"/>
      <c r="AT867" s="19" t="s">
        <v>4</v>
      </c>
      <c r="AU867" s="19" t="s">
        <v>3</v>
      </c>
      <c r="AV867" s="18" t="s">
        <v>1</v>
      </c>
      <c r="AW867" s="18" t="s">
        <v>2</v>
      </c>
      <c r="AX867" s="18" t="s">
        <v>7</v>
      </c>
      <c r="AY867" s="19" t="s">
        <v>0</v>
      </c>
    </row>
    <row r="868" spans="1:65" s="8" customFormat="1" x14ac:dyDescent="0.2">
      <c r="B868" s="13"/>
      <c r="D868" s="17" t="s">
        <v>4</v>
      </c>
      <c r="E868" s="9" t="s">
        <v>6</v>
      </c>
      <c r="F868" s="16" t="s">
        <v>313</v>
      </c>
      <c r="H868" s="15">
        <v>1.2</v>
      </c>
      <c r="I868" s="14"/>
      <c r="L868" s="13"/>
      <c r="M868" s="56"/>
      <c r="N868" s="55"/>
      <c r="O868" s="55"/>
      <c r="P868" s="55"/>
      <c r="Q868" s="55"/>
      <c r="R868" s="55"/>
      <c r="S868" s="55"/>
      <c r="T868" s="54"/>
      <c r="AT868" s="9" t="s">
        <v>4</v>
      </c>
      <c r="AU868" s="9" t="s">
        <v>3</v>
      </c>
      <c r="AV868" s="8" t="s">
        <v>3</v>
      </c>
      <c r="AW868" s="8" t="s">
        <v>2</v>
      </c>
      <c r="AX868" s="8" t="s">
        <v>7</v>
      </c>
      <c r="AY868" s="9" t="s">
        <v>0</v>
      </c>
    </row>
    <row r="869" spans="1:65" s="69" customFormat="1" x14ac:dyDescent="0.2">
      <c r="B869" s="74"/>
      <c r="D869" s="17" t="s">
        <v>4</v>
      </c>
      <c r="E869" s="70" t="s">
        <v>6</v>
      </c>
      <c r="F869" s="77" t="s">
        <v>42</v>
      </c>
      <c r="H869" s="76">
        <v>2.8</v>
      </c>
      <c r="I869" s="75"/>
      <c r="L869" s="74"/>
      <c r="M869" s="73"/>
      <c r="N869" s="72"/>
      <c r="O869" s="72"/>
      <c r="P869" s="72"/>
      <c r="Q869" s="72"/>
      <c r="R869" s="72"/>
      <c r="S869" s="72"/>
      <c r="T869" s="71"/>
      <c r="AT869" s="70" t="s">
        <v>4</v>
      </c>
      <c r="AU869" s="70" t="s">
        <v>3</v>
      </c>
      <c r="AV869" s="69" t="s">
        <v>19</v>
      </c>
      <c r="AW869" s="69" t="s">
        <v>2</v>
      </c>
      <c r="AX869" s="69" t="s">
        <v>1</v>
      </c>
      <c r="AY869" s="70" t="s">
        <v>0</v>
      </c>
    </row>
    <row r="870" spans="1:65" s="2" customFormat="1" ht="16.5" customHeight="1" x14ac:dyDescent="0.2">
      <c r="A870" s="3"/>
      <c r="B870" s="41"/>
      <c r="C870" s="40" t="s">
        <v>312</v>
      </c>
      <c r="D870" s="40" t="s">
        <v>11</v>
      </c>
      <c r="E870" s="39" t="s">
        <v>311</v>
      </c>
      <c r="F870" s="34" t="s">
        <v>310</v>
      </c>
      <c r="G870" s="38" t="s">
        <v>54</v>
      </c>
      <c r="H870" s="37">
        <v>1.64</v>
      </c>
      <c r="I870" s="36"/>
      <c r="J870" s="35">
        <f>ROUND(I870*H870,2)</f>
        <v>0</v>
      </c>
      <c r="K870" s="34" t="s">
        <v>13</v>
      </c>
      <c r="L870" s="4"/>
      <c r="M870" s="33" t="s">
        <v>6</v>
      </c>
      <c r="N870" s="32" t="s">
        <v>12</v>
      </c>
      <c r="O870" s="31"/>
      <c r="P870" s="30">
        <f>O870*H870</f>
        <v>0</v>
      </c>
      <c r="Q870" s="30">
        <v>6.5799999999999999E-3</v>
      </c>
      <c r="R870" s="30">
        <f>Q870*H870</f>
        <v>1.0791199999999999E-2</v>
      </c>
      <c r="S870" s="30">
        <v>0</v>
      </c>
      <c r="T870" s="29">
        <f>S870*H870</f>
        <v>0</v>
      </c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R870" s="26" t="s">
        <v>19</v>
      </c>
      <c r="AT870" s="26" t="s">
        <v>11</v>
      </c>
      <c r="AU870" s="26" t="s">
        <v>3</v>
      </c>
      <c r="AY870" s="27" t="s">
        <v>0</v>
      </c>
      <c r="BE870" s="28">
        <f>IF(N870="základní",J870,0)</f>
        <v>0</v>
      </c>
      <c r="BF870" s="28">
        <f>IF(N870="snížená",J870,0)</f>
        <v>0</v>
      </c>
      <c r="BG870" s="28">
        <f>IF(N870="zákl. přenesená",J870,0)</f>
        <v>0</v>
      </c>
      <c r="BH870" s="28">
        <f>IF(N870="sníž. přenesená",J870,0)</f>
        <v>0</v>
      </c>
      <c r="BI870" s="28">
        <f>IF(N870="nulová",J870,0)</f>
        <v>0</v>
      </c>
      <c r="BJ870" s="27" t="s">
        <v>1</v>
      </c>
      <c r="BK870" s="28">
        <f>ROUND(I870*H870,2)</f>
        <v>0</v>
      </c>
      <c r="BL870" s="27" t="s">
        <v>19</v>
      </c>
      <c r="BM870" s="26" t="s">
        <v>309</v>
      </c>
    </row>
    <row r="871" spans="1:65" s="18" customFormat="1" x14ac:dyDescent="0.2">
      <c r="B871" s="23"/>
      <c r="D871" s="17" t="s">
        <v>4</v>
      </c>
      <c r="E871" s="19" t="s">
        <v>6</v>
      </c>
      <c r="F871" s="25" t="s">
        <v>308</v>
      </c>
      <c r="H871" s="19" t="s">
        <v>6</v>
      </c>
      <c r="I871" s="24"/>
      <c r="L871" s="23"/>
      <c r="M871" s="22"/>
      <c r="N871" s="21"/>
      <c r="O871" s="21"/>
      <c r="P871" s="21"/>
      <c r="Q871" s="21"/>
      <c r="R871" s="21"/>
      <c r="S871" s="21"/>
      <c r="T871" s="20"/>
      <c r="AT871" s="19" t="s">
        <v>4</v>
      </c>
      <c r="AU871" s="19" t="s">
        <v>3</v>
      </c>
      <c r="AV871" s="18" t="s">
        <v>1</v>
      </c>
      <c r="AW871" s="18" t="s">
        <v>2</v>
      </c>
      <c r="AX871" s="18" t="s">
        <v>7</v>
      </c>
      <c r="AY871" s="19" t="s">
        <v>0</v>
      </c>
    </row>
    <row r="872" spans="1:65" s="18" customFormat="1" x14ac:dyDescent="0.2">
      <c r="B872" s="23"/>
      <c r="D872" s="17" t="s">
        <v>4</v>
      </c>
      <c r="E872" s="19" t="s">
        <v>6</v>
      </c>
      <c r="F872" s="25" t="s">
        <v>307</v>
      </c>
      <c r="H872" s="19" t="s">
        <v>6</v>
      </c>
      <c r="I872" s="24"/>
      <c r="L872" s="23"/>
      <c r="M872" s="22"/>
      <c r="N872" s="21"/>
      <c r="O872" s="21"/>
      <c r="P872" s="21"/>
      <c r="Q872" s="21"/>
      <c r="R872" s="21"/>
      <c r="S872" s="21"/>
      <c r="T872" s="20"/>
      <c r="AT872" s="19" t="s">
        <v>4</v>
      </c>
      <c r="AU872" s="19" t="s">
        <v>3</v>
      </c>
      <c r="AV872" s="18" t="s">
        <v>1</v>
      </c>
      <c r="AW872" s="18" t="s">
        <v>2</v>
      </c>
      <c r="AX872" s="18" t="s">
        <v>7</v>
      </c>
      <c r="AY872" s="19" t="s">
        <v>0</v>
      </c>
    </row>
    <row r="873" spans="1:65" s="18" customFormat="1" x14ac:dyDescent="0.2">
      <c r="B873" s="23"/>
      <c r="D873" s="17" t="s">
        <v>4</v>
      </c>
      <c r="E873" s="19" t="s">
        <v>6</v>
      </c>
      <c r="F873" s="25" t="s">
        <v>306</v>
      </c>
      <c r="H873" s="19" t="s">
        <v>6</v>
      </c>
      <c r="I873" s="24"/>
      <c r="L873" s="23"/>
      <c r="M873" s="22"/>
      <c r="N873" s="21"/>
      <c r="O873" s="21"/>
      <c r="P873" s="21"/>
      <c r="Q873" s="21"/>
      <c r="R873" s="21"/>
      <c r="S873" s="21"/>
      <c r="T873" s="20"/>
      <c r="AT873" s="19" t="s">
        <v>4</v>
      </c>
      <c r="AU873" s="19" t="s">
        <v>3</v>
      </c>
      <c r="AV873" s="18" t="s">
        <v>1</v>
      </c>
      <c r="AW873" s="18" t="s">
        <v>2</v>
      </c>
      <c r="AX873" s="18" t="s">
        <v>7</v>
      </c>
      <c r="AY873" s="19" t="s">
        <v>0</v>
      </c>
    </row>
    <row r="874" spans="1:65" s="18" customFormat="1" x14ac:dyDescent="0.2">
      <c r="B874" s="23"/>
      <c r="D874" s="17" t="s">
        <v>4</v>
      </c>
      <c r="E874" s="19" t="s">
        <v>6</v>
      </c>
      <c r="F874" s="25" t="s">
        <v>305</v>
      </c>
      <c r="H874" s="19" t="s">
        <v>6</v>
      </c>
      <c r="I874" s="24"/>
      <c r="L874" s="23"/>
      <c r="M874" s="22"/>
      <c r="N874" s="21"/>
      <c r="O874" s="21"/>
      <c r="P874" s="21"/>
      <c r="Q874" s="21"/>
      <c r="R874" s="21"/>
      <c r="S874" s="21"/>
      <c r="T874" s="20"/>
      <c r="AT874" s="19" t="s">
        <v>4</v>
      </c>
      <c r="AU874" s="19" t="s">
        <v>3</v>
      </c>
      <c r="AV874" s="18" t="s">
        <v>1</v>
      </c>
      <c r="AW874" s="18" t="s">
        <v>2</v>
      </c>
      <c r="AX874" s="18" t="s">
        <v>7</v>
      </c>
      <c r="AY874" s="19" t="s">
        <v>0</v>
      </c>
    </row>
    <row r="875" spans="1:65" s="8" customFormat="1" x14ac:dyDescent="0.2">
      <c r="B875" s="13"/>
      <c r="D875" s="17" t="s">
        <v>4</v>
      </c>
      <c r="E875" s="9" t="s">
        <v>6</v>
      </c>
      <c r="F875" s="16" t="s">
        <v>304</v>
      </c>
      <c r="H875" s="15">
        <v>0.8</v>
      </c>
      <c r="I875" s="14"/>
      <c r="L875" s="13"/>
      <c r="M875" s="56"/>
      <c r="N875" s="55"/>
      <c r="O875" s="55"/>
      <c r="P875" s="55"/>
      <c r="Q875" s="55"/>
      <c r="R875" s="55"/>
      <c r="S875" s="55"/>
      <c r="T875" s="54"/>
      <c r="AT875" s="9" t="s">
        <v>4</v>
      </c>
      <c r="AU875" s="9" t="s">
        <v>3</v>
      </c>
      <c r="AV875" s="8" t="s">
        <v>3</v>
      </c>
      <c r="AW875" s="8" t="s">
        <v>2</v>
      </c>
      <c r="AX875" s="8" t="s">
        <v>7</v>
      </c>
      <c r="AY875" s="9" t="s">
        <v>0</v>
      </c>
    </row>
    <row r="876" spans="1:65" s="8" customFormat="1" x14ac:dyDescent="0.2">
      <c r="B876" s="13"/>
      <c r="D876" s="17" t="s">
        <v>4</v>
      </c>
      <c r="E876" s="9" t="s">
        <v>6</v>
      </c>
      <c r="F876" s="16" t="s">
        <v>299</v>
      </c>
      <c r="H876" s="15">
        <v>0.12</v>
      </c>
      <c r="I876" s="14"/>
      <c r="L876" s="13"/>
      <c r="M876" s="56"/>
      <c r="N876" s="55"/>
      <c r="O876" s="55"/>
      <c r="P876" s="55"/>
      <c r="Q876" s="55"/>
      <c r="R876" s="55"/>
      <c r="S876" s="55"/>
      <c r="T876" s="54"/>
      <c r="AT876" s="9" t="s">
        <v>4</v>
      </c>
      <c r="AU876" s="9" t="s">
        <v>3</v>
      </c>
      <c r="AV876" s="8" t="s">
        <v>3</v>
      </c>
      <c r="AW876" s="8" t="s">
        <v>2</v>
      </c>
      <c r="AX876" s="8" t="s">
        <v>7</v>
      </c>
      <c r="AY876" s="9" t="s">
        <v>0</v>
      </c>
    </row>
    <row r="877" spans="1:65" s="18" customFormat="1" x14ac:dyDescent="0.2">
      <c r="B877" s="23"/>
      <c r="D877" s="17" t="s">
        <v>4</v>
      </c>
      <c r="E877" s="19" t="s">
        <v>6</v>
      </c>
      <c r="F877" s="25" t="s">
        <v>303</v>
      </c>
      <c r="H877" s="19" t="s">
        <v>6</v>
      </c>
      <c r="I877" s="24"/>
      <c r="L877" s="23"/>
      <c r="M877" s="22"/>
      <c r="N877" s="21"/>
      <c r="O877" s="21"/>
      <c r="P877" s="21"/>
      <c r="Q877" s="21"/>
      <c r="R877" s="21"/>
      <c r="S877" s="21"/>
      <c r="T877" s="20"/>
      <c r="AT877" s="19" t="s">
        <v>4</v>
      </c>
      <c r="AU877" s="19" t="s">
        <v>3</v>
      </c>
      <c r="AV877" s="18" t="s">
        <v>1</v>
      </c>
      <c r="AW877" s="18" t="s">
        <v>2</v>
      </c>
      <c r="AX877" s="18" t="s">
        <v>7</v>
      </c>
      <c r="AY877" s="19" t="s">
        <v>0</v>
      </c>
    </row>
    <row r="878" spans="1:65" s="18" customFormat="1" x14ac:dyDescent="0.2">
      <c r="B878" s="23"/>
      <c r="D878" s="17" t="s">
        <v>4</v>
      </c>
      <c r="E878" s="19" t="s">
        <v>6</v>
      </c>
      <c r="F878" s="25" t="s">
        <v>302</v>
      </c>
      <c r="H878" s="19" t="s">
        <v>6</v>
      </c>
      <c r="I878" s="24"/>
      <c r="L878" s="23"/>
      <c r="M878" s="22"/>
      <c r="N878" s="21"/>
      <c r="O878" s="21"/>
      <c r="P878" s="21"/>
      <c r="Q878" s="21"/>
      <c r="R878" s="21"/>
      <c r="S878" s="21"/>
      <c r="T878" s="20"/>
      <c r="AT878" s="19" t="s">
        <v>4</v>
      </c>
      <c r="AU878" s="19" t="s">
        <v>3</v>
      </c>
      <c r="AV878" s="18" t="s">
        <v>1</v>
      </c>
      <c r="AW878" s="18" t="s">
        <v>2</v>
      </c>
      <c r="AX878" s="18" t="s">
        <v>7</v>
      </c>
      <c r="AY878" s="19" t="s">
        <v>0</v>
      </c>
    </row>
    <row r="879" spans="1:65" s="18" customFormat="1" x14ac:dyDescent="0.2">
      <c r="B879" s="23"/>
      <c r="D879" s="17" t="s">
        <v>4</v>
      </c>
      <c r="E879" s="19" t="s">
        <v>6</v>
      </c>
      <c r="F879" s="25" t="s">
        <v>301</v>
      </c>
      <c r="H879" s="19" t="s">
        <v>6</v>
      </c>
      <c r="I879" s="24"/>
      <c r="L879" s="23"/>
      <c r="M879" s="22"/>
      <c r="N879" s="21"/>
      <c r="O879" s="21"/>
      <c r="P879" s="21"/>
      <c r="Q879" s="21"/>
      <c r="R879" s="21"/>
      <c r="S879" s="21"/>
      <c r="T879" s="20"/>
      <c r="AT879" s="19" t="s">
        <v>4</v>
      </c>
      <c r="AU879" s="19" t="s">
        <v>3</v>
      </c>
      <c r="AV879" s="18" t="s">
        <v>1</v>
      </c>
      <c r="AW879" s="18" t="s">
        <v>2</v>
      </c>
      <c r="AX879" s="18" t="s">
        <v>7</v>
      </c>
      <c r="AY879" s="19" t="s">
        <v>0</v>
      </c>
    </row>
    <row r="880" spans="1:65" s="8" customFormat="1" x14ac:dyDescent="0.2">
      <c r="B880" s="13"/>
      <c r="D880" s="17" t="s">
        <v>4</v>
      </c>
      <c r="E880" s="9" t="s">
        <v>6</v>
      </c>
      <c r="F880" s="16" t="s">
        <v>300</v>
      </c>
      <c r="H880" s="15">
        <v>0.6</v>
      </c>
      <c r="I880" s="14"/>
      <c r="L880" s="13"/>
      <c r="M880" s="56"/>
      <c r="N880" s="55"/>
      <c r="O880" s="55"/>
      <c r="P880" s="55"/>
      <c r="Q880" s="55"/>
      <c r="R880" s="55"/>
      <c r="S880" s="55"/>
      <c r="T880" s="54"/>
      <c r="AT880" s="9" t="s">
        <v>4</v>
      </c>
      <c r="AU880" s="9" t="s">
        <v>3</v>
      </c>
      <c r="AV880" s="8" t="s">
        <v>3</v>
      </c>
      <c r="AW880" s="8" t="s">
        <v>2</v>
      </c>
      <c r="AX880" s="8" t="s">
        <v>7</v>
      </c>
      <c r="AY880" s="9" t="s">
        <v>0</v>
      </c>
    </row>
    <row r="881" spans="1:65" s="8" customFormat="1" x14ac:dyDescent="0.2">
      <c r="B881" s="13"/>
      <c r="D881" s="17" t="s">
        <v>4</v>
      </c>
      <c r="E881" s="9" t="s">
        <v>6</v>
      </c>
      <c r="F881" s="16" t="s">
        <v>299</v>
      </c>
      <c r="H881" s="15">
        <v>0.12</v>
      </c>
      <c r="I881" s="14"/>
      <c r="L881" s="13"/>
      <c r="M881" s="56"/>
      <c r="N881" s="55"/>
      <c r="O881" s="55"/>
      <c r="P881" s="55"/>
      <c r="Q881" s="55"/>
      <c r="R881" s="55"/>
      <c r="S881" s="55"/>
      <c r="T881" s="54"/>
      <c r="AT881" s="9" t="s">
        <v>4</v>
      </c>
      <c r="AU881" s="9" t="s">
        <v>3</v>
      </c>
      <c r="AV881" s="8" t="s">
        <v>3</v>
      </c>
      <c r="AW881" s="8" t="s">
        <v>2</v>
      </c>
      <c r="AX881" s="8" t="s">
        <v>7</v>
      </c>
      <c r="AY881" s="9" t="s">
        <v>0</v>
      </c>
    </row>
    <row r="882" spans="1:65" s="69" customFormat="1" x14ac:dyDescent="0.2">
      <c r="B882" s="74"/>
      <c r="D882" s="17" t="s">
        <v>4</v>
      </c>
      <c r="E882" s="70" t="s">
        <v>6</v>
      </c>
      <c r="F882" s="77" t="s">
        <v>42</v>
      </c>
      <c r="H882" s="76">
        <v>1.6400000000000001</v>
      </c>
      <c r="I882" s="75"/>
      <c r="L882" s="74"/>
      <c r="M882" s="73"/>
      <c r="N882" s="72"/>
      <c r="O882" s="72"/>
      <c r="P882" s="72"/>
      <c r="Q882" s="72"/>
      <c r="R882" s="72"/>
      <c r="S882" s="72"/>
      <c r="T882" s="71"/>
      <c r="AT882" s="70" t="s">
        <v>4</v>
      </c>
      <c r="AU882" s="70" t="s">
        <v>3</v>
      </c>
      <c r="AV882" s="69" t="s">
        <v>19</v>
      </c>
      <c r="AW882" s="69" t="s">
        <v>2</v>
      </c>
      <c r="AX882" s="69" t="s">
        <v>1</v>
      </c>
      <c r="AY882" s="70" t="s">
        <v>0</v>
      </c>
    </row>
    <row r="883" spans="1:65" s="2" customFormat="1" ht="16.5" customHeight="1" x14ac:dyDescent="0.2">
      <c r="A883" s="3"/>
      <c r="B883" s="41"/>
      <c r="C883" s="40" t="s">
        <v>298</v>
      </c>
      <c r="D883" s="40" t="s">
        <v>11</v>
      </c>
      <c r="E883" s="39" t="s">
        <v>297</v>
      </c>
      <c r="F883" s="34" t="s">
        <v>296</v>
      </c>
      <c r="G883" s="38" t="s">
        <v>54</v>
      </c>
      <c r="H883" s="37">
        <v>1.64</v>
      </c>
      <c r="I883" s="36"/>
      <c r="J883" s="35">
        <f>ROUND(I883*H883,2)</f>
        <v>0</v>
      </c>
      <c r="K883" s="34" t="s">
        <v>13</v>
      </c>
      <c r="L883" s="4"/>
      <c r="M883" s="33" t="s">
        <v>6</v>
      </c>
      <c r="N883" s="32" t="s">
        <v>12</v>
      </c>
      <c r="O883" s="31"/>
      <c r="P883" s="30">
        <f>O883*H883</f>
        <v>0</v>
      </c>
      <c r="Q883" s="30">
        <v>0</v>
      </c>
      <c r="R883" s="30">
        <f>Q883*H883</f>
        <v>0</v>
      </c>
      <c r="S883" s="30">
        <v>0</v>
      </c>
      <c r="T883" s="29">
        <f>S883*H883</f>
        <v>0</v>
      </c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R883" s="26" t="s">
        <v>19</v>
      </c>
      <c r="AT883" s="26" t="s">
        <v>11</v>
      </c>
      <c r="AU883" s="26" t="s">
        <v>3</v>
      </c>
      <c r="AY883" s="27" t="s">
        <v>0</v>
      </c>
      <c r="BE883" s="28">
        <f>IF(N883="základní",J883,0)</f>
        <v>0</v>
      </c>
      <c r="BF883" s="28">
        <f>IF(N883="snížená",J883,0)</f>
        <v>0</v>
      </c>
      <c r="BG883" s="28">
        <f>IF(N883="zákl. přenesená",J883,0)</f>
        <v>0</v>
      </c>
      <c r="BH883" s="28">
        <f>IF(N883="sníž. přenesená",J883,0)</f>
        <v>0</v>
      </c>
      <c r="BI883" s="28">
        <f>IF(N883="nulová",J883,0)</f>
        <v>0</v>
      </c>
      <c r="BJ883" s="27" t="s">
        <v>1</v>
      </c>
      <c r="BK883" s="28">
        <f>ROUND(I883*H883,2)</f>
        <v>0</v>
      </c>
      <c r="BL883" s="27" t="s">
        <v>19</v>
      </c>
      <c r="BM883" s="26" t="s">
        <v>295</v>
      </c>
    </row>
    <row r="884" spans="1:65" s="2" customFormat="1" ht="16.5" customHeight="1" x14ac:dyDescent="0.2">
      <c r="A884" s="3"/>
      <c r="B884" s="41"/>
      <c r="C884" s="93" t="s">
        <v>294</v>
      </c>
      <c r="D884" s="93" t="s">
        <v>11</v>
      </c>
      <c r="E884" s="92" t="s">
        <v>293</v>
      </c>
      <c r="F884" s="91" t="s">
        <v>292</v>
      </c>
      <c r="G884" s="38" t="s">
        <v>88</v>
      </c>
      <c r="H884" s="37">
        <v>1</v>
      </c>
      <c r="I884" s="36"/>
      <c r="J884" s="35">
        <f>ROUND(I884*H884,2)</f>
        <v>0</v>
      </c>
      <c r="K884" s="34" t="s">
        <v>6</v>
      </c>
      <c r="L884" s="4"/>
      <c r="M884" s="33" t="s">
        <v>6</v>
      </c>
      <c r="N884" s="32" t="s">
        <v>12</v>
      </c>
      <c r="O884" s="31"/>
      <c r="P884" s="30">
        <f>O884*H884</f>
        <v>0</v>
      </c>
      <c r="Q884" s="30">
        <v>1.06409</v>
      </c>
      <c r="R884" s="30">
        <f>Q884*H884</f>
        <v>1.06409</v>
      </c>
      <c r="S884" s="30">
        <v>0</v>
      </c>
      <c r="T884" s="29">
        <f>S884*H884</f>
        <v>0</v>
      </c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R884" s="26" t="s">
        <v>19</v>
      </c>
      <c r="AT884" s="26" t="s">
        <v>11</v>
      </c>
      <c r="AU884" s="26" t="s">
        <v>3</v>
      </c>
      <c r="AY884" s="27" t="s">
        <v>0</v>
      </c>
      <c r="BE884" s="28">
        <f>IF(N884="základní",J884,0)</f>
        <v>0</v>
      </c>
      <c r="BF884" s="28">
        <f>IF(N884="snížená",J884,0)</f>
        <v>0</v>
      </c>
      <c r="BG884" s="28">
        <f>IF(N884="zákl. přenesená",J884,0)</f>
        <v>0</v>
      </c>
      <c r="BH884" s="28">
        <f>IF(N884="sníž. přenesená",J884,0)</f>
        <v>0</v>
      </c>
      <c r="BI884" s="28">
        <f>IF(N884="nulová",J884,0)</f>
        <v>0</v>
      </c>
      <c r="BJ884" s="27" t="s">
        <v>1</v>
      </c>
      <c r="BK884" s="28">
        <f>ROUND(I884*H884,2)</f>
        <v>0</v>
      </c>
      <c r="BL884" s="27" t="s">
        <v>19</v>
      </c>
      <c r="BM884" s="26" t="s">
        <v>291</v>
      </c>
    </row>
    <row r="885" spans="1:65" s="2" customFormat="1" ht="16.5" customHeight="1" x14ac:dyDescent="0.2">
      <c r="A885" s="3"/>
      <c r="B885" s="41"/>
      <c r="C885" s="93" t="s">
        <v>290</v>
      </c>
      <c r="D885" s="93" t="s">
        <v>11</v>
      </c>
      <c r="E885" s="92" t="s">
        <v>289</v>
      </c>
      <c r="F885" s="91" t="s">
        <v>288</v>
      </c>
      <c r="G885" s="38" t="s">
        <v>88</v>
      </c>
      <c r="H885" s="37">
        <v>1</v>
      </c>
      <c r="I885" s="36"/>
      <c r="J885" s="35">
        <f>ROUND(I885*H885,2)</f>
        <v>0</v>
      </c>
      <c r="K885" s="34" t="s">
        <v>6</v>
      </c>
      <c r="L885" s="4"/>
      <c r="M885" s="33" t="s">
        <v>6</v>
      </c>
      <c r="N885" s="32" t="s">
        <v>12</v>
      </c>
      <c r="O885" s="31"/>
      <c r="P885" s="30">
        <f>O885*H885</f>
        <v>0</v>
      </c>
      <c r="Q885" s="30">
        <v>3.0640900000000002</v>
      </c>
      <c r="R885" s="30">
        <f>Q885*H885</f>
        <v>3.0640900000000002</v>
      </c>
      <c r="S885" s="30">
        <v>0</v>
      </c>
      <c r="T885" s="29">
        <f>S885*H885</f>
        <v>0</v>
      </c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R885" s="26" t="s">
        <v>19</v>
      </c>
      <c r="AT885" s="26" t="s">
        <v>11</v>
      </c>
      <c r="AU885" s="26" t="s">
        <v>3</v>
      </c>
      <c r="AY885" s="27" t="s">
        <v>0</v>
      </c>
      <c r="BE885" s="28">
        <f>IF(N885="základní",J885,0)</f>
        <v>0</v>
      </c>
      <c r="BF885" s="28">
        <f>IF(N885="snížená",J885,0)</f>
        <v>0</v>
      </c>
      <c r="BG885" s="28">
        <f>IF(N885="zákl. přenesená",J885,0)</f>
        <v>0</v>
      </c>
      <c r="BH885" s="28">
        <f>IF(N885="sníž. přenesená",J885,0)</f>
        <v>0</v>
      </c>
      <c r="BI885" s="28">
        <f>IF(N885="nulová",J885,0)</f>
        <v>0</v>
      </c>
      <c r="BJ885" s="27" t="s">
        <v>1</v>
      </c>
      <c r="BK885" s="28">
        <f>ROUND(I885*H885,2)</f>
        <v>0</v>
      </c>
      <c r="BL885" s="27" t="s">
        <v>19</v>
      </c>
      <c r="BM885" s="26" t="s">
        <v>287</v>
      </c>
    </row>
    <row r="886" spans="1:65" s="42" customFormat="1" ht="22.9" customHeight="1" x14ac:dyDescent="0.2">
      <c r="B886" s="50"/>
      <c r="D886" s="44" t="s">
        <v>18</v>
      </c>
      <c r="E886" s="68" t="s">
        <v>286</v>
      </c>
      <c r="F886" s="68" t="s">
        <v>285</v>
      </c>
      <c r="I886" s="52"/>
      <c r="J886" s="67">
        <f>BK886</f>
        <v>0</v>
      </c>
      <c r="L886" s="50"/>
      <c r="M886" s="49"/>
      <c r="N886" s="47"/>
      <c r="O886" s="47"/>
      <c r="P886" s="48">
        <f>SUM(P887:P914)</f>
        <v>0</v>
      </c>
      <c r="Q886" s="47"/>
      <c r="R886" s="48">
        <f>SUM(R887:R914)</f>
        <v>460.04999040000007</v>
      </c>
      <c r="S886" s="47"/>
      <c r="T886" s="46">
        <f>SUM(T887:T914)</f>
        <v>0</v>
      </c>
      <c r="AR886" s="44" t="s">
        <v>1</v>
      </c>
      <c r="AT886" s="45" t="s">
        <v>18</v>
      </c>
      <c r="AU886" s="45" t="s">
        <v>1</v>
      </c>
      <c r="AY886" s="44" t="s">
        <v>0</v>
      </c>
      <c r="BK886" s="43">
        <f>SUM(BK887:BK914)</f>
        <v>0</v>
      </c>
    </row>
    <row r="887" spans="1:65" s="2" customFormat="1" ht="16.5" customHeight="1" x14ac:dyDescent="0.2">
      <c r="A887" s="3"/>
      <c r="B887" s="41"/>
      <c r="C887" s="40" t="s">
        <v>284</v>
      </c>
      <c r="D887" s="40" t="s">
        <v>11</v>
      </c>
      <c r="E887" s="39" t="s">
        <v>283</v>
      </c>
      <c r="F887" s="34" t="s">
        <v>282</v>
      </c>
      <c r="G887" s="38" t="s">
        <v>251</v>
      </c>
      <c r="H887" s="37">
        <v>184.86</v>
      </c>
      <c r="I887" s="36"/>
      <c r="J887" s="35">
        <f>ROUND(I887*H887,2)</f>
        <v>0</v>
      </c>
      <c r="K887" s="34" t="s">
        <v>13</v>
      </c>
      <c r="L887" s="4"/>
      <c r="M887" s="33" t="s">
        <v>6</v>
      </c>
      <c r="N887" s="32" t="s">
        <v>12</v>
      </c>
      <c r="O887" s="31"/>
      <c r="P887" s="30">
        <f>O887*H887</f>
        <v>0</v>
      </c>
      <c r="Q887" s="30">
        <v>2.45329</v>
      </c>
      <c r="R887" s="30">
        <f>Q887*H887</f>
        <v>453.51518940000005</v>
      </c>
      <c r="S887" s="30">
        <v>0</v>
      </c>
      <c r="T887" s="29">
        <f>S887*H887</f>
        <v>0</v>
      </c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R887" s="26" t="s">
        <v>19</v>
      </c>
      <c r="AT887" s="26" t="s">
        <v>11</v>
      </c>
      <c r="AU887" s="26" t="s">
        <v>3</v>
      </c>
      <c r="AY887" s="27" t="s">
        <v>0</v>
      </c>
      <c r="BE887" s="28">
        <f>IF(N887="základní",J887,0)</f>
        <v>0</v>
      </c>
      <c r="BF887" s="28">
        <f>IF(N887="snížená",J887,0)</f>
        <v>0</v>
      </c>
      <c r="BG887" s="28">
        <f>IF(N887="zákl. přenesená",J887,0)</f>
        <v>0</v>
      </c>
      <c r="BH887" s="28">
        <f>IF(N887="sníž. přenesená",J887,0)</f>
        <v>0</v>
      </c>
      <c r="BI887" s="28">
        <f>IF(N887="nulová",J887,0)</f>
        <v>0</v>
      </c>
      <c r="BJ887" s="27" t="s">
        <v>1</v>
      </c>
      <c r="BK887" s="28">
        <f>ROUND(I887*H887,2)</f>
        <v>0</v>
      </c>
      <c r="BL887" s="27" t="s">
        <v>19</v>
      </c>
      <c r="BM887" s="26" t="s">
        <v>281</v>
      </c>
    </row>
    <row r="888" spans="1:65" s="18" customFormat="1" x14ac:dyDescent="0.2">
      <c r="B888" s="23"/>
      <c r="D888" s="17" t="s">
        <v>4</v>
      </c>
      <c r="E888" s="19" t="s">
        <v>6</v>
      </c>
      <c r="F888" s="25" t="s">
        <v>118</v>
      </c>
      <c r="H888" s="19" t="s">
        <v>6</v>
      </c>
      <c r="I888" s="24"/>
      <c r="L888" s="23"/>
      <c r="M888" s="22"/>
      <c r="N888" s="21"/>
      <c r="O888" s="21"/>
      <c r="P888" s="21"/>
      <c r="Q888" s="21"/>
      <c r="R888" s="21"/>
      <c r="S888" s="21"/>
      <c r="T888" s="20"/>
      <c r="AT888" s="19" t="s">
        <v>4</v>
      </c>
      <c r="AU888" s="19" t="s">
        <v>3</v>
      </c>
      <c r="AV888" s="18" t="s">
        <v>1</v>
      </c>
      <c r="AW888" s="18" t="s">
        <v>2</v>
      </c>
      <c r="AX888" s="18" t="s">
        <v>7</v>
      </c>
      <c r="AY888" s="19" t="s">
        <v>0</v>
      </c>
    </row>
    <row r="889" spans="1:65" s="18" customFormat="1" x14ac:dyDescent="0.2">
      <c r="B889" s="23"/>
      <c r="D889" s="17" t="s">
        <v>4</v>
      </c>
      <c r="E889" s="19" t="s">
        <v>6</v>
      </c>
      <c r="F889" s="25" t="s">
        <v>116</v>
      </c>
      <c r="H889" s="19" t="s">
        <v>6</v>
      </c>
      <c r="I889" s="24"/>
      <c r="L889" s="23"/>
      <c r="M889" s="22"/>
      <c r="N889" s="21"/>
      <c r="O889" s="21"/>
      <c r="P889" s="21"/>
      <c r="Q889" s="21"/>
      <c r="R889" s="21"/>
      <c r="S889" s="21"/>
      <c r="T889" s="20"/>
      <c r="AT889" s="19" t="s">
        <v>4</v>
      </c>
      <c r="AU889" s="19" t="s">
        <v>3</v>
      </c>
      <c r="AV889" s="18" t="s">
        <v>1</v>
      </c>
      <c r="AW889" s="18" t="s">
        <v>2</v>
      </c>
      <c r="AX889" s="18" t="s">
        <v>7</v>
      </c>
      <c r="AY889" s="19" t="s">
        <v>0</v>
      </c>
    </row>
    <row r="890" spans="1:65" s="8" customFormat="1" x14ac:dyDescent="0.2">
      <c r="B890" s="13"/>
      <c r="D890" s="17" t="s">
        <v>4</v>
      </c>
      <c r="E890" s="9" t="s">
        <v>6</v>
      </c>
      <c r="F890" s="16" t="s">
        <v>280</v>
      </c>
      <c r="H890" s="15">
        <v>84.24</v>
      </c>
      <c r="I890" s="14"/>
      <c r="L890" s="13"/>
      <c r="M890" s="56"/>
      <c r="N890" s="55"/>
      <c r="O890" s="55"/>
      <c r="P890" s="55"/>
      <c r="Q890" s="55"/>
      <c r="R890" s="55"/>
      <c r="S890" s="55"/>
      <c r="T890" s="54"/>
      <c r="AT890" s="9" t="s">
        <v>4</v>
      </c>
      <c r="AU890" s="9" t="s">
        <v>3</v>
      </c>
      <c r="AV890" s="8" t="s">
        <v>3</v>
      </c>
      <c r="AW890" s="8" t="s">
        <v>2</v>
      </c>
      <c r="AX890" s="8" t="s">
        <v>7</v>
      </c>
      <c r="AY890" s="9" t="s">
        <v>0</v>
      </c>
    </row>
    <row r="891" spans="1:65" s="8" customFormat="1" x14ac:dyDescent="0.2">
      <c r="B891" s="13"/>
      <c r="D891" s="17" t="s">
        <v>4</v>
      </c>
      <c r="E891" s="9" t="s">
        <v>6</v>
      </c>
      <c r="F891" s="16" t="s">
        <v>279</v>
      </c>
      <c r="H891" s="15">
        <v>66.239999999999995</v>
      </c>
      <c r="I891" s="14"/>
      <c r="L891" s="13"/>
      <c r="M891" s="56"/>
      <c r="N891" s="55"/>
      <c r="O891" s="55"/>
      <c r="P891" s="55"/>
      <c r="Q891" s="55"/>
      <c r="R891" s="55"/>
      <c r="S891" s="55"/>
      <c r="T891" s="54"/>
      <c r="AT891" s="9" t="s">
        <v>4</v>
      </c>
      <c r="AU891" s="9" t="s">
        <v>3</v>
      </c>
      <c r="AV891" s="8" t="s">
        <v>3</v>
      </c>
      <c r="AW891" s="8" t="s">
        <v>2</v>
      </c>
      <c r="AX891" s="8" t="s">
        <v>7</v>
      </c>
      <c r="AY891" s="9" t="s">
        <v>0</v>
      </c>
    </row>
    <row r="892" spans="1:65" s="18" customFormat="1" x14ac:dyDescent="0.2">
      <c r="B892" s="23"/>
      <c r="D892" s="17" t="s">
        <v>4</v>
      </c>
      <c r="E892" s="19" t="s">
        <v>6</v>
      </c>
      <c r="F892" s="25" t="s">
        <v>113</v>
      </c>
      <c r="H892" s="19" t="s">
        <v>6</v>
      </c>
      <c r="I892" s="24"/>
      <c r="L892" s="23"/>
      <c r="M892" s="22"/>
      <c r="N892" s="21"/>
      <c r="O892" s="21"/>
      <c r="P892" s="21"/>
      <c r="Q892" s="21"/>
      <c r="R892" s="21"/>
      <c r="S892" s="21"/>
      <c r="T892" s="20"/>
      <c r="AT892" s="19" t="s">
        <v>4</v>
      </c>
      <c r="AU892" s="19" t="s">
        <v>3</v>
      </c>
      <c r="AV892" s="18" t="s">
        <v>1</v>
      </c>
      <c r="AW892" s="18" t="s">
        <v>2</v>
      </c>
      <c r="AX892" s="18" t="s">
        <v>7</v>
      </c>
      <c r="AY892" s="19" t="s">
        <v>0</v>
      </c>
    </row>
    <row r="893" spans="1:65" s="8" customFormat="1" x14ac:dyDescent="0.2">
      <c r="B893" s="13"/>
      <c r="D893" s="17" t="s">
        <v>4</v>
      </c>
      <c r="E893" s="9" t="s">
        <v>6</v>
      </c>
      <c r="F893" s="16" t="s">
        <v>278</v>
      </c>
      <c r="H893" s="15">
        <v>34.380000000000003</v>
      </c>
      <c r="I893" s="14"/>
      <c r="L893" s="13"/>
      <c r="M893" s="56"/>
      <c r="N893" s="55"/>
      <c r="O893" s="55"/>
      <c r="P893" s="55"/>
      <c r="Q893" s="55"/>
      <c r="R893" s="55"/>
      <c r="S893" s="55"/>
      <c r="T893" s="54"/>
      <c r="AT893" s="9" t="s">
        <v>4</v>
      </c>
      <c r="AU893" s="9" t="s">
        <v>3</v>
      </c>
      <c r="AV893" s="8" t="s">
        <v>3</v>
      </c>
      <c r="AW893" s="8" t="s">
        <v>2</v>
      </c>
      <c r="AX893" s="8" t="s">
        <v>7</v>
      </c>
      <c r="AY893" s="9" t="s">
        <v>0</v>
      </c>
    </row>
    <row r="894" spans="1:65" s="69" customFormat="1" x14ac:dyDescent="0.2">
      <c r="B894" s="74"/>
      <c r="D894" s="17" t="s">
        <v>4</v>
      </c>
      <c r="E894" s="70" t="s">
        <v>6</v>
      </c>
      <c r="F894" s="77" t="s">
        <v>42</v>
      </c>
      <c r="H894" s="76">
        <v>184.85999999999999</v>
      </c>
      <c r="I894" s="75"/>
      <c r="L894" s="74"/>
      <c r="M894" s="73"/>
      <c r="N894" s="72"/>
      <c r="O894" s="72"/>
      <c r="P894" s="72"/>
      <c r="Q894" s="72"/>
      <c r="R894" s="72"/>
      <c r="S894" s="72"/>
      <c r="T894" s="71"/>
      <c r="AT894" s="70" t="s">
        <v>4</v>
      </c>
      <c r="AU894" s="70" t="s">
        <v>3</v>
      </c>
      <c r="AV894" s="69" t="s">
        <v>19</v>
      </c>
      <c r="AW894" s="69" t="s">
        <v>2</v>
      </c>
      <c r="AX894" s="69" t="s">
        <v>1</v>
      </c>
      <c r="AY894" s="70" t="s">
        <v>0</v>
      </c>
    </row>
    <row r="895" spans="1:65" s="2" customFormat="1" ht="16.5" customHeight="1" x14ac:dyDescent="0.2">
      <c r="A895" s="3"/>
      <c r="B895" s="41"/>
      <c r="C895" s="40" t="s">
        <v>277</v>
      </c>
      <c r="D895" s="40" t="s">
        <v>11</v>
      </c>
      <c r="E895" s="39" t="s">
        <v>276</v>
      </c>
      <c r="F895" s="34" t="s">
        <v>275</v>
      </c>
      <c r="G895" s="38" t="s">
        <v>251</v>
      </c>
      <c r="H895" s="37">
        <v>184.86</v>
      </c>
      <c r="I895" s="36"/>
      <c r="J895" s="35">
        <f>ROUND(I895*H895,2)</f>
        <v>0</v>
      </c>
      <c r="K895" s="34" t="s">
        <v>13</v>
      </c>
      <c r="L895" s="4"/>
      <c r="M895" s="33" t="s">
        <v>6</v>
      </c>
      <c r="N895" s="32" t="s">
        <v>12</v>
      </c>
      <c r="O895" s="31"/>
      <c r="P895" s="30">
        <f>O895*H895</f>
        <v>0</v>
      </c>
      <c r="Q895" s="30">
        <v>0</v>
      </c>
      <c r="R895" s="30">
        <f>Q895*H895</f>
        <v>0</v>
      </c>
      <c r="S895" s="30">
        <v>0</v>
      </c>
      <c r="T895" s="29">
        <f>S895*H895</f>
        <v>0</v>
      </c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R895" s="26" t="s">
        <v>19</v>
      </c>
      <c r="AT895" s="26" t="s">
        <v>11</v>
      </c>
      <c r="AU895" s="26" t="s">
        <v>3</v>
      </c>
      <c r="AY895" s="27" t="s">
        <v>0</v>
      </c>
      <c r="BE895" s="28">
        <f>IF(N895="základní",J895,0)</f>
        <v>0</v>
      </c>
      <c r="BF895" s="28">
        <f>IF(N895="snížená",J895,0)</f>
        <v>0</v>
      </c>
      <c r="BG895" s="28">
        <f>IF(N895="zákl. přenesená",J895,0)</f>
        <v>0</v>
      </c>
      <c r="BH895" s="28">
        <f>IF(N895="sníž. přenesená",J895,0)</f>
        <v>0</v>
      </c>
      <c r="BI895" s="28">
        <f>IF(N895="nulová",J895,0)</f>
        <v>0</v>
      </c>
      <c r="BJ895" s="27" t="s">
        <v>1</v>
      </c>
      <c r="BK895" s="28">
        <f>ROUND(I895*H895,2)</f>
        <v>0</v>
      </c>
      <c r="BL895" s="27" t="s">
        <v>19</v>
      </c>
      <c r="BM895" s="26" t="s">
        <v>274</v>
      </c>
    </row>
    <row r="896" spans="1:65" s="2" customFormat="1" ht="16.5" customHeight="1" x14ac:dyDescent="0.2">
      <c r="A896" s="3"/>
      <c r="B896" s="41"/>
      <c r="C896" s="40" t="s">
        <v>273</v>
      </c>
      <c r="D896" s="40" t="s">
        <v>11</v>
      </c>
      <c r="E896" s="39" t="s">
        <v>272</v>
      </c>
      <c r="F896" s="34" t="s">
        <v>271</v>
      </c>
      <c r="G896" s="38" t="s">
        <v>251</v>
      </c>
      <c r="H896" s="37">
        <v>2.44</v>
      </c>
      <c r="I896" s="36"/>
      <c r="J896" s="35">
        <f>ROUND(I896*H896,2)</f>
        <v>0</v>
      </c>
      <c r="K896" s="34" t="s">
        <v>13</v>
      </c>
      <c r="L896" s="4"/>
      <c r="M896" s="33" t="s">
        <v>6</v>
      </c>
      <c r="N896" s="32" t="s">
        <v>12</v>
      </c>
      <c r="O896" s="31"/>
      <c r="P896" s="30">
        <f>O896*H896</f>
        <v>0</v>
      </c>
      <c r="Q896" s="30">
        <v>0</v>
      </c>
      <c r="R896" s="30">
        <f>Q896*H896</f>
        <v>0</v>
      </c>
      <c r="S896" s="30">
        <v>0</v>
      </c>
      <c r="T896" s="29">
        <f>S896*H896</f>
        <v>0</v>
      </c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R896" s="26" t="s">
        <v>19</v>
      </c>
      <c r="AT896" s="26" t="s">
        <v>11</v>
      </c>
      <c r="AU896" s="26" t="s">
        <v>3</v>
      </c>
      <c r="AY896" s="27" t="s">
        <v>0</v>
      </c>
      <c r="BE896" s="28">
        <f>IF(N896="základní",J896,0)</f>
        <v>0</v>
      </c>
      <c r="BF896" s="28">
        <f>IF(N896="snížená",J896,0)</f>
        <v>0</v>
      </c>
      <c r="BG896" s="28">
        <f>IF(N896="zákl. přenesená",J896,0)</f>
        <v>0</v>
      </c>
      <c r="BH896" s="28">
        <f>IF(N896="sníž. přenesená",J896,0)</f>
        <v>0</v>
      </c>
      <c r="BI896" s="28">
        <f>IF(N896="nulová",J896,0)</f>
        <v>0</v>
      </c>
      <c r="BJ896" s="27" t="s">
        <v>1</v>
      </c>
      <c r="BK896" s="28">
        <f>ROUND(I896*H896,2)</f>
        <v>0</v>
      </c>
      <c r="BL896" s="27" t="s">
        <v>19</v>
      </c>
      <c r="BM896" s="26" t="s">
        <v>270</v>
      </c>
    </row>
    <row r="897" spans="1:65" s="18" customFormat="1" x14ac:dyDescent="0.2">
      <c r="B897" s="23"/>
      <c r="D897" s="17" t="s">
        <v>4</v>
      </c>
      <c r="E897" s="19" t="s">
        <v>6</v>
      </c>
      <c r="F897" s="25" t="s">
        <v>150</v>
      </c>
      <c r="H897" s="19" t="s">
        <v>6</v>
      </c>
      <c r="I897" s="24"/>
      <c r="L897" s="23"/>
      <c r="M897" s="22"/>
      <c r="N897" s="21"/>
      <c r="O897" s="21"/>
      <c r="P897" s="21"/>
      <c r="Q897" s="21"/>
      <c r="R897" s="21"/>
      <c r="S897" s="21"/>
      <c r="T897" s="20"/>
      <c r="AT897" s="19" t="s">
        <v>4</v>
      </c>
      <c r="AU897" s="19" t="s">
        <v>3</v>
      </c>
      <c r="AV897" s="18" t="s">
        <v>1</v>
      </c>
      <c r="AW897" s="18" t="s">
        <v>2</v>
      </c>
      <c r="AX897" s="18" t="s">
        <v>7</v>
      </c>
      <c r="AY897" s="19" t="s">
        <v>0</v>
      </c>
    </row>
    <row r="898" spans="1:65" s="18" customFormat="1" x14ac:dyDescent="0.2">
      <c r="B898" s="23"/>
      <c r="D898" s="17" t="s">
        <v>4</v>
      </c>
      <c r="E898" s="19" t="s">
        <v>6</v>
      </c>
      <c r="F898" s="25" t="s">
        <v>149</v>
      </c>
      <c r="H898" s="19" t="s">
        <v>6</v>
      </c>
      <c r="I898" s="24"/>
      <c r="L898" s="23"/>
      <c r="M898" s="22"/>
      <c r="N898" s="21"/>
      <c r="O898" s="21"/>
      <c r="P898" s="21"/>
      <c r="Q898" s="21"/>
      <c r="R898" s="21"/>
      <c r="S898" s="21"/>
      <c r="T898" s="20"/>
      <c r="AT898" s="19" t="s">
        <v>4</v>
      </c>
      <c r="AU898" s="19" t="s">
        <v>3</v>
      </c>
      <c r="AV898" s="18" t="s">
        <v>1</v>
      </c>
      <c r="AW898" s="18" t="s">
        <v>2</v>
      </c>
      <c r="AX898" s="18" t="s">
        <v>7</v>
      </c>
      <c r="AY898" s="19" t="s">
        <v>0</v>
      </c>
    </row>
    <row r="899" spans="1:65" s="18" customFormat="1" x14ac:dyDescent="0.2">
      <c r="B899" s="23"/>
      <c r="D899" s="17" t="s">
        <v>4</v>
      </c>
      <c r="E899" s="19" t="s">
        <v>6</v>
      </c>
      <c r="F899" s="25" t="s">
        <v>236</v>
      </c>
      <c r="H899" s="19" t="s">
        <v>6</v>
      </c>
      <c r="I899" s="24"/>
      <c r="L899" s="23"/>
      <c r="M899" s="22"/>
      <c r="N899" s="21"/>
      <c r="O899" s="21"/>
      <c r="P899" s="21"/>
      <c r="Q899" s="21"/>
      <c r="R899" s="21"/>
      <c r="S899" s="21"/>
      <c r="T899" s="20"/>
      <c r="AT899" s="19" t="s">
        <v>4</v>
      </c>
      <c r="AU899" s="19" t="s">
        <v>3</v>
      </c>
      <c r="AV899" s="18" t="s">
        <v>1</v>
      </c>
      <c r="AW899" s="18" t="s">
        <v>2</v>
      </c>
      <c r="AX899" s="18" t="s">
        <v>7</v>
      </c>
      <c r="AY899" s="19" t="s">
        <v>0</v>
      </c>
    </row>
    <row r="900" spans="1:65" s="18" customFormat="1" x14ac:dyDescent="0.2">
      <c r="B900" s="23"/>
      <c r="D900" s="17" t="s">
        <v>4</v>
      </c>
      <c r="E900" s="19" t="s">
        <v>6</v>
      </c>
      <c r="F900" s="25" t="s">
        <v>225</v>
      </c>
      <c r="H900" s="19" t="s">
        <v>6</v>
      </c>
      <c r="I900" s="24"/>
      <c r="L900" s="23"/>
      <c r="M900" s="22"/>
      <c r="N900" s="21"/>
      <c r="O900" s="21"/>
      <c r="P900" s="21"/>
      <c r="Q900" s="21"/>
      <c r="R900" s="21"/>
      <c r="S900" s="21"/>
      <c r="T900" s="20"/>
      <c r="AT900" s="19" t="s">
        <v>4</v>
      </c>
      <c r="AU900" s="19" t="s">
        <v>3</v>
      </c>
      <c r="AV900" s="18" t="s">
        <v>1</v>
      </c>
      <c r="AW900" s="18" t="s">
        <v>2</v>
      </c>
      <c r="AX900" s="18" t="s">
        <v>7</v>
      </c>
      <c r="AY900" s="19" t="s">
        <v>0</v>
      </c>
    </row>
    <row r="901" spans="1:65" s="8" customFormat="1" x14ac:dyDescent="0.2">
      <c r="B901" s="13"/>
      <c r="D901" s="17" t="s">
        <v>4</v>
      </c>
      <c r="E901" s="9" t="s">
        <v>6</v>
      </c>
      <c r="F901" s="16" t="s">
        <v>269</v>
      </c>
      <c r="H901" s="15">
        <v>2.44</v>
      </c>
      <c r="I901" s="14"/>
      <c r="L901" s="13"/>
      <c r="M901" s="56"/>
      <c r="N901" s="55"/>
      <c r="O901" s="55"/>
      <c r="P901" s="55"/>
      <c r="Q901" s="55"/>
      <c r="R901" s="55"/>
      <c r="S901" s="55"/>
      <c r="T901" s="54"/>
      <c r="AT901" s="9" t="s">
        <v>4</v>
      </c>
      <c r="AU901" s="9" t="s">
        <v>3</v>
      </c>
      <c r="AV901" s="8" t="s">
        <v>3</v>
      </c>
      <c r="AW901" s="8" t="s">
        <v>2</v>
      </c>
      <c r="AX901" s="8" t="s">
        <v>1</v>
      </c>
      <c r="AY901" s="9" t="s">
        <v>0</v>
      </c>
    </row>
    <row r="902" spans="1:65" s="2" customFormat="1" ht="21.75" customHeight="1" x14ac:dyDescent="0.2">
      <c r="A902" s="3"/>
      <c r="B902" s="41"/>
      <c r="C902" s="40" t="s">
        <v>268</v>
      </c>
      <c r="D902" s="40" t="s">
        <v>11</v>
      </c>
      <c r="E902" s="39" t="s">
        <v>267</v>
      </c>
      <c r="F902" s="34" t="s">
        <v>266</v>
      </c>
      <c r="G902" s="38" t="s">
        <v>251</v>
      </c>
      <c r="H902" s="37">
        <v>184.86</v>
      </c>
      <c r="I902" s="36"/>
      <c r="J902" s="35">
        <f>ROUND(I902*H902,2)</f>
        <v>0</v>
      </c>
      <c r="K902" s="34" t="s">
        <v>13</v>
      </c>
      <c r="L902" s="4"/>
      <c r="M902" s="33" t="s">
        <v>6</v>
      </c>
      <c r="N902" s="32" t="s">
        <v>12</v>
      </c>
      <c r="O902" s="31"/>
      <c r="P902" s="30">
        <f>O902*H902</f>
        <v>0</v>
      </c>
      <c r="Q902" s="30">
        <v>3.5349999999999999E-2</v>
      </c>
      <c r="R902" s="30">
        <f>Q902*H902</f>
        <v>6.5348010000000007</v>
      </c>
      <c r="S902" s="30">
        <v>0</v>
      </c>
      <c r="T902" s="29">
        <f>S902*H902</f>
        <v>0</v>
      </c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R902" s="26" t="s">
        <v>19</v>
      </c>
      <c r="AT902" s="26" t="s">
        <v>11</v>
      </c>
      <c r="AU902" s="26" t="s">
        <v>3</v>
      </c>
      <c r="AY902" s="27" t="s">
        <v>0</v>
      </c>
      <c r="BE902" s="28">
        <f>IF(N902="základní",J902,0)</f>
        <v>0</v>
      </c>
      <c r="BF902" s="28">
        <f>IF(N902="snížená",J902,0)</f>
        <v>0</v>
      </c>
      <c r="BG902" s="28">
        <f>IF(N902="zákl. přenesená",J902,0)</f>
        <v>0</v>
      </c>
      <c r="BH902" s="28">
        <f>IF(N902="sníž. přenesená",J902,0)</f>
        <v>0</v>
      </c>
      <c r="BI902" s="28">
        <f>IF(N902="nulová",J902,0)</f>
        <v>0</v>
      </c>
      <c r="BJ902" s="27" t="s">
        <v>1</v>
      </c>
      <c r="BK902" s="28">
        <f>ROUND(I902*H902,2)</f>
        <v>0</v>
      </c>
      <c r="BL902" s="27" t="s">
        <v>19</v>
      </c>
      <c r="BM902" s="26" t="s">
        <v>265</v>
      </c>
    </row>
    <row r="903" spans="1:65" s="2" customFormat="1" ht="16.5" customHeight="1" x14ac:dyDescent="0.2">
      <c r="A903" s="3"/>
      <c r="B903" s="41"/>
      <c r="C903" s="40" t="s">
        <v>264</v>
      </c>
      <c r="D903" s="40" t="s">
        <v>11</v>
      </c>
      <c r="E903" s="39" t="s">
        <v>263</v>
      </c>
      <c r="F903" s="34" t="s">
        <v>262</v>
      </c>
      <c r="G903" s="38" t="s">
        <v>54</v>
      </c>
      <c r="H903" s="37">
        <v>13.14</v>
      </c>
      <c r="I903" s="36"/>
      <c r="J903" s="35">
        <f>ROUND(I903*H903,2)</f>
        <v>0</v>
      </c>
      <c r="K903" s="34" t="s">
        <v>13</v>
      </c>
      <c r="L903" s="4"/>
      <c r="M903" s="33" t="s">
        <v>6</v>
      </c>
      <c r="N903" s="32" t="s">
        <v>12</v>
      </c>
      <c r="O903" s="31"/>
      <c r="P903" s="30">
        <f>O903*H903</f>
        <v>0</v>
      </c>
      <c r="Q903" s="30">
        <v>0</v>
      </c>
      <c r="R903" s="30">
        <f>Q903*H903</f>
        <v>0</v>
      </c>
      <c r="S903" s="30">
        <v>0</v>
      </c>
      <c r="T903" s="29">
        <f>S903*H903</f>
        <v>0</v>
      </c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R903" s="26" t="s">
        <v>19</v>
      </c>
      <c r="AT903" s="26" t="s">
        <v>11</v>
      </c>
      <c r="AU903" s="26" t="s">
        <v>3</v>
      </c>
      <c r="AY903" s="27" t="s">
        <v>0</v>
      </c>
      <c r="BE903" s="28">
        <f>IF(N903="základní",J903,0)</f>
        <v>0</v>
      </c>
      <c r="BF903" s="28">
        <f>IF(N903="snížená",J903,0)</f>
        <v>0</v>
      </c>
      <c r="BG903" s="28">
        <f>IF(N903="zákl. přenesená",J903,0)</f>
        <v>0</v>
      </c>
      <c r="BH903" s="28">
        <f>IF(N903="sníž. přenesená",J903,0)</f>
        <v>0</v>
      </c>
      <c r="BI903" s="28">
        <f>IF(N903="nulová",J903,0)</f>
        <v>0</v>
      </c>
      <c r="BJ903" s="27" t="s">
        <v>1</v>
      </c>
      <c r="BK903" s="28">
        <f>ROUND(I903*H903,2)</f>
        <v>0</v>
      </c>
      <c r="BL903" s="27" t="s">
        <v>19</v>
      </c>
      <c r="BM903" s="26" t="s">
        <v>261</v>
      </c>
    </row>
    <row r="904" spans="1:65" s="18" customFormat="1" x14ac:dyDescent="0.2">
      <c r="B904" s="23"/>
      <c r="D904" s="17" t="s">
        <v>4</v>
      </c>
      <c r="E904" s="19" t="s">
        <v>6</v>
      </c>
      <c r="F904" s="25" t="s">
        <v>51</v>
      </c>
      <c r="H904" s="19" t="s">
        <v>6</v>
      </c>
      <c r="I904" s="24"/>
      <c r="L904" s="23"/>
      <c r="M904" s="22"/>
      <c r="N904" s="21"/>
      <c r="O904" s="21"/>
      <c r="P904" s="21"/>
      <c r="Q904" s="21"/>
      <c r="R904" s="21"/>
      <c r="S904" s="21"/>
      <c r="T904" s="20"/>
      <c r="AT904" s="19" t="s">
        <v>4</v>
      </c>
      <c r="AU904" s="19" t="s">
        <v>3</v>
      </c>
      <c r="AV904" s="18" t="s">
        <v>1</v>
      </c>
      <c r="AW904" s="18" t="s">
        <v>2</v>
      </c>
      <c r="AX904" s="18" t="s">
        <v>7</v>
      </c>
      <c r="AY904" s="19" t="s">
        <v>0</v>
      </c>
    </row>
    <row r="905" spans="1:65" s="18" customFormat="1" x14ac:dyDescent="0.2">
      <c r="B905" s="23"/>
      <c r="D905" s="17" t="s">
        <v>4</v>
      </c>
      <c r="E905" s="19" t="s">
        <v>6</v>
      </c>
      <c r="F905" s="25" t="s">
        <v>50</v>
      </c>
      <c r="H905" s="19" t="s">
        <v>6</v>
      </c>
      <c r="I905" s="24"/>
      <c r="L905" s="23"/>
      <c r="M905" s="22"/>
      <c r="N905" s="21"/>
      <c r="O905" s="21"/>
      <c r="P905" s="21"/>
      <c r="Q905" s="21"/>
      <c r="R905" s="21"/>
      <c r="S905" s="21"/>
      <c r="T905" s="20"/>
      <c r="AT905" s="19" t="s">
        <v>4</v>
      </c>
      <c r="AU905" s="19" t="s">
        <v>3</v>
      </c>
      <c r="AV905" s="18" t="s">
        <v>1</v>
      </c>
      <c r="AW905" s="18" t="s">
        <v>2</v>
      </c>
      <c r="AX905" s="18" t="s">
        <v>7</v>
      </c>
      <c r="AY905" s="19" t="s">
        <v>0</v>
      </c>
    </row>
    <row r="906" spans="1:65" s="18" customFormat="1" x14ac:dyDescent="0.2">
      <c r="B906" s="23"/>
      <c r="D906" s="17" t="s">
        <v>4</v>
      </c>
      <c r="E906" s="19" t="s">
        <v>6</v>
      </c>
      <c r="F906" s="25" t="s">
        <v>49</v>
      </c>
      <c r="H906" s="19" t="s">
        <v>6</v>
      </c>
      <c r="I906" s="24"/>
      <c r="L906" s="23"/>
      <c r="M906" s="22"/>
      <c r="N906" s="21"/>
      <c r="O906" s="21"/>
      <c r="P906" s="21"/>
      <c r="Q906" s="21"/>
      <c r="R906" s="21"/>
      <c r="S906" s="21"/>
      <c r="T906" s="20"/>
      <c r="AT906" s="19" t="s">
        <v>4</v>
      </c>
      <c r="AU906" s="19" t="s">
        <v>3</v>
      </c>
      <c r="AV906" s="18" t="s">
        <v>1</v>
      </c>
      <c r="AW906" s="18" t="s">
        <v>2</v>
      </c>
      <c r="AX906" s="18" t="s">
        <v>7</v>
      </c>
      <c r="AY906" s="19" t="s">
        <v>0</v>
      </c>
    </row>
    <row r="907" spans="1:65" s="18" customFormat="1" x14ac:dyDescent="0.2">
      <c r="B907" s="23"/>
      <c r="D907" s="17" t="s">
        <v>4</v>
      </c>
      <c r="E907" s="19" t="s">
        <v>6</v>
      </c>
      <c r="F907" s="25" t="s">
        <v>48</v>
      </c>
      <c r="H907" s="19" t="s">
        <v>6</v>
      </c>
      <c r="I907" s="24"/>
      <c r="L907" s="23"/>
      <c r="M907" s="22"/>
      <c r="N907" s="21"/>
      <c r="O907" s="21"/>
      <c r="P907" s="21"/>
      <c r="Q907" s="21"/>
      <c r="R907" s="21"/>
      <c r="S907" s="21"/>
      <c r="T907" s="20"/>
      <c r="AT907" s="19" t="s">
        <v>4</v>
      </c>
      <c r="AU907" s="19" t="s">
        <v>3</v>
      </c>
      <c r="AV907" s="18" t="s">
        <v>1</v>
      </c>
      <c r="AW907" s="18" t="s">
        <v>2</v>
      </c>
      <c r="AX907" s="18" t="s">
        <v>7</v>
      </c>
      <c r="AY907" s="19" t="s">
        <v>0</v>
      </c>
    </row>
    <row r="908" spans="1:65" s="18" customFormat="1" x14ac:dyDescent="0.2">
      <c r="B908" s="23"/>
      <c r="D908" s="17" t="s">
        <v>4</v>
      </c>
      <c r="E908" s="19" t="s">
        <v>6</v>
      </c>
      <c r="F908" s="25" t="s">
        <v>47</v>
      </c>
      <c r="H908" s="19" t="s">
        <v>6</v>
      </c>
      <c r="I908" s="24"/>
      <c r="L908" s="23"/>
      <c r="M908" s="22"/>
      <c r="N908" s="21"/>
      <c r="O908" s="21"/>
      <c r="P908" s="21"/>
      <c r="Q908" s="21"/>
      <c r="R908" s="21"/>
      <c r="S908" s="21"/>
      <c r="T908" s="20"/>
      <c r="AT908" s="19" t="s">
        <v>4</v>
      </c>
      <c r="AU908" s="19" t="s">
        <v>3</v>
      </c>
      <c r="AV908" s="18" t="s">
        <v>1</v>
      </c>
      <c r="AW908" s="18" t="s">
        <v>2</v>
      </c>
      <c r="AX908" s="18" t="s">
        <v>7</v>
      </c>
      <c r="AY908" s="19" t="s">
        <v>0</v>
      </c>
    </row>
    <row r="909" spans="1:65" s="8" customFormat="1" x14ac:dyDescent="0.2">
      <c r="B909" s="13"/>
      <c r="D909" s="17" t="s">
        <v>4</v>
      </c>
      <c r="E909" s="9" t="s">
        <v>6</v>
      </c>
      <c r="F909" s="16" t="s">
        <v>46</v>
      </c>
      <c r="H909" s="15">
        <v>6</v>
      </c>
      <c r="I909" s="14"/>
      <c r="L909" s="13"/>
      <c r="M909" s="56"/>
      <c r="N909" s="55"/>
      <c r="O909" s="55"/>
      <c r="P909" s="55"/>
      <c r="Q909" s="55"/>
      <c r="R909" s="55"/>
      <c r="S909" s="55"/>
      <c r="T909" s="54"/>
      <c r="AT909" s="9" t="s">
        <v>4</v>
      </c>
      <c r="AU909" s="9" t="s">
        <v>3</v>
      </c>
      <c r="AV909" s="8" t="s">
        <v>3</v>
      </c>
      <c r="AW909" s="8" t="s">
        <v>2</v>
      </c>
      <c r="AX909" s="8" t="s">
        <v>7</v>
      </c>
      <c r="AY909" s="9" t="s">
        <v>0</v>
      </c>
    </row>
    <row r="910" spans="1:65" s="8" customFormat="1" x14ac:dyDescent="0.2">
      <c r="B910" s="13"/>
      <c r="D910" s="17" t="s">
        <v>4</v>
      </c>
      <c r="E910" s="9" t="s">
        <v>6</v>
      </c>
      <c r="F910" s="16" t="s">
        <v>45</v>
      </c>
      <c r="H910" s="15">
        <v>6</v>
      </c>
      <c r="I910" s="14"/>
      <c r="L910" s="13"/>
      <c r="M910" s="56"/>
      <c r="N910" s="55"/>
      <c r="O910" s="55"/>
      <c r="P910" s="55"/>
      <c r="Q910" s="55"/>
      <c r="R910" s="55"/>
      <c r="S910" s="55"/>
      <c r="T910" s="54"/>
      <c r="AT910" s="9" t="s">
        <v>4</v>
      </c>
      <c r="AU910" s="9" t="s">
        <v>3</v>
      </c>
      <c r="AV910" s="8" t="s">
        <v>3</v>
      </c>
      <c r="AW910" s="8" t="s">
        <v>2</v>
      </c>
      <c r="AX910" s="8" t="s">
        <v>7</v>
      </c>
      <c r="AY910" s="9" t="s">
        <v>0</v>
      </c>
    </row>
    <row r="911" spans="1:65" s="8" customFormat="1" x14ac:dyDescent="0.2">
      <c r="B911" s="13"/>
      <c r="D911" s="17" t="s">
        <v>4</v>
      </c>
      <c r="E911" s="9" t="s">
        <v>6</v>
      </c>
      <c r="F911" s="16" t="s">
        <v>44</v>
      </c>
      <c r="H911" s="15">
        <v>0.78</v>
      </c>
      <c r="I911" s="14"/>
      <c r="L911" s="13"/>
      <c r="M911" s="56"/>
      <c r="N911" s="55"/>
      <c r="O911" s="55"/>
      <c r="P911" s="55"/>
      <c r="Q911" s="55"/>
      <c r="R911" s="55"/>
      <c r="S911" s="55"/>
      <c r="T911" s="54"/>
      <c r="AT911" s="9" t="s">
        <v>4</v>
      </c>
      <c r="AU911" s="9" t="s">
        <v>3</v>
      </c>
      <c r="AV911" s="8" t="s">
        <v>3</v>
      </c>
      <c r="AW911" s="8" t="s">
        <v>2</v>
      </c>
      <c r="AX911" s="8" t="s">
        <v>7</v>
      </c>
      <c r="AY911" s="9" t="s">
        <v>0</v>
      </c>
    </row>
    <row r="912" spans="1:65" s="8" customFormat="1" x14ac:dyDescent="0.2">
      <c r="B912" s="13"/>
      <c r="D912" s="17" t="s">
        <v>4</v>
      </c>
      <c r="E912" s="9" t="s">
        <v>6</v>
      </c>
      <c r="F912" s="16" t="s">
        <v>43</v>
      </c>
      <c r="H912" s="15">
        <v>0.36</v>
      </c>
      <c r="I912" s="14"/>
      <c r="L912" s="13"/>
      <c r="M912" s="56"/>
      <c r="N912" s="55"/>
      <c r="O912" s="55"/>
      <c r="P912" s="55"/>
      <c r="Q912" s="55"/>
      <c r="R912" s="55"/>
      <c r="S912" s="55"/>
      <c r="T912" s="54"/>
      <c r="AT912" s="9" t="s">
        <v>4</v>
      </c>
      <c r="AU912" s="9" t="s">
        <v>3</v>
      </c>
      <c r="AV912" s="8" t="s">
        <v>3</v>
      </c>
      <c r="AW912" s="8" t="s">
        <v>2</v>
      </c>
      <c r="AX912" s="8" t="s">
        <v>7</v>
      </c>
      <c r="AY912" s="9" t="s">
        <v>0</v>
      </c>
    </row>
    <row r="913" spans="1:65" s="69" customFormat="1" x14ac:dyDescent="0.2">
      <c r="B913" s="74"/>
      <c r="D913" s="17" t="s">
        <v>4</v>
      </c>
      <c r="E913" s="70" t="s">
        <v>6</v>
      </c>
      <c r="F913" s="77" t="s">
        <v>42</v>
      </c>
      <c r="H913" s="76">
        <v>13.139999999999999</v>
      </c>
      <c r="I913" s="75"/>
      <c r="L913" s="74"/>
      <c r="M913" s="73"/>
      <c r="N913" s="72"/>
      <c r="O913" s="72"/>
      <c r="P913" s="72"/>
      <c r="Q913" s="72"/>
      <c r="R913" s="72"/>
      <c r="S913" s="72"/>
      <c r="T913" s="71"/>
      <c r="AT913" s="70" t="s">
        <v>4</v>
      </c>
      <c r="AU913" s="70" t="s">
        <v>3</v>
      </c>
      <c r="AV913" s="69" t="s">
        <v>19</v>
      </c>
      <c r="AW913" s="69" t="s">
        <v>2</v>
      </c>
      <c r="AX913" s="69" t="s">
        <v>1</v>
      </c>
      <c r="AY913" s="70" t="s">
        <v>0</v>
      </c>
    </row>
    <row r="914" spans="1:65" s="2" customFormat="1" ht="16.5" customHeight="1" x14ac:dyDescent="0.2">
      <c r="A914" s="3"/>
      <c r="B914" s="41"/>
      <c r="C914" s="40" t="s">
        <v>260</v>
      </c>
      <c r="D914" s="40" t="s">
        <v>11</v>
      </c>
      <c r="E914" s="39" t="s">
        <v>259</v>
      </c>
      <c r="F914" s="34" t="s">
        <v>258</v>
      </c>
      <c r="G914" s="38" t="s">
        <v>54</v>
      </c>
      <c r="H914" s="37">
        <v>13.14</v>
      </c>
      <c r="I914" s="36"/>
      <c r="J914" s="35">
        <f>ROUND(I914*H914,2)</f>
        <v>0</v>
      </c>
      <c r="K914" s="34" t="s">
        <v>13</v>
      </c>
      <c r="L914" s="4"/>
      <c r="M914" s="33" t="s">
        <v>6</v>
      </c>
      <c r="N914" s="32" t="s">
        <v>12</v>
      </c>
      <c r="O914" s="31"/>
      <c r="P914" s="30">
        <f>O914*H914</f>
        <v>0</v>
      </c>
      <c r="Q914" s="30">
        <v>0</v>
      </c>
      <c r="R914" s="30">
        <f>Q914*H914</f>
        <v>0</v>
      </c>
      <c r="S914" s="30">
        <v>0</v>
      </c>
      <c r="T914" s="29">
        <f>S914*H914</f>
        <v>0</v>
      </c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R914" s="26" t="s">
        <v>19</v>
      </c>
      <c r="AT914" s="26" t="s">
        <v>11</v>
      </c>
      <c r="AU914" s="26" t="s">
        <v>3</v>
      </c>
      <c r="AY914" s="27" t="s">
        <v>0</v>
      </c>
      <c r="BE914" s="28">
        <f>IF(N914="základní",J914,0)</f>
        <v>0</v>
      </c>
      <c r="BF914" s="28">
        <f>IF(N914="snížená",J914,0)</f>
        <v>0</v>
      </c>
      <c r="BG914" s="28">
        <f>IF(N914="zákl. přenesená",J914,0)</f>
        <v>0</v>
      </c>
      <c r="BH914" s="28">
        <f>IF(N914="sníž. přenesená",J914,0)</f>
        <v>0</v>
      </c>
      <c r="BI914" s="28">
        <f>IF(N914="nulová",J914,0)</f>
        <v>0</v>
      </c>
      <c r="BJ914" s="27" t="s">
        <v>1</v>
      </c>
      <c r="BK914" s="28">
        <f>ROUND(I914*H914,2)</f>
        <v>0</v>
      </c>
      <c r="BL914" s="27" t="s">
        <v>19</v>
      </c>
      <c r="BM914" s="26" t="s">
        <v>257</v>
      </c>
    </row>
    <row r="915" spans="1:65" s="42" customFormat="1" ht="22.9" customHeight="1" x14ac:dyDescent="0.2">
      <c r="B915" s="50"/>
      <c r="D915" s="44" t="s">
        <v>18</v>
      </c>
      <c r="E915" s="68" t="s">
        <v>256</v>
      </c>
      <c r="F915" s="68" t="s">
        <v>255</v>
      </c>
      <c r="I915" s="52"/>
      <c r="J915" s="67">
        <f>BK915</f>
        <v>0</v>
      </c>
      <c r="L915" s="50"/>
      <c r="M915" s="49"/>
      <c r="N915" s="47"/>
      <c r="O915" s="47"/>
      <c r="P915" s="48">
        <f>SUM(P916:P919)</f>
        <v>0</v>
      </c>
      <c r="Q915" s="47"/>
      <c r="R915" s="48">
        <f>SUM(R916:R919)</f>
        <v>2.16916128</v>
      </c>
      <c r="S915" s="47"/>
      <c r="T915" s="46">
        <f>SUM(T916:T919)</f>
        <v>0</v>
      </c>
      <c r="AR915" s="44" t="s">
        <v>1</v>
      </c>
      <c r="AT915" s="45" t="s">
        <v>18</v>
      </c>
      <c r="AU915" s="45" t="s">
        <v>1</v>
      </c>
      <c r="AY915" s="44" t="s">
        <v>0</v>
      </c>
      <c r="BK915" s="43">
        <f>SUM(BK916:BK919)</f>
        <v>0</v>
      </c>
    </row>
    <row r="916" spans="1:65" s="2" customFormat="1" ht="33" customHeight="1" x14ac:dyDescent="0.2">
      <c r="A916" s="3"/>
      <c r="B916" s="41"/>
      <c r="C916" s="40" t="s">
        <v>254</v>
      </c>
      <c r="D916" s="40" t="s">
        <v>11</v>
      </c>
      <c r="E916" s="39" t="s">
        <v>253</v>
      </c>
      <c r="F916" s="34" t="s">
        <v>252</v>
      </c>
      <c r="G916" s="38" t="s">
        <v>251</v>
      </c>
      <c r="H916" s="37">
        <v>1.2869999999999999</v>
      </c>
      <c r="I916" s="36"/>
      <c r="J916" s="35">
        <f>ROUND(I916*H916,2)</f>
        <v>0</v>
      </c>
      <c r="K916" s="34" t="s">
        <v>13</v>
      </c>
      <c r="L916" s="4"/>
      <c r="M916" s="33" t="s">
        <v>6</v>
      </c>
      <c r="N916" s="32" t="s">
        <v>12</v>
      </c>
      <c r="O916" s="31"/>
      <c r="P916" s="30">
        <f>O916*H916</f>
        <v>0</v>
      </c>
      <c r="Q916" s="30">
        <v>1.68544</v>
      </c>
      <c r="R916" s="30">
        <f>Q916*H916</f>
        <v>2.16916128</v>
      </c>
      <c r="S916" s="30">
        <v>0</v>
      </c>
      <c r="T916" s="29">
        <f>S916*H916</f>
        <v>0</v>
      </c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R916" s="26" t="s">
        <v>19</v>
      </c>
      <c r="AT916" s="26" t="s">
        <v>11</v>
      </c>
      <c r="AU916" s="26" t="s">
        <v>3</v>
      </c>
      <c r="AY916" s="27" t="s">
        <v>0</v>
      </c>
      <c r="BE916" s="28">
        <f>IF(N916="základní",J916,0)</f>
        <v>0</v>
      </c>
      <c r="BF916" s="28">
        <f>IF(N916="snížená",J916,0)</f>
        <v>0</v>
      </c>
      <c r="BG916" s="28">
        <f>IF(N916="zákl. přenesená",J916,0)</f>
        <v>0</v>
      </c>
      <c r="BH916" s="28">
        <f>IF(N916="sníž. přenesená",J916,0)</f>
        <v>0</v>
      </c>
      <c r="BI916" s="28">
        <f>IF(N916="nulová",J916,0)</f>
        <v>0</v>
      </c>
      <c r="BJ916" s="27" t="s">
        <v>1</v>
      </c>
      <c r="BK916" s="28">
        <f>ROUND(I916*H916,2)</f>
        <v>0</v>
      </c>
      <c r="BL916" s="27" t="s">
        <v>19</v>
      </c>
      <c r="BM916" s="26" t="s">
        <v>250</v>
      </c>
    </row>
    <row r="917" spans="1:65" s="18" customFormat="1" x14ac:dyDescent="0.2">
      <c r="B917" s="23"/>
      <c r="D917" s="17" t="s">
        <v>4</v>
      </c>
      <c r="E917" s="19" t="s">
        <v>6</v>
      </c>
      <c r="F917" s="25" t="s">
        <v>249</v>
      </c>
      <c r="H917" s="19" t="s">
        <v>6</v>
      </c>
      <c r="I917" s="24"/>
      <c r="L917" s="23"/>
      <c r="M917" s="22"/>
      <c r="N917" s="21"/>
      <c r="O917" s="21"/>
      <c r="P917" s="21"/>
      <c r="Q917" s="21"/>
      <c r="R917" s="21"/>
      <c r="S917" s="21"/>
      <c r="T917" s="20"/>
      <c r="AT917" s="19" t="s">
        <v>4</v>
      </c>
      <c r="AU917" s="19" t="s">
        <v>3</v>
      </c>
      <c r="AV917" s="18" t="s">
        <v>1</v>
      </c>
      <c r="AW917" s="18" t="s">
        <v>2</v>
      </c>
      <c r="AX917" s="18" t="s">
        <v>7</v>
      </c>
      <c r="AY917" s="19" t="s">
        <v>0</v>
      </c>
    </row>
    <row r="918" spans="1:65" s="18" customFormat="1" x14ac:dyDescent="0.2">
      <c r="B918" s="23"/>
      <c r="D918" s="17" t="s">
        <v>4</v>
      </c>
      <c r="E918" s="19" t="s">
        <v>6</v>
      </c>
      <c r="F918" s="25" t="s">
        <v>248</v>
      </c>
      <c r="H918" s="19" t="s">
        <v>6</v>
      </c>
      <c r="I918" s="24"/>
      <c r="L918" s="23"/>
      <c r="M918" s="22"/>
      <c r="N918" s="21"/>
      <c r="O918" s="21"/>
      <c r="P918" s="21"/>
      <c r="Q918" s="21"/>
      <c r="R918" s="21"/>
      <c r="S918" s="21"/>
      <c r="T918" s="20"/>
      <c r="AT918" s="19" t="s">
        <v>4</v>
      </c>
      <c r="AU918" s="19" t="s">
        <v>3</v>
      </c>
      <c r="AV918" s="18" t="s">
        <v>1</v>
      </c>
      <c r="AW918" s="18" t="s">
        <v>2</v>
      </c>
      <c r="AX918" s="18" t="s">
        <v>7</v>
      </c>
      <c r="AY918" s="19" t="s">
        <v>0</v>
      </c>
    </row>
    <row r="919" spans="1:65" s="8" customFormat="1" x14ac:dyDescent="0.2">
      <c r="B919" s="13"/>
      <c r="D919" s="17" t="s">
        <v>4</v>
      </c>
      <c r="E919" s="9" t="s">
        <v>6</v>
      </c>
      <c r="F919" s="16" t="s">
        <v>247</v>
      </c>
      <c r="H919" s="15">
        <v>1.2869999999999999</v>
      </c>
      <c r="I919" s="14"/>
      <c r="L919" s="13"/>
      <c r="M919" s="56"/>
      <c r="N919" s="55"/>
      <c r="O919" s="55"/>
      <c r="P919" s="55"/>
      <c r="Q919" s="55"/>
      <c r="R919" s="55"/>
      <c r="S919" s="55"/>
      <c r="T919" s="54"/>
      <c r="AT919" s="9" t="s">
        <v>4</v>
      </c>
      <c r="AU919" s="9" t="s">
        <v>3</v>
      </c>
      <c r="AV919" s="8" t="s">
        <v>3</v>
      </c>
      <c r="AW919" s="8" t="s">
        <v>2</v>
      </c>
      <c r="AX919" s="8" t="s">
        <v>1</v>
      </c>
      <c r="AY919" s="9" t="s">
        <v>0</v>
      </c>
    </row>
    <row r="920" spans="1:65" s="42" customFormat="1" ht="22.9" customHeight="1" x14ac:dyDescent="0.2">
      <c r="B920" s="50"/>
      <c r="D920" s="44" t="s">
        <v>18</v>
      </c>
      <c r="E920" s="68" t="s">
        <v>246</v>
      </c>
      <c r="F920" s="68" t="s">
        <v>245</v>
      </c>
      <c r="I920" s="52"/>
      <c r="J920" s="67">
        <f>BK920</f>
        <v>0</v>
      </c>
      <c r="L920" s="50"/>
      <c r="M920" s="49"/>
      <c r="N920" s="47"/>
      <c r="O920" s="47"/>
      <c r="P920" s="48">
        <f>P921+SUM(P922:P1018)</f>
        <v>0</v>
      </c>
      <c r="Q920" s="47"/>
      <c r="R920" s="48">
        <f>R921+SUM(R922:R1018)</f>
        <v>0.11909630000000002</v>
      </c>
      <c r="S920" s="47"/>
      <c r="T920" s="46">
        <f>T921+SUM(T922:T1018)</f>
        <v>0</v>
      </c>
      <c r="AR920" s="44" t="s">
        <v>1</v>
      </c>
      <c r="AT920" s="45" t="s">
        <v>18</v>
      </c>
      <c r="AU920" s="45" t="s">
        <v>1</v>
      </c>
      <c r="AY920" s="44" t="s">
        <v>0</v>
      </c>
      <c r="BK920" s="43">
        <f>BK921+SUM(BK922:BK1018)</f>
        <v>0</v>
      </c>
    </row>
    <row r="921" spans="1:65" s="2" customFormat="1" ht="21.75" customHeight="1" x14ac:dyDescent="0.2">
      <c r="A921" s="3"/>
      <c r="B921" s="41"/>
      <c r="C921" s="40" t="s">
        <v>244</v>
      </c>
      <c r="D921" s="40" t="s">
        <v>11</v>
      </c>
      <c r="E921" s="39" t="s">
        <v>243</v>
      </c>
      <c r="F921" s="34" t="s">
        <v>242</v>
      </c>
      <c r="G921" s="38" t="s">
        <v>54</v>
      </c>
      <c r="H921" s="37">
        <v>12.202</v>
      </c>
      <c r="I921" s="36"/>
      <c r="J921" s="35">
        <f>ROUND(I921*H921,2)</f>
        <v>0</v>
      </c>
      <c r="K921" s="34" t="s">
        <v>13</v>
      </c>
      <c r="L921" s="4"/>
      <c r="M921" s="33" t="s">
        <v>6</v>
      </c>
      <c r="N921" s="32" t="s">
        <v>12</v>
      </c>
      <c r="O921" s="31"/>
      <c r="P921" s="30">
        <f>O921*H921</f>
        <v>0</v>
      </c>
      <c r="Q921" s="30">
        <v>2.1000000000000001E-4</v>
      </c>
      <c r="R921" s="30">
        <f>Q921*H921</f>
        <v>2.5624200000000001E-3</v>
      </c>
      <c r="S921" s="30">
        <v>0</v>
      </c>
      <c r="T921" s="29">
        <f>S921*H921</f>
        <v>0</v>
      </c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R921" s="26" t="s">
        <v>19</v>
      </c>
      <c r="AT921" s="26" t="s">
        <v>11</v>
      </c>
      <c r="AU921" s="26" t="s">
        <v>3</v>
      </c>
      <c r="AY921" s="27" t="s">
        <v>0</v>
      </c>
      <c r="BE921" s="28">
        <f>IF(N921="základní",J921,0)</f>
        <v>0</v>
      </c>
      <c r="BF921" s="28">
        <f>IF(N921="snížená",J921,0)</f>
        <v>0</v>
      </c>
      <c r="BG921" s="28">
        <f>IF(N921="zákl. přenesená",J921,0)</f>
        <v>0</v>
      </c>
      <c r="BH921" s="28">
        <f>IF(N921="sníž. přenesená",J921,0)</f>
        <v>0</v>
      </c>
      <c r="BI921" s="28">
        <f>IF(N921="nulová",J921,0)</f>
        <v>0</v>
      </c>
      <c r="BJ921" s="27" t="s">
        <v>1</v>
      </c>
      <c r="BK921" s="28">
        <f>ROUND(I921*H921,2)</f>
        <v>0</v>
      </c>
      <c r="BL921" s="27" t="s">
        <v>19</v>
      </c>
      <c r="BM921" s="26" t="s">
        <v>241</v>
      </c>
    </row>
    <row r="922" spans="1:65" s="18" customFormat="1" x14ac:dyDescent="0.2">
      <c r="B922" s="23"/>
      <c r="D922" s="17" t="s">
        <v>4</v>
      </c>
      <c r="E922" s="19" t="s">
        <v>6</v>
      </c>
      <c r="F922" s="25" t="s">
        <v>150</v>
      </c>
      <c r="H922" s="19" t="s">
        <v>6</v>
      </c>
      <c r="I922" s="24"/>
      <c r="L922" s="23"/>
      <c r="M922" s="22"/>
      <c r="N922" s="21"/>
      <c r="O922" s="21"/>
      <c r="P922" s="21"/>
      <c r="Q922" s="21"/>
      <c r="R922" s="21"/>
      <c r="S922" s="21"/>
      <c r="T922" s="20"/>
      <c r="AT922" s="19" t="s">
        <v>4</v>
      </c>
      <c r="AU922" s="19" t="s">
        <v>3</v>
      </c>
      <c r="AV922" s="18" t="s">
        <v>1</v>
      </c>
      <c r="AW922" s="18" t="s">
        <v>2</v>
      </c>
      <c r="AX922" s="18" t="s">
        <v>7</v>
      </c>
      <c r="AY922" s="19" t="s">
        <v>0</v>
      </c>
    </row>
    <row r="923" spans="1:65" s="18" customFormat="1" x14ac:dyDescent="0.2">
      <c r="B923" s="23"/>
      <c r="D923" s="17" t="s">
        <v>4</v>
      </c>
      <c r="E923" s="19" t="s">
        <v>6</v>
      </c>
      <c r="F923" s="25" t="s">
        <v>149</v>
      </c>
      <c r="H923" s="19" t="s">
        <v>6</v>
      </c>
      <c r="I923" s="24"/>
      <c r="L923" s="23"/>
      <c r="M923" s="22"/>
      <c r="N923" s="21"/>
      <c r="O923" s="21"/>
      <c r="P923" s="21"/>
      <c r="Q923" s="21"/>
      <c r="R923" s="21"/>
      <c r="S923" s="21"/>
      <c r="T923" s="20"/>
      <c r="AT923" s="19" t="s">
        <v>4</v>
      </c>
      <c r="AU923" s="19" t="s">
        <v>3</v>
      </c>
      <c r="AV923" s="18" t="s">
        <v>1</v>
      </c>
      <c r="AW923" s="18" t="s">
        <v>2</v>
      </c>
      <c r="AX923" s="18" t="s">
        <v>7</v>
      </c>
      <c r="AY923" s="19" t="s">
        <v>0</v>
      </c>
    </row>
    <row r="924" spans="1:65" s="18" customFormat="1" x14ac:dyDescent="0.2">
      <c r="B924" s="23"/>
      <c r="D924" s="17" t="s">
        <v>4</v>
      </c>
      <c r="E924" s="19" t="s">
        <v>6</v>
      </c>
      <c r="F924" s="25" t="s">
        <v>236</v>
      </c>
      <c r="H924" s="19" t="s">
        <v>6</v>
      </c>
      <c r="I924" s="24"/>
      <c r="L924" s="23"/>
      <c r="M924" s="22"/>
      <c r="N924" s="21"/>
      <c r="O924" s="21"/>
      <c r="P924" s="21"/>
      <c r="Q924" s="21"/>
      <c r="R924" s="21"/>
      <c r="S924" s="21"/>
      <c r="T924" s="20"/>
      <c r="AT924" s="19" t="s">
        <v>4</v>
      </c>
      <c r="AU924" s="19" t="s">
        <v>3</v>
      </c>
      <c r="AV924" s="18" t="s">
        <v>1</v>
      </c>
      <c r="AW924" s="18" t="s">
        <v>2</v>
      </c>
      <c r="AX924" s="18" t="s">
        <v>7</v>
      </c>
      <c r="AY924" s="19" t="s">
        <v>0</v>
      </c>
    </row>
    <row r="925" spans="1:65" s="18" customFormat="1" x14ac:dyDescent="0.2">
      <c r="B925" s="23"/>
      <c r="D925" s="17" t="s">
        <v>4</v>
      </c>
      <c r="E925" s="19" t="s">
        <v>6</v>
      </c>
      <c r="F925" s="25" t="s">
        <v>225</v>
      </c>
      <c r="H925" s="19" t="s">
        <v>6</v>
      </c>
      <c r="I925" s="24"/>
      <c r="L925" s="23"/>
      <c r="M925" s="22"/>
      <c r="N925" s="21"/>
      <c r="O925" s="21"/>
      <c r="P925" s="21"/>
      <c r="Q925" s="21"/>
      <c r="R925" s="21"/>
      <c r="S925" s="21"/>
      <c r="T925" s="20"/>
      <c r="AT925" s="19" t="s">
        <v>4</v>
      </c>
      <c r="AU925" s="19" t="s">
        <v>3</v>
      </c>
      <c r="AV925" s="18" t="s">
        <v>1</v>
      </c>
      <c r="AW925" s="18" t="s">
        <v>2</v>
      </c>
      <c r="AX925" s="18" t="s">
        <v>7</v>
      </c>
      <c r="AY925" s="19" t="s">
        <v>0</v>
      </c>
    </row>
    <row r="926" spans="1:65" s="8" customFormat="1" x14ac:dyDescent="0.2">
      <c r="B926" s="13"/>
      <c r="D926" s="17" t="s">
        <v>4</v>
      </c>
      <c r="E926" s="9" t="s">
        <v>6</v>
      </c>
      <c r="F926" s="16" t="s">
        <v>235</v>
      </c>
      <c r="H926" s="15">
        <v>12.202</v>
      </c>
      <c r="I926" s="14"/>
      <c r="L926" s="13"/>
      <c r="M926" s="56"/>
      <c r="N926" s="55"/>
      <c r="O926" s="55"/>
      <c r="P926" s="55"/>
      <c r="Q926" s="55"/>
      <c r="R926" s="55"/>
      <c r="S926" s="55"/>
      <c r="T926" s="54"/>
      <c r="AT926" s="9" t="s">
        <v>4</v>
      </c>
      <c r="AU926" s="9" t="s">
        <v>3</v>
      </c>
      <c r="AV926" s="8" t="s">
        <v>3</v>
      </c>
      <c r="AW926" s="8" t="s">
        <v>2</v>
      </c>
      <c r="AX926" s="8" t="s">
        <v>1</v>
      </c>
      <c r="AY926" s="9" t="s">
        <v>0</v>
      </c>
    </row>
    <row r="927" spans="1:65" s="2" customFormat="1" ht="21.75" customHeight="1" x14ac:dyDescent="0.2">
      <c r="A927" s="3"/>
      <c r="B927" s="41"/>
      <c r="C927" s="40" t="s">
        <v>240</v>
      </c>
      <c r="D927" s="40" t="s">
        <v>11</v>
      </c>
      <c r="E927" s="39" t="s">
        <v>239</v>
      </c>
      <c r="F927" s="34" t="s">
        <v>238</v>
      </c>
      <c r="G927" s="38" t="s">
        <v>54</v>
      </c>
      <c r="H927" s="37">
        <v>12.202</v>
      </c>
      <c r="I927" s="36"/>
      <c r="J927" s="35">
        <f>ROUND(I927*H927,2)</f>
        <v>0</v>
      </c>
      <c r="K927" s="34" t="s">
        <v>13</v>
      </c>
      <c r="L927" s="4"/>
      <c r="M927" s="33" t="s">
        <v>6</v>
      </c>
      <c r="N927" s="32" t="s">
        <v>12</v>
      </c>
      <c r="O927" s="31"/>
      <c r="P927" s="30">
        <f>O927*H927</f>
        <v>0</v>
      </c>
      <c r="Q927" s="30">
        <v>4.0000000000000003E-5</v>
      </c>
      <c r="R927" s="30">
        <f>Q927*H927</f>
        <v>4.8808000000000006E-4</v>
      </c>
      <c r="S927" s="30">
        <v>0</v>
      </c>
      <c r="T927" s="29">
        <f>S927*H927</f>
        <v>0</v>
      </c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R927" s="26" t="s">
        <v>19</v>
      </c>
      <c r="AT927" s="26" t="s">
        <v>11</v>
      </c>
      <c r="AU927" s="26" t="s">
        <v>3</v>
      </c>
      <c r="AY927" s="27" t="s">
        <v>0</v>
      </c>
      <c r="BE927" s="28">
        <f>IF(N927="základní",J927,0)</f>
        <v>0</v>
      </c>
      <c r="BF927" s="28">
        <f>IF(N927="snížená",J927,0)</f>
        <v>0</v>
      </c>
      <c r="BG927" s="28">
        <f>IF(N927="zákl. přenesená",J927,0)</f>
        <v>0</v>
      </c>
      <c r="BH927" s="28">
        <f>IF(N927="sníž. přenesená",J927,0)</f>
        <v>0</v>
      </c>
      <c r="BI927" s="28">
        <f>IF(N927="nulová",J927,0)</f>
        <v>0</v>
      </c>
      <c r="BJ927" s="27" t="s">
        <v>1</v>
      </c>
      <c r="BK927" s="28">
        <f>ROUND(I927*H927,2)</f>
        <v>0</v>
      </c>
      <c r="BL927" s="27" t="s">
        <v>19</v>
      </c>
      <c r="BM927" s="26" t="s">
        <v>237</v>
      </c>
    </row>
    <row r="928" spans="1:65" s="18" customFormat="1" x14ac:dyDescent="0.2">
      <c r="B928" s="23"/>
      <c r="D928" s="17" t="s">
        <v>4</v>
      </c>
      <c r="E928" s="19" t="s">
        <v>6</v>
      </c>
      <c r="F928" s="25" t="s">
        <v>150</v>
      </c>
      <c r="H928" s="19" t="s">
        <v>6</v>
      </c>
      <c r="I928" s="24"/>
      <c r="L928" s="23"/>
      <c r="M928" s="22"/>
      <c r="N928" s="21"/>
      <c r="O928" s="21"/>
      <c r="P928" s="21"/>
      <c r="Q928" s="21"/>
      <c r="R928" s="21"/>
      <c r="S928" s="21"/>
      <c r="T928" s="20"/>
      <c r="AT928" s="19" t="s">
        <v>4</v>
      </c>
      <c r="AU928" s="19" t="s">
        <v>3</v>
      </c>
      <c r="AV928" s="18" t="s">
        <v>1</v>
      </c>
      <c r="AW928" s="18" t="s">
        <v>2</v>
      </c>
      <c r="AX928" s="18" t="s">
        <v>7</v>
      </c>
      <c r="AY928" s="19" t="s">
        <v>0</v>
      </c>
    </row>
    <row r="929" spans="1:65" s="18" customFormat="1" x14ac:dyDescent="0.2">
      <c r="B929" s="23"/>
      <c r="D929" s="17" t="s">
        <v>4</v>
      </c>
      <c r="E929" s="19" t="s">
        <v>6</v>
      </c>
      <c r="F929" s="25" t="s">
        <v>149</v>
      </c>
      <c r="H929" s="19" t="s">
        <v>6</v>
      </c>
      <c r="I929" s="24"/>
      <c r="L929" s="23"/>
      <c r="M929" s="22"/>
      <c r="N929" s="21"/>
      <c r="O929" s="21"/>
      <c r="P929" s="21"/>
      <c r="Q929" s="21"/>
      <c r="R929" s="21"/>
      <c r="S929" s="21"/>
      <c r="T929" s="20"/>
      <c r="AT929" s="19" t="s">
        <v>4</v>
      </c>
      <c r="AU929" s="19" t="s">
        <v>3</v>
      </c>
      <c r="AV929" s="18" t="s">
        <v>1</v>
      </c>
      <c r="AW929" s="18" t="s">
        <v>2</v>
      </c>
      <c r="AX929" s="18" t="s">
        <v>7</v>
      </c>
      <c r="AY929" s="19" t="s">
        <v>0</v>
      </c>
    </row>
    <row r="930" spans="1:65" s="18" customFormat="1" x14ac:dyDescent="0.2">
      <c r="B930" s="23"/>
      <c r="D930" s="17" t="s">
        <v>4</v>
      </c>
      <c r="E930" s="19" t="s">
        <v>6</v>
      </c>
      <c r="F930" s="25" t="s">
        <v>236</v>
      </c>
      <c r="H930" s="19" t="s">
        <v>6</v>
      </c>
      <c r="I930" s="24"/>
      <c r="L930" s="23"/>
      <c r="M930" s="22"/>
      <c r="N930" s="21"/>
      <c r="O930" s="21"/>
      <c r="P930" s="21"/>
      <c r="Q930" s="21"/>
      <c r="R930" s="21"/>
      <c r="S930" s="21"/>
      <c r="T930" s="20"/>
      <c r="AT930" s="19" t="s">
        <v>4</v>
      </c>
      <c r="AU930" s="19" t="s">
        <v>3</v>
      </c>
      <c r="AV930" s="18" t="s">
        <v>1</v>
      </c>
      <c r="AW930" s="18" t="s">
        <v>2</v>
      </c>
      <c r="AX930" s="18" t="s">
        <v>7</v>
      </c>
      <c r="AY930" s="19" t="s">
        <v>0</v>
      </c>
    </row>
    <row r="931" spans="1:65" s="18" customFormat="1" x14ac:dyDescent="0.2">
      <c r="B931" s="23"/>
      <c r="D931" s="17" t="s">
        <v>4</v>
      </c>
      <c r="E931" s="19" t="s">
        <v>6</v>
      </c>
      <c r="F931" s="25" t="s">
        <v>225</v>
      </c>
      <c r="H931" s="19" t="s">
        <v>6</v>
      </c>
      <c r="I931" s="24"/>
      <c r="L931" s="23"/>
      <c r="M931" s="22"/>
      <c r="N931" s="21"/>
      <c r="O931" s="21"/>
      <c r="P931" s="21"/>
      <c r="Q931" s="21"/>
      <c r="R931" s="21"/>
      <c r="S931" s="21"/>
      <c r="T931" s="20"/>
      <c r="AT931" s="19" t="s">
        <v>4</v>
      </c>
      <c r="AU931" s="19" t="s">
        <v>3</v>
      </c>
      <c r="AV931" s="18" t="s">
        <v>1</v>
      </c>
      <c r="AW931" s="18" t="s">
        <v>2</v>
      </c>
      <c r="AX931" s="18" t="s">
        <v>7</v>
      </c>
      <c r="AY931" s="19" t="s">
        <v>0</v>
      </c>
    </row>
    <row r="932" spans="1:65" s="8" customFormat="1" x14ac:dyDescent="0.2">
      <c r="B932" s="13"/>
      <c r="D932" s="17" t="s">
        <v>4</v>
      </c>
      <c r="E932" s="9" t="s">
        <v>6</v>
      </c>
      <c r="F932" s="16" t="s">
        <v>235</v>
      </c>
      <c r="H932" s="15">
        <v>12.202</v>
      </c>
      <c r="I932" s="14"/>
      <c r="L932" s="13"/>
      <c r="M932" s="56"/>
      <c r="N932" s="55"/>
      <c r="O932" s="55"/>
      <c r="P932" s="55"/>
      <c r="Q932" s="55"/>
      <c r="R932" s="55"/>
      <c r="S932" s="55"/>
      <c r="T932" s="54"/>
      <c r="AT932" s="9" t="s">
        <v>4</v>
      </c>
      <c r="AU932" s="9" t="s">
        <v>3</v>
      </c>
      <c r="AV932" s="8" t="s">
        <v>3</v>
      </c>
      <c r="AW932" s="8" t="s">
        <v>2</v>
      </c>
      <c r="AX932" s="8" t="s">
        <v>1</v>
      </c>
      <c r="AY932" s="9" t="s">
        <v>0</v>
      </c>
    </row>
    <row r="933" spans="1:65" s="2" customFormat="1" ht="16.5" customHeight="1" x14ac:dyDescent="0.2">
      <c r="A933" s="3"/>
      <c r="B933" s="41"/>
      <c r="C933" s="40" t="s">
        <v>234</v>
      </c>
      <c r="D933" s="40" t="s">
        <v>11</v>
      </c>
      <c r="E933" s="39" t="s">
        <v>233</v>
      </c>
      <c r="F933" s="34" t="s">
        <v>232</v>
      </c>
      <c r="G933" s="38" t="s">
        <v>27</v>
      </c>
      <c r="H933" s="37">
        <v>126.34</v>
      </c>
      <c r="I933" s="36"/>
      <c r="J933" s="35">
        <f>ROUND(I933*H933,2)</f>
        <v>0</v>
      </c>
      <c r="K933" s="34" t="s">
        <v>6</v>
      </c>
      <c r="L933" s="4"/>
      <c r="M933" s="33" t="s">
        <v>6</v>
      </c>
      <c r="N933" s="32" t="s">
        <v>12</v>
      </c>
      <c r="O933" s="31"/>
      <c r="P933" s="30">
        <f>O933*H933</f>
        <v>0</v>
      </c>
      <c r="Q933" s="30">
        <v>2.5000000000000001E-4</v>
      </c>
      <c r="R933" s="30">
        <f>Q933*H933</f>
        <v>3.1585000000000002E-2</v>
      </c>
      <c r="S933" s="30">
        <v>0</v>
      </c>
      <c r="T933" s="29">
        <f>S933*H933</f>
        <v>0</v>
      </c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R933" s="26" t="s">
        <v>19</v>
      </c>
      <c r="AT933" s="26" t="s">
        <v>11</v>
      </c>
      <c r="AU933" s="26" t="s">
        <v>3</v>
      </c>
      <c r="AY933" s="27" t="s">
        <v>0</v>
      </c>
      <c r="BE933" s="28">
        <f>IF(N933="základní",J933,0)</f>
        <v>0</v>
      </c>
      <c r="BF933" s="28">
        <f>IF(N933="snížená",J933,0)</f>
        <v>0</v>
      </c>
      <c r="BG933" s="28">
        <f>IF(N933="zákl. přenesená",J933,0)</f>
        <v>0</v>
      </c>
      <c r="BH933" s="28">
        <f>IF(N933="sníž. přenesená",J933,0)</f>
        <v>0</v>
      </c>
      <c r="BI933" s="28">
        <f>IF(N933="nulová",J933,0)</f>
        <v>0</v>
      </c>
      <c r="BJ933" s="27" t="s">
        <v>1</v>
      </c>
      <c r="BK933" s="28">
        <f>ROUND(I933*H933,2)</f>
        <v>0</v>
      </c>
      <c r="BL933" s="27" t="s">
        <v>19</v>
      </c>
      <c r="BM933" s="26" t="s">
        <v>231</v>
      </c>
    </row>
    <row r="934" spans="1:65" s="18" customFormat="1" x14ac:dyDescent="0.2">
      <c r="B934" s="23"/>
      <c r="D934" s="17" t="s">
        <v>4</v>
      </c>
      <c r="E934" s="19" t="s">
        <v>6</v>
      </c>
      <c r="F934" s="25" t="s">
        <v>230</v>
      </c>
      <c r="H934" s="19" t="s">
        <v>6</v>
      </c>
      <c r="I934" s="24"/>
      <c r="L934" s="23"/>
      <c r="M934" s="22"/>
      <c r="N934" s="21"/>
      <c r="O934" s="21"/>
      <c r="P934" s="21"/>
      <c r="Q934" s="21"/>
      <c r="R934" s="21"/>
      <c r="S934" s="21"/>
      <c r="T934" s="20"/>
      <c r="AT934" s="19" t="s">
        <v>4</v>
      </c>
      <c r="AU934" s="19" t="s">
        <v>3</v>
      </c>
      <c r="AV934" s="18" t="s">
        <v>1</v>
      </c>
      <c r="AW934" s="18" t="s">
        <v>2</v>
      </c>
      <c r="AX934" s="18" t="s">
        <v>7</v>
      </c>
      <c r="AY934" s="19" t="s">
        <v>0</v>
      </c>
    </row>
    <row r="935" spans="1:65" s="18" customFormat="1" x14ac:dyDescent="0.2">
      <c r="B935" s="23"/>
      <c r="D935" s="17" t="s">
        <v>4</v>
      </c>
      <c r="E935" s="19" t="s">
        <v>6</v>
      </c>
      <c r="F935" s="25" t="s">
        <v>150</v>
      </c>
      <c r="H935" s="19" t="s">
        <v>6</v>
      </c>
      <c r="I935" s="24"/>
      <c r="L935" s="23"/>
      <c r="M935" s="22"/>
      <c r="N935" s="21"/>
      <c r="O935" s="21"/>
      <c r="P935" s="21"/>
      <c r="Q935" s="21"/>
      <c r="R935" s="21"/>
      <c r="S935" s="21"/>
      <c r="T935" s="20"/>
      <c r="AT935" s="19" t="s">
        <v>4</v>
      </c>
      <c r="AU935" s="19" t="s">
        <v>3</v>
      </c>
      <c r="AV935" s="18" t="s">
        <v>1</v>
      </c>
      <c r="AW935" s="18" t="s">
        <v>2</v>
      </c>
      <c r="AX935" s="18" t="s">
        <v>7</v>
      </c>
      <c r="AY935" s="19" t="s">
        <v>0</v>
      </c>
    </row>
    <row r="936" spans="1:65" s="18" customFormat="1" x14ac:dyDescent="0.2">
      <c r="B936" s="23"/>
      <c r="D936" s="17" t="s">
        <v>4</v>
      </c>
      <c r="E936" s="19" t="s">
        <v>6</v>
      </c>
      <c r="F936" s="25" t="s">
        <v>149</v>
      </c>
      <c r="H936" s="19" t="s">
        <v>6</v>
      </c>
      <c r="I936" s="24"/>
      <c r="L936" s="23"/>
      <c r="M936" s="22"/>
      <c r="N936" s="21"/>
      <c r="O936" s="21"/>
      <c r="P936" s="21"/>
      <c r="Q936" s="21"/>
      <c r="R936" s="21"/>
      <c r="S936" s="21"/>
      <c r="T936" s="20"/>
      <c r="AT936" s="19" t="s">
        <v>4</v>
      </c>
      <c r="AU936" s="19" t="s">
        <v>3</v>
      </c>
      <c r="AV936" s="18" t="s">
        <v>1</v>
      </c>
      <c r="AW936" s="18" t="s">
        <v>2</v>
      </c>
      <c r="AX936" s="18" t="s">
        <v>7</v>
      </c>
      <c r="AY936" s="19" t="s">
        <v>0</v>
      </c>
    </row>
    <row r="937" spans="1:65" s="18" customFormat="1" x14ac:dyDescent="0.2">
      <c r="B937" s="23"/>
      <c r="D937" s="17" t="s">
        <v>4</v>
      </c>
      <c r="E937" s="19" t="s">
        <v>6</v>
      </c>
      <c r="F937" s="25" t="s">
        <v>225</v>
      </c>
      <c r="H937" s="19" t="s">
        <v>6</v>
      </c>
      <c r="I937" s="24"/>
      <c r="L937" s="23"/>
      <c r="M937" s="22"/>
      <c r="N937" s="21"/>
      <c r="O937" s="21"/>
      <c r="P937" s="21"/>
      <c r="Q937" s="21"/>
      <c r="R937" s="21"/>
      <c r="S937" s="21"/>
      <c r="T937" s="20"/>
      <c r="AT937" s="19" t="s">
        <v>4</v>
      </c>
      <c r="AU937" s="19" t="s">
        <v>3</v>
      </c>
      <c r="AV937" s="18" t="s">
        <v>1</v>
      </c>
      <c r="AW937" s="18" t="s">
        <v>2</v>
      </c>
      <c r="AX937" s="18" t="s">
        <v>7</v>
      </c>
      <c r="AY937" s="19" t="s">
        <v>0</v>
      </c>
    </row>
    <row r="938" spans="1:65" s="8" customFormat="1" x14ac:dyDescent="0.2">
      <c r="B938" s="13"/>
      <c r="D938" s="17" t="s">
        <v>4</v>
      </c>
      <c r="E938" s="9" t="s">
        <v>6</v>
      </c>
      <c r="F938" s="16" t="s">
        <v>224</v>
      </c>
      <c r="H938" s="15">
        <v>14.84</v>
      </c>
      <c r="I938" s="14"/>
      <c r="L938" s="13"/>
      <c r="M938" s="56"/>
      <c r="N938" s="55"/>
      <c r="O938" s="55"/>
      <c r="P938" s="55"/>
      <c r="Q938" s="55"/>
      <c r="R938" s="55"/>
      <c r="S938" s="55"/>
      <c r="T938" s="54"/>
      <c r="AT938" s="9" t="s">
        <v>4</v>
      </c>
      <c r="AU938" s="9" t="s">
        <v>3</v>
      </c>
      <c r="AV938" s="8" t="s">
        <v>3</v>
      </c>
      <c r="AW938" s="8" t="s">
        <v>2</v>
      </c>
      <c r="AX938" s="8" t="s">
        <v>7</v>
      </c>
      <c r="AY938" s="9" t="s">
        <v>0</v>
      </c>
    </row>
    <row r="939" spans="1:65" s="78" customFormat="1" x14ac:dyDescent="0.2">
      <c r="B939" s="83"/>
      <c r="D939" s="17" t="s">
        <v>4</v>
      </c>
      <c r="E939" s="79" t="s">
        <v>6</v>
      </c>
      <c r="F939" s="86" t="s">
        <v>205</v>
      </c>
      <c r="H939" s="85">
        <v>14.84</v>
      </c>
      <c r="I939" s="84"/>
      <c r="L939" s="83"/>
      <c r="M939" s="82"/>
      <c r="N939" s="81"/>
      <c r="O939" s="81"/>
      <c r="P939" s="81"/>
      <c r="Q939" s="81"/>
      <c r="R939" s="81"/>
      <c r="S939" s="81"/>
      <c r="T939" s="80"/>
      <c r="AT939" s="79" t="s">
        <v>4</v>
      </c>
      <c r="AU939" s="79" t="s">
        <v>3</v>
      </c>
      <c r="AV939" s="78" t="s">
        <v>38</v>
      </c>
      <c r="AW939" s="78" t="s">
        <v>2</v>
      </c>
      <c r="AX939" s="78" t="s">
        <v>7</v>
      </c>
      <c r="AY939" s="79" t="s">
        <v>0</v>
      </c>
    </row>
    <row r="940" spans="1:65" s="18" customFormat="1" x14ac:dyDescent="0.2">
      <c r="B940" s="23"/>
      <c r="D940" s="17" t="s">
        <v>4</v>
      </c>
      <c r="E940" s="19" t="s">
        <v>6</v>
      </c>
      <c r="F940" s="25" t="s">
        <v>223</v>
      </c>
      <c r="H940" s="19" t="s">
        <v>6</v>
      </c>
      <c r="I940" s="24"/>
      <c r="L940" s="23"/>
      <c r="M940" s="22"/>
      <c r="N940" s="21"/>
      <c r="O940" s="21"/>
      <c r="P940" s="21"/>
      <c r="Q940" s="21"/>
      <c r="R940" s="21"/>
      <c r="S940" s="21"/>
      <c r="T940" s="20"/>
      <c r="AT940" s="19" t="s">
        <v>4</v>
      </c>
      <c r="AU940" s="19" t="s">
        <v>3</v>
      </c>
      <c r="AV940" s="18" t="s">
        <v>1</v>
      </c>
      <c r="AW940" s="18" t="s">
        <v>2</v>
      </c>
      <c r="AX940" s="18" t="s">
        <v>7</v>
      </c>
      <c r="AY940" s="19" t="s">
        <v>0</v>
      </c>
    </row>
    <row r="941" spans="1:65" s="18" customFormat="1" ht="22.5" x14ac:dyDescent="0.2">
      <c r="B941" s="23"/>
      <c r="D941" s="17" t="s">
        <v>4</v>
      </c>
      <c r="E941" s="19" t="s">
        <v>6</v>
      </c>
      <c r="F941" s="25" t="s">
        <v>222</v>
      </c>
      <c r="H941" s="19" t="s">
        <v>6</v>
      </c>
      <c r="I941" s="24"/>
      <c r="L941" s="23"/>
      <c r="M941" s="22"/>
      <c r="N941" s="21"/>
      <c r="O941" s="21"/>
      <c r="P941" s="21"/>
      <c r="Q941" s="21"/>
      <c r="R941" s="21"/>
      <c r="S941" s="21"/>
      <c r="T941" s="20"/>
      <c r="AT941" s="19" t="s">
        <v>4</v>
      </c>
      <c r="AU941" s="19" t="s">
        <v>3</v>
      </c>
      <c r="AV941" s="18" t="s">
        <v>1</v>
      </c>
      <c r="AW941" s="18" t="s">
        <v>2</v>
      </c>
      <c r="AX941" s="18" t="s">
        <v>7</v>
      </c>
      <c r="AY941" s="19" t="s">
        <v>0</v>
      </c>
    </row>
    <row r="942" spans="1:65" s="18" customFormat="1" x14ac:dyDescent="0.2">
      <c r="B942" s="23"/>
      <c r="D942" s="17" t="s">
        <v>4</v>
      </c>
      <c r="E942" s="19" t="s">
        <v>6</v>
      </c>
      <c r="F942" s="25" t="s">
        <v>221</v>
      </c>
      <c r="H942" s="19" t="s">
        <v>6</v>
      </c>
      <c r="I942" s="24"/>
      <c r="L942" s="23"/>
      <c r="M942" s="22"/>
      <c r="N942" s="21"/>
      <c r="O942" s="21"/>
      <c r="P942" s="21"/>
      <c r="Q942" s="21"/>
      <c r="R942" s="21"/>
      <c r="S942" s="21"/>
      <c r="T942" s="20"/>
      <c r="AT942" s="19" t="s">
        <v>4</v>
      </c>
      <c r="AU942" s="19" t="s">
        <v>3</v>
      </c>
      <c r="AV942" s="18" t="s">
        <v>1</v>
      </c>
      <c r="AW942" s="18" t="s">
        <v>2</v>
      </c>
      <c r="AX942" s="18" t="s">
        <v>7</v>
      </c>
      <c r="AY942" s="19" t="s">
        <v>0</v>
      </c>
    </row>
    <row r="943" spans="1:65" s="18" customFormat="1" x14ac:dyDescent="0.2">
      <c r="B943" s="23"/>
      <c r="D943" s="17" t="s">
        <v>4</v>
      </c>
      <c r="E943" s="19" t="s">
        <v>6</v>
      </c>
      <c r="F943" s="25" t="s">
        <v>220</v>
      </c>
      <c r="H943" s="19" t="s">
        <v>6</v>
      </c>
      <c r="I943" s="24"/>
      <c r="L943" s="23"/>
      <c r="M943" s="22"/>
      <c r="N943" s="21"/>
      <c r="O943" s="21"/>
      <c r="P943" s="21"/>
      <c r="Q943" s="21"/>
      <c r="R943" s="21"/>
      <c r="S943" s="21"/>
      <c r="T943" s="20"/>
      <c r="AT943" s="19" t="s">
        <v>4</v>
      </c>
      <c r="AU943" s="19" t="s">
        <v>3</v>
      </c>
      <c r="AV943" s="18" t="s">
        <v>1</v>
      </c>
      <c r="AW943" s="18" t="s">
        <v>2</v>
      </c>
      <c r="AX943" s="18" t="s">
        <v>7</v>
      </c>
      <c r="AY943" s="19" t="s">
        <v>0</v>
      </c>
    </row>
    <row r="944" spans="1:65" s="18" customFormat="1" x14ac:dyDescent="0.2">
      <c r="B944" s="23"/>
      <c r="D944" s="17" t="s">
        <v>4</v>
      </c>
      <c r="E944" s="19" t="s">
        <v>6</v>
      </c>
      <c r="F944" s="25" t="s">
        <v>219</v>
      </c>
      <c r="H944" s="19" t="s">
        <v>6</v>
      </c>
      <c r="I944" s="24"/>
      <c r="L944" s="23"/>
      <c r="M944" s="22"/>
      <c r="N944" s="21"/>
      <c r="O944" s="21"/>
      <c r="P944" s="21"/>
      <c r="Q944" s="21"/>
      <c r="R944" s="21"/>
      <c r="S944" s="21"/>
      <c r="T944" s="20"/>
      <c r="AT944" s="19" t="s">
        <v>4</v>
      </c>
      <c r="AU944" s="19" t="s">
        <v>3</v>
      </c>
      <c r="AV944" s="18" t="s">
        <v>1</v>
      </c>
      <c r="AW944" s="18" t="s">
        <v>2</v>
      </c>
      <c r="AX944" s="18" t="s">
        <v>7</v>
      </c>
      <c r="AY944" s="19" t="s">
        <v>0</v>
      </c>
    </row>
    <row r="945" spans="1:65" s="18" customFormat="1" x14ac:dyDescent="0.2">
      <c r="B945" s="23"/>
      <c r="D945" s="17" t="s">
        <v>4</v>
      </c>
      <c r="E945" s="19" t="s">
        <v>6</v>
      </c>
      <c r="F945" s="25" t="s">
        <v>218</v>
      </c>
      <c r="H945" s="19" t="s">
        <v>6</v>
      </c>
      <c r="I945" s="24"/>
      <c r="L945" s="23"/>
      <c r="M945" s="22"/>
      <c r="N945" s="21"/>
      <c r="O945" s="21"/>
      <c r="P945" s="21"/>
      <c r="Q945" s="21"/>
      <c r="R945" s="21"/>
      <c r="S945" s="21"/>
      <c r="T945" s="20"/>
      <c r="AT945" s="19" t="s">
        <v>4</v>
      </c>
      <c r="AU945" s="19" t="s">
        <v>3</v>
      </c>
      <c r="AV945" s="18" t="s">
        <v>1</v>
      </c>
      <c r="AW945" s="18" t="s">
        <v>2</v>
      </c>
      <c r="AX945" s="18" t="s">
        <v>7</v>
      </c>
      <c r="AY945" s="19" t="s">
        <v>0</v>
      </c>
    </row>
    <row r="946" spans="1:65" s="18" customFormat="1" x14ac:dyDescent="0.2">
      <c r="B946" s="23"/>
      <c r="D946" s="17" t="s">
        <v>4</v>
      </c>
      <c r="E946" s="19" t="s">
        <v>6</v>
      </c>
      <c r="F946" s="25" t="s">
        <v>217</v>
      </c>
      <c r="H946" s="19" t="s">
        <v>6</v>
      </c>
      <c r="I946" s="24"/>
      <c r="L946" s="23"/>
      <c r="M946" s="22"/>
      <c r="N946" s="21"/>
      <c r="O946" s="21"/>
      <c r="P946" s="21"/>
      <c r="Q946" s="21"/>
      <c r="R946" s="21"/>
      <c r="S946" s="21"/>
      <c r="T946" s="20"/>
      <c r="AT946" s="19" t="s">
        <v>4</v>
      </c>
      <c r="AU946" s="19" t="s">
        <v>3</v>
      </c>
      <c r="AV946" s="18" t="s">
        <v>1</v>
      </c>
      <c r="AW946" s="18" t="s">
        <v>2</v>
      </c>
      <c r="AX946" s="18" t="s">
        <v>7</v>
      </c>
      <c r="AY946" s="19" t="s">
        <v>0</v>
      </c>
    </row>
    <row r="947" spans="1:65" s="18" customFormat="1" x14ac:dyDescent="0.2">
      <c r="B947" s="23"/>
      <c r="D947" s="17" t="s">
        <v>4</v>
      </c>
      <c r="E947" s="19" t="s">
        <v>6</v>
      </c>
      <c r="F947" s="25" t="s">
        <v>216</v>
      </c>
      <c r="H947" s="19" t="s">
        <v>6</v>
      </c>
      <c r="I947" s="24"/>
      <c r="L947" s="23"/>
      <c r="M947" s="22"/>
      <c r="N947" s="21"/>
      <c r="O947" s="21"/>
      <c r="P947" s="21"/>
      <c r="Q947" s="21"/>
      <c r="R947" s="21"/>
      <c r="S947" s="21"/>
      <c r="T947" s="20"/>
      <c r="AT947" s="19" t="s">
        <v>4</v>
      </c>
      <c r="AU947" s="19" t="s">
        <v>3</v>
      </c>
      <c r="AV947" s="18" t="s">
        <v>1</v>
      </c>
      <c r="AW947" s="18" t="s">
        <v>2</v>
      </c>
      <c r="AX947" s="18" t="s">
        <v>7</v>
      </c>
      <c r="AY947" s="19" t="s">
        <v>0</v>
      </c>
    </row>
    <row r="948" spans="1:65" s="18" customFormat="1" x14ac:dyDescent="0.2">
      <c r="B948" s="23"/>
      <c r="D948" s="17" t="s">
        <v>4</v>
      </c>
      <c r="E948" s="19" t="s">
        <v>6</v>
      </c>
      <c r="F948" s="25" t="s">
        <v>215</v>
      </c>
      <c r="H948" s="19" t="s">
        <v>6</v>
      </c>
      <c r="I948" s="24"/>
      <c r="L948" s="23"/>
      <c r="M948" s="22"/>
      <c r="N948" s="21"/>
      <c r="O948" s="21"/>
      <c r="P948" s="21"/>
      <c r="Q948" s="21"/>
      <c r="R948" s="21"/>
      <c r="S948" s="21"/>
      <c r="T948" s="20"/>
      <c r="AT948" s="19" t="s">
        <v>4</v>
      </c>
      <c r="AU948" s="19" t="s">
        <v>3</v>
      </c>
      <c r="AV948" s="18" t="s">
        <v>1</v>
      </c>
      <c r="AW948" s="18" t="s">
        <v>2</v>
      </c>
      <c r="AX948" s="18" t="s">
        <v>7</v>
      </c>
      <c r="AY948" s="19" t="s">
        <v>0</v>
      </c>
    </row>
    <row r="949" spans="1:65" s="8" customFormat="1" x14ac:dyDescent="0.2">
      <c r="B949" s="13"/>
      <c r="D949" s="17" t="s">
        <v>4</v>
      </c>
      <c r="E949" s="9" t="s">
        <v>6</v>
      </c>
      <c r="F949" s="16" t="s">
        <v>214</v>
      </c>
      <c r="H949" s="15">
        <v>6.6</v>
      </c>
      <c r="I949" s="14"/>
      <c r="L949" s="13"/>
      <c r="M949" s="56"/>
      <c r="N949" s="55"/>
      <c r="O949" s="55"/>
      <c r="P949" s="55"/>
      <c r="Q949" s="55"/>
      <c r="R949" s="55"/>
      <c r="S949" s="55"/>
      <c r="T949" s="54"/>
      <c r="AT949" s="9" t="s">
        <v>4</v>
      </c>
      <c r="AU949" s="9" t="s">
        <v>3</v>
      </c>
      <c r="AV949" s="8" t="s">
        <v>3</v>
      </c>
      <c r="AW949" s="8" t="s">
        <v>2</v>
      </c>
      <c r="AX949" s="8" t="s">
        <v>7</v>
      </c>
      <c r="AY949" s="9" t="s">
        <v>0</v>
      </c>
    </row>
    <row r="950" spans="1:65" s="8" customFormat="1" x14ac:dyDescent="0.2">
      <c r="B950" s="13"/>
      <c r="D950" s="17" t="s">
        <v>4</v>
      </c>
      <c r="E950" s="9" t="s">
        <v>6</v>
      </c>
      <c r="F950" s="16" t="s">
        <v>213</v>
      </c>
      <c r="H950" s="15">
        <v>29.9</v>
      </c>
      <c r="I950" s="14"/>
      <c r="L950" s="13"/>
      <c r="M950" s="56"/>
      <c r="N950" s="55"/>
      <c r="O950" s="55"/>
      <c r="P950" s="55"/>
      <c r="Q950" s="55"/>
      <c r="R950" s="55"/>
      <c r="S950" s="55"/>
      <c r="T950" s="54"/>
      <c r="AT950" s="9" t="s">
        <v>4</v>
      </c>
      <c r="AU950" s="9" t="s">
        <v>3</v>
      </c>
      <c r="AV950" s="8" t="s">
        <v>3</v>
      </c>
      <c r="AW950" s="8" t="s">
        <v>2</v>
      </c>
      <c r="AX950" s="8" t="s">
        <v>7</v>
      </c>
      <c r="AY950" s="9" t="s">
        <v>0</v>
      </c>
    </row>
    <row r="951" spans="1:65" s="18" customFormat="1" x14ac:dyDescent="0.2">
      <c r="B951" s="23"/>
      <c r="D951" s="17" t="s">
        <v>4</v>
      </c>
      <c r="E951" s="19" t="s">
        <v>6</v>
      </c>
      <c r="F951" s="25" t="s">
        <v>212</v>
      </c>
      <c r="H951" s="19" t="s">
        <v>6</v>
      </c>
      <c r="I951" s="24"/>
      <c r="L951" s="23"/>
      <c r="M951" s="22"/>
      <c r="N951" s="21"/>
      <c r="O951" s="21"/>
      <c r="P951" s="21"/>
      <c r="Q951" s="21"/>
      <c r="R951" s="21"/>
      <c r="S951" s="21"/>
      <c r="T951" s="20"/>
      <c r="AT951" s="19" t="s">
        <v>4</v>
      </c>
      <c r="AU951" s="19" t="s">
        <v>3</v>
      </c>
      <c r="AV951" s="18" t="s">
        <v>1</v>
      </c>
      <c r="AW951" s="18" t="s">
        <v>2</v>
      </c>
      <c r="AX951" s="18" t="s">
        <v>7</v>
      </c>
      <c r="AY951" s="19" t="s">
        <v>0</v>
      </c>
    </row>
    <row r="952" spans="1:65" s="18" customFormat="1" x14ac:dyDescent="0.2">
      <c r="B952" s="23"/>
      <c r="D952" s="17" t="s">
        <v>4</v>
      </c>
      <c r="E952" s="19" t="s">
        <v>6</v>
      </c>
      <c r="F952" s="25" t="s">
        <v>211</v>
      </c>
      <c r="H952" s="19" t="s">
        <v>6</v>
      </c>
      <c r="I952" s="24"/>
      <c r="L952" s="23"/>
      <c r="M952" s="22"/>
      <c r="N952" s="21"/>
      <c r="O952" s="21"/>
      <c r="P952" s="21"/>
      <c r="Q952" s="21"/>
      <c r="R952" s="21"/>
      <c r="S952" s="21"/>
      <c r="T952" s="20"/>
      <c r="AT952" s="19" t="s">
        <v>4</v>
      </c>
      <c r="AU952" s="19" t="s">
        <v>3</v>
      </c>
      <c r="AV952" s="18" t="s">
        <v>1</v>
      </c>
      <c r="AW952" s="18" t="s">
        <v>2</v>
      </c>
      <c r="AX952" s="18" t="s">
        <v>7</v>
      </c>
      <c r="AY952" s="19" t="s">
        <v>0</v>
      </c>
    </row>
    <row r="953" spans="1:65" s="8" customFormat="1" x14ac:dyDescent="0.2">
      <c r="B953" s="13"/>
      <c r="D953" s="17" t="s">
        <v>4</v>
      </c>
      <c r="E953" s="9" t="s">
        <v>6</v>
      </c>
      <c r="F953" s="16" t="s">
        <v>210</v>
      </c>
      <c r="H953" s="15">
        <v>45.4</v>
      </c>
      <c r="I953" s="14"/>
      <c r="L953" s="13"/>
      <c r="M953" s="56"/>
      <c r="N953" s="55"/>
      <c r="O953" s="55"/>
      <c r="P953" s="55"/>
      <c r="Q953" s="55"/>
      <c r="R953" s="55"/>
      <c r="S953" s="55"/>
      <c r="T953" s="54"/>
      <c r="AT953" s="9" t="s">
        <v>4</v>
      </c>
      <c r="AU953" s="9" t="s">
        <v>3</v>
      </c>
      <c r="AV953" s="8" t="s">
        <v>3</v>
      </c>
      <c r="AW953" s="8" t="s">
        <v>2</v>
      </c>
      <c r="AX953" s="8" t="s">
        <v>7</v>
      </c>
      <c r="AY953" s="9" t="s">
        <v>0</v>
      </c>
    </row>
    <row r="954" spans="1:65" s="18" customFormat="1" x14ac:dyDescent="0.2">
      <c r="B954" s="23"/>
      <c r="D954" s="17" t="s">
        <v>4</v>
      </c>
      <c r="E954" s="19" t="s">
        <v>6</v>
      </c>
      <c r="F954" s="25" t="s">
        <v>209</v>
      </c>
      <c r="H954" s="19" t="s">
        <v>6</v>
      </c>
      <c r="I954" s="24"/>
      <c r="L954" s="23"/>
      <c r="M954" s="22"/>
      <c r="N954" s="21"/>
      <c r="O954" s="21"/>
      <c r="P954" s="21"/>
      <c r="Q954" s="21"/>
      <c r="R954" s="21"/>
      <c r="S954" s="21"/>
      <c r="T954" s="20"/>
      <c r="AT954" s="19" t="s">
        <v>4</v>
      </c>
      <c r="AU954" s="19" t="s">
        <v>3</v>
      </c>
      <c r="AV954" s="18" t="s">
        <v>1</v>
      </c>
      <c r="AW954" s="18" t="s">
        <v>2</v>
      </c>
      <c r="AX954" s="18" t="s">
        <v>7</v>
      </c>
      <c r="AY954" s="19" t="s">
        <v>0</v>
      </c>
    </row>
    <row r="955" spans="1:65" s="18" customFormat="1" x14ac:dyDescent="0.2">
      <c r="B955" s="23"/>
      <c r="D955" s="17" t="s">
        <v>4</v>
      </c>
      <c r="E955" s="19" t="s">
        <v>6</v>
      </c>
      <c r="F955" s="25" t="s">
        <v>208</v>
      </c>
      <c r="H955" s="19" t="s">
        <v>6</v>
      </c>
      <c r="I955" s="24"/>
      <c r="L955" s="23"/>
      <c r="M955" s="22"/>
      <c r="N955" s="21"/>
      <c r="O955" s="21"/>
      <c r="P955" s="21"/>
      <c r="Q955" s="21"/>
      <c r="R955" s="21"/>
      <c r="S955" s="21"/>
      <c r="T955" s="20"/>
      <c r="AT955" s="19" t="s">
        <v>4</v>
      </c>
      <c r="AU955" s="19" t="s">
        <v>3</v>
      </c>
      <c r="AV955" s="18" t="s">
        <v>1</v>
      </c>
      <c r="AW955" s="18" t="s">
        <v>2</v>
      </c>
      <c r="AX955" s="18" t="s">
        <v>7</v>
      </c>
      <c r="AY955" s="19" t="s">
        <v>0</v>
      </c>
    </row>
    <row r="956" spans="1:65" s="8" customFormat="1" x14ac:dyDescent="0.2">
      <c r="B956" s="13"/>
      <c r="D956" s="17" t="s">
        <v>4</v>
      </c>
      <c r="E956" s="9" t="s">
        <v>6</v>
      </c>
      <c r="F956" s="16" t="s">
        <v>207</v>
      </c>
      <c r="H956" s="15">
        <v>26.3</v>
      </c>
      <c r="I956" s="14"/>
      <c r="L956" s="13"/>
      <c r="M956" s="56"/>
      <c r="N956" s="55"/>
      <c r="O956" s="55"/>
      <c r="P956" s="55"/>
      <c r="Q956" s="55"/>
      <c r="R956" s="55"/>
      <c r="S956" s="55"/>
      <c r="T956" s="54"/>
      <c r="AT956" s="9" t="s">
        <v>4</v>
      </c>
      <c r="AU956" s="9" t="s">
        <v>3</v>
      </c>
      <c r="AV956" s="8" t="s">
        <v>3</v>
      </c>
      <c r="AW956" s="8" t="s">
        <v>2</v>
      </c>
      <c r="AX956" s="8" t="s">
        <v>7</v>
      </c>
      <c r="AY956" s="9" t="s">
        <v>0</v>
      </c>
    </row>
    <row r="957" spans="1:65" s="8" customFormat="1" x14ac:dyDescent="0.2">
      <c r="B957" s="13"/>
      <c r="D957" s="17" t="s">
        <v>4</v>
      </c>
      <c r="E957" s="9" t="s">
        <v>6</v>
      </c>
      <c r="F957" s="16" t="s">
        <v>206</v>
      </c>
      <c r="H957" s="15">
        <v>3.3</v>
      </c>
      <c r="I957" s="14"/>
      <c r="L957" s="13"/>
      <c r="M957" s="56"/>
      <c r="N957" s="55"/>
      <c r="O957" s="55"/>
      <c r="P957" s="55"/>
      <c r="Q957" s="55"/>
      <c r="R957" s="55"/>
      <c r="S957" s="55"/>
      <c r="T957" s="54"/>
      <c r="AT957" s="9" t="s">
        <v>4</v>
      </c>
      <c r="AU957" s="9" t="s">
        <v>3</v>
      </c>
      <c r="AV957" s="8" t="s">
        <v>3</v>
      </c>
      <c r="AW957" s="8" t="s">
        <v>2</v>
      </c>
      <c r="AX957" s="8" t="s">
        <v>7</v>
      </c>
      <c r="AY957" s="9" t="s">
        <v>0</v>
      </c>
    </row>
    <row r="958" spans="1:65" s="78" customFormat="1" x14ac:dyDescent="0.2">
      <c r="B958" s="83"/>
      <c r="D958" s="17" t="s">
        <v>4</v>
      </c>
      <c r="E958" s="79" t="s">
        <v>6</v>
      </c>
      <c r="F958" s="86" t="s">
        <v>205</v>
      </c>
      <c r="H958" s="85">
        <v>111.5</v>
      </c>
      <c r="I958" s="84"/>
      <c r="L958" s="83"/>
      <c r="M958" s="82"/>
      <c r="N958" s="81"/>
      <c r="O958" s="81"/>
      <c r="P958" s="81"/>
      <c r="Q958" s="81"/>
      <c r="R958" s="81"/>
      <c r="S958" s="81"/>
      <c r="T958" s="80"/>
      <c r="AT958" s="79" t="s">
        <v>4</v>
      </c>
      <c r="AU958" s="79" t="s">
        <v>3</v>
      </c>
      <c r="AV958" s="78" t="s">
        <v>38</v>
      </c>
      <c r="AW958" s="78" t="s">
        <v>2</v>
      </c>
      <c r="AX958" s="78" t="s">
        <v>7</v>
      </c>
      <c r="AY958" s="79" t="s">
        <v>0</v>
      </c>
    </row>
    <row r="959" spans="1:65" s="69" customFormat="1" x14ac:dyDescent="0.2">
      <c r="B959" s="74"/>
      <c r="D959" s="17" t="s">
        <v>4</v>
      </c>
      <c r="E959" s="70" t="s">
        <v>6</v>
      </c>
      <c r="F959" s="77" t="s">
        <v>42</v>
      </c>
      <c r="H959" s="76">
        <v>126.33999999999999</v>
      </c>
      <c r="I959" s="75"/>
      <c r="L959" s="74"/>
      <c r="M959" s="73"/>
      <c r="N959" s="72"/>
      <c r="O959" s="72"/>
      <c r="P959" s="72"/>
      <c r="Q959" s="72"/>
      <c r="R959" s="72"/>
      <c r="S959" s="72"/>
      <c r="T959" s="71"/>
      <c r="AT959" s="70" t="s">
        <v>4</v>
      </c>
      <c r="AU959" s="70" t="s">
        <v>3</v>
      </c>
      <c r="AV959" s="69" t="s">
        <v>19</v>
      </c>
      <c r="AW959" s="69" t="s">
        <v>2</v>
      </c>
      <c r="AX959" s="69" t="s">
        <v>1</v>
      </c>
      <c r="AY959" s="70" t="s">
        <v>0</v>
      </c>
    </row>
    <row r="960" spans="1:65" s="2" customFormat="1" ht="16.5" customHeight="1" x14ac:dyDescent="0.2">
      <c r="A960" s="3"/>
      <c r="B960" s="41"/>
      <c r="C960" s="180" t="s">
        <v>229</v>
      </c>
      <c r="D960" s="180" t="s">
        <v>11</v>
      </c>
      <c r="E960" s="181" t="s">
        <v>228</v>
      </c>
      <c r="F960" s="182" t="s">
        <v>227</v>
      </c>
      <c r="G960" s="38" t="s">
        <v>27</v>
      </c>
      <c r="H960" s="37">
        <v>126.34</v>
      </c>
      <c r="I960" s="36"/>
      <c r="J960" s="35">
        <f>ROUND(I960*H960,2)</f>
        <v>0</v>
      </c>
      <c r="K960" s="34" t="s">
        <v>6</v>
      </c>
      <c r="L960" s="4"/>
      <c r="M960" s="33" t="s">
        <v>6</v>
      </c>
      <c r="N960" s="32" t="s">
        <v>12</v>
      </c>
      <c r="O960" s="31"/>
      <c r="P960" s="30">
        <f>O960*H960</f>
        <v>0</v>
      </c>
      <c r="Q960" s="30">
        <v>6.2E-4</v>
      </c>
      <c r="R960" s="30">
        <f>Q960*H960</f>
        <v>7.8330800000000006E-2</v>
      </c>
      <c r="S960" s="30">
        <v>0</v>
      </c>
      <c r="T960" s="29">
        <f>S960*H960</f>
        <v>0</v>
      </c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R960" s="26" t="s">
        <v>19</v>
      </c>
      <c r="AT960" s="26" t="s">
        <v>11</v>
      </c>
      <c r="AU960" s="26" t="s">
        <v>3</v>
      </c>
      <c r="AY960" s="27" t="s">
        <v>0</v>
      </c>
      <c r="BE960" s="28">
        <f>IF(N960="základní",J960,0)</f>
        <v>0</v>
      </c>
      <c r="BF960" s="28">
        <f>IF(N960="snížená",J960,0)</f>
        <v>0</v>
      </c>
      <c r="BG960" s="28">
        <f>IF(N960="zákl. přenesená",J960,0)</f>
        <v>0</v>
      </c>
      <c r="BH960" s="28">
        <f>IF(N960="sníž. přenesená",J960,0)</f>
        <v>0</v>
      </c>
      <c r="BI960" s="28">
        <f>IF(N960="nulová",J960,0)</f>
        <v>0</v>
      </c>
      <c r="BJ960" s="27" t="s">
        <v>1</v>
      </c>
      <c r="BK960" s="28">
        <f>ROUND(I960*H960,2)</f>
        <v>0</v>
      </c>
      <c r="BL960" s="27" t="s">
        <v>19</v>
      </c>
      <c r="BM960" s="26" t="s">
        <v>226</v>
      </c>
    </row>
    <row r="961" spans="2:51" s="18" customFormat="1" x14ac:dyDescent="0.2">
      <c r="B961" s="23"/>
      <c r="D961" s="17" t="s">
        <v>4</v>
      </c>
      <c r="E961" s="19" t="s">
        <v>6</v>
      </c>
      <c r="F961" s="25" t="s">
        <v>223</v>
      </c>
      <c r="H961" s="19" t="s">
        <v>6</v>
      </c>
      <c r="I961" s="24"/>
      <c r="L961" s="23"/>
      <c r="M961" s="22"/>
      <c r="N961" s="21"/>
      <c r="O961" s="21"/>
      <c r="P961" s="21"/>
      <c r="Q961" s="21"/>
      <c r="R961" s="21"/>
      <c r="S961" s="21"/>
      <c r="T961" s="20"/>
      <c r="AT961" s="19" t="s">
        <v>4</v>
      </c>
      <c r="AU961" s="19" t="s">
        <v>3</v>
      </c>
      <c r="AV961" s="18" t="s">
        <v>1</v>
      </c>
      <c r="AW961" s="18" t="s">
        <v>2</v>
      </c>
      <c r="AX961" s="18" t="s">
        <v>7</v>
      </c>
      <c r="AY961" s="19" t="s">
        <v>0</v>
      </c>
    </row>
    <row r="962" spans="2:51" s="18" customFormat="1" ht="22.5" x14ac:dyDescent="0.2">
      <c r="B962" s="23"/>
      <c r="D962" s="17" t="s">
        <v>4</v>
      </c>
      <c r="E962" s="19" t="s">
        <v>6</v>
      </c>
      <c r="F962" s="25" t="s">
        <v>222</v>
      </c>
      <c r="H962" s="19" t="s">
        <v>6</v>
      </c>
      <c r="I962" s="24"/>
      <c r="L962" s="23"/>
      <c r="M962" s="22"/>
      <c r="N962" s="21"/>
      <c r="O962" s="21"/>
      <c r="P962" s="21"/>
      <c r="Q962" s="21"/>
      <c r="R962" s="21"/>
      <c r="S962" s="21"/>
      <c r="T962" s="20"/>
      <c r="AT962" s="19" t="s">
        <v>4</v>
      </c>
      <c r="AU962" s="19" t="s">
        <v>3</v>
      </c>
      <c r="AV962" s="18" t="s">
        <v>1</v>
      </c>
      <c r="AW962" s="18" t="s">
        <v>2</v>
      </c>
      <c r="AX962" s="18" t="s">
        <v>7</v>
      </c>
      <c r="AY962" s="19" t="s">
        <v>0</v>
      </c>
    </row>
    <row r="963" spans="2:51" s="18" customFormat="1" x14ac:dyDescent="0.2">
      <c r="B963" s="23"/>
      <c r="D963" s="17" t="s">
        <v>4</v>
      </c>
      <c r="E963" s="19" t="s">
        <v>6</v>
      </c>
      <c r="F963" s="25" t="s">
        <v>150</v>
      </c>
      <c r="H963" s="19" t="s">
        <v>6</v>
      </c>
      <c r="I963" s="24"/>
      <c r="L963" s="23"/>
      <c r="M963" s="22"/>
      <c r="N963" s="21"/>
      <c r="O963" s="21"/>
      <c r="P963" s="21"/>
      <c r="Q963" s="21"/>
      <c r="R963" s="21"/>
      <c r="S963" s="21"/>
      <c r="T963" s="20"/>
      <c r="AT963" s="19" t="s">
        <v>4</v>
      </c>
      <c r="AU963" s="19" t="s">
        <v>3</v>
      </c>
      <c r="AV963" s="18" t="s">
        <v>1</v>
      </c>
      <c r="AW963" s="18" t="s">
        <v>2</v>
      </c>
      <c r="AX963" s="18" t="s">
        <v>7</v>
      </c>
      <c r="AY963" s="19" t="s">
        <v>0</v>
      </c>
    </row>
    <row r="964" spans="2:51" s="18" customFormat="1" x14ac:dyDescent="0.2">
      <c r="B964" s="23"/>
      <c r="D964" s="17" t="s">
        <v>4</v>
      </c>
      <c r="E964" s="19" t="s">
        <v>6</v>
      </c>
      <c r="F964" s="25" t="s">
        <v>149</v>
      </c>
      <c r="H964" s="19" t="s">
        <v>6</v>
      </c>
      <c r="I964" s="24"/>
      <c r="L964" s="23"/>
      <c r="M964" s="22"/>
      <c r="N964" s="21"/>
      <c r="O964" s="21"/>
      <c r="P964" s="21"/>
      <c r="Q964" s="21"/>
      <c r="R964" s="21"/>
      <c r="S964" s="21"/>
      <c r="T964" s="20"/>
      <c r="AT964" s="19" t="s">
        <v>4</v>
      </c>
      <c r="AU964" s="19" t="s">
        <v>3</v>
      </c>
      <c r="AV964" s="18" t="s">
        <v>1</v>
      </c>
      <c r="AW964" s="18" t="s">
        <v>2</v>
      </c>
      <c r="AX964" s="18" t="s">
        <v>7</v>
      </c>
      <c r="AY964" s="19" t="s">
        <v>0</v>
      </c>
    </row>
    <row r="965" spans="2:51" s="18" customFormat="1" x14ac:dyDescent="0.2">
      <c r="B965" s="23"/>
      <c r="D965" s="17" t="s">
        <v>4</v>
      </c>
      <c r="E965" s="19" t="s">
        <v>6</v>
      </c>
      <c r="F965" s="25" t="s">
        <v>225</v>
      </c>
      <c r="H965" s="19" t="s">
        <v>6</v>
      </c>
      <c r="I965" s="24"/>
      <c r="L965" s="23"/>
      <c r="M965" s="22"/>
      <c r="N965" s="21"/>
      <c r="O965" s="21"/>
      <c r="P965" s="21"/>
      <c r="Q965" s="21"/>
      <c r="R965" s="21"/>
      <c r="S965" s="21"/>
      <c r="T965" s="20"/>
      <c r="AT965" s="19" t="s">
        <v>4</v>
      </c>
      <c r="AU965" s="19" t="s">
        <v>3</v>
      </c>
      <c r="AV965" s="18" t="s">
        <v>1</v>
      </c>
      <c r="AW965" s="18" t="s">
        <v>2</v>
      </c>
      <c r="AX965" s="18" t="s">
        <v>7</v>
      </c>
      <c r="AY965" s="19" t="s">
        <v>0</v>
      </c>
    </row>
    <row r="966" spans="2:51" s="8" customFormat="1" x14ac:dyDescent="0.2">
      <c r="B966" s="13"/>
      <c r="D966" s="17" t="s">
        <v>4</v>
      </c>
      <c r="E966" s="9" t="s">
        <v>6</v>
      </c>
      <c r="F966" s="16" t="s">
        <v>224</v>
      </c>
      <c r="H966" s="15">
        <v>14.84</v>
      </c>
      <c r="I966" s="14"/>
      <c r="L966" s="13"/>
      <c r="M966" s="56"/>
      <c r="N966" s="55"/>
      <c r="O966" s="55"/>
      <c r="P966" s="55"/>
      <c r="Q966" s="55"/>
      <c r="R966" s="55"/>
      <c r="S966" s="55"/>
      <c r="T966" s="54"/>
      <c r="AT966" s="9" t="s">
        <v>4</v>
      </c>
      <c r="AU966" s="9" t="s">
        <v>3</v>
      </c>
      <c r="AV966" s="8" t="s">
        <v>3</v>
      </c>
      <c r="AW966" s="8" t="s">
        <v>2</v>
      </c>
      <c r="AX966" s="8" t="s">
        <v>7</v>
      </c>
      <c r="AY966" s="9" t="s">
        <v>0</v>
      </c>
    </row>
    <row r="967" spans="2:51" s="78" customFormat="1" x14ac:dyDescent="0.2">
      <c r="B967" s="83"/>
      <c r="D967" s="17" t="s">
        <v>4</v>
      </c>
      <c r="E967" s="79" t="s">
        <v>6</v>
      </c>
      <c r="F967" s="86" t="s">
        <v>205</v>
      </c>
      <c r="H967" s="85">
        <v>14.84</v>
      </c>
      <c r="I967" s="84"/>
      <c r="L967" s="83"/>
      <c r="M967" s="82"/>
      <c r="N967" s="81"/>
      <c r="O967" s="81"/>
      <c r="P967" s="81"/>
      <c r="Q967" s="81"/>
      <c r="R967" s="81"/>
      <c r="S967" s="81"/>
      <c r="T967" s="80"/>
      <c r="AT967" s="79" t="s">
        <v>4</v>
      </c>
      <c r="AU967" s="79" t="s">
        <v>3</v>
      </c>
      <c r="AV967" s="78" t="s">
        <v>38</v>
      </c>
      <c r="AW967" s="78" t="s">
        <v>2</v>
      </c>
      <c r="AX967" s="78" t="s">
        <v>7</v>
      </c>
      <c r="AY967" s="79" t="s">
        <v>0</v>
      </c>
    </row>
    <row r="968" spans="2:51" s="18" customFormat="1" x14ac:dyDescent="0.2">
      <c r="B968" s="23"/>
      <c r="D968" s="17" t="s">
        <v>4</v>
      </c>
      <c r="E968" s="19" t="s">
        <v>6</v>
      </c>
      <c r="F968" s="25" t="s">
        <v>223</v>
      </c>
      <c r="H968" s="19" t="s">
        <v>6</v>
      </c>
      <c r="I968" s="24"/>
      <c r="L968" s="23"/>
      <c r="M968" s="22"/>
      <c r="N968" s="21"/>
      <c r="O968" s="21"/>
      <c r="P968" s="21"/>
      <c r="Q968" s="21"/>
      <c r="R968" s="21"/>
      <c r="S968" s="21"/>
      <c r="T968" s="20"/>
      <c r="AT968" s="19" t="s">
        <v>4</v>
      </c>
      <c r="AU968" s="19" t="s">
        <v>3</v>
      </c>
      <c r="AV968" s="18" t="s">
        <v>1</v>
      </c>
      <c r="AW968" s="18" t="s">
        <v>2</v>
      </c>
      <c r="AX968" s="18" t="s">
        <v>7</v>
      </c>
      <c r="AY968" s="19" t="s">
        <v>0</v>
      </c>
    </row>
    <row r="969" spans="2:51" s="18" customFormat="1" ht="22.5" x14ac:dyDescent="0.2">
      <c r="B969" s="23"/>
      <c r="D969" s="17" t="s">
        <v>4</v>
      </c>
      <c r="E969" s="19" t="s">
        <v>6</v>
      </c>
      <c r="F969" s="25" t="s">
        <v>222</v>
      </c>
      <c r="H969" s="19" t="s">
        <v>6</v>
      </c>
      <c r="I969" s="24"/>
      <c r="L969" s="23"/>
      <c r="M969" s="22"/>
      <c r="N969" s="21"/>
      <c r="O969" s="21"/>
      <c r="P969" s="21"/>
      <c r="Q969" s="21"/>
      <c r="R969" s="21"/>
      <c r="S969" s="21"/>
      <c r="T969" s="20"/>
      <c r="AT969" s="19" t="s">
        <v>4</v>
      </c>
      <c r="AU969" s="19" t="s">
        <v>3</v>
      </c>
      <c r="AV969" s="18" t="s">
        <v>1</v>
      </c>
      <c r="AW969" s="18" t="s">
        <v>2</v>
      </c>
      <c r="AX969" s="18" t="s">
        <v>7</v>
      </c>
      <c r="AY969" s="19" t="s">
        <v>0</v>
      </c>
    </row>
    <row r="970" spans="2:51" s="18" customFormat="1" x14ac:dyDescent="0.2">
      <c r="B970" s="23"/>
      <c r="D970" s="17" t="s">
        <v>4</v>
      </c>
      <c r="E970" s="19" t="s">
        <v>6</v>
      </c>
      <c r="F970" s="25" t="s">
        <v>221</v>
      </c>
      <c r="H970" s="19" t="s">
        <v>6</v>
      </c>
      <c r="I970" s="24"/>
      <c r="L970" s="23"/>
      <c r="M970" s="22"/>
      <c r="N970" s="21"/>
      <c r="O970" s="21"/>
      <c r="P970" s="21"/>
      <c r="Q970" s="21"/>
      <c r="R970" s="21"/>
      <c r="S970" s="21"/>
      <c r="T970" s="20"/>
      <c r="AT970" s="19" t="s">
        <v>4</v>
      </c>
      <c r="AU970" s="19" t="s">
        <v>3</v>
      </c>
      <c r="AV970" s="18" t="s">
        <v>1</v>
      </c>
      <c r="AW970" s="18" t="s">
        <v>2</v>
      </c>
      <c r="AX970" s="18" t="s">
        <v>7</v>
      </c>
      <c r="AY970" s="19" t="s">
        <v>0</v>
      </c>
    </row>
    <row r="971" spans="2:51" s="18" customFormat="1" x14ac:dyDescent="0.2">
      <c r="B971" s="23"/>
      <c r="D971" s="17" t="s">
        <v>4</v>
      </c>
      <c r="E971" s="19" t="s">
        <v>6</v>
      </c>
      <c r="F971" s="25" t="s">
        <v>220</v>
      </c>
      <c r="H971" s="19" t="s">
        <v>6</v>
      </c>
      <c r="I971" s="24"/>
      <c r="L971" s="23"/>
      <c r="M971" s="22"/>
      <c r="N971" s="21"/>
      <c r="O971" s="21"/>
      <c r="P971" s="21"/>
      <c r="Q971" s="21"/>
      <c r="R971" s="21"/>
      <c r="S971" s="21"/>
      <c r="T971" s="20"/>
      <c r="AT971" s="19" t="s">
        <v>4</v>
      </c>
      <c r="AU971" s="19" t="s">
        <v>3</v>
      </c>
      <c r="AV971" s="18" t="s">
        <v>1</v>
      </c>
      <c r="AW971" s="18" t="s">
        <v>2</v>
      </c>
      <c r="AX971" s="18" t="s">
        <v>7</v>
      </c>
      <c r="AY971" s="19" t="s">
        <v>0</v>
      </c>
    </row>
    <row r="972" spans="2:51" s="18" customFormat="1" x14ac:dyDescent="0.2">
      <c r="B972" s="23"/>
      <c r="D972" s="17" t="s">
        <v>4</v>
      </c>
      <c r="E972" s="19" t="s">
        <v>6</v>
      </c>
      <c r="F972" s="25" t="s">
        <v>219</v>
      </c>
      <c r="H972" s="19" t="s">
        <v>6</v>
      </c>
      <c r="I972" s="24"/>
      <c r="L972" s="23"/>
      <c r="M972" s="22"/>
      <c r="N972" s="21"/>
      <c r="O972" s="21"/>
      <c r="P972" s="21"/>
      <c r="Q972" s="21"/>
      <c r="R972" s="21"/>
      <c r="S972" s="21"/>
      <c r="T972" s="20"/>
      <c r="AT972" s="19" t="s">
        <v>4</v>
      </c>
      <c r="AU972" s="19" t="s">
        <v>3</v>
      </c>
      <c r="AV972" s="18" t="s">
        <v>1</v>
      </c>
      <c r="AW972" s="18" t="s">
        <v>2</v>
      </c>
      <c r="AX972" s="18" t="s">
        <v>7</v>
      </c>
      <c r="AY972" s="19" t="s">
        <v>0</v>
      </c>
    </row>
    <row r="973" spans="2:51" s="18" customFormat="1" x14ac:dyDescent="0.2">
      <c r="B973" s="23"/>
      <c r="D973" s="17" t="s">
        <v>4</v>
      </c>
      <c r="E973" s="19" t="s">
        <v>6</v>
      </c>
      <c r="F973" s="25" t="s">
        <v>218</v>
      </c>
      <c r="H973" s="19" t="s">
        <v>6</v>
      </c>
      <c r="I973" s="24"/>
      <c r="L973" s="23"/>
      <c r="M973" s="22"/>
      <c r="N973" s="21"/>
      <c r="O973" s="21"/>
      <c r="P973" s="21"/>
      <c r="Q973" s="21"/>
      <c r="R973" s="21"/>
      <c r="S973" s="21"/>
      <c r="T973" s="20"/>
      <c r="AT973" s="19" t="s">
        <v>4</v>
      </c>
      <c r="AU973" s="19" t="s">
        <v>3</v>
      </c>
      <c r="AV973" s="18" t="s">
        <v>1</v>
      </c>
      <c r="AW973" s="18" t="s">
        <v>2</v>
      </c>
      <c r="AX973" s="18" t="s">
        <v>7</v>
      </c>
      <c r="AY973" s="19" t="s">
        <v>0</v>
      </c>
    </row>
    <row r="974" spans="2:51" s="18" customFormat="1" x14ac:dyDescent="0.2">
      <c r="B974" s="23"/>
      <c r="D974" s="17" t="s">
        <v>4</v>
      </c>
      <c r="E974" s="19" t="s">
        <v>6</v>
      </c>
      <c r="F974" s="25" t="s">
        <v>217</v>
      </c>
      <c r="H974" s="19" t="s">
        <v>6</v>
      </c>
      <c r="I974" s="24"/>
      <c r="L974" s="23"/>
      <c r="M974" s="22"/>
      <c r="N974" s="21"/>
      <c r="O974" s="21"/>
      <c r="P974" s="21"/>
      <c r="Q974" s="21"/>
      <c r="R974" s="21"/>
      <c r="S974" s="21"/>
      <c r="T974" s="20"/>
      <c r="AT974" s="19" t="s">
        <v>4</v>
      </c>
      <c r="AU974" s="19" t="s">
        <v>3</v>
      </c>
      <c r="AV974" s="18" t="s">
        <v>1</v>
      </c>
      <c r="AW974" s="18" t="s">
        <v>2</v>
      </c>
      <c r="AX974" s="18" t="s">
        <v>7</v>
      </c>
      <c r="AY974" s="19" t="s">
        <v>0</v>
      </c>
    </row>
    <row r="975" spans="2:51" s="18" customFormat="1" x14ac:dyDescent="0.2">
      <c r="B975" s="23"/>
      <c r="D975" s="17" t="s">
        <v>4</v>
      </c>
      <c r="E975" s="19" t="s">
        <v>6</v>
      </c>
      <c r="F975" s="25" t="s">
        <v>216</v>
      </c>
      <c r="H975" s="19" t="s">
        <v>6</v>
      </c>
      <c r="I975" s="24"/>
      <c r="L975" s="23"/>
      <c r="M975" s="22"/>
      <c r="N975" s="21"/>
      <c r="O975" s="21"/>
      <c r="P975" s="21"/>
      <c r="Q975" s="21"/>
      <c r="R975" s="21"/>
      <c r="S975" s="21"/>
      <c r="T975" s="20"/>
      <c r="AT975" s="19" t="s">
        <v>4</v>
      </c>
      <c r="AU975" s="19" t="s">
        <v>3</v>
      </c>
      <c r="AV975" s="18" t="s">
        <v>1</v>
      </c>
      <c r="AW975" s="18" t="s">
        <v>2</v>
      </c>
      <c r="AX975" s="18" t="s">
        <v>7</v>
      </c>
      <c r="AY975" s="19" t="s">
        <v>0</v>
      </c>
    </row>
    <row r="976" spans="2:51" s="18" customFormat="1" x14ac:dyDescent="0.2">
      <c r="B976" s="23"/>
      <c r="D976" s="17" t="s">
        <v>4</v>
      </c>
      <c r="E976" s="19" t="s">
        <v>6</v>
      </c>
      <c r="F976" s="25" t="s">
        <v>215</v>
      </c>
      <c r="H976" s="19" t="s">
        <v>6</v>
      </c>
      <c r="I976" s="24"/>
      <c r="L976" s="23"/>
      <c r="M976" s="22"/>
      <c r="N976" s="21"/>
      <c r="O976" s="21"/>
      <c r="P976" s="21"/>
      <c r="Q976" s="21"/>
      <c r="R976" s="21"/>
      <c r="S976" s="21"/>
      <c r="T976" s="20"/>
      <c r="AT976" s="19" t="s">
        <v>4</v>
      </c>
      <c r="AU976" s="19" t="s">
        <v>3</v>
      </c>
      <c r="AV976" s="18" t="s">
        <v>1</v>
      </c>
      <c r="AW976" s="18" t="s">
        <v>2</v>
      </c>
      <c r="AX976" s="18" t="s">
        <v>7</v>
      </c>
      <c r="AY976" s="19" t="s">
        <v>0</v>
      </c>
    </row>
    <row r="977" spans="1:65" s="8" customFormat="1" x14ac:dyDescent="0.2">
      <c r="B977" s="13"/>
      <c r="D977" s="17" t="s">
        <v>4</v>
      </c>
      <c r="E977" s="9" t="s">
        <v>6</v>
      </c>
      <c r="F977" s="16" t="s">
        <v>214</v>
      </c>
      <c r="H977" s="15">
        <v>6.6</v>
      </c>
      <c r="I977" s="14"/>
      <c r="L977" s="13"/>
      <c r="M977" s="56"/>
      <c r="N977" s="55"/>
      <c r="O977" s="55"/>
      <c r="P977" s="55"/>
      <c r="Q977" s="55"/>
      <c r="R977" s="55"/>
      <c r="S977" s="55"/>
      <c r="T977" s="54"/>
      <c r="AT977" s="9" t="s">
        <v>4</v>
      </c>
      <c r="AU977" s="9" t="s">
        <v>3</v>
      </c>
      <c r="AV977" s="8" t="s">
        <v>3</v>
      </c>
      <c r="AW977" s="8" t="s">
        <v>2</v>
      </c>
      <c r="AX977" s="8" t="s">
        <v>7</v>
      </c>
      <c r="AY977" s="9" t="s">
        <v>0</v>
      </c>
    </row>
    <row r="978" spans="1:65" s="8" customFormat="1" x14ac:dyDescent="0.2">
      <c r="B978" s="13"/>
      <c r="D978" s="17" t="s">
        <v>4</v>
      </c>
      <c r="E978" s="9" t="s">
        <v>6</v>
      </c>
      <c r="F978" s="16" t="s">
        <v>213</v>
      </c>
      <c r="H978" s="15">
        <v>29.9</v>
      </c>
      <c r="I978" s="14"/>
      <c r="L978" s="13"/>
      <c r="M978" s="56"/>
      <c r="N978" s="55"/>
      <c r="O978" s="55"/>
      <c r="P978" s="55"/>
      <c r="Q978" s="55"/>
      <c r="R978" s="55"/>
      <c r="S978" s="55"/>
      <c r="T978" s="54"/>
      <c r="AT978" s="9" t="s">
        <v>4</v>
      </c>
      <c r="AU978" s="9" t="s">
        <v>3</v>
      </c>
      <c r="AV978" s="8" t="s">
        <v>3</v>
      </c>
      <c r="AW978" s="8" t="s">
        <v>2</v>
      </c>
      <c r="AX978" s="8" t="s">
        <v>7</v>
      </c>
      <c r="AY978" s="9" t="s">
        <v>0</v>
      </c>
    </row>
    <row r="979" spans="1:65" s="18" customFormat="1" x14ac:dyDescent="0.2">
      <c r="B979" s="23"/>
      <c r="D979" s="17" t="s">
        <v>4</v>
      </c>
      <c r="E979" s="19" t="s">
        <v>6</v>
      </c>
      <c r="F979" s="25" t="s">
        <v>212</v>
      </c>
      <c r="H979" s="19" t="s">
        <v>6</v>
      </c>
      <c r="I979" s="24"/>
      <c r="L979" s="23"/>
      <c r="M979" s="22"/>
      <c r="N979" s="21"/>
      <c r="O979" s="21"/>
      <c r="P979" s="21"/>
      <c r="Q979" s="21"/>
      <c r="R979" s="21"/>
      <c r="S979" s="21"/>
      <c r="T979" s="20"/>
      <c r="AT979" s="19" t="s">
        <v>4</v>
      </c>
      <c r="AU979" s="19" t="s">
        <v>3</v>
      </c>
      <c r="AV979" s="18" t="s">
        <v>1</v>
      </c>
      <c r="AW979" s="18" t="s">
        <v>2</v>
      </c>
      <c r="AX979" s="18" t="s">
        <v>7</v>
      </c>
      <c r="AY979" s="19" t="s">
        <v>0</v>
      </c>
    </row>
    <row r="980" spans="1:65" s="18" customFormat="1" x14ac:dyDescent="0.2">
      <c r="B980" s="23"/>
      <c r="D980" s="17" t="s">
        <v>4</v>
      </c>
      <c r="E980" s="19" t="s">
        <v>6</v>
      </c>
      <c r="F980" s="25" t="s">
        <v>211</v>
      </c>
      <c r="H980" s="19" t="s">
        <v>6</v>
      </c>
      <c r="I980" s="24"/>
      <c r="L980" s="23"/>
      <c r="M980" s="22"/>
      <c r="N980" s="21"/>
      <c r="O980" s="21"/>
      <c r="P980" s="21"/>
      <c r="Q980" s="21"/>
      <c r="R980" s="21"/>
      <c r="S980" s="21"/>
      <c r="T980" s="20"/>
      <c r="AT980" s="19" t="s">
        <v>4</v>
      </c>
      <c r="AU980" s="19" t="s">
        <v>3</v>
      </c>
      <c r="AV980" s="18" t="s">
        <v>1</v>
      </c>
      <c r="AW980" s="18" t="s">
        <v>2</v>
      </c>
      <c r="AX980" s="18" t="s">
        <v>7</v>
      </c>
      <c r="AY980" s="19" t="s">
        <v>0</v>
      </c>
    </row>
    <row r="981" spans="1:65" s="8" customFormat="1" x14ac:dyDescent="0.2">
      <c r="B981" s="13"/>
      <c r="D981" s="17" t="s">
        <v>4</v>
      </c>
      <c r="E981" s="9" t="s">
        <v>6</v>
      </c>
      <c r="F981" s="16" t="s">
        <v>210</v>
      </c>
      <c r="H981" s="15">
        <v>45.4</v>
      </c>
      <c r="I981" s="14"/>
      <c r="L981" s="13"/>
      <c r="M981" s="56"/>
      <c r="N981" s="55"/>
      <c r="O981" s="55"/>
      <c r="P981" s="55"/>
      <c r="Q981" s="55"/>
      <c r="R981" s="55"/>
      <c r="S981" s="55"/>
      <c r="T981" s="54"/>
      <c r="AT981" s="9" t="s">
        <v>4</v>
      </c>
      <c r="AU981" s="9" t="s">
        <v>3</v>
      </c>
      <c r="AV981" s="8" t="s">
        <v>3</v>
      </c>
      <c r="AW981" s="8" t="s">
        <v>2</v>
      </c>
      <c r="AX981" s="8" t="s">
        <v>7</v>
      </c>
      <c r="AY981" s="9" t="s">
        <v>0</v>
      </c>
    </row>
    <row r="982" spans="1:65" s="18" customFormat="1" x14ac:dyDescent="0.2">
      <c r="B982" s="23"/>
      <c r="D982" s="17" t="s">
        <v>4</v>
      </c>
      <c r="E982" s="19" t="s">
        <v>6</v>
      </c>
      <c r="F982" s="25" t="s">
        <v>209</v>
      </c>
      <c r="H982" s="19" t="s">
        <v>6</v>
      </c>
      <c r="I982" s="24"/>
      <c r="L982" s="23"/>
      <c r="M982" s="22"/>
      <c r="N982" s="21"/>
      <c r="O982" s="21"/>
      <c r="P982" s="21"/>
      <c r="Q982" s="21"/>
      <c r="R982" s="21"/>
      <c r="S982" s="21"/>
      <c r="T982" s="20"/>
      <c r="AT982" s="19" t="s">
        <v>4</v>
      </c>
      <c r="AU982" s="19" t="s">
        <v>3</v>
      </c>
      <c r="AV982" s="18" t="s">
        <v>1</v>
      </c>
      <c r="AW982" s="18" t="s">
        <v>2</v>
      </c>
      <c r="AX982" s="18" t="s">
        <v>7</v>
      </c>
      <c r="AY982" s="19" t="s">
        <v>0</v>
      </c>
    </row>
    <row r="983" spans="1:65" s="18" customFormat="1" x14ac:dyDescent="0.2">
      <c r="B983" s="23"/>
      <c r="D983" s="17" t="s">
        <v>4</v>
      </c>
      <c r="E983" s="19" t="s">
        <v>6</v>
      </c>
      <c r="F983" s="25" t="s">
        <v>208</v>
      </c>
      <c r="H983" s="19" t="s">
        <v>6</v>
      </c>
      <c r="I983" s="24"/>
      <c r="L983" s="23"/>
      <c r="M983" s="22"/>
      <c r="N983" s="21"/>
      <c r="O983" s="21"/>
      <c r="P983" s="21"/>
      <c r="Q983" s="21"/>
      <c r="R983" s="21"/>
      <c r="S983" s="21"/>
      <c r="T983" s="20"/>
      <c r="AT983" s="19" t="s">
        <v>4</v>
      </c>
      <c r="AU983" s="19" t="s">
        <v>3</v>
      </c>
      <c r="AV983" s="18" t="s">
        <v>1</v>
      </c>
      <c r="AW983" s="18" t="s">
        <v>2</v>
      </c>
      <c r="AX983" s="18" t="s">
        <v>7</v>
      </c>
      <c r="AY983" s="19" t="s">
        <v>0</v>
      </c>
    </row>
    <row r="984" spans="1:65" s="8" customFormat="1" x14ac:dyDescent="0.2">
      <c r="B984" s="13"/>
      <c r="D984" s="17" t="s">
        <v>4</v>
      </c>
      <c r="E984" s="9" t="s">
        <v>6</v>
      </c>
      <c r="F984" s="16" t="s">
        <v>207</v>
      </c>
      <c r="H984" s="15">
        <v>26.3</v>
      </c>
      <c r="I984" s="14"/>
      <c r="L984" s="13"/>
      <c r="M984" s="56"/>
      <c r="N984" s="55"/>
      <c r="O984" s="55"/>
      <c r="P984" s="55"/>
      <c r="Q984" s="55"/>
      <c r="R984" s="55"/>
      <c r="S984" s="55"/>
      <c r="T984" s="54"/>
      <c r="AT984" s="9" t="s">
        <v>4</v>
      </c>
      <c r="AU984" s="9" t="s">
        <v>3</v>
      </c>
      <c r="AV984" s="8" t="s">
        <v>3</v>
      </c>
      <c r="AW984" s="8" t="s">
        <v>2</v>
      </c>
      <c r="AX984" s="8" t="s">
        <v>7</v>
      </c>
      <c r="AY984" s="9" t="s">
        <v>0</v>
      </c>
    </row>
    <row r="985" spans="1:65" s="8" customFormat="1" x14ac:dyDescent="0.2">
      <c r="B985" s="13"/>
      <c r="D985" s="17" t="s">
        <v>4</v>
      </c>
      <c r="E985" s="9" t="s">
        <v>6</v>
      </c>
      <c r="F985" s="16" t="s">
        <v>206</v>
      </c>
      <c r="H985" s="15">
        <v>3.3</v>
      </c>
      <c r="I985" s="14"/>
      <c r="L985" s="13"/>
      <c r="M985" s="56"/>
      <c r="N985" s="55"/>
      <c r="O985" s="55"/>
      <c r="P985" s="55"/>
      <c r="Q985" s="55"/>
      <c r="R985" s="55"/>
      <c r="S985" s="55"/>
      <c r="T985" s="54"/>
      <c r="AT985" s="9" t="s">
        <v>4</v>
      </c>
      <c r="AU985" s="9" t="s">
        <v>3</v>
      </c>
      <c r="AV985" s="8" t="s">
        <v>3</v>
      </c>
      <c r="AW985" s="8" t="s">
        <v>2</v>
      </c>
      <c r="AX985" s="8" t="s">
        <v>7</v>
      </c>
      <c r="AY985" s="9" t="s">
        <v>0</v>
      </c>
    </row>
    <row r="986" spans="1:65" s="78" customFormat="1" x14ac:dyDescent="0.2">
      <c r="B986" s="83"/>
      <c r="D986" s="17" t="s">
        <v>4</v>
      </c>
      <c r="E986" s="79" t="s">
        <v>6</v>
      </c>
      <c r="F986" s="86" t="s">
        <v>205</v>
      </c>
      <c r="H986" s="85">
        <v>111.5</v>
      </c>
      <c r="I986" s="84"/>
      <c r="L986" s="83"/>
      <c r="M986" s="82"/>
      <c r="N986" s="81"/>
      <c r="O986" s="81"/>
      <c r="P986" s="81"/>
      <c r="Q986" s="81"/>
      <c r="R986" s="81"/>
      <c r="S986" s="81"/>
      <c r="T986" s="80"/>
      <c r="AT986" s="79" t="s">
        <v>4</v>
      </c>
      <c r="AU986" s="79" t="s">
        <v>3</v>
      </c>
      <c r="AV986" s="78" t="s">
        <v>38</v>
      </c>
      <c r="AW986" s="78" t="s">
        <v>2</v>
      </c>
      <c r="AX986" s="78" t="s">
        <v>7</v>
      </c>
      <c r="AY986" s="79" t="s">
        <v>0</v>
      </c>
    </row>
    <row r="987" spans="1:65" s="69" customFormat="1" x14ac:dyDescent="0.2">
      <c r="B987" s="74"/>
      <c r="D987" s="17" t="s">
        <v>4</v>
      </c>
      <c r="E987" s="70" t="s">
        <v>6</v>
      </c>
      <c r="F987" s="77" t="s">
        <v>42</v>
      </c>
      <c r="H987" s="76">
        <v>126.33999999999999</v>
      </c>
      <c r="I987" s="75"/>
      <c r="L987" s="74"/>
      <c r="M987" s="73"/>
      <c r="N987" s="72"/>
      <c r="O987" s="72"/>
      <c r="P987" s="72"/>
      <c r="Q987" s="72"/>
      <c r="R987" s="72"/>
      <c r="S987" s="72"/>
      <c r="T987" s="71"/>
      <c r="AT987" s="70" t="s">
        <v>4</v>
      </c>
      <c r="AU987" s="70" t="s">
        <v>3</v>
      </c>
      <c r="AV987" s="69" t="s">
        <v>19</v>
      </c>
      <c r="AW987" s="69" t="s">
        <v>2</v>
      </c>
      <c r="AX987" s="69" t="s">
        <v>1</v>
      </c>
      <c r="AY987" s="70" t="s">
        <v>0</v>
      </c>
    </row>
    <row r="988" spans="1:65" s="2" customFormat="1" ht="16.5" customHeight="1" x14ac:dyDescent="0.2">
      <c r="A988" s="3"/>
      <c r="B988" s="41"/>
      <c r="C988" s="93" t="s">
        <v>204</v>
      </c>
      <c r="D988" s="93" t="s">
        <v>11</v>
      </c>
      <c r="E988" s="92" t="s">
        <v>203</v>
      </c>
      <c r="F988" s="91" t="s">
        <v>202</v>
      </c>
      <c r="G988" s="38" t="s">
        <v>88</v>
      </c>
      <c r="H988" s="37">
        <v>2</v>
      </c>
      <c r="I988" s="36"/>
      <c r="J988" s="35">
        <f>ROUND(I988*H988,2)</f>
        <v>0</v>
      </c>
      <c r="K988" s="34" t="s">
        <v>6</v>
      </c>
      <c r="L988" s="4"/>
      <c r="M988" s="33" t="s">
        <v>6</v>
      </c>
      <c r="N988" s="32" t="s">
        <v>12</v>
      </c>
      <c r="O988" s="31"/>
      <c r="P988" s="30">
        <f>O988*H988</f>
        <v>0</v>
      </c>
      <c r="Q988" s="30">
        <v>1.8E-3</v>
      </c>
      <c r="R988" s="30">
        <f>Q988*H988</f>
        <v>3.5999999999999999E-3</v>
      </c>
      <c r="S988" s="30">
        <v>0</v>
      </c>
      <c r="T988" s="29">
        <f>S988*H988</f>
        <v>0</v>
      </c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R988" s="26" t="s">
        <v>19</v>
      </c>
      <c r="AT988" s="26" t="s">
        <v>11</v>
      </c>
      <c r="AU988" s="26" t="s">
        <v>3</v>
      </c>
      <c r="AY988" s="27" t="s">
        <v>0</v>
      </c>
      <c r="BE988" s="28">
        <f>IF(N988="základní",J988,0)</f>
        <v>0</v>
      </c>
      <c r="BF988" s="28">
        <f>IF(N988="snížená",J988,0)</f>
        <v>0</v>
      </c>
      <c r="BG988" s="28">
        <f>IF(N988="zákl. přenesená",J988,0)</f>
        <v>0</v>
      </c>
      <c r="BH988" s="28">
        <f>IF(N988="sníž. přenesená",J988,0)</f>
        <v>0</v>
      </c>
      <c r="BI988" s="28">
        <f>IF(N988="nulová",J988,0)</f>
        <v>0</v>
      </c>
      <c r="BJ988" s="27" t="s">
        <v>1</v>
      </c>
      <c r="BK988" s="28">
        <f>ROUND(I988*H988,2)</f>
        <v>0</v>
      </c>
      <c r="BL988" s="27" t="s">
        <v>19</v>
      </c>
      <c r="BM988" s="26" t="s">
        <v>201</v>
      </c>
    </row>
    <row r="989" spans="1:65" s="18" customFormat="1" x14ac:dyDescent="0.2">
      <c r="B989" s="23"/>
      <c r="D989" s="17" t="s">
        <v>4</v>
      </c>
      <c r="E989" s="19" t="s">
        <v>6</v>
      </c>
      <c r="F989" s="25" t="s">
        <v>193</v>
      </c>
      <c r="H989" s="19" t="s">
        <v>6</v>
      </c>
      <c r="I989" s="24"/>
      <c r="L989" s="23"/>
      <c r="M989" s="22"/>
      <c r="N989" s="21"/>
      <c r="O989" s="21"/>
      <c r="P989" s="21"/>
      <c r="Q989" s="21"/>
      <c r="R989" s="21"/>
      <c r="S989" s="21"/>
      <c r="T989" s="20"/>
      <c r="AT989" s="19" t="s">
        <v>4</v>
      </c>
      <c r="AU989" s="19" t="s">
        <v>3</v>
      </c>
      <c r="AV989" s="18" t="s">
        <v>1</v>
      </c>
      <c r="AW989" s="18" t="s">
        <v>2</v>
      </c>
      <c r="AX989" s="18" t="s">
        <v>7</v>
      </c>
      <c r="AY989" s="19" t="s">
        <v>0</v>
      </c>
    </row>
    <row r="990" spans="1:65" s="18" customFormat="1" x14ac:dyDescent="0.2">
      <c r="B990" s="23"/>
      <c r="D990" s="17" t="s">
        <v>4</v>
      </c>
      <c r="E990" s="19" t="s">
        <v>6</v>
      </c>
      <c r="F990" s="25" t="s">
        <v>192</v>
      </c>
      <c r="H990" s="19" t="s">
        <v>6</v>
      </c>
      <c r="I990" s="24"/>
      <c r="L990" s="23"/>
      <c r="M990" s="22"/>
      <c r="N990" s="21"/>
      <c r="O990" s="21"/>
      <c r="P990" s="21"/>
      <c r="Q990" s="21"/>
      <c r="R990" s="21"/>
      <c r="S990" s="21"/>
      <c r="T990" s="20"/>
      <c r="AT990" s="19" t="s">
        <v>4</v>
      </c>
      <c r="AU990" s="19" t="s">
        <v>3</v>
      </c>
      <c r="AV990" s="18" t="s">
        <v>1</v>
      </c>
      <c r="AW990" s="18" t="s">
        <v>2</v>
      </c>
      <c r="AX990" s="18" t="s">
        <v>7</v>
      </c>
      <c r="AY990" s="19" t="s">
        <v>0</v>
      </c>
    </row>
    <row r="991" spans="1:65" s="18" customFormat="1" x14ac:dyDescent="0.2">
      <c r="B991" s="23"/>
      <c r="D991" s="17" t="s">
        <v>4</v>
      </c>
      <c r="E991" s="19" t="s">
        <v>6</v>
      </c>
      <c r="F991" s="25" t="s">
        <v>199</v>
      </c>
      <c r="H991" s="19" t="s">
        <v>6</v>
      </c>
      <c r="I991" s="24"/>
      <c r="L991" s="23"/>
      <c r="M991" s="22"/>
      <c r="N991" s="21"/>
      <c r="O991" s="21"/>
      <c r="P991" s="21"/>
      <c r="Q991" s="21"/>
      <c r="R991" s="21"/>
      <c r="S991" s="21"/>
      <c r="T991" s="20"/>
      <c r="AT991" s="19" t="s">
        <v>4</v>
      </c>
      <c r="AU991" s="19" t="s">
        <v>3</v>
      </c>
      <c r="AV991" s="18" t="s">
        <v>1</v>
      </c>
      <c r="AW991" s="18" t="s">
        <v>2</v>
      </c>
      <c r="AX991" s="18" t="s">
        <v>7</v>
      </c>
      <c r="AY991" s="19" t="s">
        <v>0</v>
      </c>
    </row>
    <row r="992" spans="1:65" s="18" customFormat="1" x14ac:dyDescent="0.2">
      <c r="B992" s="23"/>
      <c r="D992" s="17" t="s">
        <v>4</v>
      </c>
      <c r="E992" s="19" t="s">
        <v>6</v>
      </c>
      <c r="F992" s="25" t="s">
        <v>200</v>
      </c>
      <c r="H992" s="19" t="s">
        <v>6</v>
      </c>
      <c r="I992" s="24"/>
      <c r="L992" s="23"/>
      <c r="M992" s="22"/>
      <c r="N992" s="21"/>
      <c r="O992" s="21"/>
      <c r="P992" s="21"/>
      <c r="Q992" s="21"/>
      <c r="R992" s="21"/>
      <c r="S992" s="21"/>
      <c r="T992" s="20"/>
      <c r="AT992" s="19" t="s">
        <v>4</v>
      </c>
      <c r="AU992" s="19" t="s">
        <v>3</v>
      </c>
      <c r="AV992" s="18" t="s">
        <v>1</v>
      </c>
      <c r="AW992" s="18" t="s">
        <v>2</v>
      </c>
      <c r="AX992" s="18" t="s">
        <v>7</v>
      </c>
      <c r="AY992" s="19" t="s">
        <v>0</v>
      </c>
    </row>
    <row r="993" spans="1:65" s="8" customFormat="1" x14ac:dyDescent="0.2">
      <c r="B993" s="13"/>
      <c r="D993" s="17" t="s">
        <v>4</v>
      </c>
      <c r="E993" s="9" t="s">
        <v>6</v>
      </c>
      <c r="F993" s="16" t="s">
        <v>1</v>
      </c>
      <c r="H993" s="15">
        <v>1</v>
      </c>
      <c r="I993" s="14"/>
      <c r="L993" s="13"/>
      <c r="M993" s="56"/>
      <c r="N993" s="55"/>
      <c r="O993" s="55"/>
      <c r="P993" s="55"/>
      <c r="Q993" s="55"/>
      <c r="R993" s="55"/>
      <c r="S993" s="55"/>
      <c r="T993" s="54"/>
      <c r="AT993" s="9" t="s">
        <v>4</v>
      </c>
      <c r="AU993" s="9" t="s">
        <v>3</v>
      </c>
      <c r="AV993" s="8" t="s">
        <v>3</v>
      </c>
      <c r="AW993" s="8" t="s">
        <v>2</v>
      </c>
      <c r="AX993" s="8" t="s">
        <v>7</v>
      </c>
      <c r="AY993" s="9" t="s">
        <v>0</v>
      </c>
    </row>
    <row r="994" spans="1:65" s="18" customFormat="1" x14ac:dyDescent="0.2">
      <c r="B994" s="23"/>
      <c r="D994" s="17" t="s">
        <v>4</v>
      </c>
      <c r="E994" s="19" t="s">
        <v>6</v>
      </c>
      <c r="F994" s="25" t="s">
        <v>199</v>
      </c>
      <c r="H994" s="19" t="s">
        <v>6</v>
      </c>
      <c r="I994" s="24"/>
      <c r="L994" s="23"/>
      <c r="M994" s="22"/>
      <c r="N994" s="21"/>
      <c r="O994" s="21"/>
      <c r="P994" s="21"/>
      <c r="Q994" s="21"/>
      <c r="R994" s="21"/>
      <c r="S994" s="21"/>
      <c r="T994" s="20"/>
      <c r="AT994" s="19" t="s">
        <v>4</v>
      </c>
      <c r="AU994" s="19" t="s">
        <v>3</v>
      </c>
      <c r="AV994" s="18" t="s">
        <v>1</v>
      </c>
      <c r="AW994" s="18" t="s">
        <v>2</v>
      </c>
      <c r="AX994" s="18" t="s">
        <v>7</v>
      </c>
      <c r="AY994" s="19" t="s">
        <v>0</v>
      </c>
    </row>
    <row r="995" spans="1:65" s="18" customFormat="1" x14ac:dyDescent="0.2">
      <c r="B995" s="23"/>
      <c r="D995" s="17" t="s">
        <v>4</v>
      </c>
      <c r="E995" s="19" t="s">
        <v>6</v>
      </c>
      <c r="F995" s="25" t="s">
        <v>198</v>
      </c>
      <c r="H995" s="19" t="s">
        <v>6</v>
      </c>
      <c r="I995" s="24"/>
      <c r="L995" s="23"/>
      <c r="M995" s="22"/>
      <c r="N995" s="21"/>
      <c r="O995" s="21"/>
      <c r="P995" s="21"/>
      <c r="Q995" s="21"/>
      <c r="R995" s="21"/>
      <c r="S995" s="21"/>
      <c r="T995" s="20"/>
      <c r="AT995" s="19" t="s">
        <v>4</v>
      </c>
      <c r="AU995" s="19" t="s">
        <v>3</v>
      </c>
      <c r="AV995" s="18" t="s">
        <v>1</v>
      </c>
      <c r="AW995" s="18" t="s">
        <v>2</v>
      </c>
      <c r="AX995" s="18" t="s">
        <v>7</v>
      </c>
      <c r="AY995" s="19" t="s">
        <v>0</v>
      </c>
    </row>
    <row r="996" spans="1:65" s="8" customFormat="1" x14ac:dyDescent="0.2">
      <c r="B996" s="13"/>
      <c r="D996" s="17" t="s">
        <v>4</v>
      </c>
      <c r="E996" s="9" t="s">
        <v>6</v>
      </c>
      <c r="F996" s="16" t="s">
        <v>1</v>
      </c>
      <c r="H996" s="15">
        <v>1</v>
      </c>
      <c r="I996" s="14"/>
      <c r="L996" s="13"/>
      <c r="M996" s="56"/>
      <c r="N996" s="55"/>
      <c r="O996" s="55"/>
      <c r="P996" s="55"/>
      <c r="Q996" s="55"/>
      <c r="R996" s="55"/>
      <c r="S996" s="55"/>
      <c r="T996" s="54"/>
      <c r="AT996" s="9" t="s">
        <v>4</v>
      </c>
      <c r="AU996" s="9" t="s">
        <v>3</v>
      </c>
      <c r="AV996" s="8" t="s">
        <v>3</v>
      </c>
      <c r="AW996" s="8" t="s">
        <v>2</v>
      </c>
      <c r="AX996" s="8" t="s">
        <v>7</v>
      </c>
      <c r="AY996" s="9" t="s">
        <v>0</v>
      </c>
    </row>
    <row r="997" spans="1:65" s="69" customFormat="1" x14ac:dyDescent="0.2">
      <c r="B997" s="74"/>
      <c r="D997" s="17" t="s">
        <v>4</v>
      </c>
      <c r="E997" s="70" t="s">
        <v>6</v>
      </c>
      <c r="F997" s="77" t="s">
        <v>42</v>
      </c>
      <c r="H997" s="76">
        <v>2</v>
      </c>
      <c r="I997" s="75"/>
      <c r="L997" s="74"/>
      <c r="M997" s="73"/>
      <c r="N997" s="72"/>
      <c r="O997" s="72"/>
      <c r="P997" s="72"/>
      <c r="Q997" s="72"/>
      <c r="R997" s="72"/>
      <c r="S997" s="72"/>
      <c r="T997" s="71"/>
      <c r="AT997" s="70" t="s">
        <v>4</v>
      </c>
      <c r="AU997" s="70" t="s">
        <v>3</v>
      </c>
      <c r="AV997" s="69" t="s">
        <v>19</v>
      </c>
      <c r="AW997" s="69" t="s">
        <v>2</v>
      </c>
      <c r="AX997" s="69" t="s">
        <v>1</v>
      </c>
      <c r="AY997" s="70" t="s">
        <v>0</v>
      </c>
    </row>
    <row r="998" spans="1:65" s="2" customFormat="1" ht="16.5" customHeight="1" x14ac:dyDescent="0.2">
      <c r="A998" s="3"/>
      <c r="B998" s="41"/>
      <c r="C998" s="93" t="s">
        <v>197</v>
      </c>
      <c r="D998" s="93" t="s">
        <v>11</v>
      </c>
      <c r="E998" s="92" t="s">
        <v>196</v>
      </c>
      <c r="F998" s="91" t="s">
        <v>195</v>
      </c>
      <c r="G998" s="38" t="s">
        <v>88</v>
      </c>
      <c r="H998" s="37">
        <v>2</v>
      </c>
      <c r="I998" s="36"/>
      <c r="J998" s="35">
        <f>ROUND(I998*H998,2)</f>
        <v>0</v>
      </c>
      <c r="K998" s="34" t="s">
        <v>6</v>
      </c>
      <c r="L998" s="4"/>
      <c r="M998" s="33" t="s">
        <v>6</v>
      </c>
      <c r="N998" s="32" t="s">
        <v>12</v>
      </c>
      <c r="O998" s="31"/>
      <c r="P998" s="30">
        <f>O998*H998</f>
        <v>0</v>
      </c>
      <c r="Q998" s="30">
        <v>8.0000000000000004E-4</v>
      </c>
      <c r="R998" s="30">
        <f>Q998*H998</f>
        <v>1.6000000000000001E-3</v>
      </c>
      <c r="S998" s="30">
        <v>0</v>
      </c>
      <c r="T998" s="29">
        <f>S998*H998</f>
        <v>0</v>
      </c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R998" s="26" t="s">
        <v>19</v>
      </c>
      <c r="AT998" s="26" t="s">
        <v>11</v>
      </c>
      <c r="AU998" s="26" t="s">
        <v>3</v>
      </c>
      <c r="AY998" s="27" t="s">
        <v>0</v>
      </c>
      <c r="BE998" s="28">
        <f>IF(N998="základní",J998,0)</f>
        <v>0</v>
      </c>
      <c r="BF998" s="28">
        <f>IF(N998="snížená",J998,0)</f>
        <v>0</v>
      </c>
      <c r="BG998" s="28">
        <f>IF(N998="zákl. přenesená",J998,0)</f>
        <v>0</v>
      </c>
      <c r="BH998" s="28">
        <f>IF(N998="sníž. přenesená",J998,0)</f>
        <v>0</v>
      </c>
      <c r="BI998" s="28">
        <f>IF(N998="nulová",J998,0)</f>
        <v>0</v>
      </c>
      <c r="BJ998" s="27" t="s">
        <v>1</v>
      </c>
      <c r="BK998" s="28">
        <f>ROUND(I998*H998,2)</f>
        <v>0</v>
      </c>
      <c r="BL998" s="27" t="s">
        <v>19</v>
      </c>
      <c r="BM998" s="26" t="s">
        <v>194</v>
      </c>
    </row>
    <row r="999" spans="1:65" s="18" customFormat="1" x14ac:dyDescent="0.2">
      <c r="B999" s="23"/>
      <c r="D999" s="17" t="s">
        <v>4</v>
      </c>
      <c r="E999" s="19" t="s">
        <v>6</v>
      </c>
      <c r="F999" s="25" t="s">
        <v>193</v>
      </c>
      <c r="H999" s="19" t="s">
        <v>6</v>
      </c>
      <c r="I999" s="24"/>
      <c r="L999" s="23"/>
      <c r="M999" s="22"/>
      <c r="N999" s="21"/>
      <c r="O999" s="21"/>
      <c r="P999" s="21"/>
      <c r="Q999" s="21"/>
      <c r="R999" s="21"/>
      <c r="S999" s="21"/>
      <c r="T999" s="20"/>
      <c r="AT999" s="19" t="s">
        <v>4</v>
      </c>
      <c r="AU999" s="19" t="s">
        <v>3</v>
      </c>
      <c r="AV999" s="18" t="s">
        <v>1</v>
      </c>
      <c r="AW999" s="18" t="s">
        <v>2</v>
      </c>
      <c r="AX999" s="18" t="s">
        <v>7</v>
      </c>
      <c r="AY999" s="19" t="s">
        <v>0</v>
      </c>
    </row>
    <row r="1000" spans="1:65" s="18" customFormat="1" x14ac:dyDescent="0.2">
      <c r="B1000" s="23"/>
      <c r="D1000" s="17" t="s">
        <v>4</v>
      </c>
      <c r="E1000" s="19" t="s">
        <v>6</v>
      </c>
      <c r="F1000" s="25" t="s">
        <v>192</v>
      </c>
      <c r="H1000" s="19" t="s">
        <v>6</v>
      </c>
      <c r="I1000" s="24"/>
      <c r="L1000" s="23"/>
      <c r="M1000" s="22"/>
      <c r="N1000" s="21"/>
      <c r="O1000" s="21"/>
      <c r="P1000" s="21"/>
      <c r="Q1000" s="21"/>
      <c r="R1000" s="21"/>
      <c r="S1000" s="21"/>
      <c r="T1000" s="20"/>
      <c r="AT1000" s="19" t="s">
        <v>4</v>
      </c>
      <c r="AU1000" s="19" t="s">
        <v>3</v>
      </c>
      <c r="AV1000" s="18" t="s">
        <v>1</v>
      </c>
      <c r="AW1000" s="18" t="s">
        <v>2</v>
      </c>
      <c r="AX1000" s="18" t="s">
        <v>7</v>
      </c>
      <c r="AY1000" s="19" t="s">
        <v>0</v>
      </c>
    </row>
    <row r="1001" spans="1:65" s="18" customFormat="1" x14ac:dyDescent="0.2">
      <c r="B1001" s="23"/>
      <c r="D1001" s="17" t="s">
        <v>4</v>
      </c>
      <c r="E1001" s="19" t="s">
        <v>6</v>
      </c>
      <c r="F1001" s="25" t="s">
        <v>191</v>
      </c>
      <c r="H1001" s="19" t="s">
        <v>6</v>
      </c>
      <c r="I1001" s="24"/>
      <c r="L1001" s="23"/>
      <c r="M1001" s="22"/>
      <c r="N1001" s="21"/>
      <c r="O1001" s="21"/>
      <c r="P1001" s="21"/>
      <c r="Q1001" s="21"/>
      <c r="R1001" s="21"/>
      <c r="S1001" s="21"/>
      <c r="T1001" s="20"/>
      <c r="AT1001" s="19" t="s">
        <v>4</v>
      </c>
      <c r="AU1001" s="19" t="s">
        <v>3</v>
      </c>
      <c r="AV1001" s="18" t="s">
        <v>1</v>
      </c>
      <c r="AW1001" s="18" t="s">
        <v>2</v>
      </c>
      <c r="AX1001" s="18" t="s">
        <v>7</v>
      </c>
      <c r="AY1001" s="19" t="s">
        <v>0</v>
      </c>
    </row>
    <row r="1002" spans="1:65" s="18" customFormat="1" x14ac:dyDescent="0.2">
      <c r="B1002" s="23"/>
      <c r="D1002" s="17" t="s">
        <v>4</v>
      </c>
      <c r="E1002" s="19" t="s">
        <v>6</v>
      </c>
      <c r="F1002" s="25" t="s">
        <v>190</v>
      </c>
      <c r="H1002" s="19" t="s">
        <v>6</v>
      </c>
      <c r="I1002" s="24"/>
      <c r="L1002" s="23"/>
      <c r="M1002" s="22"/>
      <c r="N1002" s="21"/>
      <c r="O1002" s="21"/>
      <c r="P1002" s="21"/>
      <c r="Q1002" s="21"/>
      <c r="R1002" s="21"/>
      <c r="S1002" s="21"/>
      <c r="T1002" s="20"/>
      <c r="AT1002" s="19" t="s">
        <v>4</v>
      </c>
      <c r="AU1002" s="19" t="s">
        <v>3</v>
      </c>
      <c r="AV1002" s="18" t="s">
        <v>1</v>
      </c>
      <c r="AW1002" s="18" t="s">
        <v>2</v>
      </c>
      <c r="AX1002" s="18" t="s">
        <v>7</v>
      </c>
      <c r="AY1002" s="19" t="s">
        <v>0</v>
      </c>
    </row>
    <row r="1003" spans="1:65" s="8" customFormat="1" x14ac:dyDescent="0.2">
      <c r="B1003" s="13"/>
      <c r="D1003" s="17" t="s">
        <v>4</v>
      </c>
      <c r="E1003" s="9" t="s">
        <v>6</v>
      </c>
      <c r="F1003" s="16" t="s">
        <v>1</v>
      </c>
      <c r="H1003" s="15">
        <v>1</v>
      </c>
      <c r="I1003" s="14"/>
      <c r="L1003" s="13"/>
      <c r="M1003" s="56"/>
      <c r="N1003" s="55"/>
      <c r="O1003" s="55"/>
      <c r="P1003" s="55"/>
      <c r="Q1003" s="55"/>
      <c r="R1003" s="55"/>
      <c r="S1003" s="55"/>
      <c r="T1003" s="54"/>
      <c r="AT1003" s="9" t="s">
        <v>4</v>
      </c>
      <c r="AU1003" s="9" t="s">
        <v>3</v>
      </c>
      <c r="AV1003" s="8" t="s">
        <v>3</v>
      </c>
      <c r="AW1003" s="8" t="s">
        <v>2</v>
      </c>
      <c r="AX1003" s="8" t="s">
        <v>7</v>
      </c>
      <c r="AY1003" s="9" t="s">
        <v>0</v>
      </c>
    </row>
    <row r="1004" spans="1:65" s="18" customFormat="1" x14ac:dyDescent="0.2">
      <c r="B1004" s="23"/>
      <c r="D1004" s="17" t="s">
        <v>4</v>
      </c>
      <c r="E1004" s="19" t="s">
        <v>6</v>
      </c>
      <c r="F1004" s="25" t="s">
        <v>189</v>
      </c>
      <c r="H1004" s="19" t="s">
        <v>6</v>
      </c>
      <c r="I1004" s="24"/>
      <c r="L1004" s="23"/>
      <c r="M1004" s="22"/>
      <c r="N1004" s="21"/>
      <c r="O1004" s="21"/>
      <c r="P1004" s="21"/>
      <c r="Q1004" s="21"/>
      <c r="R1004" s="21"/>
      <c r="S1004" s="21"/>
      <c r="T1004" s="20"/>
      <c r="AT1004" s="19" t="s">
        <v>4</v>
      </c>
      <c r="AU1004" s="19" t="s">
        <v>3</v>
      </c>
      <c r="AV1004" s="18" t="s">
        <v>1</v>
      </c>
      <c r="AW1004" s="18" t="s">
        <v>2</v>
      </c>
      <c r="AX1004" s="18" t="s">
        <v>7</v>
      </c>
      <c r="AY1004" s="19" t="s">
        <v>0</v>
      </c>
    </row>
    <row r="1005" spans="1:65" s="18" customFormat="1" x14ac:dyDescent="0.2">
      <c r="B1005" s="23"/>
      <c r="D1005" s="17" t="s">
        <v>4</v>
      </c>
      <c r="E1005" s="19" t="s">
        <v>6</v>
      </c>
      <c r="F1005" s="25" t="s">
        <v>188</v>
      </c>
      <c r="H1005" s="19" t="s">
        <v>6</v>
      </c>
      <c r="I1005" s="24"/>
      <c r="L1005" s="23"/>
      <c r="M1005" s="22"/>
      <c r="N1005" s="21"/>
      <c r="O1005" s="21"/>
      <c r="P1005" s="21"/>
      <c r="Q1005" s="21"/>
      <c r="R1005" s="21"/>
      <c r="S1005" s="21"/>
      <c r="T1005" s="20"/>
      <c r="AT1005" s="19" t="s">
        <v>4</v>
      </c>
      <c r="AU1005" s="19" t="s">
        <v>3</v>
      </c>
      <c r="AV1005" s="18" t="s">
        <v>1</v>
      </c>
      <c r="AW1005" s="18" t="s">
        <v>2</v>
      </c>
      <c r="AX1005" s="18" t="s">
        <v>7</v>
      </c>
      <c r="AY1005" s="19" t="s">
        <v>0</v>
      </c>
    </row>
    <row r="1006" spans="1:65" s="8" customFormat="1" x14ac:dyDescent="0.2">
      <c r="B1006" s="13"/>
      <c r="D1006" s="17" t="s">
        <v>4</v>
      </c>
      <c r="E1006" s="9" t="s">
        <v>6</v>
      </c>
      <c r="F1006" s="16" t="s">
        <v>1</v>
      </c>
      <c r="H1006" s="15">
        <v>1</v>
      </c>
      <c r="I1006" s="14"/>
      <c r="L1006" s="13"/>
      <c r="M1006" s="56"/>
      <c r="N1006" s="55"/>
      <c r="O1006" s="55"/>
      <c r="P1006" s="55"/>
      <c r="Q1006" s="55"/>
      <c r="R1006" s="55"/>
      <c r="S1006" s="55"/>
      <c r="T1006" s="54"/>
      <c r="AT1006" s="9" t="s">
        <v>4</v>
      </c>
      <c r="AU1006" s="9" t="s">
        <v>3</v>
      </c>
      <c r="AV1006" s="8" t="s">
        <v>3</v>
      </c>
      <c r="AW1006" s="8" t="s">
        <v>2</v>
      </c>
      <c r="AX1006" s="8" t="s">
        <v>7</v>
      </c>
      <c r="AY1006" s="9" t="s">
        <v>0</v>
      </c>
    </row>
    <row r="1007" spans="1:65" s="69" customFormat="1" x14ac:dyDescent="0.2">
      <c r="B1007" s="74"/>
      <c r="D1007" s="17" t="s">
        <v>4</v>
      </c>
      <c r="E1007" s="70" t="s">
        <v>6</v>
      </c>
      <c r="F1007" s="77" t="s">
        <v>42</v>
      </c>
      <c r="H1007" s="76">
        <v>2</v>
      </c>
      <c r="I1007" s="75"/>
      <c r="L1007" s="74"/>
      <c r="M1007" s="73"/>
      <c r="N1007" s="72"/>
      <c r="O1007" s="72"/>
      <c r="P1007" s="72"/>
      <c r="Q1007" s="72"/>
      <c r="R1007" s="72"/>
      <c r="S1007" s="72"/>
      <c r="T1007" s="71"/>
      <c r="AT1007" s="70" t="s">
        <v>4</v>
      </c>
      <c r="AU1007" s="70" t="s">
        <v>3</v>
      </c>
      <c r="AV1007" s="69" t="s">
        <v>19</v>
      </c>
      <c r="AW1007" s="69" t="s">
        <v>2</v>
      </c>
      <c r="AX1007" s="69" t="s">
        <v>1</v>
      </c>
      <c r="AY1007" s="70" t="s">
        <v>0</v>
      </c>
    </row>
    <row r="1008" spans="1:65" s="2" customFormat="1" ht="21.75" customHeight="1" x14ac:dyDescent="0.2">
      <c r="A1008" s="3"/>
      <c r="B1008" s="41"/>
      <c r="C1008" s="93" t="s">
        <v>187</v>
      </c>
      <c r="D1008" s="93" t="s">
        <v>11</v>
      </c>
      <c r="E1008" s="92" t="s">
        <v>186</v>
      </c>
      <c r="F1008" s="91" t="s">
        <v>185</v>
      </c>
      <c r="G1008" s="38" t="s">
        <v>88</v>
      </c>
      <c r="H1008" s="37">
        <v>3</v>
      </c>
      <c r="I1008" s="36"/>
      <c r="J1008" s="35">
        <f>ROUND(I1008*H1008,2)</f>
        <v>0</v>
      </c>
      <c r="K1008" s="34" t="s">
        <v>13</v>
      </c>
      <c r="L1008" s="4"/>
      <c r="M1008" s="33" t="s">
        <v>6</v>
      </c>
      <c r="N1008" s="32" t="s">
        <v>12</v>
      </c>
      <c r="O1008" s="31"/>
      <c r="P1008" s="30">
        <f>O1008*H1008</f>
        <v>0</v>
      </c>
      <c r="Q1008" s="30">
        <v>4.0000000000000003E-5</v>
      </c>
      <c r="R1008" s="30">
        <f>Q1008*H1008</f>
        <v>1.2000000000000002E-4</v>
      </c>
      <c r="S1008" s="30">
        <v>0</v>
      </c>
      <c r="T1008" s="29">
        <f>S1008*H1008</f>
        <v>0</v>
      </c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R1008" s="26" t="s">
        <v>19</v>
      </c>
      <c r="AT1008" s="26" t="s">
        <v>11</v>
      </c>
      <c r="AU1008" s="26" t="s">
        <v>3</v>
      </c>
      <c r="AY1008" s="27" t="s">
        <v>0</v>
      </c>
      <c r="BE1008" s="28">
        <f>IF(N1008="základní",J1008,0)</f>
        <v>0</v>
      </c>
      <c r="BF1008" s="28">
        <f>IF(N1008="snížená",J1008,0)</f>
        <v>0</v>
      </c>
      <c r="BG1008" s="28">
        <f>IF(N1008="zákl. přenesená",J1008,0)</f>
        <v>0</v>
      </c>
      <c r="BH1008" s="28">
        <f>IF(N1008="sníž. přenesená",J1008,0)</f>
        <v>0</v>
      </c>
      <c r="BI1008" s="28">
        <f>IF(N1008="nulová",J1008,0)</f>
        <v>0</v>
      </c>
      <c r="BJ1008" s="27" t="s">
        <v>1</v>
      </c>
      <c r="BK1008" s="28">
        <f>ROUND(I1008*H1008,2)</f>
        <v>0</v>
      </c>
      <c r="BL1008" s="27" t="s">
        <v>19</v>
      </c>
      <c r="BM1008" s="26" t="s">
        <v>184</v>
      </c>
    </row>
    <row r="1009" spans="1:65" s="18" customFormat="1" x14ac:dyDescent="0.2">
      <c r="B1009" s="23"/>
      <c r="D1009" s="17" t="s">
        <v>4</v>
      </c>
      <c r="E1009" s="19" t="s">
        <v>6</v>
      </c>
      <c r="F1009" s="25" t="s">
        <v>179</v>
      </c>
      <c r="H1009" s="19" t="s">
        <v>6</v>
      </c>
      <c r="I1009" s="24"/>
      <c r="L1009" s="23"/>
      <c r="M1009" s="22"/>
      <c r="N1009" s="21"/>
      <c r="O1009" s="21"/>
      <c r="P1009" s="21"/>
      <c r="Q1009" s="21"/>
      <c r="R1009" s="21"/>
      <c r="S1009" s="21"/>
      <c r="T1009" s="20"/>
      <c r="AT1009" s="19" t="s">
        <v>4</v>
      </c>
      <c r="AU1009" s="19" t="s">
        <v>3</v>
      </c>
      <c r="AV1009" s="18" t="s">
        <v>1</v>
      </c>
      <c r="AW1009" s="18" t="s">
        <v>2</v>
      </c>
      <c r="AX1009" s="18" t="s">
        <v>7</v>
      </c>
      <c r="AY1009" s="19" t="s">
        <v>0</v>
      </c>
    </row>
    <row r="1010" spans="1:65" s="18" customFormat="1" x14ac:dyDescent="0.2">
      <c r="B1010" s="23"/>
      <c r="D1010" s="17" t="s">
        <v>4</v>
      </c>
      <c r="E1010" s="19" t="s">
        <v>6</v>
      </c>
      <c r="F1010" s="25" t="s">
        <v>178</v>
      </c>
      <c r="H1010" s="19" t="s">
        <v>6</v>
      </c>
      <c r="I1010" s="24"/>
      <c r="L1010" s="23"/>
      <c r="M1010" s="22"/>
      <c r="N1010" s="21"/>
      <c r="O1010" s="21"/>
      <c r="P1010" s="21"/>
      <c r="Q1010" s="21"/>
      <c r="R1010" s="21"/>
      <c r="S1010" s="21"/>
      <c r="T1010" s="20"/>
      <c r="AT1010" s="19" t="s">
        <v>4</v>
      </c>
      <c r="AU1010" s="19" t="s">
        <v>3</v>
      </c>
      <c r="AV1010" s="18" t="s">
        <v>1</v>
      </c>
      <c r="AW1010" s="18" t="s">
        <v>2</v>
      </c>
      <c r="AX1010" s="18" t="s">
        <v>7</v>
      </c>
      <c r="AY1010" s="19" t="s">
        <v>0</v>
      </c>
    </row>
    <row r="1011" spans="1:65" s="18" customFormat="1" x14ac:dyDescent="0.2">
      <c r="B1011" s="23"/>
      <c r="D1011" s="17" t="s">
        <v>4</v>
      </c>
      <c r="E1011" s="19" t="s">
        <v>6</v>
      </c>
      <c r="F1011" s="25" t="s">
        <v>177</v>
      </c>
      <c r="H1011" s="19" t="s">
        <v>6</v>
      </c>
      <c r="I1011" s="24"/>
      <c r="L1011" s="23"/>
      <c r="M1011" s="22"/>
      <c r="N1011" s="21"/>
      <c r="O1011" s="21"/>
      <c r="P1011" s="21"/>
      <c r="Q1011" s="21"/>
      <c r="R1011" s="21"/>
      <c r="S1011" s="21"/>
      <c r="T1011" s="20"/>
      <c r="AT1011" s="19" t="s">
        <v>4</v>
      </c>
      <c r="AU1011" s="19" t="s">
        <v>3</v>
      </c>
      <c r="AV1011" s="18" t="s">
        <v>1</v>
      </c>
      <c r="AW1011" s="18" t="s">
        <v>2</v>
      </c>
      <c r="AX1011" s="18" t="s">
        <v>7</v>
      </c>
      <c r="AY1011" s="19" t="s">
        <v>0</v>
      </c>
    </row>
    <row r="1012" spans="1:65" s="8" customFormat="1" x14ac:dyDescent="0.2">
      <c r="B1012" s="13"/>
      <c r="D1012" s="17" t="s">
        <v>4</v>
      </c>
      <c r="E1012" s="9" t="s">
        <v>6</v>
      </c>
      <c r="F1012" s="16" t="s">
        <v>38</v>
      </c>
      <c r="H1012" s="15">
        <v>3</v>
      </c>
      <c r="I1012" s="14"/>
      <c r="L1012" s="13"/>
      <c r="M1012" s="56"/>
      <c r="N1012" s="55"/>
      <c r="O1012" s="55"/>
      <c r="P1012" s="55"/>
      <c r="Q1012" s="55"/>
      <c r="R1012" s="55"/>
      <c r="S1012" s="55"/>
      <c r="T1012" s="54"/>
      <c r="AT1012" s="9" t="s">
        <v>4</v>
      </c>
      <c r="AU1012" s="9" t="s">
        <v>3</v>
      </c>
      <c r="AV1012" s="8" t="s">
        <v>3</v>
      </c>
      <c r="AW1012" s="8" t="s">
        <v>2</v>
      </c>
      <c r="AX1012" s="8" t="s">
        <v>1</v>
      </c>
      <c r="AY1012" s="9" t="s">
        <v>0</v>
      </c>
    </row>
    <row r="1013" spans="1:65" s="2" customFormat="1" ht="16.5" customHeight="1" x14ac:dyDescent="0.2">
      <c r="A1013" s="3"/>
      <c r="B1013" s="41"/>
      <c r="C1013" s="93" t="s">
        <v>183</v>
      </c>
      <c r="D1013" s="93" t="s">
        <v>11</v>
      </c>
      <c r="E1013" s="92" t="s">
        <v>182</v>
      </c>
      <c r="F1013" s="91" t="s">
        <v>181</v>
      </c>
      <c r="G1013" s="38" t="s">
        <v>88</v>
      </c>
      <c r="H1013" s="37">
        <v>3</v>
      </c>
      <c r="I1013" s="36"/>
      <c r="J1013" s="35">
        <f>ROUND(I1013*H1013,2)</f>
        <v>0</v>
      </c>
      <c r="K1013" s="34" t="s">
        <v>13</v>
      </c>
      <c r="L1013" s="4"/>
      <c r="M1013" s="33" t="s">
        <v>6</v>
      </c>
      <c r="N1013" s="32" t="s">
        <v>12</v>
      </c>
      <c r="O1013" s="31"/>
      <c r="P1013" s="30">
        <f>O1013*H1013</f>
        <v>0</v>
      </c>
      <c r="Q1013" s="30">
        <v>2.7E-4</v>
      </c>
      <c r="R1013" s="30">
        <f>Q1013*H1013</f>
        <v>8.0999999999999996E-4</v>
      </c>
      <c r="S1013" s="30">
        <v>0</v>
      </c>
      <c r="T1013" s="29">
        <f>S1013*H1013</f>
        <v>0</v>
      </c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R1013" s="26" t="s">
        <v>19</v>
      </c>
      <c r="AT1013" s="26" t="s">
        <v>11</v>
      </c>
      <c r="AU1013" s="26" t="s">
        <v>3</v>
      </c>
      <c r="AY1013" s="27" t="s">
        <v>0</v>
      </c>
      <c r="BE1013" s="28">
        <f>IF(N1013="základní",J1013,0)</f>
        <v>0</v>
      </c>
      <c r="BF1013" s="28">
        <f>IF(N1013="snížená",J1013,0)</f>
        <v>0</v>
      </c>
      <c r="BG1013" s="28">
        <f>IF(N1013="zákl. přenesená",J1013,0)</f>
        <v>0</v>
      </c>
      <c r="BH1013" s="28">
        <f>IF(N1013="sníž. přenesená",J1013,0)</f>
        <v>0</v>
      </c>
      <c r="BI1013" s="28">
        <f>IF(N1013="nulová",J1013,0)</f>
        <v>0</v>
      </c>
      <c r="BJ1013" s="27" t="s">
        <v>1</v>
      </c>
      <c r="BK1013" s="28">
        <f>ROUND(I1013*H1013,2)</f>
        <v>0</v>
      </c>
      <c r="BL1013" s="27" t="s">
        <v>19</v>
      </c>
      <c r="BM1013" s="26" t="s">
        <v>180</v>
      </c>
    </row>
    <row r="1014" spans="1:65" s="18" customFormat="1" x14ac:dyDescent="0.2">
      <c r="B1014" s="23"/>
      <c r="D1014" s="17" t="s">
        <v>4</v>
      </c>
      <c r="E1014" s="19" t="s">
        <v>6</v>
      </c>
      <c r="F1014" s="25" t="s">
        <v>179</v>
      </c>
      <c r="H1014" s="19" t="s">
        <v>6</v>
      </c>
      <c r="I1014" s="24"/>
      <c r="L1014" s="23"/>
      <c r="M1014" s="22"/>
      <c r="N1014" s="21"/>
      <c r="O1014" s="21"/>
      <c r="P1014" s="21"/>
      <c r="Q1014" s="21"/>
      <c r="R1014" s="21"/>
      <c r="S1014" s="21"/>
      <c r="T1014" s="20"/>
      <c r="AT1014" s="19" t="s">
        <v>4</v>
      </c>
      <c r="AU1014" s="19" t="s">
        <v>3</v>
      </c>
      <c r="AV1014" s="18" t="s">
        <v>1</v>
      </c>
      <c r="AW1014" s="18" t="s">
        <v>2</v>
      </c>
      <c r="AX1014" s="18" t="s">
        <v>7</v>
      </c>
      <c r="AY1014" s="19" t="s">
        <v>0</v>
      </c>
    </row>
    <row r="1015" spans="1:65" s="18" customFormat="1" x14ac:dyDescent="0.2">
      <c r="B1015" s="23"/>
      <c r="D1015" s="17" t="s">
        <v>4</v>
      </c>
      <c r="E1015" s="19" t="s">
        <v>6</v>
      </c>
      <c r="F1015" s="25" t="s">
        <v>178</v>
      </c>
      <c r="H1015" s="19" t="s">
        <v>6</v>
      </c>
      <c r="I1015" s="24"/>
      <c r="L1015" s="23"/>
      <c r="M1015" s="22"/>
      <c r="N1015" s="21"/>
      <c r="O1015" s="21"/>
      <c r="P1015" s="21"/>
      <c r="Q1015" s="21"/>
      <c r="R1015" s="21"/>
      <c r="S1015" s="21"/>
      <c r="T1015" s="20"/>
      <c r="AT1015" s="19" t="s">
        <v>4</v>
      </c>
      <c r="AU1015" s="19" t="s">
        <v>3</v>
      </c>
      <c r="AV1015" s="18" t="s">
        <v>1</v>
      </c>
      <c r="AW1015" s="18" t="s">
        <v>2</v>
      </c>
      <c r="AX1015" s="18" t="s">
        <v>7</v>
      </c>
      <c r="AY1015" s="19" t="s">
        <v>0</v>
      </c>
    </row>
    <row r="1016" spans="1:65" s="18" customFormat="1" x14ac:dyDescent="0.2">
      <c r="B1016" s="23"/>
      <c r="D1016" s="17" t="s">
        <v>4</v>
      </c>
      <c r="E1016" s="19" t="s">
        <v>6</v>
      </c>
      <c r="F1016" s="25" t="s">
        <v>177</v>
      </c>
      <c r="H1016" s="19" t="s">
        <v>6</v>
      </c>
      <c r="I1016" s="24"/>
      <c r="L1016" s="23"/>
      <c r="M1016" s="22"/>
      <c r="N1016" s="21"/>
      <c r="O1016" s="21"/>
      <c r="P1016" s="21"/>
      <c r="Q1016" s="21"/>
      <c r="R1016" s="21"/>
      <c r="S1016" s="21"/>
      <c r="T1016" s="20"/>
      <c r="AT1016" s="19" t="s">
        <v>4</v>
      </c>
      <c r="AU1016" s="19" t="s">
        <v>3</v>
      </c>
      <c r="AV1016" s="18" t="s">
        <v>1</v>
      </c>
      <c r="AW1016" s="18" t="s">
        <v>2</v>
      </c>
      <c r="AX1016" s="18" t="s">
        <v>7</v>
      </c>
      <c r="AY1016" s="19" t="s">
        <v>0</v>
      </c>
    </row>
    <row r="1017" spans="1:65" s="8" customFormat="1" x14ac:dyDescent="0.2">
      <c r="B1017" s="13"/>
      <c r="D1017" s="17" t="s">
        <v>4</v>
      </c>
      <c r="E1017" s="9" t="s">
        <v>6</v>
      </c>
      <c r="F1017" s="16" t="s">
        <v>38</v>
      </c>
      <c r="H1017" s="15">
        <v>3</v>
      </c>
      <c r="I1017" s="14"/>
      <c r="L1017" s="13"/>
      <c r="M1017" s="56"/>
      <c r="N1017" s="55"/>
      <c r="O1017" s="55"/>
      <c r="P1017" s="55"/>
      <c r="Q1017" s="55"/>
      <c r="R1017" s="55"/>
      <c r="S1017" s="55"/>
      <c r="T1017" s="54"/>
      <c r="AT1017" s="9" t="s">
        <v>4</v>
      </c>
      <c r="AU1017" s="9" t="s">
        <v>3</v>
      </c>
      <c r="AV1017" s="8" t="s">
        <v>3</v>
      </c>
      <c r="AW1017" s="8" t="s">
        <v>2</v>
      </c>
      <c r="AX1017" s="8" t="s">
        <v>1</v>
      </c>
      <c r="AY1017" s="9" t="s">
        <v>0</v>
      </c>
    </row>
    <row r="1018" spans="1:65" s="42" customFormat="1" ht="20.85" customHeight="1" x14ac:dyDescent="0.2">
      <c r="B1018" s="50"/>
      <c r="D1018" s="44" t="s">
        <v>18</v>
      </c>
      <c r="E1018" s="68" t="s">
        <v>176</v>
      </c>
      <c r="F1018" s="68" t="s">
        <v>175</v>
      </c>
      <c r="I1018" s="52"/>
      <c r="J1018" s="67">
        <f>BK1018</f>
        <v>0</v>
      </c>
      <c r="L1018" s="50"/>
      <c r="M1018" s="49"/>
      <c r="N1018" s="47"/>
      <c r="O1018" s="47"/>
      <c r="P1018" s="48">
        <f>P1019</f>
        <v>0</v>
      </c>
      <c r="Q1018" s="47"/>
      <c r="R1018" s="48">
        <f>R1019</f>
        <v>0</v>
      </c>
      <c r="S1018" s="47"/>
      <c r="T1018" s="46">
        <f>T1019</f>
        <v>0</v>
      </c>
      <c r="AR1018" s="44" t="s">
        <v>1</v>
      </c>
      <c r="AT1018" s="45" t="s">
        <v>18</v>
      </c>
      <c r="AU1018" s="45" t="s">
        <v>3</v>
      </c>
      <c r="AY1018" s="44" t="s">
        <v>0</v>
      </c>
      <c r="BK1018" s="43">
        <f>BK1019</f>
        <v>0</v>
      </c>
    </row>
    <row r="1019" spans="1:65" s="2" customFormat="1" ht="21.75" customHeight="1" x14ac:dyDescent="0.2">
      <c r="A1019" s="3"/>
      <c r="B1019" s="41"/>
      <c r="C1019" s="93" t="s">
        <v>174</v>
      </c>
      <c r="D1019" s="93" t="s">
        <v>11</v>
      </c>
      <c r="E1019" s="92" t="s">
        <v>173</v>
      </c>
      <c r="F1019" s="91" t="s">
        <v>172</v>
      </c>
      <c r="G1019" s="38" t="s">
        <v>65</v>
      </c>
      <c r="H1019" s="37">
        <v>3479.2539999999999</v>
      </c>
      <c r="I1019" s="36"/>
      <c r="J1019" s="35">
        <f>ROUND(I1019*H1019,2)</f>
        <v>0</v>
      </c>
      <c r="K1019" s="34" t="s">
        <v>13</v>
      </c>
      <c r="L1019" s="4"/>
      <c r="M1019" s="33" t="s">
        <v>6</v>
      </c>
      <c r="N1019" s="32" t="s">
        <v>12</v>
      </c>
      <c r="O1019" s="31"/>
      <c r="P1019" s="30">
        <f>O1019*H1019</f>
        <v>0</v>
      </c>
      <c r="Q1019" s="30">
        <v>0</v>
      </c>
      <c r="R1019" s="30">
        <f>Q1019*H1019</f>
        <v>0</v>
      </c>
      <c r="S1019" s="30">
        <v>0</v>
      </c>
      <c r="T1019" s="29">
        <f>S1019*H1019</f>
        <v>0</v>
      </c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R1019" s="26" t="s">
        <v>19</v>
      </c>
      <c r="AT1019" s="26" t="s">
        <v>11</v>
      </c>
      <c r="AU1019" s="26" t="s">
        <v>38</v>
      </c>
      <c r="AY1019" s="27" t="s">
        <v>0</v>
      </c>
      <c r="BE1019" s="28">
        <f>IF(N1019="základní",J1019,0)</f>
        <v>0</v>
      </c>
      <c r="BF1019" s="28">
        <f>IF(N1019="snížená",J1019,0)</f>
        <v>0</v>
      </c>
      <c r="BG1019" s="28">
        <f>IF(N1019="zákl. přenesená",J1019,0)</f>
        <v>0</v>
      </c>
      <c r="BH1019" s="28">
        <f>IF(N1019="sníž. přenesená",J1019,0)</f>
        <v>0</v>
      </c>
      <c r="BI1019" s="28">
        <f>IF(N1019="nulová",J1019,0)</f>
        <v>0</v>
      </c>
      <c r="BJ1019" s="27" t="s">
        <v>1</v>
      </c>
      <c r="BK1019" s="28">
        <f>ROUND(I1019*H1019,2)</f>
        <v>0</v>
      </c>
      <c r="BL1019" s="27" t="s">
        <v>19</v>
      </c>
      <c r="BM1019" s="26" t="s">
        <v>171</v>
      </c>
    </row>
    <row r="1020" spans="1:65" s="42" customFormat="1" ht="25.9" customHeight="1" x14ac:dyDescent="0.2">
      <c r="B1020" s="50"/>
      <c r="D1020" s="44" t="s">
        <v>18</v>
      </c>
      <c r="E1020" s="53" t="s">
        <v>170</v>
      </c>
      <c r="F1020" s="53" t="s">
        <v>169</v>
      </c>
      <c r="I1020" s="52"/>
      <c r="J1020" s="51">
        <f>BK1020</f>
        <v>0</v>
      </c>
      <c r="L1020" s="50"/>
      <c r="M1020" s="49"/>
      <c r="N1020" s="47"/>
      <c r="O1020" s="47"/>
      <c r="P1020" s="48">
        <f>P1021+P1085+P1098</f>
        <v>0</v>
      </c>
      <c r="Q1020" s="47"/>
      <c r="R1020" s="48">
        <f>R1021+R1085+R1098</f>
        <v>3.564804880000001</v>
      </c>
      <c r="S1020" s="47"/>
      <c r="T1020" s="46">
        <f>T1021+T1085+T1098</f>
        <v>0</v>
      </c>
      <c r="AR1020" s="44" t="s">
        <v>3</v>
      </c>
      <c r="AT1020" s="45" t="s">
        <v>18</v>
      </c>
      <c r="AU1020" s="45" t="s">
        <v>7</v>
      </c>
      <c r="AY1020" s="44" t="s">
        <v>0</v>
      </c>
      <c r="BK1020" s="43">
        <f>BK1021+BK1085+BK1098</f>
        <v>0</v>
      </c>
    </row>
    <row r="1021" spans="1:65" s="42" customFormat="1" ht="22.9" customHeight="1" x14ac:dyDescent="0.2">
      <c r="B1021" s="50"/>
      <c r="D1021" s="44" t="s">
        <v>18</v>
      </c>
      <c r="E1021" s="68" t="s">
        <v>168</v>
      </c>
      <c r="F1021" s="68" t="s">
        <v>167</v>
      </c>
      <c r="I1021" s="52"/>
      <c r="J1021" s="67">
        <f>BK1021</f>
        <v>0</v>
      </c>
      <c r="L1021" s="50"/>
      <c r="M1021" s="49"/>
      <c r="N1021" s="47"/>
      <c r="O1021" s="47"/>
      <c r="P1021" s="48">
        <f>SUM(P1022:P1084)</f>
        <v>0</v>
      </c>
      <c r="Q1021" s="47"/>
      <c r="R1021" s="48">
        <f>SUM(R1022:R1084)</f>
        <v>3.5517962800000009</v>
      </c>
      <c r="S1021" s="47"/>
      <c r="T1021" s="46">
        <f>SUM(T1022:T1084)</f>
        <v>0</v>
      </c>
      <c r="AR1021" s="44" t="s">
        <v>3</v>
      </c>
      <c r="AT1021" s="45" t="s">
        <v>18</v>
      </c>
      <c r="AU1021" s="45" t="s">
        <v>1</v>
      </c>
      <c r="AY1021" s="44" t="s">
        <v>0</v>
      </c>
      <c r="BK1021" s="43">
        <f>SUM(BK1022:BK1084)</f>
        <v>0</v>
      </c>
    </row>
    <row r="1022" spans="1:65" s="2" customFormat="1" ht="21.75" customHeight="1" x14ac:dyDescent="0.2">
      <c r="A1022" s="3"/>
      <c r="B1022" s="41"/>
      <c r="C1022" s="40" t="s">
        <v>166</v>
      </c>
      <c r="D1022" s="40" t="s">
        <v>11</v>
      </c>
      <c r="E1022" s="39" t="s">
        <v>165</v>
      </c>
      <c r="F1022" s="34" t="s">
        <v>164</v>
      </c>
      <c r="G1022" s="38" t="s">
        <v>54</v>
      </c>
      <c r="H1022" s="37">
        <v>7.06</v>
      </c>
      <c r="I1022" s="36"/>
      <c r="J1022" s="35">
        <f>ROUND(I1022*H1022,2)</f>
        <v>0</v>
      </c>
      <c r="K1022" s="34" t="s">
        <v>13</v>
      </c>
      <c r="L1022" s="4"/>
      <c r="M1022" s="33" t="s">
        <v>6</v>
      </c>
      <c r="N1022" s="32" t="s">
        <v>12</v>
      </c>
      <c r="O1022" s="31"/>
      <c r="P1022" s="30">
        <f>O1022*H1022</f>
        <v>0</v>
      </c>
      <c r="Q1022" s="30">
        <v>0</v>
      </c>
      <c r="R1022" s="30">
        <f>Q1022*H1022</f>
        <v>0</v>
      </c>
      <c r="S1022" s="30">
        <v>0</v>
      </c>
      <c r="T1022" s="29">
        <f>S1022*H1022</f>
        <v>0</v>
      </c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R1022" s="26" t="s">
        <v>53</v>
      </c>
      <c r="AT1022" s="26" t="s">
        <v>11</v>
      </c>
      <c r="AU1022" s="26" t="s">
        <v>3</v>
      </c>
      <c r="AY1022" s="27" t="s">
        <v>0</v>
      </c>
      <c r="BE1022" s="28">
        <f>IF(N1022="základní",J1022,0)</f>
        <v>0</v>
      </c>
      <c r="BF1022" s="28">
        <f>IF(N1022="snížená",J1022,0)</f>
        <v>0</v>
      </c>
      <c r="BG1022" s="28">
        <f>IF(N1022="zákl. přenesená",J1022,0)</f>
        <v>0</v>
      </c>
      <c r="BH1022" s="28">
        <f>IF(N1022="sníž. přenesená",J1022,0)</f>
        <v>0</v>
      </c>
      <c r="BI1022" s="28">
        <f>IF(N1022="nulová",J1022,0)</f>
        <v>0</v>
      </c>
      <c r="BJ1022" s="27" t="s">
        <v>1</v>
      </c>
      <c r="BK1022" s="28">
        <f>ROUND(I1022*H1022,2)</f>
        <v>0</v>
      </c>
      <c r="BL1022" s="27" t="s">
        <v>53</v>
      </c>
      <c r="BM1022" s="26" t="s">
        <v>163</v>
      </c>
    </row>
    <row r="1023" spans="1:65" s="18" customFormat="1" x14ac:dyDescent="0.2">
      <c r="B1023" s="23"/>
      <c r="D1023" s="17" t="s">
        <v>4</v>
      </c>
      <c r="E1023" s="19" t="s">
        <v>6</v>
      </c>
      <c r="F1023" s="25" t="s">
        <v>153</v>
      </c>
      <c r="H1023" s="19" t="s">
        <v>6</v>
      </c>
      <c r="I1023" s="24"/>
      <c r="L1023" s="23"/>
      <c r="M1023" s="22"/>
      <c r="N1023" s="21"/>
      <c r="O1023" s="21"/>
      <c r="P1023" s="21"/>
      <c r="Q1023" s="21"/>
      <c r="R1023" s="21"/>
      <c r="S1023" s="21"/>
      <c r="T1023" s="20"/>
      <c r="AT1023" s="19" t="s">
        <v>4</v>
      </c>
      <c r="AU1023" s="19" t="s">
        <v>3</v>
      </c>
      <c r="AV1023" s="18" t="s">
        <v>1</v>
      </c>
      <c r="AW1023" s="18" t="s">
        <v>2</v>
      </c>
      <c r="AX1023" s="18" t="s">
        <v>7</v>
      </c>
      <c r="AY1023" s="19" t="s">
        <v>0</v>
      </c>
    </row>
    <row r="1024" spans="1:65" s="18" customFormat="1" x14ac:dyDescent="0.2">
      <c r="B1024" s="23"/>
      <c r="D1024" s="17" t="s">
        <v>4</v>
      </c>
      <c r="E1024" s="19" t="s">
        <v>6</v>
      </c>
      <c r="F1024" s="25" t="s">
        <v>152</v>
      </c>
      <c r="H1024" s="19" t="s">
        <v>6</v>
      </c>
      <c r="I1024" s="24"/>
      <c r="L1024" s="23"/>
      <c r="M1024" s="22"/>
      <c r="N1024" s="21"/>
      <c r="O1024" s="21"/>
      <c r="P1024" s="21"/>
      <c r="Q1024" s="21"/>
      <c r="R1024" s="21"/>
      <c r="S1024" s="21"/>
      <c r="T1024" s="20"/>
      <c r="AT1024" s="19" t="s">
        <v>4</v>
      </c>
      <c r="AU1024" s="19" t="s">
        <v>3</v>
      </c>
      <c r="AV1024" s="18" t="s">
        <v>1</v>
      </c>
      <c r="AW1024" s="18" t="s">
        <v>2</v>
      </c>
      <c r="AX1024" s="18" t="s">
        <v>7</v>
      </c>
      <c r="AY1024" s="19" t="s">
        <v>0</v>
      </c>
    </row>
    <row r="1025" spans="1:65" s="18" customFormat="1" x14ac:dyDescent="0.2">
      <c r="B1025" s="23"/>
      <c r="D1025" s="17" t="s">
        <v>4</v>
      </c>
      <c r="E1025" s="19" t="s">
        <v>6</v>
      </c>
      <c r="F1025" s="25" t="s">
        <v>151</v>
      </c>
      <c r="H1025" s="19" t="s">
        <v>6</v>
      </c>
      <c r="I1025" s="24"/>
      <c r="L1025" s="23"/>
      <c r="M1025" s="22"/>
      <c r="N1025" s="21"/>
      <c r="O1025" s="21"/>
      <c r="P1025" s="21"/>
      <c r="Q1025" s="21"/>
      <c r="R1025" s="21"/>
      <c r="S1025" s="21"/>
      <c r="T1025" s="20"/>
      <c r="AT1025" s="19" t="s">
        <v>4</v>
      </c>
      <c r="AU1025" s="19" t="s">
        <v>3</v>
      </c>
      <c r="AV1025" s="18" t="s">
        <v>1</v>
      </c>
      <c r="AW1025" s="18" t="s">
        <v>2</v>
      </c>
      <c r="AX1025" s="18" t="s">
        <v>7</v>
      </c>
      <c r="AY1025" s="19" t="s">
        <v>0</v>
      </c>
    </row>
    <row r="1026" spans="1:65" s="18" customFormat="1" x14ac:dyDescent="0.2">
      <c r="B1026" s="23"/>
      <c r="D1026" s="17" t="s">
        <v>4</v>
      </c>
      <c r="E1026" s="19" t="s">
        <v>6</v>
      </c>
      <c r="F1026" s="25" t="s">
        <v>150</v>
      </c>
      <c r="H1026" s="19" t="s">
        <v>6</v>
      </c>
      <c r="I1026" s="24"/>
      <c r="L1026" s="23"/>
      <c r="M1026" s="22"/>
      <c r="N1026" s="21"/>
      <c r="O1026" s="21"/>
      <c r="P1026" s="21"/>
      <c r="Q1026" s="21"/>
      <c r="R1026" s="21"/>
      <c r="S1026" s="21"/>
      <c r="T1026" s="20"/>
      <c r="AT1026" s="19" t="s">
        <v>4</v>
      </c>
      <c r="AU1026" s="19" t="s">
        <v>3</v>
      </c>
      <c r="AV1026" s="18" t="s">
        <v>1</v>
      </c>
      <c r="AW1026" s="18" t="s">
        <v>2</v>
      </c>
      <c r="AX1026" s="18" t="s">
        <v>7</v>
      </c>
      <c r="AY1026" s="19" t="s">
        <v>0</v>
      </c>
    </row>
    <row r="1027" spans="1:65" s="18" customFormat="1" x14ac:dyDescent="0.2">
      <c r="B1027" s="23"/>
      <c r="D1027" s="17" t="s">
        <v>4</v>
      </c>
      <c r="E1027" s="19" t="s">
        <v>6</v>
      </c>
      <c r="F1027" s="25" t="s">
        <v>149</v>
      </c>
      <c r="H1027" s="19" t="s">
        <v>6</v>
      </c>
      <c r="I1027" s="24"/>
      <c r="L1027" s="23"/>
      <c r="M1027" s="22"/>
      <c r="N1027" s="21"/>
      <c r="O1027" s="21"/>
      <c r="P1027" s="21"/>
      <c r="Q1027" s="21"/>
      <c r="R1027" s="21"/>
      <c r="S1027" s="21"/>
      <c r="T1027" s="20"/>
      <c r="AT1027" s="19" t="s">
        <v>4</v>
      </c>
      <c r="AU1027" s="19" t="s">
        <v>3</v>
      </c>
      <c r="AV1027" s="18" t="s">
        <v>1</v>
      </c>
      <c r="AW1027" s="18" t="s">
        <v>2</v>
      </c>
      <c r="AX1027" s="18" t="s">
        <v>7</v>
      </c>
      <c r="AY1027" s="19" t="s">
        <v>0</v>
      </c>
    </row>
    <row r="1028" spans="1:65" s="8" customFormat="1" x14ac:dyDescent="0.2">
      <c r="B1028" s="13"/>
      <c r="D1028" s="17" t="s">
        <v>4</v>
      </c>
      <c r="E1028" s="9" t="s">
        <v>6</v>
      </c>
      <c r="F1028" s="16" t="s">
        <v>148</v>
      </c>
      <c r="H1028" s="15">
        <v>7.06</v>
      </c>
      <c r="I1028" s="14"/>
      <c r="L1028" s="13"/>
      <c r="M1028" s="56"/>
      <c r="N1028" s="55"/>
      <c r="O1028" s="55"/>
      <c r="P1028" s="55"/>
      <c r="Q1028" s="55"/>
      <c r="R1028" s="55"/>
      <c r="S1028" s="55"/>
      <c r="T1028" s="54"/>
      <c r="AT1028" s="9" t="s">
        <v>4</v>
      </c>
      <c r="AU1028" s="9" t="s">
        <v>3</v>
      </c>
      <c r="AV1028" s="8" t="s">
        <v>3</v>
      </c>
      <c r="AW1028" s="8" t="s">
        <v>2</v>
      </c>
      <c r="AX1028" s="8" t="s">
        <v>1</v>
      </c>
      <c r="AY1028" s="9" t="s">
        <v>0</v>
      </c>
    </row>
    <row r="1029" spans="1:65" s="2" customFormat="1" ht="16.5" customHeight="1" x14ac:dyDescent="0.2">
      <c r="A1029" s="3"/>
      <c r="B1029" s="41"/>
      <c r="C1029" s="66" t="s">
        <v>162</v>
      </c>
      <c r="D1029" s="66" t="s">
        <v>26</v>
      </c>
      <c r="E1029" s="65" t="s">
        <v>161</v>
      </c>
      <c r="F1029" s="60" t="s">
        <v>160</v>
      </c>
      <c r="G1029" s="64" t="s">
        <v>65</v>
      </c>
      <c r="H1029" s="63">
        <v>2E-3</v>
      </c>
      <c r="I1029" s="62"/>
      <c r="J1029" s="61">
        <f>ROUND(I1029*H1029,2)</f>
        <v>0</v>
      </c>
      <c r="K1029" s="60" t="s">
        <v>13</v>
      </c>
      <c r="L1029" s="59"/>
      <c r="M1029" s="58" t="s">
        <v>6</v>
      </c>
      <c r="N1029" s="57" t="s">
        <v>12</v>
      </c>
      <c r="O1029" s="31"/>
      <c r="P1029" s="30">
        <f>O1029*H1029</f>
        <v>0</v>
      </c>
      <c r="Q1029" s="30">
        <v>1</v>
      </c>
      <c r="R1029" s="30">
        <f>Q1029*H1029</f>
        <v>2E-3</v>
      </c>
      <c r="S1029" s="30">
        <v>0</v>
      </c>
      <c r="T1029" s="29">
        <f>S1029*H1029</f>
        <v>0</v>
      </c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R1029" s="26" t="s">
        <v>81</v>
      </c>
      <c r="AT1029" s="26" t="s">
        <v>26</v>
      </c>
      <c r="AU1029" s="26" t="s">
        <v>3</v>
      </c>
      <c r="AY1029" s="27" t="s">
        <v>0</v>
      </c>
      <c r="BE1029" s="28">
        <f>IF(N1029="základní",J1029,0)</f>
        <v>0</v>
      </c>
      <c r="BF1029" s="28">
        <f>IF(N1029="snížená",J1029,0)</f>
        <v>0</v>
      </c>
      <c r="BG1029" s="28">
        <f>IF(N1029="zákl. přenesená",J1029,0)</f>
        <v>0</v>
      </c>
      <c r="BH1029" s="28">
        <f>IF(N1029="sníž. přenesená",J1029,0)</f>
        <v>0</v>
      </c>
      <c r="BI1029" s="28">
        <f>IF(N1029="nulová",J1029,0)</f>
        <v>0</v>
      </c>
      <c r="BJ1029" s="27" t="s">
        <v>1</v>
      </c>
      <c r="BK1029" s="28">
        <f>ROUND(I1029*H1029,2)</f>
        <v>0</v>
      </c>
      <c r="BL1029" s="27" t="s">
        <v>53</v>
      </c>
      <c r="BM1029" s="26" t="s">
        <v>159</v>
      </c>
    </row>
    <row r="1030" spans="1:65" s="8" customFormat="1" x14ac:dyDescent="0.2">
      <c r="B1030" s="13"/>
      <c r="D1030" s="17" t="s">
        <v>4</v>
      </c>
      <c r="F1030" s="16" t="s">
        <v>158</v>
      </c>
      <c r="H1030" s="15">
        <v>2E-3</v>
      </c>
      <c r="I1030" s="14"/>
      <c r="L1030" s="13"/>
      <c r="M1030" s="56"/>
      <c r="N1030" s="55"/>
      <c r="O1030" s="55"/>
      <c r="P1030" s="55"/>
      <c r="Q1030" s="55"/>
      <c r="R1030" s="55"/>
      <c r="S1030" s="55"/>
      <c r="T1030" s="54"/>
      <c r="AT1030" s="9" t="s">
        <v>4</v>
      </c>
      <c r="AU1030" s="9" t="s">
        <v>3</v>
      </c>
      <c r="AV1030" s="8" t="s">
        <v>3</v>
      </c>
      <c r="AW1030" s="8" t="s">
        <v>22</v>
      </c>
      <c r="AX1030" s="8" t="s">
        <v>1</v>
      </c>
      <c r="AY1030" s="9" t="s">
        <v>0</v>
      </c>
    </row>
    <row r="1031" spans="1:65" s="2" customFormat="1" ht="16.5" customHeight="1" x14ac:dyDescent="0.2">
      <c r="A1031" s="3"/>
      <c r="B1031" s="41"/>
      <c r="C1031" s="40" t="s">
        <v>157</v>
      </c>
      <c r="D1031" s="40" t="s">
        <v>11</v>
      </c>
      <c r="E1031" s="39" t="s">
        <v>156</v>
      </c>
      <c r="F1031" s="34" t="s">
        <v>155</v>
      </c>
      <c r="G1031" s="38" t="s">
        <v>54</v>
      </c>
      <c r="H1031" s="37">
        <v>7.06</v>
      </c>
      <c r="I1031" s="36"/>
      <c r="J1031" s="35">
        <f>ROUND(I1031*H1031,2)</f>
        <v>0</v>
      </c>
      <c r="K1031" s="34" t="s">
        <v>13</v>
      </c>
      <c r="L1031" s="4"/>
      <c r="M1031" s="33" t="s">
        <v>6</v>
      </c>
      <c r="N1031" s="32" t="s">
        <v>12</v>
      </c>
      <c r="O1031" s="31"/>
      <c r="P1031" s="30">
        <f>O1031*H1031</f>
        <v>0</v>
      </c>
      <c r="Q1031" s="30">
        <v>4.0000000000000002E-4</v>
      </c>
      <c r="R1031" s="30">
        <f>Q1031*H1031</f>
        <v>2.8240000000000001E-3</v>
      </c>
      <c r="S1031" s="30">
        <v>0</v>
      </c>
      <c r="T1031" s="29">
        <f>S1031*H1031</f>
        <v>0</v>
      </c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R1031" s="26" t="s">
        <v>53</v>
      </c>
      <c r="AT1031" s="26" t="s">
        <v>11</v>
      </c>
      <c r="AU1031" s="26" t="s">
        <v>3</v>
      </c>
      <c r="AY1031" s="27" t="s">
        <v>0</v>
      </c>
      <c r="BE1031" s="28">
        <f>IF(N1031="základní",J1031,0)</f>
        <v>0</v>
      </c>
      <c r="BF1031" s="28">
        <f>IF(N1031="snížená",J1031,0)</f>
        <v>0</v>
      </c>
      <c r="BG1031" s="28">
        <f>IF(N1031="zákl. přenesená",J1031,0)</f>
        <v>0</v>
      </c>
      <c r="BH1031" s="28">
        <f>IF(N1031="sníž. přenesená",J1031,0)</f>
        <v>0</v>
      </c>
      <c r="BI1031" s="28">
        <f>IF(N1031="nulová",J1031,0)</f>
        <v>0</v>
      </c>
      <c r="BJ1031" s="27" t="s">
        <v>1</v>
      </c>
      <c r="BK1031" s="28">
        <f>ROUND(I1031*H1031,2)</f>
        <v>0</v>
      </c>
      <c r="BL1031" s="27" t="s">
        <v>53</v>
      </c>
      <c r="BM1031" s="26" t="s">
        <v>154</v>
      </c>
    </row>
    <row r="1032" spans="1:65" s="18" customFormat="1" x14ac:dyDescent="0.2">
      <c r="B1032" s="23"/>
      <c r="D1032" s="17" t="s">
        <v>4</v>
      </c>
      <c r="E1032" s="19" t="s">
        <v>6</v>
      </c>
      <c r="F1032" s="25" t="s">
        <v>153</v>
      </c>
      <c r="H1032" s="19" t="s">
        <v>6</v>
      </c>
      <c r="I1032" s="24"/>
      <c r="L1032" s="23"/>
      <c r="M1032" s="22"/>
      <c r="N1032" s="21"/>
      <c r="O1032" s="21"/>
      <c r="P1032" s="21"/>
      <c r="Q1032" s="21"/>
      <c r="R1032" s="21"/>
      <c r="S1032" s="21"/>
      <c r="T1032" s="20"/>
      <c r="AT1032" s="19" t="s">
        <v>4</v>
      </c>
      <c r="AU1032" s="19" t="s">
        <v>3</v>
      </c>
      <c r="AV1032" s="18" t="s">
        <v>1</v>
      </c>
      <c r="AW1032" s="18" t="s">
        <v>2</v>
      </c>
      <c r="AX1032" s="18" t="s">
        <v>7</v>
      </c>
      <c r="AY1032" s="19" t="s">
        <v>0</v>
      </c>
    </row>
    <row r="1033" spans="1:65" s="18" customFormat="1" x14ac:dyDescent="0.2">
      <c r="B1033" s="23"/>
      <c r="D1033" s="17" t="s">
        <v>4</v>
      </c>
      <c r="E1033" s="19" t="s">
        <v>6</v>
      </c>
      <c r="F1033" s="25" t="s">
        <v>152</v>
      </c>
      <c r="H1033" s="19" t="s">
        <v>6</v>
      </c>
      <c r="I1033" s="24"/>
      <c r="L1033" s="23"/>
      <c r="M1033" s="22"/>
      <c r="N1033" s="21"/>
      <c r="O1033" s="21"/>
      <c r="P1033" s="21"/>
      <c r="Q1033" s="21"/>
      <c r="R1033" s="21"/>
      <c r="S1033" s="21"/>
      <c r="T1033" s="20"/>
      <c r="AT1033" s="19" t="s">
        <v>4</v>
      </c>
      <c r="AU1033" s="19" t="s">
        <v>3</v>
      </c>
      <c r="AV1033" s="18" t="s">
        <v>1</v>
      </c>
      <c r="AW1033" s="18" t="s">
        <v>2</v>
      </c>
      <c r="AX1033" s="18" t="s">
        <v>7</v>
      </c>
      <c r="AY1033" s="19" t="s">
        <v>0</v>
      </c>
    </row>
    <row r="1034" spans="1:65" s="18" customFormat="1" x14ac:dyDescent="0.2">
      <c r="B1034" s="23"/>
      <c r="D1034" s="17" t="s">
        <v>4</v>
      </c>
      <c r="E1034" s="19" t="s">
        <v>6</v>
      </c>
      <c r="F1034" s="25" t="s">
        <v>151</v>
      </c>
      <c r="H1034" s="19" t="s">
        <v>6</v>
      </c>
      <c r="I1034" s="24"/>
      <c r="L1034" s="23"/>
      <c r="M1034" s="22"/>
      <c r="N1034" s="21"/>
      <c r="O1034" s="21"/>
      <c r="P1034" s="21"/>
      <c r="Q1034" s="21"/>
      <c r="R1034" s="21"/>
      <c r="S1034" s="21"/>
      <c r="T1034" s="20"/>
      <c r="AT1034" s="19" t="s">
        <v>4</v>
      </c>
      <c r="AU1034" s="19" t="s">
        <v>3</v>
      </c>
      <c r="AV1034" s="18" t="s">
        <v>1</v>
      </c>
      <c r="AW1034" s="18" t="s">
        <v>2</v>
      </c>
      <c r="AX1034" s="18" t="s">
        <v>7</v>
      </c>
      <c r="AY1034" s="19" t="s">
        <v>0</v>
      </c>
    </row>
    <row r="1035" spans="1:65" s="18" customFormat="1" x14ac:dyDescent="0.2">
      <c r="B1035" s="23"/>
      <c r="D1035" s="17" t="s">
        <v>4</v>
      </c>
      <c r="E1035" s="19" t="s">
        <v>6</v>
      </c>
      <c r="F1035" s="25" t="s">
        <v>150</v>
      </c>
      <c r="H1035" s="19" t="s">
        <v>6</v>
      </c>
      <c r="I1035" s="24"/>
      <c r="L1035" s="23"/>
      <c r="M1035" s="22"/>
      <c r="N1035" s="21"/>
      <c r="O1035" s="21"/>
      <c r="P1035" s="21"/>
      <c r="Q1035" s="21"/>
      <c r="R1035" s="21"/>
      <c r="S1035" s="21"/>
      <c r="T1035" s="20"/>
      <c r="AT1035" s="19" t="s">
        <v>4</v>
      </c>
      <c r="AU1035" s="19" t="s">
        <v>3</v>
      </c>
      <c r="AV1035" s="18" t="s">
        <v>1</v>
      </c>
      <c r="AW1035" s="18" t="s">
        <v>2</v>
      </c>
      <c r="AX1035" s="18" t="s">
        <v>7</v>
      </c>
      <c r="AY1035" s="19" t="s">
        <v>0</v>
      </c>
    </row>
    <row r="1036" spans="1:65" s="18" customFormat="1" x14ac:dyDescent="0.2">
      <c r="B1036" s="23"/>
      <c r="D1036" s="17" t="s">
        <v>4</v>
      </c>
      <c r="E1036" s="19" t="s">
        <v>6</v>
      </c>
      <c r="F1036" s="25" t="s">
        <v>149</v>
      </c>
      <c r="H1036" s="19" t="s">
        <v>6</v>
      </c>
      <c r="I1036" s="24"/>
      <c r="L1036" s="23"/>
      <c r="M1036" s="22"/>
      <c r="N1036" s="21"/>
      <c r="O1036" s="21"/>
      <c r="P1036" s="21"/>
      <c r="Q1036" s="21"/>
      <c r="R1036" s="21"/>
      <c r="S1036" s="21"/>
      <c r="T1036" s="20"/>
      <c r="AT1036" s="19" t="s">
        <v>4</v>
      </c>
      <c r="AU1036" s="19" t="s">
        <v>3</v>
      </c>
      <c r="AV1036" s="18" t="s">
        <v>1</v>
      </c>
      <c r="AW1036" s="18" t="s">
        <v>2</v>
      </c>
      <c r="AX1036" s="18" t="s">
        <v>7</v>
      </c>
      <c r="AY1036" s="19" t="s">
        <v>0</v>
      </c>
    </row>
    <row r="1037" spans="1:65" s="8" customFormat="1" x14ac:dyDescent="0.2">
      <c r="B1037" s="13"/>
      <c r="D1037" s="17" t="s">
        <v>4</v>
      </c>
      <c r="E1037" s="9" t="s">
        <v>6</v>
      </c>
      <c r="F1037" s="16" t="s">
        <v>148</v>
      </c>
      <c r="H1037" s="15">
        <v>7.06</v>
      </c>
      <c r="I1037" s="14"/>
      <c r="L1037" s="13"/>
      <c r="M1037" s="56"/>
      <c r="N1037" s="55"/>
      <c r="O1037" s="55"/>
      <c r="P1037" s="55"/>
      <c r="Q1037" s="55"/>
      <c r="R1037" s="55"/>
      <c r="S1037" s="55"/>
      <c r="T1037" s="54"/>
      <c r="AT1037" s="9" t="s">
        <v>4</v>
      </c>
      <c r="AU1037" s="9" t="s">
        <v>3</v>
      </c>
      <c r="AV1037" s="8" t="s">
        <v>3</v>
      </c>
      <c r="AW1037" s="8" t="s">
        <v>2</v>
      </c>
      <c r="AX1037" s="8" t="s">
        <v>1</v>
      </c>
      <c r="AY1037" s="9" t="s">
        <v>0</v>
      </c>
    </row>
    <row r="1038" spans="1:65" s="2" customFormat="1" ht="21.75" customHeight="1" x14ac:dyDescent="0.2">
      <c r="A1038" s="3"/>
      <c r="B1038" s="41"/>
      <c r="C1038" s="66" t="s">
        <v>147</v>
      </c>
      <c r="D1038" s="66" t="s">
        <v>26</v>
      </c>
      <c r="E1038" s="65" t="s">
        <v>146</v>
      </c>
      <c r="F1038" s="60" t="s">
        <v>145</v>
      </c>
      <c r="G1038" s="64" t="s">
        <v>54</v>
      </c>
      <c r="H1038" s="63">
        <v>8.1189999999999998</v>
      </c>
      <c r="I1038" s="62"/>
      <c r="J1038" s="61">
        <f>ROUND(I1038*H1038,2)</f>
        <v>0</v>
      </c>
      <c r="K1038" s="60" t="s">
        <v>13</v>
      </c>
      <c r="L1038" s="59"/>
      <c r="M1038" s="58" t="s">
        <v>6</v>
      </c>
      <c r="N1038" s="57" t="s">
        <v>12</v>
      </c>
      <c r="O1038" s="31"/>
      <c r="P1038" s="30">
        <f>O1038*H1038</f>
        <v>0</v>
      </c>
      <c r="Q1038" s="30">
        <v>5.1200000000000004E-3</v>
      </c>
      <c r="R1038" s="30">
        <f>Q1038*H1038</f>
        <v>4.156928E-2</v>
      </c>
      <c r="S1038" s="30">
        <v>0</v>
      </c>
      <c r="T1038" s="29">
        <f>S1038*H1038</f>
        <v>0</v>
      </c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R1038" s="26" t="s">
        <v>81</v>
      </c>
      <c r="AT1038" s="26" t="s">
        <v>26</v>
      </c>
      <c r="AU1038" s="26" t="s">
        <v>3</v>
      </c>
      <c r="AY1038" s="27" t="s">
        <v>0</v>
      </c>
      <c r="BE1038" s="28">
        <f>IF(N1038="základní",J1038,0)</f>
        <v>0</v>
      </c>
      <c r="BF1038" s="28">
        <f>IF(N1038="snížená",J1038,0)</f>
        <v>0</v>
      </c>
      <c r="BG1038" s="28">
        <f>IF(N1038="zákl. přenesená",J1038,0)</f>
        <v>0</v>
      </c>
      <c r="BH1038" s="28">
        <f>IF(N1038="sníž. přenesená",J1038,0)</f>
        <v>0</v>
      </c>
      <c r="BI1038" s="28">
        <f>IF(N1038="nulová",J1038,0)</f>
        <v>0</v>
      </c>
      <c r="BJ1038" s="27" t="s">
        <v>1</v>
      </c>
      <c r="BK1038" s="28">
        <f>ROUND(I1038*H1038,2)</f>
        <v>0</v>
      </c>
      <c r="BL1038" s="27" t="s">
        <v>53</v>
      </c>
      <c r="BM1038" s="26" t="s">
        <v>144</v>
      </c>
    </row>
    <row r="1039" spans="1:65" s="8" customFormat="1" x14ac:dyDescent="0.2">
      <c r="B1039" s="13"/>
      <c r="D1039" s="17" t="s">
        <v>4</v>
      </c>
      <c r="F1039" s="16" t="s">
        <v>143</v>
      </c>
      <c r="H1039" s="15">
        <v>8.1189999999999998</v>
      </c>
      <c r="I1039" s="14"/>
      <c r="L1039" s="13"/>
      <c r="M1039" s="56"/>
      <c r="N1039" s="55"/>
      <c r="O1039" s="55"/>
      <c r="P1039" s="55"/>
      <c r="Q1039" s="55"/>
      <c r="R1039" s="55"/>
      <c r="S1039" s="55"/>
      <c r="T1039" s="54"/>
      <c r="AT1039" s="9" t="s">
        <v>4</v>
      </c>
      <c r="AU1039" s="9" t="s">
        <v>3</v>
      </c>
      <c r="AV1039" s="8" t="s">
        <v>3</v>
      </c>
      <c r="AW1039" s="8" t="s">
        <v>22</v>
      </c>
      <c r="AX1039" s="8" t="s">
        <v>1</v>
      </c>
      <c r="AY1039" s="9" t="s">
        <v>0</v>
      </c>
    </row>
    <row r="1040" spans="1:65" s="2" customFormat="1" ht="21.75" customHeight="1" x14ac:dyDescent="0.2">
      <c r="A1040" s="3"/>
      <c r="B1040" s="41"/>
      <c r="C1040" s="40" t="s">
        <v>142</v>
      </c>
      <c r="D1040" s="40" t="s">
        <v>11</v>
      </c>
      <c r="E1040" s="39" t="s">
        <v>141</v>
      </c>
      <c r="F1040" s="34" t="s">
        <v>140</v>
      </c>
      <c r="G1040" s="38" t="s">
        <v>54</v>
      </c>
      <c r="H1040" s="37">
        <v>1049.94</v>
      </c>
      <c r="I1040" s="36"/>
      <c r="J1040" s="35">
        <f>ROUND(I1040*H1040,2)</f>
        <v>0</v>
      </c>
      <c r="K1040" s="34" t="s">
        <v>13</v>
      </c>
      <c r="L1040" s="4"/>
      <c r="M1040" s="33" t="s">
        <v>6</v>
      </c>
      <c r="N1040" s="32" t="s">
        <v>12</v>
      </c>
      <c r="O1040" s="31"/>
      <c r="P1040" s="30">
        <f>O1040*H1040</f>
        <v>0</v>
      </c>
      <c r="Q1040" s="30">
        <v>0</v>
      </c>
      <c r="R1040" s="30">
        <f>Q1040*H1040</f>
        <v>0</v>
      </c>
      <c r="S1040" s="30">
        <v>0</v>
      </c>
      <c r="T1040" s="29">
        <f>S1040*H1040</f>
        <v>0</v>
      </c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R1040" s="26" t="s">
        <v>53</v>
      </c>
      <c r="AT1040" s="26" t="s">
        <v>11</v>
      </c>
      <c r="AU1040" s="26" t="s">
        <v>3</v>
      </c>
      <c r="AY1040" s="27" t="s">
        <v>0</v>
      </c>
      <c r="BE1040" s="28">
        <f>IF(N1040="základní",J1040,0)</f>
        <v>0</v>
      </c>
      <c r="BF1040" s="28">
        <f>IF(N1040="snížená",J1040,0)</f>
        <v>0</v>
      </c>
      <c r="BG1040" s="28">
        <f>IF(N1040="zákl. přenesená",J1040,0)</f>
        <v>0</v>
      </c>
      <c r="BH1040" s="28">
        <f>IF(N1040="sníž. přenesená",J1040,0)</f>
        <v>0</v>
      </c>
      <c r="BI1040" s="28">
        <f>IF(N1040="nulová",J1040,0)</f>
        <v>0</v>
      </c>
      <c r="BJ1040" s="27" t="s">
        <v>1</v>
      </c>
      <c r="BK1040" s="28">
        <f>ROUND(I1040*H1040,2)</f>
        <v>0</v>
      </c>
      <c r="BL1040" s="27" t="s">
        <v>53</v>
      </c>
      <c r="BM1040" s="26" t="s">
        <v>139</v>
      </c>
    </row>
    <row r="1041" spans="2:51" s="18" customFormat="1" x14ac:dyDescent="0.2">
      <c r="B1041" s="23"/>
      <c r="D1041" s="17" t="s">
        <v>4</v>
      </c>
      <c r="E1041" s="19" t="s">
        <v>6</v>
      </c>
      <c r="F1041" s="25" t="s">
        <v>138</v>
      </c>
      <c r="H1041" s="19" t="s">
        <v>6</v>
      </c>
      <c r="I1041" s="24"/>
      <c r="L1041" s="23"/>
      <c r="M1041" s="22"/>
      <c r="N1041" s="21"/>
      <c r="O1041" s="21"/>
      <c r="P1041" s="21"/>
      <c r="Q1041" s="21"/>
      <c r="R1041" s="21"/>
      <c r="S1041" s="21"/>
      <c r="T1041" s="20"/>
      <c r="AT1041" s="19" t="s">
        <v>4</v>
      </c>
      <c r="AU1041" s="19" t="s">
        <v>3</v>
      </c>
      <c r="AV1041" s="18" t="s">
        <v>1</v>
      </c>
      <c r="AW1041" s="18" t="s">
        <v>2</v>
      </c>
      <c r="AX1041" s="18" t="s">
        <v>7</v>
      </c>
      <c r="AY1041" s="19" t="s">
        <v>0</v>
      </c>
    </row>
    <row r="1042" spans="2:51" s="18" customFormat="1" x14ac:dyDescent="0.2">
      <c r="B1042" s="23"/>
      <c r="D1042" s="17" t="s">
        <v>4</v>
      </c>
      <c r="E1042" s="19" t="s">
        <v>6</v>
      </c>
      <c r="F1042" s="25" t="s">
        <v>137</v>
      </c>
      <c r="H1042" s="19" t="s">
        <v>6</v>
      </c>
      <c r="I1042" s="24"/>
      <c r="L1042" s="23"/>
      <c r="M1042" s="22"/>
      <c r="N1042" s="21"/>
      <c r="O1042" s="21"/>
      <c r="P1042" s="21"/>
      <c r="Q1042" s="21"/>
      <c r="R1042" s="21"/>
      <c r="S1042" s="21"/>
      <c r="T1042" s="20"/>
      <c r="AT1042" s="19" t="s">
        <v>4</v>
      </c>
      <c r="AU1042" s="19" t="s">
        <v>3</v>
      </c>
      <c r="AV1042" s="18" t="s">
        <v>1</v>
      </c>
      <c r="AW1042" s="18" t="s">
        <v>2</v>
      </c>
      <c r="AX1042" s="18" t="s">
        <v>7</v>
      </c>
      <c r="AY1042" s="19" t="s">
        <v>0</v>
      </c>
    </row>
    <row r="1043" spans="2:51" s="18" customFormat="1" x14ac:dyDescent="0.2">
      <c r="B1043" s="23"/>
      <c r="D1043" s="17" t="s">
        <v>4</v>
      </c>
      <c r="E1043" s="19" t="s">
        <v>6</v>
      </c>
      <c r="F1043" s="25" t="s">
        <v>135</v>
      </c>
      <c r="H1043" s="19" t="s">
        <v>6</v>
      </c>
      <c r="I1043" s="24"/>
      <c r="L1043" s="23"/>
      <c r="M1043" s="22"/>
      <c r="N1043" s="21"/>
      <c r="O1043" s="21"/>
      <c r="P1043" s="21"/>
      <c r="Q1043" s="21"/>
      <c r="R1043" s="21"/>
      <c r="S1043" s="21"/>
      <c r="T1043" s="20"/>
      <c r="AT1043" s="19" t="s">
        <v>4</v>
      </c>
      <c r="AU1043" s="19" t="s">
        <v>3</v>
      </c>
      <c r="AV1043" s="18" t="s">
        <v>1</v>
      </c>
      <c r="AW1043" s="18" t="s">
        <v>2</v>
      </c>
      <c r="AX1043" s="18" t="s">
        <v>7</v>
      </c>
      <c r="AY1043" s="19" t="s">
        <v>0</v>
      </c>
    </row>
    <row r="1044" spans="2:51" s="18" customFormat="1" x14ac:dyDescent="0.2">
      <c r="B1044" s="23"/>
      <c r="D1044" s="17" t="s">
        <v>4</v>
      </c>
      <c r="E1044" s="19" t="s">
        <v>6</v>
      </c>
      <c r="F1044" s="25" t="s">
        <v>136</v>
      </c>
      <c r="H1044" s="19" t="s">
        <v>6</v>
      </c>
      <c r="I1044" s="24"/>
      <c r="L1044" s="23"/>
      <c r="M1044" s="22"/>
      <c r="N1044" s="21"/>
      <c r="O1044" s="21"/>
      <c r="P1044" s="21"/>
      <c r="Q1044" s="21"/>
      <c r="R1044" s="21"/>
      <c r="S1044" s="21"/>
      <c r="T1044" s="20"/>
      <c r="AT1044" s="19" t="s">
        <v>4</v>
      </c>
      <c r="AU1044" s="19" t="s">
        <v>3</v>
      </c>
      <c r="AV1044" s="18" t="s">
        <v>1</v>
      </c>
      <c r="AW1044" s="18" t="s">
        <v>2</v>
      </c>
      <c r="AX1044" s="18" t="s">
        <v>7</v>
      </c>
      <c r="AY1044" s="19" t="s">
        <v>0</v>
      </c>
    </row>
    <row r="1045" spans="2:51" s="18" customFormat="1" x14ac:dyDescent="0.2">
      <c r="B1045" s="23"/>
      <c r="D1045" s="17" t="s">
        <v>4</v>
      </c>
      <c r="E1045" s="19" t="s">
        <v>6</v>
      </c>
      <c r="F1045" s="25" t="s">
        <v>135</v>
      </c>
      <c r="H1045" s="19" t="s">
        <v>6</v>
      </c>
      <c r="I1045" s="24"/>
      <c r="L1045" s="23"/>
      <c r="M1045" s="22"/>
      <c r="N1045" s="21"/>
      <c r="O1045" s="21"/>
      <c r="P1045" s="21"/>
      <c r="Q1045" s="21"/>
      <c r="R1045" s="21"/>
      <c r="S1045" s="21"/>
      <c r="T1045" s="20"/>
      <c r="AT1045" s="19" t="s">
        <v>4</v>
      </c>
      <c r="AU1045" s="19" t="s">
        <v>3</v>
      </c>
      <c r="AV1045" s="18" t="s">
        <v>1</v>
      </c>
      <c r="AW1045" s="18" t="s">
        <v>2</v>
      </c>
      <c r="AX1045" s="18" t="s">
        <v>7</v>
      </c>
      <c r="AY1045" s="19" t="s">
        <v>0</v>
      </c>
    </row>
    <row r="1046" spans="2:51" s="18" customFormat="1" x14ac:dyDescent="0.2">
      <c r="B1046" s="23"/>
      <c r="D1046" s="17" t="s">
        <v>4</v>
      </c>
      <c r="E1046" s="19" t="s">
        <v>6</v>
      </c>
      <c r="F1046" s="25" t="s">
        <v>134</v>
      </c>
      <c r="H1046" s="19" t="s">
        <v>6</v>
      </c>
      <c r="I1046" s="24"/>
      <c r="L1046" s="23"/>
      <c r="M1046" s="22"/>
      <c r="N1046" s="21"/>
      <c r="O1046" s="21"/>
      <c r="P1046" s="21"/>
      <c r="Q1046" s="21"/>
      <c r="R1046" s="21"/>
      <c r="S1046" s="21"/>
      <c r="T1046" s="20"/>
      <c r="AT1046" s="19" t="s">
        <v>4</v>
      </c>
      <c r="AU1046" s="19" t="s">
        <v>3</v>
      </c>
      <c r="AV1046" s="18" t="s">
        <v>1</v>
      </c>
      <c r="AW1046" s="18" t="s">
        <v>2</v>
      </c>
      <c r="AX1046" s="18" t="s">
        <v>7</v>
      </c>
      <c r="AY1046" s="19" t="s">
        <v>0</v>
      </c>
    </row>
    <row r="1047" spans="2:51" s="18" customFormat="1" x14ac:dyDescent="0.2">
      <c r="B1047" s="23"/>
      <c r="D1047" s="17" t="s">
        <v>4</v>
      </c>
      <c r="E1047" s="19" t="s">
        <v>6</v>
      </c>
      <c r="F1047" s="25" t="s">
        <v>133</v>
      </c>
      <c r="H1047" s="19" t="s">
        <v>6</v>
      </c>
      <c r="I1047" s="24"/>
      <c r="L1047" s="23"/>
      <c r="M1047" s="22"/>
      <c r="N1047" s="21"/>
      <c r="O1047" s="21"/>
      <c r="P1047" s="21"/>
      <c r="Q1047" s="21"/>
      <c r="R1047" s="21"/>
      <c r="S1047" s="21"/>
      <c r="T1047" s="20"/>
      <c r="AT1047" s="19" t="s">
        <v>4</v>
      </c>
      <c r="AU1047" s="19" t="s">
        <v>3</v>
      </c>
      <c r="AV1047" s="18" t="s">
        <v>1</v>
      </c>
      <c r="AW1047" s="18" t="s">
        <v>2</v>
      </c>
      <c r="AX1047" s="18" t="s">
        <v>7</v>
      </c>
      <c r="AY1047" s="19" t="s">
        <v>0</v>
      </c>
    </row>
    <row r="1048" spans="2:51" s="18" customFormat="1" x14ac:dyDescent="0.2">
      <c r="B1048" s="23"/>
      <c r="D1048" s="17" t="s">
        <v>4</v>
      </c>
      <c r="E1048" s="19" t="s">
        <v>6</v>
      </c>
      <c r="F1048" s="25" t="s">
        <v>132</v>
      </c>
      <c r="H1048" s="19" t="s">
        <v>6</v>
      </c>
      <c r="I1048" s="24"/>
      <c r="L1048" s="23"/>
      <c r="M1048" s="22"/>
      <c r="N1048" s="21"/>
      <c r="O1048" s="21"/>
      <c r="P1048" s="21"/>
      <c r="Q1048" s="21"/>
      <c r="R1048" s="21"/>
      <c r="S1048" s="21"/>
      <c r="T1048" s="20"/>
      <c r="AT1048" s="19" t="s">
        <v>4</v>
      </c>
      <c r="AU1048" s="19" t="s">
        <v>3</v>
      </c>
      <c r="AV1048" s="18" t="s">
        <v>1</v>
      </c>
      <c r="AW1048" s="18" t="s">
        <v>2</v>
      </c>
      <c r="AX1048" s="18" t="s">
        <v>7</v>
      </c>
      <c r="AY1048" s="19" t="s">
        <v>0</v>
      </c>
    </row>
    <row r="1049" spans="2:51" s="8" customFormat="1" x14ac:dyDescent="0.2">
      <c r="B1049" s="13"/>
      <c r="D1049" s="17" t="s">
        <v>4</v>
      </c>
      <c r="E1049" s="9" t="s">
        <v>6</v>
      </c>
      <c r="F1049" s="16" t="s">
        <v>131</v>
      </c>
      <c r="H1049" s="15">
        <v>22.94</v>
      </c>
      <c r="I1049" s="14"/>
      <c r="L1049" s="13"/>
      <c r="M1049" s="56"/>
      <c r="N1049" s="55"/>
      <c r="O1049" s="55"/>
      <c r="P1049" s="55"/>
      <c r="Q1049" s="55"/>
      <c r="R1049" s="55"/>
      <c r="S1049" s="55"/>
      <c r="T1049" s="54"/>
      <c r="AT1049" s="9" t="s">
        <v>4</v>
      </c>
      <c r="AU1049" s="9" t="s">
        <v>3</v>
      </c>
      <c r="AV1049" s="8" t="s">
        <v>3</v>
      </c>
      <c r="AW1049" s="8" t="s">
        <v>2</v>
      </c>
      <c r="AX1049" s="8" t="s">
        <v>7</v>
      </c>
      <c r="AY1049" s="9" t="s">
        <v>0</v>
      </c>
    </row>
    <row r="1050" spans="2:51" s="18" customFormat="1" x14ac:dyDescent="0.2">
      <c r="B1050" s="23"/>
      <c r="D1050" s="17" t="s">
        <v>4</v>
      </c>
      <c r="E1050" s="19" t="s">
        <v>6</v>
      </c>
      <c r="F1050" s="25" t="s">
        <v>118</v>
      </c>
      <c r="H1050" s="19" t="s">
        <v>6</v>
      </c>
      <c r="I1050" s="24"/>
      <c r="L1050" s="23"/>
      <c r="M1050" s="22"/>
      <c r="N1050" s="21"/>
      <c r="O1050" s="21"/>
      <c r="P1050" s="21"/>
      <c r="Q1050" s="21"/>
      <c r="R1050" s="21"/>
      <c r="S1050" s="21"/>
      <c r="T1050" s="20"/>
      <c r="AT1050" s="19" t="s">
        <v>4</v>
      </c>
      <c r="AU1050" s="19" t="s">
        <v>3</v>
      </c>
      <c r="AV1050" s="18" t="s">
        <v>1</v>
      </c>
      <c r="AW1050" s="18" t="s">
        <v>2</v>
      </c>
      <c r="AX1050" s="18" t="s">
        <v>7</v>
      </c>
      <c r="AY1050" s="19" t="s">
        <v>0</v>
      </c>
    </row>
    <row r="1051" spans="2:51" s="18" customFormat="1" x14ac:dyDescent="0.2">
      <c r="B1051" s="23"/>
      <c r="D1051" s="17" t="s">
        <v>4</v>
      </c>
      <c r="E1051" s="19" t="s">
        <v>6</v>
      </c>
      <c r="F1051" s="25" t="s">
        <v>130</v>
      </c>
      <c r="H1051" s="19" t="s">
        <v>6</v>
      </c>
      <c r="I1051" s="24"/>
      <c r="L1051" s="23"/>
      <c r="M1051" s="22"/>
      <c r="N1051" s="21"/>
      <c r="O1051" s="21"/>
      <c r="P1051" s="21"/>
      <c r="Q1051" s="21"/>
      <c r="R1051" s="21"/>
      <c r="S1051" s="21"/>
      <c r="T1051" s="20"/>
      <c r="AT1051" s="19" t="s">
        <v>4</v>
      </c>
      <c r="AU1051" s="19" t="s">
        <v>3</v>
      </c>
      <c r="AV1051" s="18" t="s">
        <v>1</v>
      </c>
      <c r="AW1051" s="18" t="s">
        <v>2</v>
      </c>
      <c r="AX1051" s="18" t="s">
        <v>7</v>
      </c>
      <c r="AY1051" s="19" t="s">
        <v>0</v>
      </c>
    </row>
    <row r="1052" spans="2:51" s="18" customFormat="1" x14ac:dyDescent="0.2">
      <c r="B1052" s="23"/>
      <c r="D1052" s="17" t="s">
        <v>4</v>
      </c>
      <c r="E1052" s="19" t="s">
        <v>6</v>
      </c>
      <c r="F1052" s="25" t="s">
        <v>116</v>
      </c>
      <c r="H1052" s="19" t="s">
        <v>6</v>
      </c>
      <c r="I1052" s="24"/>
      <c r="L1052" s="23"/>
      <c r="M1052" s="22"/>
      <c r="N1052" s="21"/>
      <c r="O1052" s="21"/>
      <c r="P1052" s="21"/>
      <c r="Q1052" s="21"/>
      <c r="R1052" s="21"/>
      <c r="S1052" s="21"/>
      <c r="T1052" s="20"/>
      <c r="AT1052" s="19" t="s">
        <v>4</v>
      </c>
      <c r="AU1052" s="19" t="s">
        <v>3</v>
      </c>
      <c r="AV1052" s="18" t="s">
        <v>1</v>
      </c>
      <c r="AW1052" s="18" t="s">
        <v>2</v>
      </c>
      <c r="AX1052" s="18" t="s">
        <v>7</v>
      </c>
      <c r="AY1052" s="19" t="s">
        <v>0</v>
      </c>
    </row>
    <row r="1053" spans="2:51" s="8" customFormat="1" x14ac:dyDescent="0.2">
      <c r="B1053" s="13"/>
      <c r="D1053" s="17" t="s">
        <v>4</v>
      </c>
      <c r="E1053" s="9" t="s">
        <v>6</v>
      </c>
      <c r="F1053" s="16" t="s">
        <v>129</v>
      </c>
      <c r="H1053" s="15">
        <v>468</v>
      </c>
      <c r="I1053" s="14"/>
      <c r="L1053" s="13"/>
      <c r="M1053" s="56"/>
      <c r="N1053" s="55"/>
      <c r="O1053" s="55"/>
      <c r="P1053" s="55"/>
      <c r="Q1053" s="55"/>
      <c r="R1053" s="55"/>
      <c r="S1053" s="55"/>
      <c r="T1053" s="54"/>
      <c r="AT1053" s="9" t="s">
        <v>4</v>
      </c>
      <c r="AU1053" s="9" t="s">
        <v>3</v>
      </c>
      <c r="AV1053" s="8" t="s">
        <v>3</v>
      </c>
      <c r="AW1053" s="8" t="s">
        <v>2</v>
      </c>
      <c r="AX1053" s="8" t="s">
        <v>7</v>
      </c>
      <c r="AY1053" s="9" t="s">
        <v>0</v>
      </c>
    </row>
    <row r="1054" spans="2:51" s="8" customFormat="1" x14ac:dyDescent="0.2">
      <c r="B1054" s="13"/>
      <c r="D1054" s="17" t="s">
        <v>4</v>
      </c>
      <c r="E1054" s="9" t="s">
        <v>6</v>
      </c>
      <c r="F1054" s="16" t="s">
        <v>128</v>
      </c>
      <c r="H1054" s="15">
        <v>368</v>
      </c>
      <c r="I1054" s="14"/>
      <c r="L1054" s="13"/>
      <c r="M1054" s="56"/>
      <c r="N1054" s="55"/>
      <c r="O1054" s="55"/>
      <c r="P1054" s="55"/>
      <c r="Q1054" s="55"/>
      <c r="R1054" s="55"/>
      <c r="S1054" s="55"/>
      <c r="T1054" s="54"/>
      <c r="AT1054" s="9" t="s">
        <v>4</v>
      </c>
      <c r="AU1054" s="9" t="s">
        <v>3</v>
      </c>
      <c r="AV1054" s="8" t="s">
        <v>3</v>
      </c>
      <c r="AW1054" s="8" t="s">
        <v>2</v>
      </c>
      <c r="AX1054" s="8" t="s">
        <v>7</v>
      </c>
      <c r="AY1054" s="9" t="s">
        <v>0</v>
      </c>
    </row>
    <row r="1055" spans="2:51" s="18" customFormat="1" x14ac:dyDescent="0.2">
      <c r="B1055" s="23"/>
      <c r="D1055" s="17" t="s">
        <v>4</v>
      </c>
      <c r="E1055" s="19" t="s">
        <v>6</v>
      </c>
      <c r="F1055" s="25" t="s">
        <v>113</v>
      </c>
      <c r="H1055" s="19" t="s">
        <v>6</v>
      </c>
      <c r="I1055" s="24"/>
      <c r="L1055" s="23"/>
      <c r="M1055" s="22"/>
      <c r="N1055" s="21"/>
      <c r="O1055" s="21"/>
      <c r="P1055" s="21"/>
      <c r="Q1055" s="21"/>
      <c r="R1055" s="21"/>
      <c r="S1055" s="21"/>
      <c r="T1055" s="20"/>
      <c r="AT1055" s="19" t="s">
        <v>4</v>
      </c>
      <c r="AU1055" s="19" t="s">
        <v>3</v>
      </c>
      <c r="AV1055" s="18" t="s">
        <v>1</v>
      </c>
      <c r="AW1055" s="18" t="s">
        <v>2</v>
      </c>
      <c r="AX1055" s="18" t="s">
        <v>7</v>
      </c>
      <c r="AY1055" s="19" t="s">
        <v>0</v>
      </c>
    </row>
    <row r="1056" spans="2:51" s="8" customFormat="1" x14ac:dyDescent="0.2">
      <c r="B1056" s="13"/>
      <c r="D1056" s="17" t="s">
        <v>4</v>
      </c>
      <c r="E1056" s="9" t="s">
        <v>6</v>
      </c>
      <c r="F1056" s="16" t="s">
        <v>127</v>
      </c>
      <c r="H1056" s="15">
        <v>191</v>
      </c>
      <c r="I1056" s="14"/>
      <c r="L1056" s="13"/>
      <c r="M1056" s="56"/>
      <c r="N1056" s="55"/>
      <c r="O1056" s="55"/>
      <c r="P1056" s="55"/>
      <c r="Q1056" s="55"/>
      <c r="R1056" s="55"/>
      <c r="S1056" s="55"/>
      <c r="T1056" s="54"/>
      <c r="AT1056" s="9" t="s">
        <v>4</v>
      </c>
      <c r="AU1056" s="9" t="s">
        <v>3</v>
      </c>
      <c r="AV1056" s="8" t="s">
        <v>3</v>
      </c>
      <c r="AW1056" s="8" t="s">
        <v>2</v>
      </c>
      <c r="AX1056" s="8" t="s">
        <v>7</v>
      </c>
      <c r="AY1056" s="9" t="s">
        <v>0</v>
      </c>
    </row>
    <row r="1057" spans="1:65" s="69" customFormat="1" x14ac:dyDescent="0.2">
      <c r="B1057" s="74"/>
      <c r="D1057" s="17" t="s">
        <v>4</v>
      </c>
      <c r="E1057" s="70" t="s">
        <v>6</v>
      </c>
      <c r="F1057" s="77" t="s">
        <v>42</v>
      </c>
      <c r="H1057" s="76">
        <v>1049.94</v>
      </c>
      <c r="I1057" s="75"/>
      <c r="L1057" s="74"/>
      <c r="M1057" s="73"/>
      <c r="N1057" s="72"/>
      <c r="O1057" s="72"/>
      <c r="P1057" s="72"/>
      <c r="Q1057" s="72"/>
      <c r="R1057" s="72"/>
      <c r="S1057" s="72"/>
      <c r="T1057" s="71"/>
      <c r="AT1057" s="70" t="s">
        <v>4</v>
      </c>
      <c r="AU1057" s="70" t="s">
        <v>3</v>
      </c>
      <c r="AV1057" s="69" t="s">
        <v>19</v>
      </c>
      <c r="AW1057" s="69" t="s">
        <v>2</v>
      </c>
      <c r="AX1057" s="69" t="s">
        <v>1</v>
      </c>
      <c r="AY1057" s="70" t="s">
        <v>0</v>
      </c>
    </row>
    <row r="1058" spans="1:65" s="2" customFormat="1" ht="21.75" customHeight="1" x14ac:dyDescent="0.2">
      <c r="A1058" s="3"/>
      <c r="B1058" s="41"/>
      <c r="C1058" s="66" t="s">
        <v>126</v>
      </c>
      <c r="D1058" s="66" t="s">
        <v>26</v>
      </c>
      <c r="E1058" s="65" t="s">
        <v>110</v>
      </c>
      <c r="F1058" s="60" t="s">
        <v>109</v>
      </c>
      <c r="G1058" s="64" t="s">
        <v>54</v>
      </c>
      <c r="H1058" s="63">
        <v>1207.5</v>
      </c>
      <c r="I1058" s="62"/>
      <c r="J1058" s="61">
        <f>ROUND(I1058*H1058,2)</f>
        <v>0</v>
      </c>
      <c r="K1058" s="60" t="s">
        <v>13</v>
      </c>
      <c r="L1058" s="59"/>
      <c r="M1058" s="58" t="s">
        <v>6</v>
      </c>
      <c r="N1058" s="57" t="s">
        <v>12</v>
      </c>
      <c r="O1058" s="31"/>
      <c r="P1058" s="30">
        <f>O1058*H1058</f>
        <v>0</v>
      </c>
      <c r="Q1058" s="30">
        <v>2.5000000000000001E-3</v>
      </c>
      <c r="R1058" s="30">
        <f>Q1058*H1058</f>
        <v>3.0187500000000003</v>
      </c>
      <c r="S1058" s="30">
        <v>0</v>
      </c>
      <c r="T1058" s="29">
        <f>S1058*H1058</f>
        <v>0</v>
      </c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R1058" s="26" t="s">
        <v>81</v>
      </c>
      <c r="AT1058" s="26" t="s">
        <v>26</v>
      </c>
      <c r="AU1058" s="26" t="s">
        <v>3</v>
      </c>
      <c r="AY1058" s="27" t="s">
        <v>0</v>
      </c>
      <c r="BE1058" s="28">
        <f>IF(N1058="základní",J1058,0)</f>
        <v>0</v>
      </c>
      <c r="BF1058" s="28">
        <f>IF(N1058="snížená",J1058,0)</f>
        <v>0</v>
      </c>
      <c r="BG1058" s="28">
        <f>IF(N1058="zákl. přenesená",J1058,0)</f>
        <v>0</v>
      </c>
      <c r="BH1058" s="28">
        <f>IF(N1058="sníž. přenesená",J1058,0)</f>
        <v>0</v>
      </c>
      <c r="BI1058" s="28">
        <f>IF(N1058="nulová",J1058,0)</f>
        <v>0</v>
      </c>
      <c r="BJ1058" s="27" t="s">
        <v>1</v>
      </c>
      <c r="BK1058" s="28">
        <f>ROUND(I1058*H1058,2)</f>
        <v>0</v>
      </c>
      <c r="BL1058" s="27" t="s">
        <v>53</v>
      </c>
      <c r="BM1058" s="26" t="s">
        <v>125</v>
      </c>
    </row>
    <row r="1059" spans="1:65" s="8" customFormat="1" x14ac:dyDescent="0.2">
      <c r="B1059" s="13"/>
      <c r="D1059" s="17" t="s">
        <v>4</v>
      </c>
      <c r="F1059" s="16" t="s">
        <v>124</v>
      </c>
      <c r="H1059" s="15">
        <v>1207.5</v>
      </c>
      <c r="I1059" s="14"/>
      <c r="L1059" s="13"/>
      <c r="M1059" s="56"/>
      <c r="N1059" s="55"/>
      <c r="O1059" s="55"/>
      <c r="P1059" s="55"/>
      <c r="Q1059" s="55"/>
      <c r="R1059" s="55"/>
      <c r="S1059" s="55"/>
      <c r="T1059" s="54"/>
      <c r="AT1059" s="9" t="s">
        <v>4</v>
      </c>
      <c r="AU1059" s="9" t="s">
        <v>3</v>
      </c>
      <c r="AV1059" s="8" t="s">
        <v>3</v>
      </c>
      <c r="AW1059" s="8" t="s">
        <v>22</v>
      </c>
      <c r="AX1059" s="8" t="s">
        <v>1</v>
      </c>
      <c r="AY1059" s="9" t="s">
        <v>0</v>
      </c>
    </row>
    <row r="1060" spans="1:65" s="2" customFormat="1" ht="21.75" customHeight="1" x14ac:dyDescent="0.2">
      <c r="A1060" s="3"/>
      <c r="B1060" s="41"/>
      <c r="C1060" s="40" t="s">
        <v>123</v>
      </c>
      <c r="D1060" s="40" t="s">
        <v>11</v>
      </c>
      <c r="E1060" s="39" t="s">
        <v>122</v>
      </c>
      <c r="F1060" s="34" t="s">
        <v>121</v>
      </c>
      <c r="G1060" s="38" t="s">
        <v>54</v>
      </c>
      <c r="H1060" s="37">
        <v>92.54</v>
      </c>
      <c r="I1060" s="36"/>
      <c r="J1060" s="35">
        <f>ROUND(I1060*H1060,2)</f>
        <v>0</v>
      </c>
      <c r="K1060" s="34" t="s">
        <v>13</v>
      </c>
      <c r="L1060" s="4"/>
      <c r="M1060" s="33" t="s">
        <v>6</v>
      </c>
      <c r="N1060" s="32" t="s">
        <v>12</v>
      </c>
      <c r="O1060" s="31"/>
      <c r="P1060" s="30">
        <f>O1060*H1060</f>
        <v>0</v>
      </c>
      <c r="Q1060" s="30">
        <v>0</v>
      </c>
      <c r="R1060" s="30">
        <f>Q1060*H1060</f>
        <v>0</v>
      </c>
      <c r="S1060" s="30">
        <v>0</v>
      </c>
      <c r="T1060" s="29">
        <f>S1060*H1060</f>
        <v>0</v>
      </c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R1060" s="26" t="s">
        <v>53</v>
      </c>
      <c r="AT1060" s="26" t="s">
        <v>11</v>
      </c>
      <c r="AU1060" s="26" t="s">
        <v>3</v>
      </c>
      <c r="AY1060" s="27" t="s">
        <v>0</v>
      </c>
      <c r="BE1060" s="28">
        <f>IF(N1060="základní",J1060,0)</f>
        <v>0</v>
      </c>
      <c r="BF1060" s="28">
        <f>IF(N1060="snížená",J1060,0)</f>
        <v>0</v>
      </c>
      <c r="BG1060" s="28">
        <f>IF(N1060="zákl. přenesená",J1060,0)</f>
        <v>0</v>
      </c>
      <c r="BH1060" s="28">
        <f>IF(N1060="sníž. přenesená",J1060,0)</f>
        <v>0</v>
      </c>
      <c r="BI1060" s="28">
        <f>IF(N1060="nulová",J1060,0)</f>
        <v>0</v>
      </c>
      <c r="BJ1060" s="27" t="s">
        <v>1</v>
      </c>
      <c r="BK1060" s="28">
        <f>ROUND(I1060*H1060,2)</f>
        <v>0</v>
      </c>
      <c r="BL1060" s="27" t="s">
        <v>53</v>
      </c>
      <c r="BM1060" s="26" t="s">
        <v>120</v>
      </c>
    </row>
    <row r="1061" spans="1:65" s="18" customFormat="1" x14ac:dyDescent="0.2">
      <c r="B1061" s="23"/>
      <c r="D1061" s="17" t="s">
        <v>4</v>
      </c>
      <c r="E1061" s="19" t="s">
        <v>6</v>
      </c>
      <c r="F1061" s="25" t="s">
        <v>119</v>
      </c>
      <c r="H1061" s="19" t="s">
        <v>6</v>
      </c>
      <c r="I1061" s="24"/>
      <c r="L1061" s="23"/>
      <c r="M1061" s="22"/>
      <c r="N1061" s="21"/>
      <c r="O1061" s="21"/>
      <c r="P1061" s="21"/>
      <c r="Q1061" s="21"/>
      <c r="R1061" s="21"/>
      <c r="S1061" s="21"/>
      <c r="T1061" s="20"/>
      <c r="AT1061" s="19" t="s">
        <v>4</v>
      </c>
      <c r="AU1061" s="19" t="s">
        <v>3</v>
      </c>
      <c r="AV1061" s="18" t="s">
        <v>1</v>
      </c>
      <c r="AW1061" s="18" t="s">
        <v>2</v>
      </c>
      <c r="AX1061" s="18" t="s">
        <v>7</v>
      </c>
      <c r="AY1061" s="19" t="s">
        <v>0</v>
      </c>
    </row>
    <row r="1062" spans="1:65" s="18" customFormat="1" x14ac:dyDescent="0.2">
      <c r="B1062" s="23"/>
      <c r="D1062" s="17" t="s">
        <v>4</v>
      </c>
      <c r="E1062" s="19" t="s">
        <v>6</v>
      </c>
      <c r="F1062" s="25" t="s">
        <v>118</v>
      </c>
      <c r="H1062" s="19" t="s">
        <v>6</v>
      </c>
      <c r="I1062" s="24"/>
      <c r="L1062" s="23"/>
      <c r="M1062" s="22"/>
      <c r="N1062" s="21"/>
      <c r="O1062" s="21"/>
      <c r="P1062" s="21"/>
      <c r="Q1062" s="21"/>
      <c r="R1062" s="21"/>
      <c r="S1062" s="21"/>
      <c r="T1062" s="20"/>
      <c r="AT1062" s="19" t="s">
        <v>4</v>
      </c>
      <c r="AU1062" s="19" t="s">
        <v>3</v>
      </c>
      <c r="AV1062" s="18" t="s">
        <v>1</v>
      </c>
      <c r="AW1062" s="18" t="s">
        <v>2</v>
      </c>
      <c r="AX1062" s="18" t="s">
        <v>7</v>
      </c>
      <c r="AY1062" s="19" t="s">
        <v>0</v>
      </c>
    </row>
    <row r="1063" spans="1:65" s="18" customFormat="1" x14ac:dyDescent="0.2">
      <c r="B1063" s="23"/>
      <c r="D1063" s="17" t="s">
        <v>4</v>
      </c>
      <c r="E1063" s="19" t="s">
        <v>6</v>
      </c>
      <c r="F1063" s="25" t="s">
        <v>117</v>
      </c>
      <c r="H1063" s="19" t="s">
        <v>6</v>
      </c>
      <c r="I1063" s="24"/>
      <c r="L1063" s="23"/>
      <c r="M1063" s="22"/>
      <c r="N1063" s="21"/>
      <c r="O1063" s="21"/>
      <c r="P1063" s="21"/>
      <c r="Q1063" s="21"/>
      <c r="R1063" s="21"/>
      <c r="S1063" s="21"/>
      <c r="T1063" s="20"/>
      <c r="AT1063" s="19" t="s">
        <v>4</v>
      </c>
      <c r="AU1063" s="19" t="s">
        <v>3</v>
      </c>
      <c r="AV1063" s="18" t="s">
        <v>1</v>
      </c>
      <c r="AW1063" s="18" t="s">
        <v>2</v>
      </c>
      <c r="AX1063" s="18" t="s">
        <v>7</v>
      </c>
      <c r="AY1063" s="19" t="s">
        <v>0</v>
      </c>
    </row>
    <row r="1064" spans="1:65" s="18" customFormat="1" x14ac:dyDescent="0.2">
      <c r="B1064" s="23"/>
      <c r="D1064" s="17" t="s">
        <v>4</v>
      </c>
      <c r="E1064" s="19" t="s">
        <v>6</v>
      </c>
      <c r="F1064" s="25" t="s">
        <v>116</v>
      </c>
      <c r="H1064" s="19" t="s">
        <v>6</v>
      </c>
      <c r="I1064" s="24"/>
      <c r="L1064" s="23"/>
      <c r="M1064" s="22"/>
      <c r="N1064" s="21"/>
      <c r="O1064" s="21"/>
      <c r="P1064" s="21"/>
      <c r="Q1064" s="21"/>
      <c r="R1064" s="21"/>
      <c r="S1064" s="21"/>
      <c r="T1064" s="20"/>
      <c r="AT1064" s="19" t="s">
        <v>4</v>
      </c>
      <c r="AU1064" s="19" t="s">
        <v>3</v>
      </c>
      <c r="AV1064" s="18" t="s">
        <v>1</v>
      </c>
      <c r="AW1064" s="18" t="s">
        <v>2</v>
      </c>
      <c r="AX1064" s="18" t="s">
        <v>7</v>
      </c>
      <c r="AY1064" s="19" t="s">
        <v>0</v>
      </c>
    </row>
    <row r="1065" spans="1:65" s="8" customFormat="1" x14ac:dyDescent="0.2">
      <c r="B1065" s="13"/>
      <c r="D1065" s="17" t="s">
        <v>4</v>
      </c>
      <c r="E1065" s="9" t="s">
        <v>6</v>
      </c>
      <c r="F1065" s="16" t="s">
        <v>115</v>
      </c>
      <c r="H1065" s="15">
        <v>49.92</v>
      </c>
      <c r="I1065" s="14"/>
      <c r="L1065" s="13"/>
      <c r="M1065" s="56"/>
      <c r="N1065" s="55"/>
      <c r="O1065" s="55"/>
      <c r="P1065" s="55"/>
      <c r="Q1065" s="55"/>
      <c r="R1065" s="55"/>
      <c r="S1065" s="55"/>
      <c r="T1065" s="54"/>
      <c r="AT1065" s="9" t="s">
        <v>4</v>
      </c>
      <c r="AU1065" s="9" t="s">
        <v>3</v>
      </c>
      <c r="AV1065" s="8" t="s">
        <v>3</v>
      </c>
      <c r="AW1065" s="8" t="s">
        <v>2</v>
      </c>
      <c r="AX1065" s="8" t="s">
        <v>7</v>
      </c>
      <c r="AY1065" s="9" t="s">
        <v>0</v>
      </c>
    </row>
    <row r="1066" spans="1:65" s="8" customFormat="1" x14ac:dyDescent="0.2">
      <c r="B1066" s="13"/>
      <c r="D1066" s="17" t="s">
        <v>4</v>
      </c>
      <c r="E1066" s="9" t="s">
        <v>6</v>
      </c>
      <c r="F1066" s="16" t="s">
        <v>114</v>
      </c>
      <c r="H1066" s="15">
        <v>15.36</v>
      </c>
      <c r="I1066" s="14"/>
      <c r="L1066" s="13"/>
      <c r="M1066" s="56"/>
      <c r="N1066" s="55"/>
      <c r="O1066" s="55"/>
      <c r="P1066" s="55"/>
      <c r="Q1066" s="55"/>
      <c r="R1066" s="55"/>
      <c r="S1066" s="55"/>
      <c r="T1066" s="54"/>
      <c r="AT1066" s="9" t="s">
        <v>4</v>
      </c>
      <c r="AU1066" s="9" t="s">
        <v>3</v>
      </c>
      <c r="AV1066" s="8" t="s">
        <v>3</v>
      </c>
      <c r="AW1066" s="8" t="s">
        <v>2</v>
      </c>
      <c r="AX1066" s="8" t="s">
        <v>7</v>
      </c>
      <c r="AY1066" s="9" t="s">
        <v>0</v>
      </c>
    </row>
    <row r="1067" spans="1:65" s="18" customFormat="1" x14ac:dyDescent="0.2">
      <c r="B1067" s="23"/>
      <c r="D1067" s="17" t="s">
        <v>4</v>
      </c>
      <c r="E1067" s="19" t="s">
        <v>6</v>
      </c>
      <c r="F1067" s="25" t="s">
        <v>113</v>
      </c>
      <c r="H1067" s="19" t="s">
        <v>6</v>
      </c>
      <c r="I1067" s="24"/>
      <c r="L1067" s="23"/>
      <c r="M1067" s="22"/>
      <c r="N1067" s="21"/>
      <c r="O1067" s="21"/>
      <c r="P1067" s="21"/>
      <c r="Q1067" s="21"/>
      <c r="R1067" s="21"/>
      <c r="S1067" s="21"/>
      <c r="T1067" s="20"/>
      <c r="AT1067" s="19" t="s">
        <v>4</v>
      </c>
      <c r="AU1067" s="19" t="s">
        <v>3</v>
      </c>
      <c r="AV1067" s="18" t="s">
        <v>1</v>
      </c>
      <c r="AW1067" s="18" t="s">
        <v>2</v>
      </c>
      <c r="AX1067" s="18" t="s">
        <v>7</v>
      </c>
      <c r="AY1067" s="19" t="s">
        <v>0</v>
      </c>
    </row>
    <row r="1068" spans="1:65" s="8" customFormat="1" x14ac:dyDescent="0.2">
      <c r="B1068" s="13"/>
      <c r="D1068" s="17" t="s">
        <v>4</v>
      </c>
      <c r="E1068" s="9" t="s">
        <v>6</v>
      </c>
      <c r="F1068" s="16" t="s">
        <v>112</v>
      </c>
      <c r="H1068" s="15">
        <v>27.26</v>
      </c>
      <c r="I1068" s="14"/>
      <c r="L1068" s="13"/>
      <c r="M1068" s="56"/>
      <c r="N1068" s="55"/>
      <c r="O1068" s="55"/>
      <c r="P1068" s="55"/>
      <c r="Q1068" s="55"/>
      <c r="R1068" s="55"/>
      <c r="S1068" s="55"/>
      <c r="T1068" s="54"/>
      <c r="AT1068" s="9" t="s">
        <v>4</v>
      </c>
      <c r="AU1068" s="9" t="s">
        <v>3</v>
      </c>
      <c r="AV1068" s="8" t="s">
        <v>3</v>
      </c>
      <c r="AW1068" s="8" t="s">
        <v>2</v>
      </c>
      <c r="AX1068" s="8" t="s">
        <v>7</v>
      </c>
      <c r="AY1068" s="9" t="s">
        <v>0</v>
      </c>
    </row>
    <row r="1069" spans="1:65" s="69" customFormat="1" x14ac:dyDescent="0.2">
      <c r="B1069" s="74"/>
      <c r="D1069" s="17" t="s">
        <v>4</v>
      </c>
      <c r="E1069" s="70" t="s">
        <v>6</v>
      </c>
      <c r="F1069" s="77" t="s">
        <v>42</v>
      </c>
      <c r="H1069" s="76">
        <v>92.54</v>
      </c>
      <c r="I1069" s="75"/>
      <c r="L1069" s="74"/>
      <c r="M1069" s="73"/>
      <c r="N1069" s="72"/>
      <c r="O1069" s="72"/>
      <c r="P1069" s="72"/>
      <c r="Q1069" s="72"/>
      <c r="R1069" s="72"/>
      <c r="S1069" s="72"/>
      <c r="T1069" s="71"/>
      <c r="AT1069" s="70" t="s">
        <v>4</v>
      </c>
      <c r="AU1069" s="70" t="s">
        <v>3</v>
      </c>
      <c r="AV1069" s="69" t="s">
        <v>19</v>
      </c>
      <c r="AW1069" s="69" t="s">
        <v>2</v>
      </c>
      <c r="AX1069" s="69" t="s">
        <v>1</v>
      </c>
      <c r="AY1069" s="70" t="s">
        <v>0</v>
      </c>
    </row>
    <row r="1070" spans="1:65" s="2" customFormat="1" ht="21.75" customHeight="1" x14ac:dyDescent="0.2">
      <c r="A1070" s="3"/>
      <c r="B1070" s="41"/>
      <c r="C1070" s="66" t="s">
        <v>111</v>
      </c>
      <c r="D1070" s="66" t="s">
        <v>26</v>
      </c>
      <c r="E1070" s="65" t="s">
        <v>110</v>
      </c>
      <c r="F1070" s="60" t="s">
        <v>109</v>
      </c>
      <c r="G1070" s="64" t="s">
        <v>54</v>
      </c>
      <c r="H1070" s="63">
        <v>111.048</v>
      </c>
      <c r="I1070" s="62"/>
      <c r="J1070" s="61">
        <f>ROUND(I1070*H1070,2)</f>
        <v>0</v>
      </c>
      <c r="K1070" s="60" t="s">
        <v>13</v>
      </c>
      <c r="L1070" s="59"/>
      <c r="M1070" s="58" t="s">
        <v>6</v>
      </c>
      <c r="N1070" s="57" t="s">
        <v>12</v>
      </c>
      <c r="O1070" s="31"/>
      <c r="P1070" s="30">
        <f>O1070*H1070</f>
        <v>0</v>
      </c>
      <c r="Q1070" s="30">
        <v>2.5000000000000001E-3</v>
      </c>
      <c r="R1070" s="30">
        <f>Q1070*H1070</f>
        <v>0.27762000000000003</v>
      </c>
      <c r="S1070" s="30">
        <v>0</v>
      </c>
      <c r="T1070" s="29">
        <f>S1070*H1070</f>
        <v>0</v>
      </c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R1070" s="26" t="s">
        <v>81</v>
      </c>
      <c r="AT1070" s="26" t="s">
        <v>26</v>
      </c>
      <c r="AU1070" s="26" t="s">
        <v>3</v>
      </c>
      <c r="AY1070" s="27" t="s">
        <v>0</v>
      </c>
      <c r="BE1070" s="28">
        <f>IF(N1070="základní",J1070,0)</f>
        <v>0</v>
      </c>
      <c r="BF1070" s="28">
        <f>IF(N1070="snížená",J1070,0)</f>
        <v>0</v>
      </c>
      <c r="BG1070" s="28">
        <f>IF(N1070="zákl. přenesená",J1070,0)</f>
        <v>0</v>
      </c>
      <c r="BH1070" s="28">
        <f>IF(N1070="sníž. přenesená",J1070,0)</f>
        <v>0</v>
      </c>
      <c r="BI1070" s="28">
        <f>IF(N1070="nulová",J1070,0)</f>
        <v>0</v>
      </c>
      <c r="BJ1070" s="27" t="s">
        <v>1</v>
      </c>
      <c r="BK1070" s="28">
        <f>ROUND(I1070*H1070,2)</f>
        <v>0</v>
      </c>
      <c r="BL1070" s="27" t="s">
        <v>53</v>
      </c>
      <c r="BM1070" s="26" t="s">
        <v>108</v>
      </c>
    </row>
    <row r="1071" spans="1:65" s="8" customFormat="1" x14ac:dyDescent="0.2">
      <c r="B1071" s="13"/>
      <c r="D1071" s="17" t="s">
        <v>4</v>
      </c>
      <c r="F1071" s="16" t="s">
        <v>107</v>
      </c>
      <c r="H1071" s="15">
        <v>111.048</v>
      </c>
      <c r="I1071" s="14"/>
      <c r="L1071" s="13"/>
      <c r="M1071" s="56"/>
      <c r="N1071" s="55"/>
      <c r="O1071" s="55"/>
      <c r="P1071" s="55"/>
      <c r="Q1071" s="55"/>
      <c r="R1071" s="55"/>
      <c r="S1071" s="55"/>
      <c r="T1071" s="54"/>
      <c r="AT1071" s="9" t="s">
        <v>4</v>
      </c>
      <c r="AU1071" s="9" t="s">
        <v>3</v>
      </c>
      <c r="AV1071" s="8" t="s">
        <v>3</v>
      </c>
      <c r="AW1071" s="8" t="s">
        <v>22</v>
      </c>
      <c r="AX1071" s="8" t="s">
        <v>1</v>
      </c>
      <c r="AY1071" s="9" t="s">
        <v>0</v>
      </c>
    </row>
    <row r="1072" spans="1:65" s="2" customFormat="1" ht="21.75" customHeight="1" x14ac:dyDescent="0.2">
      <c r="A1072" s="3"/>
      <c r="B1072" s="41"/>
      <c r="C1072" s="40" t="s">
        <v>106</v>
      </c>
      <c r="D1072" s="40" t="s">
        <v>11</v>
      </c>
      <c r="E1072" s="39" t="s">
        <v>105</v>
      </c>
      <c r="F1072" s="34" t="s">
        <v>104</v>
      </c>
      <c r="G1072" s="38" t="s">
        <v>54</v>
      </c>
      <c r="H1072" s="37">
        <v>23</v>
      </c>
      <c r="I1072" s="36"/>
      <c r="J1072" s="35">
        <f>ROUND(I1072*H1072,2)</f>
        <v>0</v>
      </c>
      <c r="K1072" s="34" t="s">
        <v>13</v>
      </c>
      <c r="L1072" s="4"/>
      <c r="M1072" s="33" t="s">
        <v>6</v>
      </c>
      <c r="N1072" s="32" t="s">
        <v>12</v>
      </c>
      <c r="O1072" s="31"/>
      <c r="P1072" s="30">
        <f>O1072*H1072</f>
        <v>0</v>
      </c>
      <c r="Q1072" s="30">
        <v>0</v>
      </c>
      <c r="R1072" s="30">
        <f>Q1072*H1072</f>
        <v>0</v>
      </c>
      <c r="S1072" s="30">
        <v>0</v>
      </c>
      <c r="T1072" s="29">
        <f>S1072*H1072</f>
        <v>0</v>
      </c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R1072" s="26" t="s">
        <v>53</v>
      </c>
      <c r="AT1072" s="26" t="s">
        <v>11</v>
      </c>
      <c r="AU1072" s="26" t="s">
        <v>3</v>
      </c>
      <c r="AY1072" s="27" t="s">
        <v>0</v>
      </c>
      <c r="BE1072" s="28">
        <f>IF(N1072="základní",J1072,0)</f>
        <v>0</v>
      </c>
      <c r="BF1072" s="28">
        <f>IF(N1072="snížená",J1072,0)</f>
        <v>0</v>
      </c>
      <c r="BG1072" s="28">
        <f>IF(N1072="zákl. přenesená",J1072,0)</f>
        <v>0</v>
      </c>
      <c r="BH1072" s="28">
        <f>IF(N1072="sníž. přenesená",J1072,0)</f>
        <v>0</v>
      </c>
      <c r="BI1072" s="28">
        <f>IF(N1072="nulová",J1072,0)</f>
        <v>0</v>
      </c>
      <c r="BJ1072" s="27" t="s">
        <v>1</v>
      </c>
      <c r="BK1072" s="28">
        <f>ROUND(I1072*H1072,2)</f>
        <v>0</v>
      </c>
      <c r="BL1072" s="27" t="s">
        <v>53</v>
      </c>
      <c r="BM1072" s="26" t="s">
        <v>103</v>
      </c>
    </row>
    <row r="1073" spans="1:65" s="2" customFormat="1" ht="16.5" customHeight="1" x14ac:dyDescent="0.2">
      <c r="A1073" s="3"/>
      <c r="B1073" s="41"/>
      <c r="C1073" s="66" t="s">
        <v>102</v>
      </c>
      <c r="D1073" s="66" t="s">
        <v>26</v>
      </c>
      <c r="E1073" s="65" t="s">
        <v>95</v>
      </c>
      <c r="F1073" s="60" t="s">
        <v>94</v>
      </c>
      <c r="G1073" s="64" t="s">
        <v>54</v>
      </c>
      <c r="H1073" s="63">
        <v>24.15</v>
      </c>
      <c r="I1073" s="62"/>
      <c r="J1073" s="61">
        <f>ROUND(I1073*H1073,2)</f>
        <v>0</v>
      </c>
      <c r="K1073" s="60" t="s">
        <v>13</v>
      </c>
      <c r="L1073" s="59"/>
      <c r="M1073" s="58" t="s">
        <v>6</v>
      </c>
      <c r="N1073" s="57" t="s">
        <v>12</v>
      </c>
      <c r="O1073" s="31"/>
      <c r="P1073" s="30">
        <f>O1073*H1073</f>
        <v>0</v>
      </c>
      <c r="Q1073" s="30">
        <v>3.1E-4</v>
      </c>
      <c r="R1073" s="30">
        <f>Q1073*H1073</f>
        <v>7.4864999999999992E-3</v>
      </c>
      <c r="S1073" s="30">
        <v>0</v>
      </c>
      <c r="T1073" s="29">
        <f>S1073*H1073</f>
        <v>0</v>
      </c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R1073" s="26" t="s">
        <v>81</v>
      </c>
      <c r="AT1073" s="26" t="s">
        <v>26</v>
      </c>
      <c r="AU1073" s="26" t="s">
        <v>3</v>
      </c>
      <c r="AY1073" s="27" t="s">
        <v>0</v>
      </c>
      <c r="BE1073" s="28">
        <f>IF(N1073="základní",J1073,0)</f>
        <v>0</v>
      </c>
      <c r="BF1073" s="28">
        <f>IF(N1073="snížená",J1073,0)</f>
        <v>0</v>
      </c>
      <c r="BG1073" s="28">
        <f>IF(N1073="zákl. přenesená",J1073,0)</f>
        <v>0</v>
      </c>
      <c r="BH1073" s="28">
        <f>IF(N1073="sníž. přenesená",J1073,0)</f>
        <v>0</v>
      </c>
      <c r="BI1073" s="28">
        <f>IF(N1073="nulová",J1073,0)</f>
        <v>0</v>
      </c>
      <c r="BJ1073" s="27" t="s">
        <v>1</v>
      </c>
      <c r="BK1073" s="28">
        <f>ROUND(I1073*H1073,2)</f>
        <v>0</v>
      </c>
      <c r="BL1073" s="27" t="s">
        <v>53</v>
      </c>
      <c r="BM1073" s="26" t="s">
        <v>101</v>
      </c>
    </row>
    <row r="1074" spans="1:65" s="8" customFormat="1" x14ac:dyDescent="0.2">
      <c r="B1074" s="13"/>
      <c r="D1074" s="17" t="s">
        <v>4</v>
      </c>
      <c r="F1074" s="16" t="s">
        <v>92</v>
      </c>
      <c r="H1074" s="15">
        <v>24.15</v>
      </c>
      <c r="I1074" s="14"/>
      <c r="L1074" s="13"/>
      <c r="M1074" s="56"/>
      <c r="N1074" s="55"/>
      <c r="O1074" s="55"/>
      <c r="P1074" s="55"/>
      <c r="Q1074" s="55"/>
      <c r="R1074" s="55"/>
      <c r="S1074" s="55"/>
      <c r="T1074" s="54"/>
      <c r="AT1074" s="9" t="s">
        <v>4</v>
      </c>
      <c r="AU1074" s="9" t="s">
        <v>3</v>
      </c>
      <c r="AV1074" s="8" t="s">
        <v>3</v>
      </c>
      <c r="AW1074" s="8" t="s">
        <v>22</v>
      </c>
      <c r="AX1074" s="8" t="s">
        <v>1</v>
      </c>
      <c r="AY1074" s="9" t="s">
        <v>0</v>
      </c>
    </row>
    <row r="1075" spans="1:65" s="2" customFormat="1" ht="21.75" customHeight="1" x14ac:dyDescent="0.2">
      <c r="A1075" s="3"/>
      <c r="B1075" s="41"/>
      <c r="C1075" s="40" t="s">
        <v>100</v>
      </c>
      <c r="D1075" s="40" t="s">
        <v>11</v>
      </c>
      <c r="E1075" s="39" t="s">
        <v>99</v>
      </c>
      <c r="F1075" s="34" t="s">
        <v>98</v>
      </c>
      <c r="G1075" s="38" t="s">
        <v>54</v>
      </c>
      <c r="H1075" s="37">
        <v>23</v>
      </c>
      <c r="I1075" s="36"/>
      <c r="J1075" s="35">
        <f>ROUND(I1075*H1075,2)</f>
        <v>0</v>
      </c>
      <c r="K1075" s="34" t="s">
        <v>13</v>
      </c>
      <c r="L1075" s="4"/>
      <c r="M1075" s="33" t="s">
        <v>6</v>
      </c>
      <c r="N1075" s="32" t="s">
        <v>12</v>
      </c>
      <c r="O1075" s="31"/>
      <c r="P1075" s="30">
        <f>O1075*H1075</f>
        <v>0</v>
      </c>
      <c r="Q1075" s="30">
        <v>0</v>
      </c>
      <c r="R1075" s="30">
        <f>Q1075*H1075</f>
        <v>0</v>
      </c>
      <c r="S1075" s="30">
        <v>0</v>
      </c>
      <c r="T1075" s="29">
        <f>S1075*H1075</f>
        <v>0</v>
      </c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R1075" s="26" t="s">
        <v>53</v>
      </c>
      <c r="AT1075" s="26" t="s">
        <v>11</v>
      </c>
      <c r="AU1075" s="26" t="s">
        <v>3</v>
      </c>
      <c r="AY1075" s="27" t="s">
        <v>0</v>
      </c>
      <c r="BE1075" s="28">
        <f>IF(N1075="základní",J1075,0)</f>
        <v>0</v>
      </c>
      <c r="BF1075" s="28">
        <f>IF(N1075="snížená",J1075,0)</f>
        <v>0</v>
      </c>
      <c r="BG1075" s="28">
        <f>IF(N1075="zákl. přenesená",J1075,0)</f>
        <v>0</v>
      </c>
      <c r="BH1075" s="28">
        <f>IF(N1075="sníž. přenesená",J1075,0)</f>
        <v>0</v>
      </c>
      <c r="BI1075" s="28">
        <f>IF(N1075="nulová",J1075,0)</f>
        <v>0</v>
      </c>
      <c r="BJ1075" s="27" t="s">
        <v>1</v>
      </c>
      <c r="BK1075" s="28">
        <f>ROUND(I1075*H1075,2)</f>
        <v>0</v>
      </c>
      <c r="BL1075" s="27" t="s">
        <v>53</v>
      </c>
      <c r="BM1075" s="26" t="s">
        <v>97</v>
      </c>
    </row>
    <row r="1076" spans="1:65" s="2" customFormat="1" ht="16.5" customHeight="1" x14ac:dyDescent="0.2">
      <c r="A1076" s="3"/>
      <c r="B1076" s="41"/>
      <c r="C1076" s="66" t="s">
        <v>96</v>
      </c>
      <c r="D1076" s="66" t="s">
        <v>26</v>
      </c>
      <c r="E1076" s="65" t="s">
        <v>95</v>
      </c>
      <c r="F1076" s="60" t="s">
        <v>94</v>
      </c>
      <c r="G1076" s="64" t="s">
        <v>54</v>
      </c>
      <c r="H1076" s="63">
        <v>24.15</v>
      </c>
      <c r="I1076" s="62"/>
      <c r="J1076" s="61">
        <f>ROUND(I1076*H1076,2)</f>
        <v>0</v>
      </c>
      <c r="K1076" s="60" t="s">
        <v>13</v>
      </c>
      <c r="L1076" s="59"/>
      <c r="M1076" s="58" t="s">
        <v>6</v>
      </c>
      <c r="N1076" s="57" t="s">
        <v>12</v>
      </c>
      <c r="O1076" s="31"/>
      <c r="P1076" s="30">
        <f>O1076*H1076</f>
        <v>0</v>
      </c>
      <c r="Q1076" s="30">
        <v>3.1E-4</v>
      </c>
      <c r="R1076" s="30">
        <f>Q1076*H1076</f>
        <v>7.4864999999999992E-3</v>
      </c>
      <c r="S1076" s="30">
        <v>0</v>
      </c>
      <c r="T1076" s="29">
        <f>S1076*H1076</f>
        <v>0</v>
      </c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R1076" s="26" t="s">
        <v>81</v>
      </c>
      <c r="AT1076" s="26" t="s">
        <v>26</v>
      </c>
      <c r="AU1076" s="26" t="s">
        <v>3</v>
      </c>
      <c r="AY1076" s="27" t="s">
        <v>0</v>
      </c>
      <c r="BE1076" s="28">
        <f>IF(N1076="základní",J1076,0)</f>
        <v>0</v>
      </c>
      <c r="BF1076" s="28">
        <f>IF(N1076="snížená",J1076,0)</f>
        <v>0</v>
      </c>
      <c r="BG1076" s="28">
        <f>IF(N1076="zákl. přenesená",J1076,0)</f>
        <v>0</v>
      </c>
      <c r="BH1076" s="28">
        <f>IF(N1076="sníž. přenesená",J1076,0)</f>
        <v>0</v>
      </c>
      <c r="BI1076" s="28">
        <f>IF(N1076="nulová",J1076,0)</f>
        <v>0</v>
      </c>
      <c r="BJ1076" s="27" t="s">
        <v>1</v>
      </c>
      <c r="BK1076" s="28">
        <f>ROUND(I1076*H1076,2)</f>
        <v>0</v>
      </c>
      <c r="BL1076" s="27" t="s">
        <v>53</v>
      </c>
      <c r="BM1076" s="26" t="s">
        <v>93</v>
      </c>
    </row>
    <row r="1077" spans="1:65" s="8" customFormat="1" x14ac:dyDescent="0.2">
      <c r="B1077" s="13"/>
      <c r="D1077" s="17" t="s">
        <v>4</v>
      </c>
      <c r="F1077" s="16" t="s">
        <v>92</v>
      </c>
      <c r="H1077" s="15">
        <v>24.15</v>
      </c>
      <c r="I1077" s="14"/>
      <c r="L1077" s="13"/>
      <c r="M1077" s="56"/>
      <c r="N1077" s="55"/>
      <c r="O1077" s="55"/>
      <c r="P1077" s="55"/>
      <c r="Q1077" s="55"/>
      <c r="R1077" s="55"/>
      <c r="S1077" s="55"/>
      <c r="T1077" s="54"/>
      <c r="AT1077" s="9" t="s">
        <v>4</v>
      </c>
      <c r="AU1077" s="9" t="s">
        <v>3</v>
      </c>
      <c r="AV1077" s="8" t="s">
        <v>3</v>
      </c>
      <c r="AW1077" s="8" t="s">
        <v>22</v>
      </c>
      <c r="AX1077" s="8" t="s">
        <v>1</v>
      </c>
      <c r="AY1077" s="9" t="s">
        <v>0</v>
      </c>
    </row>
    <row r="1078" spans="1:65" s="2" customFormat="1" ht="21.75" customHeight="1" x14ac:dyDescent="0.2">
      <c r="A1078" s="3"/>
      <c r="B1078" s="41"/>
      <c r="C1078" s="40" t="s">
        <v>91</v>
      </c>
      <c r="D1078" s="40" t="s">
        <v>11</v>
      </c>
      <c r="E1078" s="39" t="s">
        <v>90</v>
      </c>
      <c r="F1078" s="34" t="s">
        <v>89</v>
      </c>
      <c r="G1078" s="38" t="s">
        <v>88</v>
      </c>
      <c r="H1078" s="37">
        <v>31</v>
      </c>
      <c r="I1078" s="36"/>
      <c r="J1078" s="35">
        <f>ROUND(I1078*H1078,2)</f>
        <v>0</v>
      </c>
      <c r="K1078" s="34" t="s">
        <v>13</v>
      </c>
      <c r="L1078" s="4"/>
      <c r="M1078" s="33" t="s">
        <v>6</v>
      </c>
      <c r="N1078" s="32" t="s">
        <v>12</v>
      </c>
      <c r="O1078" s="31"/>
      <c r="P1078" s="30">
        <f>O1078*H1078</f>
        <v>0</v>
      </c>
      <c r="Q1078" s="30">
        <v>2.5999999999999998E-4</v>
      </c>
      <c r="R1078" s="30">
        <f>Q1078*H1078</f>
        <v>8.0599999999999995E-3</v>
      </c>
      <c r="S1078" s="30">
        <v>0</v>
      </c>
      <c r="T1078" s="29">
        <f>S1078*H1078</f>
        <v>0</v>
      </c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R1078" s="26" t="s">
        <v>53</v>
      </c>
      <c r="AT1078" s="26" t="s">
        <v>11</v>
      </c>
      <c r="AU1078" s="26" t="s">
        <v>3</v>
      </c>
      <c r="AY1078" s="27" t="s">
        <v>0</v>
      </c>
      <c r="BE1078" s="28">
        <f>IF(N1078="základní",J1078,0)</f>
        <v>0</v>
      </c>
      <c r="BF1078" s="28">
        <f>IF(N1078="snížená",J1078,0)</f>
        <v>0</v>
      </c>
      <c r="BG1078" s="28">
        <f>IF(N1078="zákl. přenesená",J1078,0)</f>
        <v>0</v>
      </c>
      <c r="BH1078" s="28">
        <f>IF(N1078="sníž. přenesená",J1078,0)</f>
        <v>0</v>
      </c>
      <c r="BI1078" s="28">
        <f>IF(N1078="nulová",J1078,0)</f>
        <v>0</v>
      </c>
      <c r="BJ1078" s="27" t="s">
        <v>1</v>
      </c>
      <c r="BK1078" s="28">
        <f>ROUND(I1078*H1078,2)</f>
        <v>0</v>
      </c>
      <c r="BL1078" s="27" t="s">
        <v>53</v>
      </c>
      <c r="BM1078" s="26" t="s">
        <v>87</v>
      </c>
    </row>
    <row r="1079" spans="1:65" s="8" customFormat="1" x14ac:dyDescent="0.2">
      <c r="B1079" s="13"/>
      <c r="D1079" s="17" t="s">
        <v>4</v>
      </c>
      <c r="E1079" s="9" t="s">
        <v>6</v>
      </c>
      <c r="F1079" s="16" t="s">
        <v>86</v>
      </c>
      <c r="H1079" s="15">
        <v>7</v>
      </c>
      <c r="I1079" s="14"/>
      <c r="L1079" s="13"/>
      <c r="M1079" s="56"/>
      <c r="N1079" s="55"/>
      <c r="O1079" s="55"/>
      <c r="P1079" s="55"/>
      <c r="Q1079" s="55"/>
      <c r="R1079" s="55"/>
      <c r="S1079" s="55"/>
      <c r="T1079" s="54"/>
      <c r="AT1079" s="9" t="s">
        <v>4</v>
      </c>
      <c r="AU1079" s="9" t="s">
        <v>3</v>
      </c>
      <c r="AV1079" s="8" t="s">
        <v>3</v>
      </c>
      <c r="AW1079" s="8" t="s">
        <v>2</v>
      </c>
      <c r="AX1079" s="8" t="s">
        <v>7</v>
      </c>
      <c r="AY1079" s="9" t="s">
        <v>0</v>
      </c>
    </row>
    <row r="1080" spans="1:65" s="8" customFormat="1" x14ac:dyDescent="0.2">
      <c r="B1080" s="13"/>
      <c r="D1080" s="17" t="s">
        <v>4</v>
      </c>
      <c r="E1080" s="9" t="s">
        <v>6</v>
      </c>
      <c r="F1080" s="16" t="s">
        <v>85</v>
      </c>
      <c r="H1080" s="15">
        <v>24</v>
      </c>
      <c r="I1080" s="14"/>
      <c r="L1080" s="13"/>
      <c r="M1080" s="56"/>
      <c r="N1080" s="55"/>
      <c r="O1080" s="55"/>
      <c r="P1080" s="55"/>
      <c r="Q1080" s="55"/>
      <c r="R1080" s="55"/>
      <c r="S1080" s="55"/>
      <c r="T1080" s="54"/>
      <c r="AT1080" s="9" t="s">
        <v>4</v>
      </c>
      <c r="AU1080" s="9" t="s">
        <v>3</v>
      </c>
      <c r="AV1080" s="8" t="s">
        <v>3</v>
      </c>
      <c r="AW1080" s="8" t="s">
        <v>2</v>
      </c>
      <c r="AX1080" s="8" t="s">
        <v>7</v>
      </c>
      <c r="AY1080" s="9" t="s">
        <v>0</v>
      </c>
    </row>
    <row r="1081" spans="1:65" s="69" customFormat="1" x14ac:dyDescent="0.2">
      <c r="B1081" s="74"/>
      <c r="D1081" s="17" t="s">
        <v>4</v>
      </c>
      <c r="E1081" s="70" t="s">
        <v>6</v>
      </c>
      <c r="F1081" s="77" t="s">
        <v>42</v>
      </c>
      <c r="H1081" s="76">
        <v>31</v>
      </c>
      <c r="I1081" s="75"/>
      <c r="L1081" s="74"/>
      <c r="M1081" s="73"/>
      <c r="N1081" s="72"/>
      <c r="O1081" s="72"/>
      <c r="P1081" s="72"/>
      <c r="Q1081" s="72"/>
      <c r="R1081" s="72"/>
      <c r="S1081" s="72"/>
      <c r="T1081" s="71"/>
      <c r="AT1081" s="70" t="s">
        <v>4</v>
      </c>
      <c r="AU1081" s="70" t="s">
        <v>3</v>
      </c>
      <c r="AV1081" s="69" t="s">
        <v>19</v>
      </c>
      <c r="AW1081" s="69" t="s">
        <v>2</v>
      </c>
      <c r="AX1081" s="69" t="s">
        <v>1</v>
      </c>
      <c r="AY1081" s="70" t="s">
        <v>0</v>
      </c>
    </row>
    <row r="1082" spans="1:65" s="2" customFormat="1" ht="16.5" customHeight="1" x14ac:dyDescent="0.2">
      <c r="A1082" s="3"/>
      <c r="B1082" s="41"/>
      <c r="C1082" s="66" t="s">
        <v>84</v>
      </c>
      <c r="D1082" s="66" t="s">
        <v>26</v>
      </c>
      <c r="E1082" s="65" t="s">
        <v>83</v>
      </c>
      <c r="F1082" s="60" t="s">
        <v>82</v>
      </c>
      <c r="G1082" s="64" t="s">
        <v>65</v>
      </c>
      <c r="H1082" s="63">
        <v>0.186</v>
      </c>
      <c r="I1082" s="62"/>
      <c r="J1082" s="61">
        <f>ROUND(I1082*H1082,2)</f>
        <v>0</v>
      </c>
      <c r="K1082" s="60" t="s">
        <v>13</v>
      </c>
      <c r="L1082" s="59"/>
      <c r="M1082" s="58" t="s">
        <v>6</v>
      </c>
      <c r="N1082" s="57" t="s">
        <v>12</v>
      </c>
      <c r="O1082" s="31"/>
      <c r="P1082" s="30">
        <f>O1082*H1082</f>
        <v>0</v>
      </c>
      <c r="Q1082" s="30">
        <v>1</v>
      </c>
      <c r="R1082" s="30">
        <f>Q1082*H1082</f>
        <v>0.186</v>
      </c>
      <c r="S1082" s="30">
        <v>0</v>
      </c>
      <c r="T1082" s="29">
        <f>S1082*H1082</f>
        <v>0</v>
      </c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R1082" s="26" t="s">
        <v>81</v>
      </c>
      <c r="AT1082" s="26" t="s">
        <v>26</v>
      </c>
      <c r="AU1082" s="26" t="s">
        <v>3</v>
      </c>
      <c r="AY1082" s="27" t="s">
        <v>0</v>
      </c>
      <c r="BE1082" s="28">
        <f>IF(N1082="základní",J1082,0)</f>
        <v>0</v>
      </c>
      <c r="BF1082" s="28">
        <f>IF(N1082="snížená",J1082,0)</f>
        <v>0</v>
      </c>
      <c r="BG1082" s="28">
        <f>IF(N1082="zákl. přenesená",J1082,0)</f>
        <v>0</v>
      </c>
      <c r="BH1082" s="28">
        <f>IF(N1082="sníž. přenesená",J1082,0)</f>
        <v>0</v>
      </c>
      <c r="BI1082" s="28">
        <f>IF(N1082="nulová",J1082,0)</f>
        <v>0</v>
      </c>
      <c r="BJ1082" s="27" t="s">
        <v>1</v>
      </c>
      <c r="BK1082" s="28">
        <f>ROUND(I1082*H1082,2)</f>
        <v>0</v>
      </c>
      <c r="BL1082" s="27" t="s">
        <v>53</v>
      </c>
      <c r="BM1082" s="26" t="s">
        <v>80</v>
      </c>
    </row>
    <row r="1083" spans="1:65" s="8" customFormat="1" x14ac:dyDescent="0.2">
      <c r="B1083" s="13"/>
      <c r="D1083" s="17" t="s">
        <v>4</v>
      </c>
      <c r="F1083" s="16" t="s">
        <v>79</v>
      </c>
      <c r="H1083" s="15">
        <v>0.186</v>
      </c>
      <c r="I1083" s="14"/>
      <c r="L1083" s="13"/>
      <c r="M1083" s="56"/>
      <c r="N1083" s="55"/>
      <c r="O1083" s="55"/>
      <c r="P1083" s="55"/>
      <c r="Q1083" s="55"/>
      <c r="R1083" s="55"/>
      <c r="S1083" s="55"/>
      <c r="T1083" s="54"/>
      <c r="AT1083" s="9" t="s">
        <v>4</v>
      </c>
      <c r="AU1083" s="9" t="s">
        <v>3</v>
      </c>
      <c r="AV1083" s="8" t="s">
        <v>3</v>
      </c>
      <c r="AW1083" s="8" t="s">
        <v>22</v>
      </c>
      <c r="AX1083" s="8" t="s">
        <v>1</v>
      </c>
      <c r="AY1083" s="9" t="s">
        <v>0</v>
      </c>
    </row>
    <row r="1084" spans="1:65" s="2" customFormat="1" ht="21.75" customHeight="1" x14ac:dyDescent="0.2">
      <c r="A1084" s="3"/>
      <c r="B1084" s="41"/>
      <c r="C1084" s="40" t="s">
        <v>78</v>
      </c>
      <c r="D1084" s="40" t="s">
        <v>11</v>
      </c>
      <c r="E1084" s="39" t="s">
        <v>77</v>
      </c>
      <c r="F1084" s="34" t="s">
        <v>76</v>
      </c>
      <c r="G1084" s="38" t="s">
        <v>65</v>
      </c>
      <c r="H1084" s="37">
        <v>3.552</v>
      </c>
      <c r="I1084" s="36"/>
      <c r="J1084" s="35">
        <f>ROUND(I1084*H1084,2)</f>
        <v>0</v>
      </c>
      <c r="K1084" s="34" t="s">
        <v>13</v>
      </c>
      <c r="L1084" s="4"/>
      <c r="M1084" s="33" t="s">
        <v>6</v>
      </c>
      <c r="N1084" s="32" t="s">
        <v>12</v>
      </c>
      <c r="O1084" s="31"/>
      <c r="P1084" s="30">
        <f>O1084*H1084</f>
        <v>0</v>
      </c>
      <c r="Q1084" s="30">
        <v>0</v>
      </c>
      <c r="R1084" s="30">
        <f>Q1084*H1084</f>
        <v>0</v>
      </c>
      <c r="S1084" s="30">
        <v>0</v>
      </c>
      <c r="T1084" s="29">
        <f>S1084*H1084</f>
        <v>0</v>
      </c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R1084" s="26" t="s">
        <v>53</v>
      </c>
      <c r="AT1084" s="26" t="s">
        <v>11</v>
      </c>
      <c r="AU1084" s="26" t="s">
        <v>3</v>
      </c>
      <c r="AY1084" s="27" t="s">
        <v>0</v>
      </c>
      <c r="BE1084" s="28">
        <f>IF(N1084="základní",J1084,0)</f>
        <v>0</v>
      </c>
      <c r="BF1084" s="28">
        <f>IF(N1084="snížená",J1084,0)</f>
        <v>0</v>
      </c>
      <c r="BG1084" s="28">
        <f>IF(N1084="zákl. přenesená",J1084,0)</f>
        <v>0</v>
      </c>
      <c r="BH1084" s="28">
        <f>IF(N1084="sníž. přenesená",J1084,0)</f>
        <v>0</v>
      </c>
      <c r="BI1084" s="28">
        <f>IF(N1084="nulová",J1084,0)</f>
        <v>0</v>
      </c>
      <c r="BJ1084" s="27" t="s">
        <v>1</v>
      </c>
      <c r="BK1084" s="28">
        <f>ROUND(I1084*H1084,2)</f>
        <v>0</v>
      </c>
      <c r="BL1084" s="27" t="s">
        <v>53</v>
      </c>
      <c r="BM1084" s="26" t="s">
        <v>75</v>
      </c>
    </row>
    <row r="1085" spans="1:65" s="42" customFormat="1" ht="22.9" customHeight="1" x14ac:dyDescent="0.2">
      <c r="B1085" s="50"/>
      <c r="D1085" s="44" t="s">
        <v>18</v>
      </c>
      <c r="E1085" s="68" t="s">
        <v>74</v>
      </c>
      <c r="F1085" s="68" t="s">
        <v>73</v>
      </c>
      <c r="I1085" s="52"/>
      <c r="J1085" s="67">
        <f>BK1085</f>
        <v>0</v>
      </c>
      <c r="L1085" s="50"/>
      <c r="M1085" s="49"/>
      <c r="N1085" s="47"/>
      <c r="O1085" s="47"/>
      <c r="P1085" s="48">
        <f>SUM(P1086:P1097)</f>
        <v>0</v>
      </c>
      <c r="Q1085" s="47"/>
      <c r="R1085" s="48">
        <f>SUM(R1086:R1097)</f>
        <v>5.2560000000000009E-4</v>
      </c>
      <c r="S1085" s="47"/>
      <c r="T1085" s="46">
        <f>SUM(T1086:T1097)</f>
        <v>0</v>
      </c>
      <c r="AR1085" s="44" t="s">
        <v>3</v>
      </c>
      <c r="AT1085" s="45" t="s">
        <v>18</v>
      </c>
      <c r="AU1085" s="45" t="s">
        <v>1</v>
      </c>
      <c r="AY1085" s="44" t="s">
        <v>0</v>
      </c>
      <c r="BK1085" s="43">
        <f>SUM(BK1086:BK1097)</f>
        <v>0</v>
      </c>
    </row>
    <row r="1086" spans="1:65" s="2" customFormat="1" ht="16.5" customHeight="1" x14ac:dyDescent="0.2">
      <c r="A1086" s="3"/>
      <c r="B1086" s="41"/>
      <c r="C1086" s="40" t="s">
        <v>72</v>
      </c>
      <c r="D1086" s="40" t="s">
        <v>11</v>
      </c>
      <c r="E1086" s="39" t="s">
        <v>71</v>
      </c>
      <c r="F1086" s="34" t="s">
        <v>70</v>
      </c>
      <c r="G1086" s="38" t="s">
        <v>54</v>
      </c>
      <c r="H1086" s="37">
        <v>13.14</v>
      </c>
      <c r="I1086" s="36"/>
      <c r="J1086" s="35">
        <f>ROUND(I1086*H1086,2)</f>
        <v>0</v>
      </c>
      <c r="K1086" s="34" t="s">
        <v>13</v>
      </c>
      <c r="L1086" s="4"/>
      <c r="M1086" s="33" t="s">
        <v>6</v>
      </c>
      <c r="N1086" s="32" t="s">
        <v>12</v>
      </c>
      <c r="O1086" s="31"/>
      <c r="P1086" s="30">
        <f>O1086*H1086</f>
        <v>0</v>
      </c>
      <c r="Q1086" s="30">
        <v>4.0000000000000003E-5</v>
      </c>
      <c r="R1086" s="30">
        <f>Q1086*H1086</f>
        <v>5.2560000000000009E-4</v>
      </c>
      <c r="S1086" s="30">
        <v>0</v>
      </c>
      <c r="T1086" s="29">
        <f>S1086*H1086</f>
        <v>0</v>
      </c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R1086" s="26" t="s">
        <v>53</v>
      </c>
      <c r="AT1086" s="26" t="s">
        <v>11</v>
      </c>
      <c r="AU1086" s="26" t="s">
        <v>3</v>
      </c>
      <c r="AY1086" s="27" t="s">
        <v>0</v>
      </c>
      <c r="BE1086" s="28">
        <f>IF(N1086="základní",J1086,0)</f>
        <v>0</v>
      </c>
      <c r="BF1086" s="28">
        <f>IF(N1086="snížená",J1086,0)</f>
        <v>0</v>
      </c>
      <c r="BG1086" s="28">
        <f>IF(N1086="zákl. přenesená",J1086,0)</f>
        <v>0</v>
      </c>
      <c r="BH1086" s="28">
        <f>IF(N1086="sníž. přenesená",J1086,0)</f>
        <v>0</v>
      </c>
      <c r="BI1086" s="28">
        <f>IF(N1086="nulová",J1086,0)</f>
        <v>0</v>
      </c>
      <c r="BJ1086" s="27" t="s">
        <v>1</v>
      </c>
      <c r="BK1086" s="28">
        <f>ROUND(I1086*H1086,2)</f>
        <v>0</v>
      </c>
      <c r="BL1086" s="27" t="s">
        <v>53</v>
      </c>
      <c r="BM1086" s="26" t="s">
        <v>69</v>
      </c>
    </row>
    <row r="1087" spans="1:65" s="18" customFormat="1" x14ac:dyDescent="0.2">
      <c r="B1087" s="23"/>
      <c r="D1087" s="17" t="s">
        <v>4</v>
      </c>
      <c r="E1087" s="19" t="s">
        <v>6</v>
      </c>
      <c r="F1087" s="25" t="s">
        <v>51</v>
      </c>
      <c r="H1087" s="19" t="s">
        <v>6</v>
      </c>
      <c r="I1087" s="24"/>
      <c r="L1087" s="23"/>
      <c r="M1087" s="22"/>
      <c r="N1087" s="21"/>
      <c r="O1087" s="21"/>
      <c r="P1087" s="21"/>
      <c r="Q1087" s="21"/>
      <c r="R1087" s="21"/>
      <c r="S1087" s="21"/>
      <c r="T1087" s="20"/>
      <c r="AT1087" s="19" t="s">
        <v>4</v>
      </c>
      <c r="AU1087" s="19" t="s">
        <v>3</v>
      </c>
      <c r="AV1087" s="18" t="s">
        <v>1</v>
      </c>
      <c r="AW1087" s="18" t="s">
        <v>2</v>
      </c>
      <c r="AX1087" s="18" t="s">
        <v>7</v>
      </c>
      <c r="AY1087" s="19" t="s">
        <v>0</v>
      </c>
    </row>
    <row r="1088" spans="1:65" s="18" customFormat="1" x14ac:dyDescent="0.2">
      <c r="B1088" s="23"/>
      <c r="D1088" s="17" t="s">
        <v>4</v>
      </c>
      <c r="E1088" s="19" t="s">
        <v>6</v>
      </c>
      <c r="F1088" s="25" t="s">
        <v>50</v>
      </c>
      <c r="H1088" s="19" t="s">
        <v>6</v>
      </c>
      <c r="I1088" s="24"/>
      <c r="L1088" s="23"/>
      <c r="M1088" s="22"/>
      <c r="N1088" s="21"/>
      <c r="O1088" s="21"/>
      <c r="P1088" s="21"/>
      <c r="Q1088" s="21"/>
      <c r="R1088" s="21"/>
      <c r="S1088" s="21"/>
      <c r="T1088" s="20"/>
      <c r="AT1088" s="19" t="s">
        <v>4</v>
      </c>
      <c r="AU1088" s="19" t="s">
        <v>3</v>
      </c>
      <c r="AV1088" s="18" t="s">
        <v>1</v>
      </c>
      <c r="AW1088" s="18" t="s">
        <v>2</v>
      </c>
      <c r="AX1088" s="18" t="s">
        <v>7</v>
      </c>
      <c r="AY1088" s="19" t="s">
        <v>0</v>
      </c>
    </row>
    <row r="1089" spans="1:65" s="18" customFormat="1" x14ac:dyDescent="0.2">
      <c r="B1089" s="23"/>
      <c r="D1089" s="17" t="s">
        <v>4</v>
      </c>
      <c r="E1089" s="19" t="s">
        <v>6</v>
      </c>
      <c r="F1089" s="25" t="s">
        <v>49</v>
      </c>
      <c r="H1089" s="19" t="s">
        <v>6</v>
      </c>
      <c r="I1089" s="24"/>
      <c r="L1089" s="23"/>
      <c r="M1089" s="22"/>
      <c r="N1089" s="21"/>
      <c r="O1089" s="21"/>
      <c r="P1089" s="21"/>
      <c r="Q1089" s="21"/>
      <c r="R1089" s="21"/>
      <c r="S1089" s="21"/>
      <c r="T1089" s="20"/>
      <c r="AT1089" s="19" t="s">
        <v>4</v>
      </c>
      <c r="AU1089" s="19" t="s">
        <v>3</v>
      </c>
      <c r="AV1089" s="18" t="s">
        <v>1</v>
      </c>
      <c r="AW1089" s="18" t="s">
        <v>2</v>
      </c>
      <c r="AX1089" s="18" t="s">
        <v>7</v>
      </c>
      <c r="AY1089" s="19" t="s">
        <v>0</v>
      </c>
    </row>
    <row r="1090" spans="1:65" s="18" customFormat="1" x14ac:dyDescent="0.2">
      <c r="B1090" s="23"/>
      <c r="D1090" s="17" t="s">
        <v>4</v>
      </c>
      <c r="E1090" s="19" t="s">
        <v>6</v>
      </c>
      <c r="F1090" s="25" t="s">
        <v>48</v>
      </c>
      <c r="H1090" s="19" t="s">
        <v>6</v>
      </c>
      <c r="I1090" s="24"/>
      <c r="L1090" s="23"/>
      <c r="M1090" s="22"/>
      <c r="N1090" s="21"/>
      <c r="O1090" s="21"/>
      <c r="P1090" s="21"/>
      <c r="Q1090" s="21"/>
      <c r="R1090" s="21"/>
      <c r="S1090" s="21"/>
      <c r="T1090" s="20"/>
      <c r="AT1090" s="19" t="s">
        <v>4</v>
      </c>
      <c r="AU1090" s="19" t="s">
        <v>3</v>
      </c>
      <c r="AV1090" s="18" t="s">
        <v>1</v>
      </c>
      <c r="AW1090" s="18" t="s">
        <v>2</v>
      </c>
      <c r="AX1090" s="18" t="s">
        <v>7</v>
      </c>
      <c r="AY1090" s="19" t="s">
        <v>0</v>
      </c>
    </row>
    <row r="1091" spans="1:65" s="18" customFormat="1" x14ac:dyDescent="0.2">
      <c r="B1091" s="23"/>
      <c r="D1091" s="17" t="s">
        <v>4</v>
      </c>
      <c r="E1091" s="19" t="s">
        <v>6</v>
      </c>
      <c r="F1091" s="25" t="s">
        <v>47</v>
      </c>
      <c r="H1091" s="19" t="s">
        <v>6</v>
      </c>
      <c r="I1091" s="24"/>
      <c r="L1091" s="23"/>
      <c r="M1091" s="22"/>
      <c r="N1091" s="21"/>
      <c r="O1091" s="21"/>
      <c r="P1091" s="21"/>
      <c r="Q1091" s="21"/>
      <c r="R1091" s="21"/>
      <c r="S1091" s="21"/>
      <c r="T1091" s="20"/>
      <c r="AT1091" s="19" t="s">
        <v>4</v>
      </c>
      <c r="AU1091" s="19" t="s">
        <v>3</v>
      </c>
      <c r="AV1091" s="18" t="s">
        <v>1</v>
      </c>
      <c r="AW1091" s="18" t="s">
        <v>2</v>
      </c>
      <c r="AX1091" s="18" t="s">
        <v>7</v>
      </c>
      <c r="AY1091" s="19" t="s">
        <v>0</v>
      </c>
    </row>
    <row r="1092" spans="1:65" s="8" customFormat="1" x14ac:dyDescent="0.2">
      <c r="B1092" s="13"/>
      <c r="D1092" s="17" t="s">
        <v>4</v>
      </c>
      <c r="E1092" s="9" t="s">
        <v>6</v>
      </c>
      <c r="F1092" s="16" t="s">
        <v>46</v>
      </c>
      <c r="H1092" s="15">
        <v>6</v>
      </c>
      <c r="I1092" s="14"/>
      <c r="L1092" s="13"/>
      <c r="M1092" s="56"/>
      <c r="N1092" s="55"/>
      <c r="O1092" s="55"/>
      <c r="P1092" s="55"/>
      <c r="Q1092" s="55"/>
      <c r="R1092" s="55"/>
      <c r="S1092" s="55"/>
      <c r="T1092" s="54"/>
      <c r="AT1092" s="9" t="s">
        <v>4</v>
      </c>
      <c r="AU1092" s="9" t="s">
        <v>3</v>
      </c>
      <c r="AV1092" s="8" t="s">
        <v>3</v>
      </c>
      <c r="AW1092" s="8" t="s">
        <v>2</v>
      </c>
      <c r="AX1092" s="8" t="s">
        <v>7</v>
      </c>
      <c r="AY1092" s="9" t="s">
        <v>0</v>
      </c>
    </row>
    <row r="1093" spans="1:65" s="8" customFormat="1" x14ac:dyDescent="0.2">
      <c r="B1093" s="13"/>
      <c r="D1093" s="17" t="s">
        <v>4</v>
      </c>
      <c r="E1093" s="9" t="s">
        <v>6</v>
      </c>
      <c r="F1093" s="16" t="s">
        <v>45</v>
      </c>
      <c r="H1093" s="15">
        <v>6</v>
      </c>
      <c r="I1093" s="14"/>
      <c r="L1093" s="13"/>
      <c r="M1093" s="56"/>
      <c r="N1093" s="55"/>
      <c r="O1093" s="55"/>
      <c r="P1093" s="55"/>
      <c r="Q1093" s="55"/>
      <c r="R1093" s="55"/>
      <c r="S1093" s="55"/>
      <c r="T1093" s="54"/>
      <c r="AT1093" s="9" t="s">
        <v>4</v>
      </c>
      <c r="AU1093" s="9" t="s">
        <v>3</v>
      </c>
      <c r="AV1093" s="8" t="s">
        <v>3</v>
      </c>
      <c r="AW1093" s="8" t="s">
        <v>2</v>
      </c>
      <c r="AX1093" s="8" t="s">
        <v>7</v>
      </c>
      <c r="AY1093" s="9" t="s">
        <v>0</v>
      </c>
    </row>
    <row r="1094" spans="1:65" s="8" customFormat="1" x14ac:dyDescent="0.2">
      <c r="B1094" s="13"/>
      <c r="D1094" s="17" t="s">
        <v>4</v>
      </c>
      <c r="E1094" s="9" t="s">
        <v>6</v>
      </c>
      <c r="F1094" s="16" t="s">
        <v>44</v>
      </c>
      <c r="H1094" s="15">
        <v>0.78</v>
      </c>
      <c r="I1094" s="14"/>
      <c r="L1094" s="13"/>
      <c r="M1094" s="56"/>
      <c r="N1094" s="55"/>
      <c r="O1094" s="55"/>
      <c r="P1094" s="55"/>
      <c r="Q1094" s="55"/>
      <c r="R1094" s="55"/>
      <c r="S1094" s="55"/>
      <c r="T1094" s="54"/>
      <c r="AT1094" s="9" t="s">
        <v>4</v>
      </c>
      <c r="AU1094" s="9" t="s">
        <v>3</v>
      </c>
      <c r="AV1094" s="8" t="s">
        <v>3</v>
      </c>
      <c r="AW1094" s="8" t="s">
        <v>2</v>
      </c>
      <c r="AX1094" s="8" t="s">
        <v>7</v>
      </c>
      <c r="AY1094" s="9" t="s">
        <v>0</v>
      </c>
    </row>
    <row r="1095" spans="1:65" s="8" customFormat="1" x14ac:dyDescent="0.2">
      <c r="B1095" s="13"/>
      <c r="D1095" s="17" t="s">
        <v>4</v>
      </c>
      <c r="E1095" s="9" t="s">
        <v>6</v>
      </c>
      <c r="F1095" s="16" t="s">
        <v>43</v>
      </c>
      <c r="H1095" s="15">
        <v>0.36</v>
      </c>
      <c r="I1095" s="14"/>
      <c r="L1095" s="13"/>
      <c r="M1095" s="56"/>
      <c r="N1095" s="55"/>
      <c r="O1095" s="55"/>
      <c r="P1095" s="55"/>
      <c r="Q1095" s="55"/>
      <c r="R1095" s="55"/>
      <c r="S1095" s="55"/>
      <c r="T1095" s="54"/>
      <c r="AT1095" s="9" t="s">
        <v>4</v>
      </c>
      <c r="AU1095" s="9" t="s">
        <v>3</v>
      </c>
      <c r="AV1095" s="8" t="s">
        <v>3</v>
      </c>
      <c r="AW1095" s="8" t="s">
        <v>2</v>
      </c>
      <c r="AX1095" s="8" t="s">
        <v>7</v>
      </c>
      <c r="AY1095" s="9" t="s">
        <v>0</v>
      </c>
    </row>
    <row r="1096" spans="1:65" s="69" customFormat="1" x14ac:dyDescent="0.2">
      <c r="B1096" s="74"/>
      <c r="D1096" s="17" t="s">
        <v>4</v>
      </c>
      <c r="E1096" s="70" t="s">
        <v>6</v>
      </c>
      <c r="F1096" s="77" t="s">
        <v>42</v>
      </c>
      <c r="H1096" s="76">
        <v>13.139999999999999</v>
      </c>
      <c r="I1096" s="75"/>
      <c r="L1096" s="74"/>
      <c r="M1096" s="73"/>
      <c r="N1096" s="72"/>
      <c r="O1096" s="72"/>
      <c r="P1096" s="72"/>
      <c r="Q1096" s="72"/>
      <c r="R1096" s="72"/>
      <c r="S1096" s="72"/>
      <c r="T1096" s="71"/>
      <c r="AT1096" s="70" t="s">
        <v>4</v>
      </c>
      <c r="AU1096" s="70" t="s">
        <v>3</v>
      </c>
      <c r="AV1096" s="69" t="s">
        <v>19</v>
      </c>
      <c r="AW1096" s="69" t="s">
        <v>2</v>
      </c>
      <c r="AX1096" s="69" t="s">
        <v>1</v>
      </c>
      <c r="AY1096" s="70" t="s">
        <v>0</v>
      </c>
    </row>
    <row r="1097" spans="1:65" s="2" customFormat="1" ht="21.75" customHeight="1" x14ac:dyDescent="0.2">
      <c r="A1097" s="3"/>
      <c r="B1097" s="41"/>
      <c r="C1097" s="40" t="s">
        <v>68</v>
      </c>
      <c r="D1097" s="40" t="s">
        <v>11</v>
      </c>
      <c r="E1097" s="39" t="s">
        <v>67</v>
      </c>
      <c r="F1097" s="34" t="s">
        <v>66</v>
      </c>
      <c r="G1097" s="38" t="s">
        <v>65</v>
      </c>
      <c r="H1097" s="37">
        <v>1E-3</v>
      </c>
      <c r="I1097" s="36"/>
      <c r="J1097" s="35">
        <f>ROUND(I1097*H1097,2)</f>
        <v>0</v>
      </c>
      <c r="K1097" s="34" t="s">
        <v>13</v>
      </c>
      <c r="L1097" s="4"/>
      <c r="M1097" s="33" t="s">
        <v>6</v>
      </c>
      <c r="N1097" s="32" t="s">
        <v>12</v>
      </c>
      <c r="O1097" s="31"/>
      <c r="P1097" s="30">
        <f>O1097*H1097</f>
        <v>0</v>
      </c>
      <c r="Q1097" s="30">
        <v>0</v>
      </c>
      <c r="R1097" s="30">
        <f>Q1097*H1097</f>
        <v>0</v>
      </c>
      <c r="S1097" s="30">
        <v>0</v>
      </c>
      <c r="T1097" s="29">
        <f>S1097*H1097</f>
        <v>0</v>
      </c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R1097" s="26" t="s">
        <v>53</v>
      </c>
      <c r="AT1097" s="26" t="s">
        <v>11</v>
      </c>
      <c r="AU1097" s="26" t="s">
        <v>3</v>
      </c>
      <c r="AY1097" s="27" t="s">
        <v>0</v>
      </c>
      <c r="BE1097" s="28">
        <f>IF(N1097="základní",J1097,0)</f>
        <v>0</v>
      </c>
      <c r="BF1097" s="28">
        <f>IF(N1097="snížená",J1097,0)</f>
        <v>0</v>
      </c>
      <c r="BG1097" s="28">
        <f>IF(N1097="zákl. přenesená",J1097,0)</f>
        <v>0</v>
      </c>
      <c r="BH1097" s="28">
        <f>IF(N1097="sníž. přenesená",J1097,0)</f>
        <v>0</v>
      </c>
      <c r="BI1097" s="28">
        <f>IF(N1097="nulová",J1097,0)</f>
        <v>0</v>
      </c>
      <c r="BJ1097" s="27" t="s">
        <v>1</v>
      </c>
      <c r="BK1097" s="28">
        <f>ROUND(I1097*H1097,2)</f>
        <v>0</v>
      </c>
      <c r="BL1097" s="27" t="s">
        <v>53</v>
      </c>
      <c r="BM1097" s="26" t="s">
        <v>64</v>
      </c>
    </row>
    <row r="1098" spans="1:65" s="42" customFormat="1" ht="22.9" customHeight="1" x14ac:dyDescent="0.2">
      <c r="B1098" s="50"/>
      <c r="D1098" s="44" t="s">
        <v>18</v>
      </c>
      <c r="E1098" s="68" t="s">
        <v>63</v>
      </c>
      <c r="F1098" s="68" t="s">
        <v>62</v>
      </c>
      <c r="I1098" s="52"/>
      <c r="J1098" s="67">
        <f>BK1098</f>
        <v>0</v>
      </c>
      <c r="L1098" s="50"/>
      <c r="M1098" s="49"/>
      <c r="N1098" s="47"/>
      <c r="O1098" s="47"/>
      <c r="P1098" s="48">
        <f>SUM(P1099:P1120)</f>
        <v>0</v>
      </c>
      <c r="Q1098" s="47"/>
      <c r="R1098" s="48">
        <f>SUM(R1099:R1120)</f>
        <v>1.2483000000000001E-2</v>
      </c>
      <c r="S1098" s="47"/>
      <c r="T1098" s="46">
        <f>SUM(T1099:T1120)</f>
        <v>0</v>
      </c>
      <c r="AR1098" s="44" t="s">
        <v>3</v>
      </c>
      <c r="AT1098" s="45" t="s">
        <v>18</v>
      </c>
      <c r="AU1098" s="45" t="s">
        <v>1</v>
      </c>
      <c r="AY1098" s="44" t="s">
        <v>0</v>
      </c>
      <c r="BK1098" s="43">
        <f>SUM(BK1099:BK1120)</f>
        <v>0</v>
      </c>
    </row>
    <row r="1099" spans="1:65" s="2" customFormat="1" ht="21.75" customHeight="1" x14ac:dyDescent="0.2">
      <c r="A1099" s="3"/>
      <c r="B1099" s="41"/>
      <c r="C1099" s="40" t="s">
        <v>61</v>
      </c>
      <c r="D1099" s="40" t="s">
        <v>11</v>
      </c>
      <c r="E1099" s="39" t="s">
        <v>60</v>
      </c>
      <c r="F1099" s="34" t="s">
        <v>59</v>
      </c>
      <c r="G1099" s="38" t="s">
        <v>54</v>
      </c>
      <c r="H1099" s="37">
        <v>13.14</v>
      </c>
      <c r="I1099" s="36"/>
      <c r="J1099" s="35">
        <f>ROUND(I1099*H1099,2)</f>
        <v>0</v>
      </c>
      <c r="K1099" s="34" t="s">
        <v>13</v>
      </c>
      <c r="L1099" s="4"/>
      <c r="M1099" s="33" t="s">
        <v>6</v>
      </c>
      <c r="N1099" s="32" t="s">
        <v>12</v>
      </c>
      <c r="O1099" s="31"/>
      <c r="P1099" s="30">
        <f>O1099*H1099</f>
        <v>0</v>
      </c>
      <c r="Q1099" s="30">
        <v>2.9E-4</v>
      </c>
      <c r="R1099" s="30">
        <f>Q1099*H1099</f>
        <v>3.8106000000000004E-3</v>
      </c>
      <c r="S1099" s="30">
        <v>0</v>
      </c>
      <c r="T1099" s="29">
        <f>S1099*H1099</f>
        <v>0</v>
      </c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R1099" s="26" t="s">
        <v>53</v>
      </c>
      <c r="AT1099" s="26" t="s">
        <v>11</v>
      </c>
      <c r="AU1099" s="26" t="s">
        <v>3</v>
      </c>
      <c r="AY1099" s="27" t="s">
        <v>0</v>
      </c>
      <c r="BE1099" s="28">
        <f>IF(N1099="základní",J1099,0)</f>
        <v>0</v>
      </c>
      <c r="BF1099" s="28">
        <f>IF(N1099="snížená",J1099,0)</f>
        <v>0</v>
      </c>
      <c r="BG1099" s="28">
        <f>IF(N1099="zákl. přenesená",J1099,0)</f>
        <v>0</v>
      </c>
      <c r="BH1099" s="28">
        <f>IF(N1099="sníž. přenesená",J1099,0)</f>
        <v>0</v>
      </c>
      <c r="BI1099" s="28">
        <f>IF(N1099="nulová",J1099,0)</f>
        <v>0</v>
      </c>
      <c r="BJ1099" s="27" t="s">
        <v>1</v>
      </c>
      <c r="BK1099" s="28">
        <f>ROUND(I1099*H1099,2)</f>
        <v>0</v>
      </c>
      <c r="BL1099" s="27" t="s">
        <v>53</v>
      </c>
      <c r="BM1099" s="26" t="s">
        <v>58</v>
      </c>
    </row>
    <row r="1100" spans="1:65" s="18" customFormat="1" x14ac:dyDescent="0.2">
      <c r="B1100" s="23"/>
      <c r="D1100" s="17" t="s">
        <v>4</v>
      </c>
      <c r="E1100" s="19" t="s">
        <v>6</v>
      </c>
      <c r="F1100" s="25" t="s">
        <v>51</v>
      </c>
      <c r="H1100" s="19" t="s">
        <v>6</v>
      </c>
      <c r="I1100" s="24"/>
      <c r="L1100" s="23"/>
      <c r="M1100" s="22"/>
      <c r="N1100" s="21"/>
      <c r="O1100" s="21"/>
      <c r="P1100" s="21"/>
      <c r="Q1100" s="21"/>
      <c r="R1100" s="21"/>
      <c r="S1100" s="21"/>
      <c r="T1100" s="20"/>
      <c r="AT1100" s="19" t="s">
        <v>4</v>
      </c>
      <c r="AU1100" s="19" t="s">
        <v>3</v>
      </c>
      <c r="AV1100" s="18" t="s">
        <v>1</v>
      </c>
      <c r="AW1100" s="18" t="s">
        <v>2</v>
      </c>
      <c r="AX1100" s="18" t="s">
        <v>7</v>
      </c>
      <c r="AY1100" s="19" t="s">
        <v>0</v>
      </c>
    </row>
    <row r="1101" spans="1:65" s="18" customFormat="1" x14ac:dyDescent="0.2">
      <c r="B1101" s="23"/>
      <c r="D1101" s="17" t="s">
        <v>4</v>
      </c>
      <c r="E1101" s="19" t="s">
        <v>6</v>
      </c>
      <c r="F1101" s="25" t="s">
        <v>50</v>
      </c>
      <c r="H1101" s="19" t="s">
        <v>6</v>
      </c>
      <c r="I1101" s="24"/>
      <c r="L1101" s="23"/>
      <c r="M1101" s="22"/>
      <c r="N1101" s="21"/>
      <c r="O1101" s="21"/>
      <c r="P1101" s="21"/>
      <c r="Q1101" s="21"/>
      <c r="R1101" s="21"/>
      <c r="S1101" s="21"/>
      <c r="T1101" s="20"/>
      <c r="AT1101" s="19" t="s">
        <v>4</v>
      </c>
      <c r="AU1101" s="19" t="s">
        <v>3</v>
      </c>
      <c r="AV1101" s="18" t="s">
        <v>1</v>
      </c>
      <c r="AW1101" s="18" t="s">
        <v>2</v>
      </c>
      <c r="AX1101" s="18" t="s">
        <v>7</v>
      </c>
      <c r="AY1101" s="19" t="s">
        <v>0</v>
      </c>
    </row>
    <row r="1102" spans="1:65" s="18" customFormat="1" x14ac:dyDescent="0.2">
      <c r="B1102" s="23"/>
      <c r="D1102" s="17" t="s">
        <v>4</v>
      </c>
      <c r="E1102" s="19" t="s">
        <v>6</v>
      </c>
      <c r="F1102" s="25" t="s">
        <v>49</v>
      </c>
      <c r="H1102" s="19" t="s">
        <v>6</v>
      </c>
      <c r="I1102" s="24"/>
      <c r="L1102" s="23"/>
      <c r="M1102" s="22"/>
      <c r="N1102" s="21"/>
      <c r="O1102" s="21"/>
      <c r="P1102" s="21"/>
      <c r="Q1102" s="21"/>
      <c r="R1102" s="21"/>
      <c r="S1102" s="21"/>
      <c r="T1102" s="20"/>
      <c r="AT1102" s="19" t="s">
        <v>4</v>
      </c>
      <c r="AU1102" s="19" t="s">
        <v>3</v>
      </c>
      <c r="AV1102" s="18" t="s">
        <v>1</v>
      </c>
      <c r="AW1102" s="18" t="s">
        <v>2</v>
      </c>
      <c r="AX1102" s="18" t="s">
        <v>7</v>
      </c>
      <c r="AY1102" s="19" t="s">
        <v>0</v>
      </c>
    </row>
    <row r="1103" spans="1:65" s="18" customFormat="1" x14ac:dyDescent="0.2">
      <c r="B1103" s="23"/>
      <c r="D1103" s="17" t="s">
        <v>4</v>
      </c>
      <c r="E1103" s="19" t="s">
        <v>6</v>
      </c>
      <c r="F1103" s="25" t="s">
        <v>48</v>
      </c>
      <c r="H1103" s="19" t="s">
        <v>6</v>
      </c>
      <c r="I1103" s="24"/>
      <c r="L1103" s="23"/>
      <c r="M1103" s="22"/>
      <c r="N1103" s="21"/>
      <c r="O1103" s="21"/>
      <c r="P1103" s="21"/>
      <c r="Q1103" s="21"/>
      <c r="R1103" s="21"/>
      <c r="S1103" s="21"/>
      <c r="T1103" s="20"/>
      <c r="AT1103" s="19" t="s">
        <v>4</v>
      </c>
      <c r="AU1103" s="19" t="s">
        <v>3</v>
      </c>
      <c r="AV1103" s="18" t="s">
        <v>1</v>
      </c>
      <c r="AW1103" s="18" t="s">
        <v>2</v>
      </c>
      <c r="AX1103" s="18" t="s">
        <v>7</v>
      </c>
      <c r="AY1103" s="19" t="s">
        <v>0</v>
      </c>
    </row>
    <row r="1104" spans="1:65" s="18" customFormat="1" x14ac:dyDescent="0.2">
      <c r="B1104" s="23"/>
      <c r="D1104" s="17" t="s">
        <v>4</v>
      </c>
      <c r="E1104" s="19" t="s">
        <v>6</v>
      </c>
      <c r="F1104" s="25" t="s">
        <v>47</v>
      </c>
      <c r="H1104" s="19" t="s">
        <v>6</v>
      </c>
      <c r="I1104" s="24"/>
      <c r="L1104" s="23"/>
      <c r="M1104" s="22"/>
      <c r="N1104" s="21"/>
      <c r="O1104" s="21"/>
      <c r="P1104" s="21"/>
      <c r="Q1104" s="21"/>
      <c r="R1104" s="21"/>
      <c r="S1104" s="21"/>
      <c r="T1104" s="20"/>
      <c r="AT1104" s="19" t="s">
        <v>4</v>
      </c>
      <c r="AU1104" s="19" t="s">
        <v>3</v>
      </c>
      <c r="AV1104" s="18" t="s">
        <v>1</v>
      </c>
      <c r="AW1104" s="18" t="s">
        <v>2</v>
      </c>
      <c r="AX1104" s="18" t="s">
        <v>7</v>
      </c>
      <c r="AY1104" s="19" t="s">
        <v>0</v>
      </c>
    </row>
    <row r="1105" spans="1:65" s="8" customFormat="1" x14ac:dyDescent="0.2">
      <c r="B1105" s="13"/>
      <c r="D1105" s="17" t="s">
        <v>4</v>
      </c>
      <c r="E1105" s="9" t="s">
        <v>6</v>
      </c>
      <c r="F1105" s="16" t="s">
        <v>46</v>
      </c>
      <c r="H1105" s="15">
        <v>6</v>
      </c>
      <c r="I1105" s="14"/>
      <c r="L1105" s="13"/>
      <c r="M1105" s="56"/>
      <c r="N1105" s="55"/>
      <c r="O1105" s="55"/>
      <c r="P1105" s="55"/>
      <c r="Q1105" s="55"/>
      <c r="R1105" s="55"/>
      <c r="S1105" s="55"/>
      <c r="T1105" s="54"/>
      <c r="AT1105" s="9" t="s">
        <v>4</v>
      </c>
      <c r="AU1105" s="9" t="s">
        <v>3</v>
      </c>
      <c r="AV1105" s="8" t="s">
        <v>3</v>
      </c>
      <c r="AW1105" s="8" t="s">
        <v>2</v>
      </c>
      <c r="AX1105" s="8" t="s">
        <v>7</v>
      </c>
      <c r="AY1105" s="9" t="s">
        <v>0</v>
      </c>
    </row>
    <row r="1106" spans="1:65" s="8" customFormat="1" x14ac:dyDescent="0.2">
      <c r="B1106" s="13"/>
      <c r="D1106" s="17" t="s">
        <v>4</v>
      </c>
      <c r="E1106" s="9" t="s">
        <v>6</v>
      </c>
      <c r="F1106" s="16" t="s">
        <v>45</v>
      </c>
      <c r="H1106" s="15">
        <v>6</v>
      </c>
      <c r="I1106" s="14"/>
      <c r="L1106" s="13"/>
      <c r="M1106" s="56"/>
      <c r="N1106" s="55"/>
      <c r="O1106" s="55"/>
      <c r="P1106" s="55"/>
      <c r="Q1106" s="55"/>
      <c r="R1106" s="55"/>
      <c r="S1106" s="55"/>
      <c r="T1106" s="54"/>
      <c r="AT1106" s="9" t="s">
        <v>4</v>
      </c>
      <c r="AU1106" s="9" t="s">
        <v>3</v>
      </c>
      <c r="AV1106" s="8" t="s">
        <v>3</v>
      </c>
      <c r="AW1106" s="8" t="s">
        <v>2</v>
      </c>
      <c r="AX1106" s="8" t="s">
        <v>7</v>
      </c>
      <c r="AY1106" s="9" t="s">
        <v>0</v>
      </c>
    </row>
    <row r="1107" spans="1:65" s="8" customFormat="1" x14ac:dyDescent="0.2">
      <c r="B1107" s="13"/>
      <c r="D1107" s="17" t="s">
        <v>4</v>
      </c>
      <c r="E1107" s="9" t="s">
        <v>6</v>
      </c>
      <c r="F1107" s="16" t="s">
        <v>44</v>
      </c>
      <c r="H1107" s="15">
        <v>0.78</v>
      </c>
      <c r="I1107" s="14"/>
      <c r="L1107" s="13"/>
      <c r="M1107" s="56"/>
      <c r="N1107" s="55"/>
      <c r="O1107" s="55"/>
      <c r="P1107" s="55"/>
      <c r="Q1107" s="55"/>
      <c r="R1107" s="55"/>
      <c r="S1107" s="55"/>
      <c r="T1107" s="54"/>
      <c r="AT1107" s="9" t="s">
        <v>4</v>
      </c>
      <c r="AU1107" s="9" t="s">
        <v>3</v>
      </c>
      <c r="AV1107" s="8" t="s">
        <v>3</v>
      </c>
      <c r="AW1107" s="8" t="s">
        <v>2</v>
      </c>
      <c r="AX1107" s="8" t="s">
        <v>7</v>
      </c>
      <c r="AY1107" s="9" t="s">
        <v>0</v>
      </c>
    </row>
    <row r="1108" spans="1:65" s="8" customFormat="1" x14ac:dyDescent="0.2">
      <c r="B1108" s="13"/>
      <c r="D1108" s="17" t="s">
        <v>4</v>
      </c>
      <c r="E1108" s="9" t="s">
        <v>6</v>
      </c>
      <c r="F1108" s="16" t="s">
        <v>43</v>
      </c>
      <c r="H1108" s="15">
        <v>0.36</v>
      </c>
      <c r="I1108" s="14"/>
      <c r="L1108" s="13"/>
      <c r="M1108" s="56"/>
      <c r="N1108" s="55"/>
      <c r="O1108" s="55"/>
      <c r="P1108" s="55"/>
      <c r="Q1108" s="55"/>
      <c r="R1108" s="55"/>
      <c r="S1108" s="55"/>
      <c r="T1108" s="54"/>
      <c r="AT1108" s="9" t="s">
        <v>4</v>
      </c>
      <c r="AU1108" s="9" t="s">
        <v>3</v>
      </c>
      <c r="AV1108" s="8" t="s">
        <v>3</v>
      </c>
      <c r="AW1108" s="8" t="s">
        <v>2</v>
      </c>
      <c r="AX1108" s="8" t="s">
        <v>7</v>
      </c>
      <c r="AY1108" s="9" t="s">
        <v>0</v>
      </c>
    </row>
    <row r="1109" spans="1:65" s="69" customFormat="1" x14ac:dyDescent="0.2">
      <c r="B1109" s="74"/>
      <c r="D1109" s="17" t="s">
        <v>4</v>
      </c>
      <c r="E1109" s="70" t="s">
        <v>6</v>
      </c>
      <c r="F1109" s="77" t="s">
        <v>42</v>
      </c>
      <c r="H1109" s="76">
        <v>13.139999999999999</v>
      </c>
      <c r="I1109" s="75"/>
      <c r="L1109" s="74"/>
      <c r="M1109" s="73"/>
      <c r="N1109" s="72"/>
      <c r="O1109" s="72"/>
      <c r="P1109" s="72"/>
      <c r="Q1109" s="72"/>
      <c r="R1109" s="72"/>
      <c r="S1109" s="72"/>
      <c r="T1109" s="71"/>
      <c r="AT1109" s="70" t="s">
        <v>4</v>
      </c>
      <c r="AU1109" s="70" t="s">
        <v>3</v>
      </c>
      <c r="AV1109" s="69" t="s">
        <v>19</v>
      </c>
      <c r="AW1109" s="69" t="s">
        <v>2</v>
      </c>
      <c r="AX1109" s="69" t="s">
        <v>1</v>
      </c>
      <c r="AY1109" s="70" t="s">
        <v>0</v>
      </c>
    </row>
    <row r="1110" spans="1:65" s="2" customFormat="1" ht="16.5" customHeight="1" x14ac:dyDescent="0.2">
      <c r="A1110" s="3"/>
      <c r="B1110" s="41"/>
      <c r="C1110" s="40" t="s">
        <v>57</v>
      </c>
      <c r="D1110" s="40" t="s">
        <v>11</v>
      </c>
      <c r="E1110" s="39" t="s">
        <v>56</v>
      </c>
      <c r="F1110" s="34" t="s">
        <v>55</v>
      </c>
      <c r="G1110" s="38" t="s">
        <v>54</v>
      </c>
      <c r="H1110" s="37">
        <v>13.14</v>
      </c>
      <c r="I1110" s="36"/>
      <c r="J1110" s="35">
        <f>ROUND(I1110*H1110,2)</f>
        <v>0</v>
      </c>
      <c r="K1110" s="34" t="s">
        <v>13</v>
      </c>
      <c r="L1110" s="4"/>
      <c r="M1110" s="33" t="s">
        <v>6</v>
      </c>
      <c r="N1110" s="32" t="s">
        <v>12</v>
      </c>
      <c r="O1110" s="31"/>
      <c r="P1110" s="30">
        <f>O1110*H1110</f>
        <v>0</v>
      </c>
      <c r="Q1110" s="30">
        <v>6.6E-4</v>
      </c>
      <c r="R1110" s="30">
        <f>Q1110*H1110</f>
        <v>8.6724000000000002E-3</v>
      </c>
      <c r="S1110" s="30">
        <v>0</v>
      </c>
      <c r="T1110" s="29">
        <f>S1110*H1110</f>
        <v>0</v>
      </c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R1110" s="26" t="s">
        <v>53</v>
      </c>
      <c r="AT1110" s="26" t="s">
        <v>11</v>
      </c>
      <c r="AU1110" s="26" t="s">
        <v>3</v>
      </c>
      <c r="AY1110" s="27" t="s">
        <v>0</v>
      </c>
      <c r="BE1110" s="28">
        <f>IF(N1110="základní",J1110,0)</f>
        <v>0</v>
      </c>
      <c r="BF1110" s="28">
        <f>IF(N1110="snížená",J1110,0)</f>
        <v>0</v>
      </c>
      <c r="BG1110" s="28">
        <f>IF(N1110="zákl. přenesená",J1110,0)</f>
        <v>0</v>
      </c>
      <c r="BH1110" s="28">
        <f>IF(N1110="sníž. přenesená",J1110,0)</f>
        <v>0</v>
      </c>
      <c r="BI1110" s="28">
        <f>IF(N1110="nulová",J1110,0)</f>
        <v>0</v>
      </c>
      <c r="BJ1110" s="27" t="s">
        <v>1</v>
      </c>
      <c r="BK1110" s="28">
        <f>ROUND(I1110*H1110,2)</f>
        <v>0</v>
      </c>
      <c r="BL1110" s="27" t="s">
        <v>53</v>
      </c>
      <c r="BM1110" s="26" t="s">
        <v>52</v>
      </c>
    </row>
    <row r="1111" spans="1:65" s="18" customFormat="1" x14ac:dyDescent="0.2">
      <c r="B1111" s="23"/>
      <c r="D1111" s="17" t="s">
        <v>4</v>
      </c>
      <c r="E1111" s="19" t="s">
        <v>6</v>
      </c>
      <c r="F1111" s="25" t="s">
        <v>51</v>
      </c>
      <c r="H1111" s="19" t="s">
        <v>6</v>
      </c>
      <c r="I1111" s="24"/>
      <c r="L1111" s="23"/>
      <c r="M1111" s="22"/>
      <c r="N1111" s="21"/>
      <c r="O1111" s="21"/>
      <c r="P1111" s="21"/>
      <c r="Q1111" s="21"/>
      <c r="R1111" s="21"/>
      <c r="S1111" s="21"/>
      <c r="T1111" s="20"/>
      <c r="AT1111" s="19" t="s">
        <v>4</v>
      </c>
      <c r="AU1111" s="19" t="s">
        <v>3</v>
      </c>
      <c r="AV1111" s="18" t="s">
        <v>1</v>
      </c>
      <c r="AW1111" s="18" t="s">
        <v>2</v>
      </c>
      <c r="AX1111" s="18" t="s">
        <v>7</v>
      </c>
      <c r="AY1111" s="19" t="s">
        <v>0</v>
      </c>
    </row>
    <row r="1112" spans="1:65" s="18" customFormat="1" x14ac:dyDescent="0.2">
      <c r="B1112" s="23"/>
      <c r="D1112" s="17" t="s">
        <v>4</v>
      </c>
      <c r="E1112" s="19" t="s">
        <v>6</v>
      </c>
      <c r="F1112" s="25" t="s">
        <v>50</v>
      </c>
      <c r="H1112" s="19" t="s">
        <v>6</v>
      </c>
      <c r="I1112" s="24"/>
      <c r="L1112" s="23"/>
      <c r="M1112" s="22"/>
      <c r="N1112" s="21"/>
      <c r="O1112" s="21"/>
      <c r="P1112" s="21"/>
      <c r="Q1112" s="21"/>
      <c r="R1112" s="21"/>
      <c r="S1112" s="21"/>
      <c r="T1112" s="20"/>
      <c r="AT1112" s="19" t="s">
        <v>4</v>
      </c>
      <c r="AU1112" s="19" t="s">
        <v>3</v>
      </c>
      <c r="AV1112" s="18" t="s">
        <v>1</v>
      </c>
      <c r="AW1112" s="18" t="s">
        <v>2</v>
      </c>
      <c r="AX1112" s="18" t="s">
        <v>7</v>
      </c>
      <c r="AY1112" s="19" t="s">
        <v>0</v>
      </c>
    </row>
    <row r="1113" spans="1:65" s="18" customFormat="1" x14ac:dyDescent="0.2">
      <c r="B1113" s="23"/>
      <c r="D1113" s="17" t="s">
        <v>4</v>
      </c>
      <c r="E1113" s="19" t="s">
        <v>6</v>
      </c>
      <c r="F1113" s="25" t="s">
        <v>49</v>
      </c>
      <c r="H1113" s="19" t="s">
        <v>6</v>
      </c>
      <c r="I1113" s="24"/>
      <c r="L1113" s="23"/>
      <c r="M1113" s="22"/>
      <c r="N1113" s="21"/>
      <c r="O1113" s="21"/>
      <c r="P1113" s="21"/>
      <c r="Q1113" s="21"/>
      <c r="R1113" s="21"/>
      <c r="S1113" s="21"/>
      <c r="T1113" s="20"/>
      <c r="AT1113" s="19" t="s">
        <v>4</v>
      </c>
      <c r="AU1113" s="19" t="s">
        <v>3</v>
      </c>
      <c r="AV1113" s="18" t="s">
        <v>1</v>
      </c>
      <c r="AW1113" s="18" t="s">
        <v>2</v>
      </c>
      <c r="AX1113" s="18" t="s">
        <v>7</v>
      </c>
      <c r="AY1113" s="19" t="s">
        <v>0</v>
      </c>
    </row>
    <row r="1114" spans="1:65" s="18" customFormat="1" x14ac:dyDescent="0.2">
      <c r="B1114" s="23"/>
      <c r="D1114" s="17" t="s">
        <v>4</v>
      </c>
      <c r="E1114" s="19" t="s">
        <v>6</v>
      </c>
      <c r="F1114" s="25" t="s">
        <v>48</v>
      </c>
      <c r="H1114" s="19" t="s">
        <v>6</v>
      </c>
      <c r="I1114" s="24"/>
      <c r="L1114" s="23"/>
      <c r="M1114" s="22"/>
      <c r="N1114" s="21"/>
      <c r="O1114" s="21"/>
      <c r="P1114" s="21"/>
      <c r="Q1114" s="21"/>
      <c r="R1114" s="21"/>
      <c r="S1114" s="21"/>
      <c r="T1114" s="20"/>
      <c r="AT1114" s="19" t="s">
        <v>4</v>
      </c>
      <c r="AU1114" s="19" t="s">
        <v>3</v>
      </c>
      <c r="AV1114" s="18" t="s">
        <v>1</v>
      </c>
      <c r="AW1114" s="18" t="s">
        <v>2</v>
      </c>
      <c r="AX1114" s="18" t="s">
        <v>7</v>
      </c>
      <c r="AY1114" s="19" t="s">
        <v>0</v>
      </c>
    </row>
    <row r="1115" spans="1:65" s="18" customFormat="1" x14ac:dyDescent="0.2">
      <c r="B1115" s="23"/>
      <c r="D1115" s="17" t="s">
        <v>4</v>
      </c>
      <c r="E1115" s="19" t="s">
        <v>6</v>
      </c>
      <c r="F1115" s="25" t="s">
        <v>47</v>
      </c>
      <c r="H1115" s="19" t="s">
        <v>6</v>
      </c>
      <c r="I1115" s="24"/>
      <c r="L1115" s="23"/>
      <c r="M1115" s="22"/>
      <c r="N1115" s="21"/>
      <c r="O1115" s="21"/>
      <c r="P1115" s="21"/>
      <c r="Q1115" s="21"/>
      <c r="R1115" s="21"/>
      <c r="S1115" s="21"/>
      <c r="T1115" s="20"/>
      <c r="AT1115" s="19" t="s">
        <v>4</v>
      </c>
      <c r="AU1115" s="19" t="s">
        <v>3</v>
      </c>
      <c r="AV1115" s="18" t="s">
        <v>1</v>
      </c>
      <c r="AW1115" s="18" t="s">
        <v>2</v>
      </c>
      <c r="AX1115" s="18" t="s">
        <v>7</v>
      </c>
      <c r="AY1115" s="19" t="s">
        <v>0</v>
      </c>
    </row>
    <row r="1116" spans="1:65" s="8" customFormat="1" x14ac:dyDescent="0.2">
      <c r="B1116" s="13"/>
      <c r="D1116" s="17" t="s">
        <v>4</v>
      </c>
      <c r="E1116" s="9" t="s">
        <v>6</v>
      </c>
      <c r="F1116" s="16" t="s">
        <v>46</v>
      </c>
      <c r="H1116" s="15">
        <v>6</v>
      </c>
      <c r="I1116" s="14"/>
      <c r="L1116" s="13"/>
      <c r="M1116" s="56"/>
      <c r="N1116" s="55"/>
      <c r="O1116" s="55"/>
      <c r="P1116" s="55"/>
      <c r="Q1116" s="55"/>
      <c r="R1116" s="55"/>
      <c r="S1116" s="55"/>
      <c r="T1116" s="54"/>
      <c r="AT1116" s="9" t="s">
        <v>4</v>
      </c>
      <c r="AU1116" s="9" t="s">
        <v>3</v>
      </c>
      <c r="AV1116" s="8" t="s">
        <v>3</v>
      </c>
      <c r="AW1116" s="8" t="s">
        <v>2</v>
      </c>
      <c r="AX1116" s="8" t="s">
        <v>7</v>
      </c>
      <c r="AY1116" s="9" t="s">
        <v>0</v>
      </c>
    </row>
    <row r="1117" spans="1:65" s="8" customFormat="1" x14ac:dyDescent="0.2">
      <c r="B1117" s="13"/>
      <c r="D1117" s="17" t="s">
        <v>4</v>
      </c>
      <c r="E1117" s="9" t="s">
        <v>6</v>
      </c>
      <c r="F1117" s="16" t="s">
        <v>45</v>
      </c>
      <c r="H1117" s="15">
        <v>6</v>
      </c>
      <c r="I1117" s="14"/>
      <c r="L1117" s="13"/>
      <c r="M1117" s="56"/>
      <c r="N1117" s="55"/>
      <c r="O1117" s="55"/>
      <c r="P1117" s="55"/>
      <c r="Q1117" s="55"/>
      <c r="R1117" s="55"/>
      <c r="S1117" s="55"/>
      <c r="T1117" s="54"/>
      <c r="AT1117" s="9" t="s">
        <v>4</v>
      </c>
      <c r="AU1117" s="9" t="s">
        <v>3</v>
      </c>
      <c r="AV1117" s="8" t="s">
        <v>3</v>
      </c>
      <c r="AW1117" s="8" t="s">
        <v>2</v>
      </c>
      <c r="AX1117" s="8" t="s">
        <v>7</v>
      </c>
      <c r="AY1117" s="9" t="s">
        <v>0</v>
      </c>
    </row>
    <row r="1118" spans="1:65" s="8" customFormat="1" x14ac:dyDescent="0.2">
      <c r="B1118" s="13"/>
      <c r="D1118" s="17" t="s">
        <v>4</v>
      </c>
      <c r="E1118" s="9" t="s">
        <v>6</v>
      </c>
      <c r="F1118" s="16" t="s">
        <v>44</v>
      </c>
      <c r="H1118" s="15">
        <v>0.78</v>
      </c>
      <c r="I1118" s="14"/>
      <c r="L1118" s="13"/>
      <c r="M1118" s="56"/>
      <c r="N1118" s="55"/>
      <c r="O1118" s="55"/>
      <c r="P1118" s="55"/>
      <c r="Q1118" s="55"/>
      <c r="R1118" s="55"/>
      <c r="S1118" s="55"/>
      <c r="T1118" s="54"/>
      <c r="AT1118" s="9" t="s">
        <v>4</v>
      </c>
      <c r="AU1118" s="9" t="s">
        <v>3</v>
      </c>
      <c r="AV1118" s="8" t="s">
        <v>3</v>
      </c>
      <c r="AW1118" s="8" t="s">
        <v>2</v>
      </c>
      <c r="AX1118" s="8" t="s">
        <v>7</v>
      </c>
      <c r="AY1118" s="9" t="s">
        <v>0</v>
      </c>
    </row>
    <row r="1119" spans="1:65" s="8" customFormat="1" x14ac:dyDescent="0.2">
      <c r="B1119" s="13"/>
      <c r="D1119" s="17" t="s">
        <v>4</v>
      </c>
      <c r="E1119" s="9" t="s">
        <v>6</v>
      </c>
      <c r="F1119" s="16" t="s">
        <v>43</v>
      </c>
      <c r="H1119" s="15">
        <v>0.36</v>
      </c>
      <c r="I1119" s="14"/>
      <c r="L1119" s="13"/>
      <c r="M1119" s="56"/>
      <c r="N1119" s="55"/>
      <c r="O1119" s="55"/>
      <c r="P1119" s="55"/>
      <c r="Q1119" s="55"/>
      <c r="R1119" s="55"/>
      <c r="S1119" s="55"/>
      <c r="T1119" s="54"/>
      <c r="AT1119" s="9" t="s">
        <v>4</v>
      </c>
      <c r="AU1119" s="9" t="s">
        <v>3</v>
      </c>
      <c r="AV1119" s="8" t="s">
        <v>3</v>
      </c>
      <c r="AW1119" s="8" t="s">
        <v>2</v>
      </c>
      <c r="AX1119" s="8" t="s">
        <v>7</v>
      </c>
      <c r="AY1119" s="9" t="s">
        <v>0</v>
      </c>
    </row>
    <row r="1120" spans="1:65" s="69" customFormat="1" x14ac:dyDescent="0.2">
      <c r="B1120" s="74"/>
      <c r="D1120" s="17" t="s">
        <v>4</v>
      </c>
      <c r="E1120" s="70" t="s">
        <v>6</v>
      </c>
      <c r="F1120" s="77" t="s">
        <v>42</v>
      </c>
      <c r="H1120" s="76">
        <v>13.139999999999999</v>
      </c>
      <c r="I1120" s="75"/>
      <c r="L1120" s="74"/>
      <c r="M1120" s="73"/>
      <c r="N1120" s="72"/>
      <c r="O1120" s="72"/>
      <c r="P1120" s="72"/>
      <c r="Q1120" s="72"/>
      <c r="R1120" s="72"/>
      <c r="S1120" s="72"/>
      <c r="T1120" s="71"/>
      <c r="AT1120" s="70" t="s">
        <v>4</v>
      </c>
      <c r="AU1120" s="70" t="s">
        <v>3</v>
      </c>
      <c r="AV1120" s="69" t="s">
        <v>19</v>
      </c>
      <c r="AW1120" s="69" t="s">
        <v>2</v>
      </c>
      <c r="AX1120" s="69" t="s">
        <v>1</v>
      </c>
      <c r="AY1120" s="70" t="s">
        <v>0</v>
      </c>
    </row>
    <row r="1121" spans="1:65" s="42" customFormat="1" ht="25.9" customHeight="1" x14ac:dyDescent="0.2">
      <c r="B1121" s="50"/>
      <c r="D1121" s="44" t="s">
        <v>18</v>
      </c>
      <c r="E1121" s="53" t="s">
        <v>26</v>
      </c>
      <c r="F1121" s="53" t="s">
        <v>41</v>
      </c>
      <c r="I1121" s="52"/>
      <c r="J1121" s="51">
        <f>BK1121</f>
        <v>0</v>
      </c>
      <c r="L1121" s="50"/>
      <c r="M1121" s="49"/>
      <c r="N1121" s="47"/>
      <c r="O1121" s="47"/>
      <c r="P1121" s="48">
        <f>P1122</f>
        <v>0</v>
      </c>
      <c r="Q1121" s="47"/>
      <c r="R1121" s="48">
        <f>R1122</f>
        <v>0.60162300000000002</v>
      </c>
      <c r="S1121" s="47"/>
      <c r="T1121" s="46">
        <f>T1122</f>
        <v>0</v>
      </c>
      <c r="AR1121" s="44" t="s">
        <v>38</v>
      </c>
      <c r="AT1121" s="45" t="s">
        <v>18</v>
      </c>
      <c r="AU1121" s="45" t="s">
        <v>7</v>
      </c>
      <c r="AY1121" s="44" t="s">
        <v>0</v>
      </c>
      <c r="BK1121" s="43">
        <f>BK1122</f>
        <v>0</v>
      </c>
    </row>
    <row r="1122" spans="1:65" s="42" customFormat="1" ht="22.9" customHeight="1" x14ac:dyDescent="0.2">
      <c r="B1122" s="50"/>
      <c r="D1122" s="44" t="s">
        <v>18</v>
      </c>
      <c r="E1122" s="68" t="s">
        <v>40</v>
      </c>
      <c r="F1122" s="68" t="s">
        <v>39</v>
      </c>
      <c r="I1122" s="52"/>
      <c r="J1122" s="67">
        <f>BK1122</f>
        <v>0</v>
      </c>
      <c r="L1122" s="50"/>
      <c r="M1122" s="49"/>
      <c r="N1122" s="47"/>
      <c r="O1122" s="47"/>
      <c r="P1122" s="48">
        <f>SUM(P1123:P1127)</f>
        <v>0</v>
      </c>
      <c r="Q1122" s="47"/>
      <c r="R1122" s="48">
        <f>SUM(R1123:R1127)</f>
        <v>0.60162300000000002</v>
      </c>
      <c r="S1122" s="47"/>
      <c r="T1122" s="46">
        <f>SUM(T1123:T1127)</f>
        <v>0</v>
      </c>
      <c r="AR1122" s="44" t="s">
        <v>38</v>
      </c>
      <c r="AT1122" s="45" t="s">
        <v>18</v>
      </c>
      <c r="AU1122" s="45" t="s">
        <v>1</v>
      </c>
      <c r="AY1122" s="44" t="s">
        <v>0</v>
      </c>
      <c r="BK1122" s="43">
        <f>SUM(BK1123:BK1127)</f>
        <v>0</v>
      </c>
    </row>
    <row r="1123" spans="1:65" s="2" customFormat="1" ht="21.75" customHeight="1" x14ac:dyDescent="0.2">
      <c r="A1123" s="3"/>
      <c r="B1123" s="41"/>
      <c r="C1123" s="93" t="s">
        <v>37</v>
      </c>
      <c r="D1123" s="93" t="s">
        <v>11</v>
      </c>
      <c r="E1123" s="92" t="s">
        <v>36</v>
      </c>
      <c r="F1123" s="91" t="s">
        <v>35</v>
      </c>
      <c r="G1123" s="38" t="s">
        <v>27</v>
      </c>
      <c r="H1123" s="37">
        <v>3.3</v>
      </c>
      <c r="I1123" s="36"/>
      <c r="J1123" s="35">
        <f>ROUND(I1123*H1123,2)</f>
        <v>0</v>
      </c>
      <c r="K1123" s="34" t="s">
        <v>13</v>
      </c>
      <c r="L1123" s="4"/>
      <c r="M1123" s="33" t="s">
        <v>6</v>
      </c>
      <c r="N1123" s="32" t="s">
        <v>12</v>
      </c>
      <c r="O1123" s="31"/>
      <c r="P1123" s="30">
        <f>O1123*H1123</f>
        <v>0</v>
      </c>
      <c r="Q1123" s="30">
        <v>0.18</v>
      </c>
      <c r="R1123" s="30">
        <f>Q1123*H1123</f>
        <v>0.59399999999999997</v>
      </c>
      <c r="S1123" s="30">
        <v>0</v>
      </c>
      <c r="T1123" s="29">
        <f>S1123*H1123</f>
        <v>0</v>
      </c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R1123" s="26" t="s">
        <v>34</v>
      </c>
      <c r="AT1123" s="26" t="s">
        <v>11</v>
      </c>
      <c r="AU1123" s="26" t="s">
        <v>3</v>
      </c>
      <c r="AY1123" s="27" t="s">
        <v>0</v>
      </c>
      <c r="BE1123" s="28">
        <f>IF(N1123="základní",J1123,0)</f>
        <v>0</v>
      </c>
      <c r="BF1123" s="28">
        <f>IF(N1123="snížená",J1123,0)</f>
        <v>0</v>
      </c>
      <c r="BG1123" s="28">
        <f>IF(N1123="zákl. přenesená",J1123,0)</f>
        <v>0</v>
      </c>
      <c r="BH1123" s="28">
        <f>IF(N1123="sníž. přenesená",J1123,0)</f>
        <v>0</v>
      </c>
      <c r="BI1123" s="28">
        <f>IF(N1123="nulová",J1123,0)</f>
        <v>0</v>
      </c>
      <c r="BJ1123" s="27" t="s">
        <v>1</v>
      </c>
      <c r="BK1123" s="28">
        <f>ROUND(I1123*H1123,2)</f>
        <v>0</v>
      </c>
      <c r="BL1123" s="27" t="s">
        <v>34</v>
      </c>
      <c r="BM1123" s="26" t="s">
        <v>33</v>
      </c>
    </row>
    <row r="1124" spans="1:65" s="18" customFormat="1" x14ac:dyDescent="0.2">
      <c r="B1124" s="23"/>
      <c r="D1124" s="17" t="s">
        <v>4</v>
      </c>
      <c r="E1124" s="19" t="s">
        <v>6</v>
      </c>
      <c r="F1124" s="25" t="s">
        <v>32</v>
      </c>
      <c r="H1124" s="19" t="s">
        <v>6</v>
      </c>
      <c r="I1124" s="24"/>
      <c r="L1124" s="23"/>
      <c r="M1124" s="22"/>
      <c r="N1124" s="21"/>
      <c r="O1124" s="21"/>
      <c r="P1124" s="21"/>
      <c r="Q1124" s="21"/>
      <c r="R1124" s="21"/>
      <c r="S1124" s="21"/>
      <c r="T1124" s="20"/>
      <c r="AT1124" s="19" t="s">
        <v>4</v>
      </c>
      <c r="AU1124" s="19" t="s">
        <v>3</v>
      </c>
      <c r="AV1124" s="18" t="s">
        <v>1</v>
      </c>
      <c r="AW1124" s="18" t="s">
        <v>2</v>
      </c>
      <c r="AX1124" s="18" t="s">
        <v>7</v>
      </c>
      <c r="AY1124" s="19" t="s">
        <v>0</v>
      </c>
    </row>
    <row r="1125" spans="1:65" s="8" customFormat="1" x14ac:dyDescent="0.2">
      <c r="B1125" s="13"/>
      <c r="D1125" s="17" t="s">
        <v>4</v>
      </c>
      <c r="E1125" s="9" t="s">
        <v>6</v>
      </c>
      <c r="F1125" s="16" t="s">
        <v>31</v>
      </c>
      <c r="H1125" s="15">
        <v>3.3</v>
      </c>
      <c r="I1125" s="14"/>
      <c r="L1125" s="13"/>
      <c r="M1125" s="56"/>
      <c r="N1125" s="55"/>
      <c r="O1125" s="55"/>
      <c r="P1125" s="55"/>
      <c r="Q1125" s="55"/>
      <c r="R1125" s="55"/>
      <c r="S1125" s="55"/>
      <c r="T1125" s="54"/>
      <c r="AT1125" s="9" t="s">
        <v>4</v>
      </c>
      <c r="AU1125" s="9" t="s">
        <v>3</v>
      </c>
      <c r="AV1125" s="8" t="s">
        <v>3</v>
      </c>
      <c r="AW1125" s="8" t="s">
        <v>2</v>
      </c>
      <c r="AX1125" s="8" t="s">
        <v>1</v>
      </c>
      <c r="AY1125" s="9" t="s">
        <v>0</v>
      </c>
    </row>
    <row r="1126" spans="1:65" s="2" customFormat="1" ht="16.5" customHeight="1" x14ac:dyDescent="0.2">
      <c r="A1126" s="3"/>
      <c r="B1126" s="41"/>
      <c r="C1126" s="90" t="s">
        <v>30</v>
      </c>
      <c r="D1126" s="90" t="s">
        <v>26</v>
      </c>
      <c r="E1126" s="89" t="s">
        <v>29</v>
      </c>
      <c r="F1126" s="88" t="s">
        <v>28</v>
      </c>
      <c r="G1126" s="64" t="s">
        <v>27</v>
      </c>
      <c r="H1126" s="63">
        <v>3.63</v>
      </c>
      <c r="I1126" s="62"/>
      <c r="J1126" s="61">
        <f>ROUND(I1126*H1126,2)</f>
        <v>0</v>
      </c>
      <c r="K1126" s="60" t="s">
        <v>13</v>
      </c>
      <c r="L1126" s="59"/>
      <c r="M1126" s="58" t="s">
        <v>6</v>
      </c>
      <c r="N1126" s="57" t="s">
        <v>12</v>
      </c>
      <c r="O1126" s="31"/>
      <c r="P1126" s="30">
        <f>O1126*H1126</f>
        <v>0</v>
      </c>
      <c r="Q1126" s="30">
        <v>2.0999999999999999E-3</v>
      </c>
      <c r="R1126" s="30">
        <f>Q1126*H1126</f>
        <v>7.6229999999999996E-3</v>
      </c>
      <c r="S1126" s="30">
        <v>0</v>
      </c>
      <c r="T1126" s="29">
        <f>S1126*H1126</f>
        <v>0</v>
      </c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R1126" s="26" t="s">
        <v>25</v>
      </c>
      <c r="AT1126" s="26" t="s">
        <v>26</v>
      </c>
      <c r="AU1126" s="26" t="s">
        <v>3</v>
      </c>
      <c r="AY1126" s="27" t="s">
        <v>0</v>
      </c>
      <c r="BE1126" s="28">
        <f>IF(N1126="základní",J1126,0)</f>
        <v>0</v>
      </c>
      <c r="BF1126" s="28">
        <f>IF(N1126="snížená",J1126,0)</f>
        <v>0</v>
      </c>
      <c r="BG1126" s="28">
        <f>IF(N1126="zákl. přenesená",J1126,0)</f>
        <v>0</v>
      </c>
      <c r="BH1126" s="28">
        <f>IF(N1126="sníž. přenesená",J1126,0)</f>
        <v>0</v>
      </c>
      <c r="BI1126" s="28">
        <f>IF(N1126="nulová",J1126,0)</f>
        <v>0</v>
      </c>
      <c r="BJ1126" s="27" t="s">
        <v>1</v>
      </c>
      <c r="BK1126" s="28">
        <f>ROUND(I1126*H1126,2)</f>
        <v>0</v>
      </c>
      <c r="BL1126" s="27" t="s">
        <v>25</v>
      </c>
      <c r="BM1126" s="26" t="s">
        <v>24</v>
      </c>
    </row>
    <row r="1127" spans="1:65" s="8" customFormat="1" x14ac:dyDescent="0.2">
      <c r="B1127" s="13"/>
      <c r="D1127" s="17" t="s">
        <v>4</v>
      </c>
      <c r="F1127" s="16" t="s">
        <v>23</v>
      </c>
      <c r="H1127" s="15">
        <v>3.63</v>
      </c>
      <c r="I1127" s="14"/>
      <c r="L1127" s="13"/>
      <c r="M1127" s="56"/>
      <c r="N1127" s="55"/>
      <c r="O1127" s="55"/>
      <c r="P1127" s="55"/>
      <c r="Q1127" s="55"/>
      <c r="R1127" s="55"/>
      <c r="S1127" s="55"/>
      <c r="T1127" s="54"/>
      <c r="AT1127" s="9" t="s">
        <v>4</v>
      </c>
      <c r="AU1127" s="9" t="s">
        <v>3</v>
      </c>
      <c r="AV1127" s="8" t="s">
        <v>3</v>
      </c>
      <c r="AW1127" s="8" t="s">
        <v>22</v>
      </c>
      <c r="AX1127" s="8" t="s">
        <v>1</v>
      </c>
      <c r="AY1127" s="9" t="s">
        <v>0</v>
      </c>
    </row>
    <row r="1128" spans="1:65" s="42" customFormat="1" ht="25.9" customHeight="1" x14ac:dyDescent="0.2">
      <c r="B1128" s="50"/>
      <c r="D1128" s="44" t="s">
        <v>18</v>
      </c>
      <c r="E1128" s="53" t="s">
        <v>21</v>
      </c>
      <c r="F1128" s="53" t="s">
        <v>20</v>
      </c>
      <c r="I1128" s="52"/>
      <c r="J1128" s="51">
        <f>BK1128</f>
        <v>0</v>
      </c>
      <c r="L1128" s="50"/>
      <c r="M1128" s="49"/>
      <c r="N1128" s="47"/>
      <c r="O1128" s="47"/>
      <c r="P1128" s="48">
        <f>SUM(P1129:P1131)</f>
        <v>0</v>
      </c>
      <c r="Q1128" s="47"/>
      <c r="R1128" s="48">
        <f>SUM(R1129:R1131)</f>
        <v>0</v>
      </c>
      <c r="S1128" s="47"/>
      <c r="T1128" s="46">
        <f>SUM(T1129:T1131)</f>
        <v>0</v>
      </c>
      <c r="AR1128" s="44" t="s">
        <v>19</v>
      </c>
      <c r="AT1128" s="45" t="s">
        <v>18</v>
      </c>
      <c r="AU1128" s="45" t="s">
        <v>7</v>
      </c>
      <c r="AY1128" s="44" t="s">
        <v>0</v>
      </c>
      <c r="BK1128" s="43">
        <f>SUM(BK1129:BK1131)</f>
        <v>0</v>
      </c>
    </row>
    <row r="1129" spans="1:65" s="2" customFormat="1" ht="16.5" customHeight="1" x14ac:dyDescent="0.2">
      <c r="A1129" s="3"/>
      <c r="B1129" s="41"/>
      <c r="C1129" s="40" t="s">
        <v>17</v>
      </c>
      <c r="D1129" s="40" t="s">
        <v>11</v>
      </c>
      <c r="E1129" s="39" t="s">
        <v>16</v>
      </c>
      <c r="F1129" s="34" t="s">
        <v>15</v>
      </c>
      <c r="G1129" s="38" t="s">
        <v>14</v>
      </c>
      <c r="H1129" s="37">
        <v>40</v>
      </c>
      <c r="I1129" s="36"/>
      <c r="J1129" s="35">
        <f>ROUND(I1129*H1129,2)</f>
        <v>0</v>
      </c>
      <c r="K1129" s="34" t="s">
        <v>13</v>
      </c>
      <c r="L1129" s="4"/>
      <c r="M1129" s="33" t="s">
        <v>6</v>
      </c>
      <c r="N1129" s="32" t="s">
        <v>12</v>
      </c>
      <c r="O1129" s="31"/>
      <c r="P1129" s="30">
        <f>O1129*H1129</f>
        <v>0</v>
      </c>
      <c r="Q1129" s="30">
        <v>0</v>
      </c>
      <c r="R1129" s="30">
        <f>Q1129*H1129</f>
        <v>0</v>
      </c>
      <c r="S1129" s="30">
        <v>0</v>
      </c>
      <c r="T1129" s="29">
        <f>S1129*H1129</f>
        <v>0</v>
      </c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R1129" s="26" t="s">
        <v>10</v>
      </c>
      <c r="AT1129" s="26" t="s">
        <v>11</v>
      </c>
      <c r="AU1129" s="26" t="s">
        <v>1</v>
      </c>
      <c r="AY1129" s="27" t="s">
        <v>0</v>
      </c>
      <c r="BE1129" s="28">
        <f>IF(N1129="základní",J1129,0)</f>
        <v>0</v>
      </c>
      <c r="BF1129" s="28">
        <f>IF(N1129="snížená",J1129,0)</f>
        <v>0</v>
      </c>
      <c r="BG1129" s="28">
        <f>IF(N1129="zákl. přenesená",J1129,0)</f>
        <v>0</v>
      </c>
      <c r="BH1129" s="28">
        <f>IF(N1129="sníž. přenesená",J1129,0)</f>
        <v>0</v>
      </c>
      <c r="BI1129" s="28">
        <f>IF(N1129="nulová",J1129,0)</f>
        <v>0</v>
      </c>
      <c r="BJ1129" s="27" t="s">
        <v>1</v>
      </c>
      <c r="BK1129" s="28">
        <f>ROUND(I1129*H1129,2)</f>
        <v>0</v>
      </c>
      <c r="BL1129" s="27" t="s">
        <v>10</v>
      </c>
      <c r="BM1129" s="26" t="s">
        <v>9</v>
      </c>
    </row>
    <row r="1130" spans="1:65" s="18" customFormat="1" x14ac:dyDescent="0.2">
      <c r="B1130" s="23"/>
      <c r="D1130" s="17" t="s">
        <v>4</v>
      </c>
      <c r="E1130" s="19" t="s">
        <v>6</v>
      </c>
      <c r="F1130" s="25" t="s">
        <v>8</v>
      </c>
      <c r="H1130" s="19" t="s">
        <v>6</v>
      </c>
      <c r="I1130" s="24"/>
      <c r="L1130" s="23"/>
      <c r="M1130" s="22"/>
      <c r="N1130" s="21"/>
      <c r="O1130" s="21"/>
      <c r="P1130" s="21"/>
      <c r="Q1130" s="21"/>
      <c r="R1130" s="21"/>
      <c r="S1130" s="21"/>
      <c r="T1130" s="20"/>
      <c r="AT1130" s="19" t="s">
        <v>4</v>
      </c>
      <c r="AU1130" s="19" t="s">
        <v>1</v>
      </c>
      <c r="AV1130" s="18" t="s">
        <v>1</v>
      </c>
      <c r="AW1130" s="18" t="s">
        <v>2</v>
      </c>
      <c r="AX1130" s="18" t="s">
        <v>7</v>
      </c>
      <c r="AY1130" s="19" t="s">
        <v>0</v>
      </c>
    </row>
    <row r="1131" spans="1:65" s="8" customFormat="1" x14ac:dyDescent="0.2">
      <c r="B1131" s="13"/>
      <c r="D1131" s="17" t="s">
        <v>4</v>
      </c>
      <c r="E1131" s="9" t="s">
        <v>6</v>
      </c>
      <c r="F1131" s="16" t="s">
        <v>5</v>
      </c>
      <c r="H1131" s="15">
        <v>40</v>
      </c>
      <c r="I1131" s="14"/>
      <c r="L1131" s="13"/>
      <c r="M1131" s="12"/>
      <c r="N1131" s="11"/>
      <c r="O1131" s="11"/>
      <c r="P1131" s="11"/>
      <c r="Q1131" s="11"/>
      <c r="R1131" s="11"/>
      <c r="S1131" s="11"/>
      <c r="T1131" s="10"/>
      <c r="AT1131" s="9" t="s">
        <v>4</v>
      </c>
      <c r="AU1131" s="9" t="s">
        <v>1</v>
      </c>
      <c r="AV1131" s="8" t="s">
        <v>3</v>
      </c>
      <c r="AW1131" s="8" t="s">
        <v>2</v>
      </c>
      <c r="AX1131" s="8" t="s">
        <v>1</v>
      </c>
      <c r="AY1131" s="9" t="s">
        <v>0</v>
      </c>
    </row>
    <row r="1132" spans="1:65" s="2" customFormat="1" ht="6.95" customHeight="1" x14ac:dyDescent="0.2">
      <c r="A1132" s="3"/>
      <c r="B1132" s="7"/>
      <c r="C1132" s="5"/>
      <c r="D1132" s="5"/>
      <c r="E1132" s="5"/>
      <c r="F1132" s="5"/>
      <c r="G1132" s="5"/>
      <c r="H1132" s="5"/>
      <c r="I1132" s="6"/>
      <c r="J1132" s="5"/>
      <c r="K1132" s="5"/>
      <c r="L1132" s="4"/>
      <c r="M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</row>
  </sheetData>
  <autoFilter ref="C105:K1131"/>
  <mergeCells count="15">
    <mergeCell ref="E7:H7"/>
    <mergeCell ref="E11:H11"/>
    <mergeCell ref="E9:H9"/>
    <mergeCell ref="E13:H13"/>
    <mergeCell ref="E22:H22"/>
    <mergeCell ref="E92:H92"/>
    <mergeCell ref="E96:H96"/>
    <mergeCell ref="E94:H94"/>
    <mergeCell ref="E98:H98"/>
    <mergeCell ref="L2:V2"/>
    <mergeCell ref="E31:H31"/>
    <mergeCell ref="E52:H52"/>
    <mergeCell ref="E56:H56"/>
    <mergeCell ref="E54:H54"/>
    <mergeCell ref="E58:H5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D.1.2.2 - Betonové konstr...</vt:lpstr>
      <vt:lpstr>'D.1.2.2 - Betonové konstr...'!Názvy_tisku</vt:lpstr>
      <vt:lpstr>'D.1.2.2 - Betonové konstr...'!Oblast_tisku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Radana Hanáčková</dc:creator>
  <cp:lastModifiedBy>Radana Hanáčková</cp:lastModifiedBy>
  <dcterms:created xsi:type="dcterms:W3CDTF">2020-10-15T16:27:18Z</dcterms:created>
  <dcterms:modified xsi:type="dcterms:W3CDTF">2020-10-15T16:34:11Z</dcterms:modified>
</cp:coreProperties>
</file>