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li\Disk Google\Realizace\Z03 - Ikem sklad\02 Příprava - rozdělení\"/>
    </mc:Choice>
  </mc:AlternateContent>
  <xr:revisionPtr revIDLastSave="0" documentId="13_ncr:1_{AAE4F59C-40EB-4F72-9FE3-30AD5E149EA4}" xr6:coauthVersionLast="46" xr6:coauthVersionMax="46" xr10:uidLastSave="{00000000-0000-0000-0000-000000000000}"/>
  <bookViews>
    <workbookView xWindow="1230" yWindow="765" windowWidth="24840" windowHeight="15420" xr2:uid="{F090E68F-74FC-471C-9D79-B2D145FECC02}"/>
  </bookViews>
  <sheets>
    <sheet name="D1_01_4h3 - Elektrická po.. (2)" sheetId="1" r:id="rId1"/>
  </sheets>
  <definedNames>
    <definedName name="_xlnm.Print_Titles" localSheetId="0">'D1_01_4h3 - Elektrická po.. (2)'!#REF!</definedName>
    <definedName name="_xlnm.Print_Area" localSheetId="0">'D1_01_4h3 - Elektrická po.. (2)'!#REF!,'D1_01_4h3 - Elektrická po.. (2)'!#REF!,'D1_01_4h3 - Elektrická po.. (2)'!$C$1:$K$78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BE3" i="1" s="1"/>
  <c r="P3" i="1"/>
  <c r="R3" i="1"/>
  <c r="T3" i="1"/>
  <c r="BF3" i="1"/>
  <c r="BG3" i="1"/>
  <c r="BH3" i="1"/>
  <c r="BI3" i="1"/>
  <c r="BK3" i="1"/>
  <c r="J4" i="1"/>
  <c r="P4" i="1"/>
  <c r="R4" i="1"/>
  <c r="T4" i="1"/>
  <c r="BE4" i="1"/>
  <c r="BF4" i="1"/>
  <c r="BG4" i="1"/>
  <c r="BH4" i="1"/>
  <c r="BI4" i="1"/>
  <c r="BK4" i="1"/>
  <c r="J5" i="1"/>
  <c r="P5" i="1"/>
  <c r="R5" i="1"/>
  <c r="T5" i="1"/>
  <c r="BE5" i="1"/>
  <c r="BF5" i="1"/>
  <c r="BG5" i="1"/>
  <c r="BH5" i="1"/>
  <c r="BI5" i="1"/>
  <c r="BK5" i="1"/>
  <c r="J6" i="1"/>
  <c r="BE6" i="1" s="1"/>
  <c r="P6" i="1"/>
  <c r="R6" i="1"/>
  <c r="T6" i="1"/>
  <c r="BF6" i="1"/>
  <c r="BG6" i="1"/>
  <c r="BH6" i="1"/>
  <c r="BI6" i="1"/>
  <c r="BK6" i="1"/>
  <c r="J11" i="1"/>
  <c r="BE11" i="1" s="1"/>
  <c r="P11" i="1"/>
  <c r="R11" i="1"/>
  <c r="T11" i="1"/>
  <c r="BF11" i="1"/>
  <c r="BG11" i="1"/>
  <c r="BH11" i="1"/>
  <c r="BI11" i="1"/>
  <c r="BK11" i="1"/>
  <c r="J12" i="1"/>
  <c r="BE12" i="1" s="1"/>
  <c r="P12" i="1"/>
  <c r="R12" i="1"/>
  <c r="T12" i="1"/>
  <c r="BF12" i="1"/>
  <c r="BG12" i="1"/>
  <c r="BH12" i="1"/>
  <c r="BI12" i="1"/>
  <c r="BK12" i="1"/>
  <c r="J16" i="1"/>
  <c r="P16" i="1"/>
  <c r="R16" i="1"/>
  <c r="T16" i="1"/>
  <c r="BE16" i="1"/>
  <c r="BF16" i="1"/>
  <c r="BG16" i="1"/>
  <c r="BH16" i="1"/>
  <c r="BI16" i="1"/>
  <c r="BK16" i="1"/>
  <c r="J17" i="1"/>
  <c r="BE17" i="1" s="1"/>
  <c r="P17" i="1"/>
  <c r="R17" i="1"/>
  <c r="T17" i="1"/>
  <c r="BF17" i="1"/>
  <c r="BG17" i="1"/>
  <c r="BH17" i="1"/>
  <c r="BI17" i="1"/>
  <c r="BK17" i="1"/>
  <c r="J18" i="1"/>
  <c r="BE18" i="1" s="1"/>
  <c r="P18" i="1"/>
  <c r="R18" i="1"/>
  <c r="T18" i="1"/>
  <c r="BF18" i="1"/>
  <c r="BG18" i="1"/>
  <c r="BH18" i="1"/>
  <c r="BI18" i="1"/>
  <c r="BK18" i="1"/>
  <c r="J19" i="1"/>
  <c r="P19" i="1"/>
  <c r="R19" i="1"/>
  <c r="T19" i="1"/>
  <c r="BE19" i="1"/>
  <c r="BF19" i="1"/>
  <c r="BG19" i="1"/>
  <c r="BH19" i="1"/>
  <c r="BI19" i="1"/>
  <c r="BK19" i="1"/>
  <c r="J20" i="1"/>
  <c r="BE20" i="1" s="1"/>
  <c r="P20" i="1"/>
  <c r="R20" i="1"/>
  <c r="T20" i="1"/>
  <c r="BF20" i="1"/>
  <c r="BG20" i="1"/>
  <c r="BH20" i="1"/>
  <c r="BI20" i="1"/>
  <c r="BK20" i="1"/>
  <c r="J21" i="1"/>
  <c r="BE21" i="1" s="1"/>
  <c r="P21" i="1"/>
  <c r="R21" i="1"/>
  <c r="T21" i="1"/>
  <c r="BF21" i="1"/>
  <c r="BG21" i="1"/>
  <c r="BH21" i="1"/>
  <c r="BI21" i="1"/>
  <c r="BK21" i="1"/>
  <c r="J22" i="1"/>
  <c r="BE22" i="1" s="1"/>
  <c r="P22" i="1"/>
  <c r="R22" i="1"/>
  <c r="T22" i="1"/>
  <c r="BF22" i="1"/>
  <c r="BG22" i="1"/>
  <c r="BH22" i="1"/>
  <c r="BI22" i="1"/>
  <c r="BK22" i="1"/>
  <c r="J23" i="1"/>
  <c r="P23" i="1"/>
  <c r="R23" i="1"/>
  <c r="T23" i="1"/>
  <c r="BE23" i="1"/>
  <c r="BF23" i="1"/>
  <c r="BG23" i="1"/>
  <c r="BH23" i="1"/>
  <c r="BI23" i="1"/>
  <c r="BK23" i="1"/>
  <c r="J24" i="1"/>
  <c r="P24" i="1"/>
  <c r="R24" i="1"/>
  <c r="T24" i="1"/>
  <c r="BE24" i="1"/>
  <c r="BF24" i="1"/>
  <c r="BG24" i="1"/>
  <c r="BH24" i="1"/>
  <c r="BI24" i="1"/>
  <c r="BK24" i="1"/>
  <c r="J25" i="1"/>
  <c r="BE25" i="1" s="1"/>
  <c r="P25" i="1"/>
  <c r="R25" i="1"/>
  <c r="T25" i="1"/>
  <c r="BF25" i="1"/>
  <c r="BG25" i="1"/>
  <c r="BH25" i="1"/>
  <c r="BI25" i="1"/>
  <c r="BK25" i="1"/>
  <c r="J26" i="1"/>
  <c r="BE26" i="1" s="1"/>
  <c r="P26" i="1"/>
  <c r="R26" i="1"/>
  <c r="T26" i="1"/>
  <c r="BF26" i="1"/>
  <c r="BG26" i="1"/>
  <c r="BH26" i="1"/>
  <c r="BI26" i="1"/>
  <c r="BK26" i="1"/>
  <c r="J28" i="1"/>
  <c r="BE28" i="1" s="1"/>
  <c r="P28" i="1"/>
  <c r="R28" i="1"/>
  <c r="T28" i="1"/>
  <c r="BF28" i="1"/>
  <c r="BG28" i="1"/>
  <c r="BH28" i="1"/>
  <c r="BI28" i="1"/>
  <c r="BK28" i="1"/>
  <c r="J29" i="1"/>
  <c r="P29" i="1"/>
  <c r="R29" i="1"/>
  <c r="T29" i="1"/>
  <c r="BE29" i="1"/>
  <c r="BF29" i="1"/>
  <c r="BG29" i="1"/>
  <c r="BH29" i="1"/>
  <c r="BI29" i="1"/>
  <c r="BK29" i="1"/>
  <c r="J30" i="1"/>
  <c r="BE30" i="1" s="1"/>
  <c r="P30" i="1"/>
  <c r="R30" i="1"/>
  <c r="T30" i="1"/>
  <c r="BF30" i="1"/>
  <c r="BG30" i="1"/>
  <c r="BH30" i="1"/>
  <c r="BI30" i="1"/>
  <c r="BK30" i="1"/>
  <c r="J31" i="1"/>
  <c r="BE31" i="1" s="1"/>
  <c r="P31" i="1"/>
  <c r="R31" i="1"/>
  <c r="T31" i="1"/>
  <c r="BF31" i="1"/>
  <c r="BG31" i="1"/>
  <c r="BH31" i="1"/>
  <c r="BI31" i="1"/>
  <c r="BK31" i="1"/>
  <c r="J32" i="1"/>
  <c r="P32" i="1"/>
  <c r="R32" i="1"/>
  <c r="T32" i="1"/>
  <c r="BE32" i="1"/>
  <c r="BF32" i="1"/>
  <c r="BG32" i="1"/>
  <c r="BH32" i="1"/>
  <c r="BI32" i="1"/>
  <c r="BK32" i="1"/>
  <c r="J38" i="1"/>
  <c r="BE38" i="1" s="1"/>
  <c r="P38" i="1"/>
  <c r="R38" i="1"/>
  <c r="T38" i="1"/>
  <c r="BF38" i="1"/>
  <c r="BG38" i="1"/>
  <c r="BH38" i="1"/>
  <c r="BI38" i="1"/>
  <c r="BK38" i="1"/>
  <c r="J39" i="1"/>
  <c r="BE39" i="1" s="1"/>
  <c r="P39" i="1"/>
  <c r="R39" i="1"/>
  <c r="T39" i="1"/>
  <c r="BF39" i="1"/>
  <c r="BG39" i="1"/>
  <c r="BH39" i="1"/>
  <c r="BI39" i="1"/>
  <c r="BK39" i="1"/>
  <c r="J40" i="1"/>
  <c r="BE40" i="1" s="1"/>
  <c r="P40" i="1"/>
  <c r="R40" i="1"/>
  <c r="T40" i="1"/>
  <c r="BF40" i="1"/>
  <c r="BG40" i="1"/>
  <c r="BH40" i="1"/>
  <c r="BI40" i="1"/>
  <c r="BK40" i="1"/>
  <c r="J41" i="1"/>
  <c r="P41" i="1"/>
  <c r="R41" i="1"/>
  <c r="T41" i="1"/>
  <c r="BE41" i="1"/>
  <c r="BF41" i="1"/>
  <c r="BG41" i="1"/>
  <c r="BH41" i="1"/>
  <c r="BI41" i="1"/>
  <c r="BK41" i="1"/>
  <c r="J42" i="1"/>
  <c r="P42" i="1"/>
  <c r="R42" i="1"/>
  <c r="T42" i="1"/>
  <c r="BE42" i="1"/>
  <c r="BF42" i="1"/>
  <c r="BG42" i="1"/>
  <c r="BH42" i="1"/>
  <c r="BI42" i="1"/>
  <c r="BK42" i="1"/>
  <c r="J43" i="1"/>
  <c r="BE43" i="1" s="1"/>
  <c r="P43" i="1"/>
  <c r="R43" i="1"/>
  <c r="T43" i="1"/>
  <c r="BF43" i="1"/>
  <c r="BG43" i="1"/>
  <c r="BH43" i="1"/>
  <c r="BI43" i="1"/>
  <c r="BK43" i="1"/>
  <c r="J44" i="1"/>
  <c r="BE44" i="1" s="1"/>
  <c r="P44" i="1"/>
  <c r="R44" i="1"/>
  <c r="T44" i="1"/>
  <c r="BF44" i="1"/>
  <c r="BG44" i="1"/>
  <c r="BH44" i="1"/>
  <c r="BI44" i="1"/>
  <c r="BK44" i="1"/>
  <c r="J45" i="1"/>
  <c r="BE45" i="1" s="1"/>
  <c r="P45" i="1"/>
  <c r="R45" i="1"/>
  <c r="T45" i="1"/>
  <c r="BF45" i="1"/>
  <c r="BG45" i="1"/>
  <c r="BH45" i="1"/>
  <c r="BI45" i="1"/>
  <c r="BK45" i="1"/>
  <c r="J46" i="1"/>
  <c r="P46" i="1"/>
  <c r="R46" i="1"/>
  <c r="T46" i="1"/>
  <c r="BE46" i="1"/>
  <c r="BF46" i="1"/>
  <c r="BG46" i="1"/>
  <c r="BH46" i="1"/>
  <c r="BI46" i="1"/>
  <c r="BK46" i="1"/>
  <c r="J50" i="1"/>
  <c r="BE50" i="1" s="1"/>
  <c r="P50" i="1"/>
  <c r="R50" i="1"/>
  <c r="T50" i="1"/>
  <c r="BF50" i="1"/>
  <c r="BG50" i="1"/>
  <c r="BH50" i="1"/>
  <c r="BI50" i="1"/>
  <c r="BK50" i="1"/>
  <c r="J51" i="1"/>
  <c r="BE51" i="1" s="1"/>
  <c r="P51" i="1"/>
  <c r="R51" i="1"/>
  <c r="T51" i="1"/>
  <c r="BF51" i="1"/>
  <c r="BG51" i="1"/>
  <c r="BH51" i="1"/>
  <c r="BI51" i="1"/>
  <c r="BK51" i="1"/>
  <c r="J55" i="1"/>
  <c r="BE55" i="1" s="1"/>
  <c r="P55" i="1"/>
  <c r="R55" i="1"/>
  <c r="T55" i="1"/>
  <c r="BF55" i="1"/>
  <c r="BG55" i="1"/>
  <c r="BH55" i="1"/>
  <c r="BI55" i="1"/>
  <c r="BK55" i="1"/>
  <c r="J59" i="1"/>
  <c r="BE59" i="1" s="1"/>
  <c r="P59" i="1"/>
  <c r="R59" i="1"/>
  <c r="T59" i="1"/>
  <c r="BF59" i="1"/>
  <c r="BG59" i="1"/>
  <c r="BH59" i="1"/>
  <c r="BI59" i="1"/>
  <c r="BK59" i="1"/>
  <c r="J60" i="1"/>
  <c r="BE60" i="1" s="1"/>
  <c r="P60" i="1"/>
  <c r="R60" i="1"/>
  <c r="T60" i="1"/>
  <c r="BF60" i="1"/>
  <c r="BG60" i="1"/>
  <c r="BH60" i="1"/>
  <c r="BI60" i="1"/>
  <c r="BK60" i="1"/>
  <c r="J61" i="1"/>
  <c r="BE61" i="1" s="1"/>
  <c r="P61" i="1"/>
  <c r="R61" i="1"/>
  <c r="T61" i="1"/>
  <c r="BF61" i="1"/>
  <c r="BG61" i="1"/>
  <c r="BH61" i="1"/>
  <c r="BI61" i="1"/>
  <c r="BK61" i="1"/>
  <c r="J62" i="1"/>
  <c r="P62" i="1"/>
  <c r="R62" i="1"/>
  <c r="T62" i="1"/>
  <c r="BE62" i="1"/>
  <c r="BF62" i="1"/>
  <c r="BG62" i="1"/>
  <c r="BH62" i="1"/>
  <c r="BI62" i="1"/>
  <c r="BK62" i="1"/>
  <c r="J63" i="1"/>
  <c r="BE63" i="1" s="1"/>
  <c r="P63" i="1"/>
  <c r="R63" i="1"/>
  <c r="T63" i="1"/>
  <c r="BF63" i="1"/>
  <c r="BG63" i="1"/>
  <c r="BH63" i="1"/>
  <c r="BI63" i="1"/>
  <c r="BK63" i="1"/>
  <c r="J67" i="1"/>
  <c r="BE67" i="1" s="1"/>
  <c r="P67" i="1"/>
  <c r="R67" i="1"/>
  <c r="T67" i="1"/>
  <c r="BF67" i="1"/>
  <c r="BG67" i="1"/>
  <c r="BH67" i="1"/>
  <c r="BI67" i="1"/>
  <c r="BK67" i="1"/>
  <c r="J71" i="1"/>
  <c r="BE71" i="1" s="1"/>
  <c r="P71" i="1"/>
  <c r="R71" i="1"/>
  <c r="T71" i="1"/>
  <c r="BF71" i="1"/>
  <c r="BG71" i="1"/>
  <c r="BH71" i="1"/>
  <c r="BI71" i="1"/>
  <c r="BK71" i="1"/>
  <c r="J72" i="1"/>
  <c r="BE72" i="1" s="1"/>
  <c r="P72" i="1"/>
  <c r="R72" i="1"/>
  <c r="T72" i="1"/>
  <c r="BF72" i="1"/>
  <c r="BG72" i="1"/>
  <c r="BH72" i="1"/>
  <c r="BI72" i="1"/>
  <c r="BK72" i="1"/>
  <c r="J73" i="1"/>
  <c r="BE73" i="1" s="1"/>
  <c r="P73" i="1"/>
  <c r="R73" i="1"/>
  <c r="T73" i="1"/>
  <c r="BF73" i="1"/>
  <c r="BG73" i="1"/>
  <c r="BH73" i="1"/>
  <c r="BI73" i="1"/>
  <c r="BK73" i="1"/>
  <c r="J74" i="1"/>
  <c r="BE74" i="1" s="1"/>
  <c r="P74" i="1"/>
  <c r="R74" i="1"/>
  <c r="T74" i="1"/>
  <c r="BF74" i="1"/>
  <c r="BG74" i="1"/>
  <c r="BH74" i="1"/>
  <c r="BI74" i="1"/>
  <c r="BK74" i="1"/>
  <c r="J75" i="1"/>
  <c r="BE75" i="1" s="1"/>
  <c r="P75" i="1"/>
  <c r="R75" i="1"/>
  <c r="T75" i="1"/>
  <c r="BF75" i="1"/>
  <c r="BG75" i="1"/>
  <c r="BH75" i="1"/>
  <c r="BI75" i="1"/>
  <c r="BK75" i="1"/>
  <c r="J76" i="1"/>
  <c r="BE76" i="1" s="1"/>
  <c r="P76" i="1"/>
  <c r="R76" i="1"/>
  <c r="T76" i="1"/>
  <c r="BF76" i="1"/>
  <c r="BG76" i="1"/>
  <c r="BH76" i="1"/>
  <c r="BI76" i="1"/>
  <c r="BK76" i="1"/>
  <c r="J77" i="1"/>
  <c r="BE77" i="1" s="1"/>
  <c r="P77" i="1"/>
  <c r="R77" i="1"/>
  <c r="T77" i="1"/>
  <c r="BF77" i="1"/>
  <c r="BG77" i="1"/>
  <c r="BH77" i="1"/>
  <c r="BI77" i="1"/>
  <c r="BK77" i="1"/>
  <c r="J78" i="1"/>
  <c r="BE78" i="1" s="1"/>
  <c r="P78" i="1"/>
  <c r="R78" i="1"/>
  <c r="T78" i="1"/>
  <c r="BF78" i="1"/>
  <c r="BG78" i="1"/>
  <c r="BH78" i="1"/>
  <c r="BI78" i="1"/>
  <c r="BK78" i="1"/>
  <c r="R2" i="1" l="1"/>
  <c r="P27" i="1"/>
  <c r="R27" i="1"/>
  <c r="R1" i="1" s="1"/>
  <c r="BK27" i="1"/>
  <c r="J27" i="1" s="1"/>
  <c r="T2" i="1"/>
  <c r="T27" i="1"/>
  <c r="P2" i="1"/>
  <c r="BK2" i="1"/>
  <c r="J2" i="1" s="1"/>
  <c r="P1" i="1" l="1"/>
  <c r="T1" i="1"/>
  <c r="BK1" i="1"/>
  <c r="J1" i="1" s="1"/>
</calcChain>
</file>

<file path=xl/sharedStrings.xml><?xml version="1.0" encoding="utf-8"?>
<sst xmlns="http://schemas.openxmlformats.org/spreadsheetml/2006/main" count="943" uniqueCount="191">
  <si>
    <t>110</t>
  </si>
  <si>
    <t>4</t>
  </si>
  <si>
    <t>1</t>
  </si>
  <si>
    <t>ROZPOCET</t>
  </si>
  <si>
    <t>K</t>
  </si>
  <si>
    <t>základní</t>
  </si>
  <si>
    <t/>
  </si>
  <si>
    <t>soub</t>
  </si>
  <si>
    <t>Zkušební provoz</t>
  </si>
  <si>
    <t>Pol30</t>
  </si>
  <si>
    <t>55</t>
  </si>
  <si>
    <t>108</t>
  </si>
  <si>
    <t>ks</t>
  </si>
  <si>
    <t>Naprogramování systému EPS vč. návazností</t>
  </si>
  <si>
    <t>Pol73</t>
  </si>
  <si>
    <t>54</t>
  </si>
  <si>
    <t>106</t>
  </si>
  <si>
    <t>kus</t>
  </si>
  <si>
    <t>Výchozí revize systému EPS na jeden detektor</t>
  </si>
  <si>
    <t>742210521</t>
  </si>
  <si>
    <t>53</t>
  </si>
  <si>
    <t>104</t>
  </si>
  <si>
    <t>Provedení koordinační funkční zkoušky EPS</t>
  </si>
  <si>
    <t>742210503</t>
  </si>
  <si>
    <t>52</t>
  </si>
  <si>
    <t>102</t>
  </si>
  <si>
    <t>Programování a oživení systému na jeden detektor EPS</t>
  </si>
  <si>
    <t>742210421</t>
  </si>
  <si>
    <t>51</t>
  </si>
  <si>
    <t>100</t>
  </si>
  <si>
    <t>Programování základních parametrů ústředny EPS</t>
  </si>
  <si>
    <t>742210401</t>
  </si>
  <si>
    <t>50</t>
  </si>
  <si>
    <t>98</t>
  </si>
  <si>
    <t>Protipožární pěna pro zdivo, beton a sádrokarton, přetíratelný, 325ml</t>
  </si>
  <si>
    <t>Pol23</t>
  </si>
  <si>
    <t>49</t>
  </si>
  <si>
    <t>96</t>
  </si>
  <si>
    <t>Požárně těsnící materiál do prostupu</t>
  </si>
  <si>
    <t>742190004</t>
  </si>
  <si>
    <t>48</t>
  </si>
  <si>
    <t>Šroub 7,5x52, pro přímou instalaci do betonu, určeno pro požárně odolné trasy, vyhovuje předpisu ZP-27/2008</t>
  </si>
  <si>
    <t>Pol48</t>
  </si>
  <si>
    <t>Příchytka pro jednotlivý kabel průměru 12mm, P30-R (pro kabel 1-CHKE-V 2x1,5)</t>
  </si>
  <si>
    <t>Pol47</t>
  </si>
  <si>
    <t>46</t>
  </si>
  <si>
    <t>44</t>
  </si>
  <si>
    <t>True</t>
  </si>
  <si>
    <t>VV</t>
  </si>
  <si>
    <t>Součet</t>
  </si>
  <si>
    <t>0</t>
  </si>
  <si>
    <t>2</t>
  </si>
  <si>
    <t>230</t>
  </si>
  <si>
    <t>Viz výkres číslo D1.01.4h3-02</t>
  </si>
  <si>
    <t>86</t>
  </si>
  <si>
    <t>m</t>
  </si>
  <si>
    <t>1-CHKE-V 2x1,5 - silový kabel P60-R, ohniodolný dle ČSN IEC60331, bezhalogenový dle ČSN 50267 a splňující vyhlášku č. 23/2008 Sb. (B2 ca s1d1)</t>
  </si>
  <si>
    <t>Pol151</t>
  </si>
  <si>
    <t>43</t>
  </si>
  <si>
    <t>70</t>
  </si>
  <si>
    <t>Viz výkres číslo D1.01.4h2-02</t>
  </si>
  <si>
    <t>84</t>
  </si>
  <si>
    <t>PraflaCom 1x2x0,8 - stíněný kabel 1x2x0,8 bezhalogenový dle ČSN 50267 a splňující vyhlášku č. 23/2008 Sb. (B2 ca s1d1)</t>
  </si>
  <si>
    <t>Pol66</t>
  </si>
  <si>
    <t>42</t>
  </si>
  <si>
    <t>82</t>
  </si>
  <si>
    <t>Montáž kabelů sdělovacích pro vnitřní rozvody do 15 žil</t>
  </si>
  <si>
    <t>742121001</t>
  </si>
  <si>
    <t>41</t>
  </si>
  <si>
    <t>80</t>
  </si>
  <si>
    <t>Montáž grafického monitorovacího systému vizualizace symbolu</t>
  </si>
  <si>
    <t>742250021</t>
  </si>
  <si>
    <t>40</t>
  </si>
  <si>
    <t>78</t>
  </si>
  <si>
    <t>Grafická vizualizace EPS - veškeré práce nutné k vytvoření půdorysných výkresů zobrazených na stávající grafické nadstavbě</t>
  </si>
  <si>
    <t>Pol64</t>
  </si>
  <si>
    <t>39</t>
  </si>
  <si>
    <t>76</t>
  </si>
  <si>
    <t>Lahev zkušebního plynu</t>
  </si>
  <si>
    <t>Pol63</t>
  </si>
  <si>
    <t>38</t>
  </si>
  <si>
    <t>Viz výkres číslo D1.01.4h3-02, D1.01.4h3-04</t>
  </si>
  <si>
    <t>74</t>
  </si>
  <si>
    <t>788600 - Kryt esserbus® koppleru aP, šedý</t>
  </si>
  <si>
    <t>Pol150</t>
  </si>
  <si>
    <t>37</t>
  </si>
  <si>
    <t>72</t>
  </si>
  <si>
    <t>808623 - Esserbus® koppler 4 vstupy / 2 výstupy (8 bit), oddělovač integrován na desce</t>
  </si>
  <si>
    <t>Pol149</t>
  </si>
  <si>
    <t>36</t>
  </si>
  <si>
    <t>Montáž vstupně výstupního reléového prvku 5 a více kontaktů s krytem</t>
  </si>
  <si>
    <t>742210305</t>
  </si>
  <si>
    <t>35</t>
  </si>
  <si>
    <t>68</t>
  </si>
  <si>
    <t>Externí síťový napájecí zdroj 7A/24VDC, vyhovuje EN 54-4, prostor pro AKU 40Ah</t>
  </si>
  <si>
    <t>Pol148</t>
  </si>
  <si>
    <t>34</t>
  </si>
  <si>
    <t>66</t>
  </si>
  <si>
    <t>Montáž zálohového napájecího zdroje s dobíječem a akumulátorem</t>
  </si>
  <si>
    <t>742220211</t>
  </si>
  <si>
    <t>33</t>
  </si>
  <si>
    <t>64</t>
  </si>
  <si>
    <t>Akumulátor 12VDC/40Ah - napájecí zdroj 24VDC</t>
  </si>
  <si>
    <t>Pol147</t>
  </si>
  <si>
    <t>32</t>
  </si>
  <si>
    <t>62</t>
  </si>
  <si>
    <t>Montáž akumulátoru 2x12 V pro ústřednu EPS</t>
  </si>
  <si>
    <t>742210041</t>
  </si>
  <si>
    <t>31</t>
  </si>
  <si>
    <t>60</t>
  </si>
  <si>
    <t>781814 - Paralelní signalizace</t>
  </si>
  <si>
    <t>Pol62</t>
  </si>
  <si>
    <t>30</t>
  </si>
  <si>
    <t>58</t>
  </si>
  <si>
    <t>Montáž sirény nebo majáku nebo signalizace</t>
  </si>
  <si>
    <t>742210261</t>
  </si>
  <si>
    <t>29</t>
  </si>
  <si>
    <t>56</t>
  </si>
  <si>
    <t>805576 - Popisovací pole pro patice hlásičů (balení 10ks)</t>
  </si>
  <si>
    <t>Pol60</t>
  </si>
  <si>
    <t>28</t>
  </si>
  <si>
    <t>805590 - Standardní patice hlásiče</t>
  </si>
  <si>
    <t>Pol59</t>
  </si>
  <si>
    <t>27</t>
  </si>
  <si>
    <t>Montáž soklu hlásiče nebo patice</t>
  </si>
  <si>
    <t>742210131</t>
  </si>
  <si>
    <t>26</t>
  </si>
  <si>
    <t>6</t>
  </si>
  <si>
    <t>nouzových situacích, automatickým přizpůsobením okolnímu prostředí, pamětí poplachů a provozních dat. Oddělovač vedení je integrován do hlásiče</t>
  </si>
  <si>
    <t xml:space="preserve">detekci doutnajících požárů a požárů s vývinem vysoké teploty. Procesně analogový hlásič s decentralizovanou inteligencí, vlastní kontrolou funkce, </t>
  </si>
  <si>
    <t xml:space="preserve">Multisenzorový hlásič s integrovaným optickým a teplotním hlásičem, s časovou analýzou signálu, korelačním vyhodnocením dat obou propojených funkcí </t>
  </si>
  <si>
    <t>802373 - Multisenzorový hlásič</t>
  </si>
  <si>
    <t>Pol57</t>
  </si>
  <si>
    <t>25</t>
  </si>
  <si>
    <t>Montáž hlásiče automatického bodového</t>
  </si>
  <si>
    <t>742210121</t>
  </si>
  <si>
    <t>24</t>
  </si>
  <si>
    <t>Připojení kontaktu ovládaného nebo monitorovaného</t>
  </si>
  <si>
    <t>742210251</t>
  </si>
  <si>
    <t>23</t>
  </si>
  <si>
    <t>Demontáž soklu hlásiče nebo patice</t>
  </si>
  <si>
    <t>742210861</t>
  </si>
  <si>
    <t>22</t>
  </si>
  <si>
    <t>Demontáž hlásiče automatického bodového</t>
  </si>
  <si>
    <t>742210821</t>
  </si>
  <si>
    <t>21</t>
  </si>
  <si>
    <t>D</t>
  </si>
  <si>
    <t>Elektrická požární signalizace EPS</t>
  </si>
  <si>
    <t>2.0</t>
  </si>
  <si>
    <t>17</t>
  </si>
  <si>
    <t>KU68 - krabice rozvodná univerzální pod omítku</t>
  </si>
  <si>
    <t>Pol123</t>
  </si>
  <si>
    <t>16</t>
  </si>
  <si>
    <t>Montáž krabic pro slaboproud zapuštěných plastových odbočných kruhových s víčkem a se zasekáním</t>
  </si>
  <si>
    <t>742110501</t>
  </si>
  <si>
    <t>15</t>
  </si>
  <si>
    <t>14</t>
  </si>
  <si>
    <t>13</t>
  </si>
  <si>
    <t>AY 2,5 - protahovací drát</t>
  </si>
  <si>
    <t>Pol21</t>
  </si>
  <si>
    <t>12</t>
  </si>
  <si>
    <t>Elektroinstalační ohebná trubka 29mm, samozhášivá, nízká mechanická odolnost</t>
  </si>
  <si>
    <t>Pol49</t>
  </si>
  <si>
    <t>11</t>
  </si>
  <si>
    <t>20</t>
  </si>
  <si>
    <t>Montáž trubek pro slaboproud plastových ohebných uložených pod omítku se zasekáním</t>
  </si>
  <si>
    <t>742110001</t>
  </si>
  <si>
    <t>10</t>
  </si>
  <si>
    <t>18</t>
  </si>
  <si>
    <t>9</t>
  </si>
  <si>
    <t>8</t>
  </si>
  <si>
    <t>Montáž příchytky pro kabely samostatné ohniodolné pro slaboproud</t>
  </si>
  <si>
    <t>742111001</t>
  </si>
  <si>
    <t>7</t>
  </si>
  <si>
    <t>1-CHKE-V 2x1,5 - silový kabel P30-R, ohniodolný dle ČSN IEC60331, bezhalogenový dle ČSN 50267 a splňující vyhlášku č. 23/2008 Sb. (B2 ca s1d1)</t>
  </si>
  <si>
    <t>Pol45</t>
  </si>
  <si>
    <t>5</t>
  </si>
  <si>
    <t>3</t>
  </si>
  <si>
    <t>Stropní reproduktor 6W, certifikovaný dle EN54-24, citlivost 1W/1m 89dB, citlivost max/1m 97,5dB, přenos. rozsah 350-13kHz, vyzařovací úhel 180st</t>
  </si>
  <si>
    <t>Podhledový reproduktor</t>
  </si>
  <si>
    <t>Pol146</t>
  </si>
  <si>
    <t>Montáž reproduktoru podhledového bez krytu rozhlasu</t>
  </si>
  <si>
    <t>742410061</t>
  </si>
  <si>
    <t>Montáž reproduktoru nástěnného rozhlasu</t>
  </si>
  <si>
    <t>742410063</t>
  </si>
  <si>
    <t>Demontáž reproduktoru podhledového nebo nástěnného nebo směrového</t>
  </si>
  <si>
    <t>742410801</t>
  </si>
  <si>
    <t>Evakuační rozhlas</t>
  </si>
  <si>
    <t>1.0</t>
  </si>
  <si>
    <t>-1</t>
  </si>
  <si>
    <t>Náklady soupisu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</si>
</sst>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"/>
  </numFmts>
  <fonts count="12" x14ac:knownFonts="1">
    <font>
      <sz val="8"/>
      <name val="Arial CE"/>
      <family val="2"/>
    </font>
    <font>
      <sz val="9"/>
      <name val="Arial CE"/>
    </font>
    <font>
      <sz val="9"/>
      <color rgb="FF969696"/>
      <name val="Arial CE"/>
    </font>
    <font>
      <sz val="8"/>
      <color rgb="FFFF0000"/>
      <name val="Arial CE"/>
    </font>
    <font>
      <sz val="7"/>
      <color rgb="FF96969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003366"/>
      <name val="Arial CE"/>
    </font>
    <font>
      <sz val="12"/>
      <color rgb="FF003366"/>
      <name val="Arial CE"/>
    </font>
    <font>
      <b/>
      <sz val="8"/>
      <name val="Arial CE"/>
    </font>
    <font>
      <sz val="8"/>
      <color rgb="FF960000"/>
      <name val="Arial CE"/>
    </font>
    <font>
      <b/>
      <sz val="12"/>
      <color rgb="FF960000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165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4" xfId="0" applyNumberFormat="1" applyFont="1" applyBorder="1"/>
    <xf numFmtId="164" fontId="7" fillId="0" borderId="0" xfId="0" applyNumberFormat="1" applyFont="1"/>
    <xf numFmtId="0" fontId="7" fillId="0" borderId="5" xfId="0" applyFont="1" applyBorder="1"/>
    <xf numFmtId="0" fontId="7" fillId="0" borderId="1" xfId="0" applyFont="1" applyBorder="1"/>
    <xf numFmtId="4" fontId="8" fillId="0" borderId="0" xfId="0" applyNumberFormat="1" applyFont="1"/>
    <xf numFmtId="0" fontId="7" fillId="0" borderId="0" xfId="0" applyFont="1" applyProtection="1">
      <protection locked="0"/>
    </xf>
    <xf numFmtId="0" fontId="8" fillId="0" borderId="0" xfId="0" applyFont="1" applyAlignment="1">
      <alignment horizontal="left"/>
    </xf>
    <xf numFmtId="4" fontId="9" fillId="0" borderId="0" xfId="0" applyNumberFormat="1" applyFont="1" applyAlignment="1">
      <alignment vertical="center"/>
    </xf>
    <xf numFmtId="164" fontId="10" fillId="0" borderId="7" xfId="0" applyNumberFormat="1" applyFont="1" applyBorder="1"/>
    <xf numFmtId="0" fontId="0" fillId="0" borderId="8" xfId="0" applyBorder="1" applyAlignment="1">
      <alignment vertical="center"/>
    </xf>
    <xf numFmtId="164" fontId="10" fillId="0" borderId="8" xfId="0" applyNumberFormat="1" applyFont="1" applyBorder="1"/>
    <xf numFmtId="0" fontId="0" fillId="0" borderId="9" xfId="0" applyBorder="1" applyAlignment="1">
      <alignment vertical="center"/>
    </xf>
    <xf numFmtId="4" fontId="11" fillId="0" borderId="0" xfId="0" applyNumberFormat="1" applyFont="1"/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C7A10BD1-0D87-47B4-A869-456F6C9993A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EC4A1-B14E-4CE0-9B60-5D607BA0BE02}">
  <sheetPr>
    <pageSetUpPr fitToPage="1"/>
  </sheetPr>
  <dimension ref="B1:BM79"/>
  <sheetViews>
    <sheetView showGridLines="0" tabSelected="1" topLeftCell="A49" workbookViewId="0">
      <selection activeCell="H68" sqref="H6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" customWidth="1"/>
    <col min="10" max="11" width="20.1640625" customWidth="1"/>
    <col min="12" max="12" width="9.33203125" customWidth="1"/>
    <col min="13" max="13" width="10.8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1" spans="2:65" s="2" customFormat="1" ht="22.9" customHeight="1" x14ac:dyDescent="0.25">
      <c r="B1" s="3"/>
      <c r="C1" s="63" t="s">
        <v>190</v>
      </c>
      <c r="I1" s="62"/>
      <c r="J1" s="61">
        <f>BK1</f>
        <v>0</v>
      </c>
      <c r="L1" s="3"/>
      <c r="M1" s="60"/>
      <c r="N1" s="58"/>
      <c r="O1" s="58"/>
      <c r="P1" s="59">
        <f>P2+P27</f>
        <v>0</v>
      </c>
      <c r="Q1" s="58"/>
      <c r="R1" s="59">
        <f>R2+R27</f>
        <v>0</v>
      </c>
      <c r="S1" s="58"/>
      <c r="T1" s="57">
        <f>T2+T27</f>
        <v>3.7100000000000001E-2</v>
      </c>
      <c r="AT1" s="8" t="s">
        <v>146</v>
      </c>
      <c r="AU1" s="8" t="s">
        <v>189</v>
      </c>
      <c r="BK1" s="56">
        <f>BK2+BK27</f>
        <v>0</v>
      </c>
    </row>
    <row r="2" spans="2:65" s="45" customFormat="1" ht="25.9" customHeight="1" x14ac:dyDescent="0.2">
      <c r="B2" s="52"/>
      <c r="D2" s="47" t="s">
        <v>146</v>
      </c>
      <c r="E2" s="55" t="s">
        <v>188</v>
      </c>
      <c r="F2" s="55" t="s">
        <v>187</v>
      </c>
      <c r="I2" s="54"/>
      <c r="J2" s="53">
        <f>BK2</f>
        <v>0</v>
      </c>
      <c r="L2" s="52"/>
      <c r="M2" s="51"/>
      <c r="P2" s="50">
        <f>SUM(P3:P26)</f>
        <v>0</v>
      </c>
      <c r="R2" s="50">
        <f>SUM(R3:R26)</f>
        <v>0</v>
      </c>
      <c r="T2" s="49">
        <f>SUM(T3:T26)</f>
        <v>2.75E-2</v>
      </c>
      <c r="AR2" s="47" t="s">
        <v>2</v>
      </c>
      <c r="AT2" s="48" t="s">
        <v>146</v>
      </c>
      <c r="AU2" s="48" t="s">
        <v>50</v>
      </c>
      <c r="AY2" s="47" t="s">
        <v>3</v>
      </c>
      <c r="BK2" s="46">
        <f>SUM(BK3:BK26)</f>
        <v>0</v>
      </c>
    </row>
    <row r="3" spans="2:65" s="2" customFormat="1" ht="21.75" customHeight="1" x14ac:dyDescent="0.2">
      <c r="B3" s="3"/>
      <c r="C3" s="20" t="s">
        <v>2</v>
      </c>
      <c r="D3" s="20" t="s">
        <v>4</v>
      </c>
      <c r="E3" s="19" t="s">
        <v>186</v>
      </c>
      <c r="F3" s="14" t="s">
        <v>185</v>
      </c>
      <c r="G3" s="18" t="s">
        <v>17</v>
      </c>
      <c r="H3" s="17">
        <v>11</v>
      </c>
      <c r="I3" s="16"/>
      <c r="J3" s="15">
        <f>ROUND(I3*H3,2)</f>
        <v>0</v>
      </c>
      <c r="K3" s="14"/>
      <c r="L3" s="3"/>
      <c r="M3" s="13" t="s">
        <v>6</v>
      </c>
      <c r="N3" s="12" t="s">
        <v>5</v>
      </c>
      <c r="P3" s="11">
        <f>O3*H3</f>
        <v>0</v>
      </c>
      <c r="Q3" s="11">
        <v>0</v>
      </c>
      <c r="R3" s="11">
        <f>Q3*H3</f>
        <v>0</v>
      </c>
      <c r="S3" s="11">
        <v>2.5000000000000001E-3</v>
      </c>
      <c r="T3" s="10">
        <f>S3*H3</f>
        <v>2.75E-2</v>
      </c>
      <c r="AR3" s="7" t="s">
        <v>1</v>
      </c>
      <c r="AT3" s="7" t="s">
        <v>4</v>
      </c>
      <c r="AU3" s="7" t="s">
        <v>2</v>
      </c>
      <c r="AY3" s="8" t="s">
        <v>3</v>
      </c>
      <c r="BE3" s="9">
        <f>IF(N3="základní",J3,0)</f>
        <v>0</v>
      </c>
      <c r="BF3" s="9">
        <f>IF(N3="snížená",J3,0)</f>
        <v>0</v>
      </c>
      <c r="BG3" s="9">
        <f>IF(N3="zákl. přenesená",J3,0)</f>
        <v>0</v>
      </c>
      <c r="BH3" s="9">
        <f>IF(N3="sníž. přenesená",J3,0)</f>
        <v>0</v>
      </c>
      <c r="BI3" s="9">
        <f>IF(N3="nulová",J3,0)</f>
        <v>0</v>
      </c>
      <c r="BJ3" s="8" t="s">
        <v>2</v>
      </c>
      <c r="BK3" s="9">
        <f>ROUND(I3*H3,2)</f>
        <v>0</v>
      </c>
      <c r="BL3" s="8" t="s">
        <v>1</v>
      </c>
      <c r="BM3" s="7" t="s">
        <v>51</v>
      </c>
    </row>
    <row r="4" spans="2:65" s="2" customFormat="1" ht="16.5" customHeight="1" x14ac:dyDescent="0.2">
      <c r="B4" s="3"/>
      <c r="C4" s="20" t="s">
        <v>51</v>
      </c>
      <c r="D4" s="20" t="s">
        <v>4</v>
      </c>
      <c r="E4" s="19" t="s">
        <v>184</v>
      </c>
      <c r="F4" s="14" t="s">
        <v>183</v>
      </c>
      <c r="G4" s="18" t="s">
        <v>17</v>
      </c>
      <c r="H4" s="17">
        <v>2</v>
      </c>
      <c r="I4" s="16"/>
      <c r="J4" s="15">
        <f>ROUND(I4*H4,2)</f>
        <v>0</v>
      </c>
      <c r="K4" s="14"/>
      <c r="L4" s="3"/>
      <c r="M4" s="13" t="s">
        <v>6</v>
      </c>
      <c r="N4" s="12" t="s">
        <v>5</v>
      </c>
      <c r="P4" s="11">
        <f>O4*H4</f>
        <v>0</v>
      </c>
      <c r="Q4" s="11">
        <v>0</v>
      </c>
      <c r="R4" s="11">
        <f>Q4*H4</f>
        <v>0</v>
      </c>
      <c r="S4" s="11">
        <v>0</v>
      </c>
      <c r="T4" s="10">
        <f>S4*H4</f>
        <v>0</v>
      </c>
      <c r="AR4" s="7" t="s">
        <v>1</v>
      </c>
      <c r="AT4" s="7" t="s">
        <v>4</v>
      </c>
      <c r="AU4" s="7" t="s">
        <v>2</v>
      </c>
      <c r="AY4" s="8" t="s">
        <v>3</v>
      </c>
      <c r="BE4" s="9">
        <f>IF(N4="základní",J4,0)</f>
        <v>0</v>
      </c>
      <c r="BF4" s="9">
        <f>IF(N4="snížená",J4,0)</f>
        <v>0</v>
      </c>
      <c r="BG4" s="9">
        <f>IF(N4="zákl. přenesená",J4,0)</f>
        <v>0</v>
      </c>
      <c r="BH4" s="9">
        <f>IF(N4="sníž. přenesená",J4,0)</f>
        <v>0</v>
      </c>
      <c r="BI4" s="9">
        <f>IF(N4="nulová",J4,0)</f>
        <v>0</v>
      </c>
      <c r="BJ4" s="8" t="s">
        <v>2</v>
      </c>
      <c r="BK4" s="9">
        <f>ROUND(I4*H4,2)</f>
        <v>0</v>
      </c>
      <c r="BL4" s="8" t="s">
        <v>1</v>
      </c>
      <c r="BM4" s="7" t="s">
        <v>1</v>
      </c>
    </row>
    <row r="5" spans="2:65" s="2" customFormat="1" ht="16.5" customHeight="1" x14ac:dyDescent="0.2">
      <c r="B5" s="3"/>
      <c r="C5" s="20" t="s">
        <v>177</v>
      </c>
      <c r="D5" s="20" t="s">
        <v>4</v>
      </c>
      <c r="E5" s="19" t="s">
        <v>182</v>
      </c>
      <c r="F5" s="14" t="s">
        <v>181</v>
      </c>
      <c r="G5" s="18" t="s">
        <v>17</v>
      </c>
      <c r="H5" s="17">
        <v>12</v>
      </c>
      <c r="I5" s="16"/>
      <c r="J5" s="15">
        <f>ROUND(I5*H5,2)</f>
        <v>0</v>
      </c>
      <c r="K5" s="14"/>
      <c r="L5" s="3"/>
      <c r="M5" s="13" t="s">
        <v>6</v>
      </c>
      <c r="N5" s="12" t="s">
        <v>5</v>
      </c>
      <c r="P5" s="11">
        <f>O5*H5</f>
        <v>0</v>
      </c>
      <c r="Q5" s="11">
        <v>0</v>
      </c>
      <c r="R5" s="11">
        <f>Q5*H5</f>
        <v>0</v>
      </c>
      <c r="S5" s="11">
        <v>0</v>
      </c>
      <c r="T5" s="10">
        <f>S5*H5</f>
        <v>0</v>
      </c>
      <c r="AR5" s="7" t="s">
        <v>1</v>
      </c>
      <c r="AT5" s="7" t="s">
        <v>4</v>
      </c>
      <c r="AU5" s="7" t="s">
        <v>2</v>
      </c>
      <c r="AY5" s="8" t="s">
        <v>3</v>
      </c>
      <c r="BE5" s="9">
        <f>IF(N5="základní",J5,0)</f>
        <v>0</v>
      </c>
      <c r="BF5" s="9">
        <f>IF(N5="snížená",J5,0)</f>
        <v>0</v>
      </c>
      <c r="BG5" s="9">
        <f>IF(N5="zákl. přenesená",J5,0)</f>
        <v>0</v>
      </c>
      <c r="BH5" s="9">
        <f>IF(N5="sníž. přenesená",J5,0)</f>
        <v>0</v>
      </c>
      <c r="BI5" s="9">
        <f>IF(N5="nulová",J5,0)</f>
        <v>0</v>
      </c>
      <c r="BJ5" s="8" t="s">
        <v>2</v>
      </c>
      <c r="BK5" s="9">
        <f>ROUND(I5*H5,2)</f>
        <v>0</v>
      </c>
      <c r="BL5" s="8" t="s">
        <v>1</v>
      </c>
      <c r="BM5" s="7" t="s">
        <v>127</v>
      </c>
    </row>
    <row r="6" spans="2:65" s="2" customFormat="1" ht="16.5" customHeight="1" x14ac:dyDescent="0.2">
      <c r="B6" s="3"/>
      <c r="C6" s="20" t="s">
        <v>1</v>
      </c>
      <c r="D6" s="20" t="s">
        <v>4</v>
      </c>
      <c r="E6" s="19" t="s">
        <v>180</v>
      </c>
      <c r="F6" s="14" t="s">
        <v>179</v>
      </c>
      <c r="G6" s="18" t="s">
        <v>12</v>
      </c>
      <c r="H6" s="17">
        <v>3</v>
      </c>
      <c r="I6" s="16"/>
      <c r="J6" s="15">
        <f>ROUND(I6*H6,2)</f>
        <v>0</v>
      </c>
      <c r="K6" s="14"/>
      <c r="L6" s="3"/>
      <c r="M6" s="13" t="s">
        <v>6</v>
      </c>
      <c r="N6" s="12" t="s">
        <v>5</v>
      </c>
      <c r="P6" s="11">
        <f>O6*H6</f>
        <v>0</v>
      </c>
      <c r="Q6" s="11">
        <v>0</v>
      </c>
      <c r="R6" s="11">
        <f>Q6*H6</f>
        <v>0</v>
      </c>
      <c r="S6" s="11">
        <v>0</v>
      </c>
      <c r="T6" s="10">
        <f>S6*H6</f>
        <v>0</v>
      </c>
      <c r="AR6" s="7" t="s">
        <v>1</v>
      </c>
      <c r="AT6" s="7" t="s">
        <v>4</v>
      </c>
      <c r="AU6" s="7" t="s">
        <v>2</v>
      </c>
      <c r="AY6" s="8" t="s">
        <v>3</v>
      </c>
      <c r="BE6" s="9">
        <f>IF(N6="základní",J6,0)</f>
        <v>0</v>
      </c>
      <c r="BF6" s="9">
        <f>IF(N6="snížená",J6,0)</f>
        <v>0</v>
      </c>
      <c r="BG6" s="9">
        <f>IF(N6="zákl. přenesená",J6,0)</f>
        <v>0</v>
      </c>
      <c r="BH6" s="9">
        <f>IF(N6="sníž. přenesená",J6,0)</f>
        <v>0</v>
      </c>
      <c r="BI6" s="9">
        <f>IF(N6="nulová",J6,0)</f>
        <v>0</v>
      </c>
      <c r="BJ6" s="8" t="s">
        <v>2</v>
      </c>
      <c r="BK6" s="9">
        <f>ROUND(I6*H6,2)</f>
        <v>0</v>
      </c>
      <c r="BL6" s="8" t="s">
        <v>1</v>
      </c>
      <c r="BM6" s="7" t="s">
        <v>170</v>
      </c>
    </row>
    <row r="7" spans="2:65" s="38" customFormat="1" x14ac:dyDescent="0.2">
      <c r="B7" s="42"/>
      <c r="D7" s="29" t="s">
        <v>48</v>
      </c>
      <c r="E7" s="39" t="s">
        <v>6</v>
      </c>
      <c r="F7" s="44" t="s">
        <v>53</v>
      </c>
      <c r="H7" s="39" t="s">
        <v>6</v>
      </c>
      <c r="I7" s="43"/>
      <c r="L7" s="42"/>
      <c r="M7" s="41"/>
      <c r="T7" s="40"/>
      <c r="AT7" s="39" t="s">
        <v>48</v>
      </c>
      <c r="AU7" s="39" t="s">
        <v>2</v>
      </c>
      <c r="AV7" s="38" t="s">
        <v>2</v>
      </c>
      <c r="AW7" s="38" t="s">
        <v>47</v>
      </c>
      <c r="AX7" s="38" t="s">
        <v>50</v>
      </c>
      <c r="AY7" s="39" t="s">
        <v>3</v>
      </c>
    </row>
    <row r="8" spans="2:65" s="38" customFormat="1" ht="33.75" x14ac:dyDescent="0.2">
      <c r="B8" s="42"/>
      <c r="D8" s="29" t="s">
        <v>48</v>
      </c>
      <c r="E8" s="39" t="s">
        <v>6</v>
      </c>
      <c r="F8" s="44" t="s">
        <v>178</v>
      </c>
      <c r="H8" s="39" t="s">
        <v>6</v>
      </c>
      <c r="I8" s="43"/>
      <c r="L8" s="42"/>
      <c r="M8" s="41"/>
      <c r="T8" s="40"/>
      <c r="AT8" s="39" t="s">
        <v>48</v>
      </c>
      <c r="AU8" s="39" t="s">
        <v>2</v>
      </c>
      <c r="AV8" s="38" t="s">
        <v>2</v>
      </c>
      <c r="AW8" s="38" t="s">
        <v>47</v>
      </c>
      <c r="AX8" s="38" t="s">
        <v>50</v>
      </c>
      <c r="AY8" s="39" t="s">
        <v>3</v>
      </c>
    </row>
    <row r="9" spans="2:65" s="30" customFormat="1" x14ac:dyDescent="0.2">
      <c r="B9" s="34"/>
      <c r="D9" s="29" t="s">
        <v>48</v>
      </c>
      <c r="E9" s="31" t="s">
        <v>6</v>
      </c>
      <c r="F9" s="37" t="s">
        <v>177</v>
      </c>
      <c r="H9" s="36">
        <v>3</v>
      </c>
      <c r="I9" s="35"/>
      <c r="L9" s="34"/>
      <c r="M9" s="33"/>
      <c r="T9" s="32"/>
      <c r="AT9" s="31" t="s">
        <v>48</v>
      </c>
      <c r="AU9" s="31" t="s">
        <v>2</v>
      </c>
      <c r="AV9" s="30" t="s">
        <v>51</v>
      </c>
      <c r="AW9" s="30" t="s">
        <v>47</v>
      </c>
      <c r="AX9" s="30" t="s">
        <v>50</v>
      </c>
      <c r="AY9" s="31" t="s">
        <v>3</v>
      </c>
    </row>
    <row r="10" spans="2:65" s="21" customFormat="1" x14ac:dyDescent="0.2">
      <c r="B10" s="25"/>
      <c r="D10" s="29" t="s">
        <v>48</v>
      </c>
      <c r="E10" s="22" t="s">
        <v>6</v>
      </c>
      <c r="F10" s="28" t="s">
        <v>49</v>
      </c>
      <c r="H10" s="27">
        <v>3</v>
      </c>
      <c r="I10" s="26"/>
      <c r="L10" s="25"/>
      <c r="M10" s="24"/>
      <c r="T10" s="23"/>
      <c r="AT10" s="22" t="s">
        <v>48</v>
      </c>
      <c r="AU10" s="22" t="s">
        <v>2</v>
      </c>
      <c r="AV10" s="21" t="s">
        <v>1</v>
      </c>
      <c r="AW10" s="21" t="s">
        <v>47</v>
      </c>
      <c r="AX10" s="21" t="s">
        <v>2</v>
      </c>
      <c r="AY10" s="22" t="s">
        <v>3</v>
      </c>
    </row>
    <row r="11" spans="2:65" s="2" customFormat="1" ht="16.5" customHeight="1" x14ac:dyDescent="0.2">
      <c r="B11" s="3"/>
      <c r="C11" s="20" t="s">
        <v>176</v>
      </c>
      <c r="D11" s="20" t="s">
        <v>4</v>
      </c>
      <c r="E11" s="19" t="s">
        <v>67</v>
      </c>
      <c r="F11" s="14" t="s">
        <v>66</v>
      </c>
      <c r="G11" s="18" t="s">
        <v>55</v>
      </c>
      <c r="H11" s="17">
        <v>100</v>
      </c>
      <c r="I11" s="16"/>
      <c r="J11" s="15">
        <f>ROUND(I11*H11,2)</f>
        <v>0</v>
      </c>
      <c r="K11" s="14"/>
      <c r="L11" s="3"/>
      <c r="M11" s="13" t="s">
        <v>6</v>
      </c>
      <c r="N11" s="12" t="s">
        <v>5</v>
      </c>
      <c r="P11" s="11">
        <f>O11*H11</f>
        <v>0</v>
      </c>
      <c r="Q11" s="11">
        <v>0</v>
      </c>
      <c r="R11" s="11">
        <f>Q11*H11</f>
        <v>0</v>
      </c>
      <c r="S11" s="11">
        <v>0</v>
      </c>
      <c r="T11" s="10">
        <f>S11*H11</f>
        <v>0</v>
      </c>
      <c r="AR11" s="7" t="s">
        <v>1</v>
      </c>
      <c r="AT11" s="7" t="s">
        <v>4</v>
      </c>
      <c r="AU11" s="7" t="s">
        <v>2</v>
      </c>
      <c r="AY11" s="8" t="s">
        <v>3</v>
      </c>
      <c r="BE11" s="9">
        <f>IF(N11="základní",J11,0)</f>
        <v>0</v>
      </c>
      <c r="BF11" s="9">
        <f>IF(N11="snížená",J11,0)</f>
        <v>0</v>
      </c>
      <c r="BG11" s="9">
        <f>IF(N11="zákl. přenesená",J11,0)</f>
        <v>0</v>
      </c>
      <c r="BH11" s="9">
        <f>IF(N11="sníž. přenesená",J11,0)</f>
        <v>0</v>
      </c>
      <c r="BI11" s="9">
        <f>IF(N11="nulová",J11,0)</f>
        <v>0</v>
      </c>
      <c r="BJ11" s="8" t="s">
        <v>2</v>
      </c>
      <c r="BK11" s="9">
        <f>ROUND(I11*H11,2)</f>
        <v>0</v>
      </c>
      <c r="BL11" s="8" t="s">
        <v>1</v>
      </c>
      <c r="BM11" s="7" t="s">
        <v>167</v>
      </c>
    </row>
    <row r="12" spans="2:65" s="2" customFormat="1" ht="33" customHeight="1" x14ac:dyDescent="0.2">
      <c r="B12" s="3"/>
      <c r="C12" s="20" t="s">
        <v>127</v>
      </c>
      <c r="D12" s="20" t="s">
        <v>4</v>
      </c>
      <c r="E12" s="19" t="s">
        <v>175</v>
      </c>
      <c r="F12" s="14" t="s">
        <v>174</v>
      </c>
      <c r="G12" s="18" t="s">
        <v>55</v>
      </c>
      <c r="H12" s="17">
        <v>100</v>
      </c>
      <c r="I12" s="16"/>
      <c r="J12" s="15">
        <f>ROUND(I12*H12,2)</f>
        <v>0</v>
      </c>
      <c r="K12" s="14"/>
      <c r="L12" s="3"/>
      <c r="M12" s="13" t="s">
        <v>6</v>
      </c>
      <c r="N12" s="12" t="s">
        <v>5</v>
      </c>
      <c r="P12" s="11">
        <f>O12*H12</f>
        <v>0</v>
      </c>
      <c r="Q12" s="11">
        <v>0</v>
      </c>
      <c r="R12" s="11">
        <f>Q12*H12</f>
        <v>0</v>
      </c>
      <c r="S12" s="11">
        <v>0</v>
      </c>
      <c r="T12" s="10">
        <f>S12*H12</f>
        <v>0</v>
      </c>
      <c r="AR12" s="7" t="s">
        <v>1</v>
      </c>
      <c r="AT12" s="7" t="s">
        <v>4</v>
      </c>
      <c r="AU12" s="7" t="s">
        <v>2</v>
      </c>
      <c r="AY12" s="8" t="s">
        <v>3</v>
      </c>
      <c r="BE12" s="9">
        <f>IF(N12="základní",J12,0)</f>
        <v>0</v>
      </c>
      <c r="BF12" s="9">
        <f>IF(N12="snížená",J12,0)</f>
        <v>0</v>
      </c>
      <c r="BG12" s="9">
        <f>IF(N12="zákl. přenesená",J12,0)</f>
        <v>0</v>
      </c>
      <c r="BH12" s="9">
        <f>IF(N12="sníž. přenesená",J12,0)</f>
        <v>0</v>
      </c>
      <c r="BI12" s="9">
        <f>IF(N12="nulová",J12,0)</f>
        <v>0</v>
      </c>
      <c r="BJ12" s="8" t="s">
        <v>2</v>
      </c>
      <c r="BK12" s="9">
        <f>ROUND(I12*H12,2)</f>
        <v>0</v>
      </c>
      <c r="BL12" s="8" t="s">
        <v>1</v>
      </c>
      <c r="BM12" s="7" t="s">
        <v>160</v>
      </c>
    </row>
    <row r="13" spans="2:65" s="38" customFormat="1" x14ac:dyDescent="0.2">
      <c r="B13" s="42"/>
      <c r="D13" s="29" t="s">
        <v>48</v>
      </c>
      <c r="E13" s="39" t="s">
        <v>6</v>
      </c>
      <c r="F13" s="44" t="s">
        <v>53</v>
      </c>
      <c r="H13" s="39" t="s">
        <v>6</v>
      </c>
      <c r="I13" s="43"/>
      <c r="L13" s="42"/>
      <c r="M13" s="41"/>
      <c r="T13" s="40"/>
      <c r="AT13" s="39" t="s">
        <v>48</v>
      </c>
      <c r="AU13" s="39" t="s">
        <v>2</v>
      </c>
      <c r="AV13" s="38" t="s">
        <v>2</v>
      </c>
      <c r="AW13" s="38" t="s">
        <v>47</v>
      </c>
      <c r="AX13" s="38" t="s">
        <v>50</v>
      </c>
      <c r="AY13" s="39" t="s">
        <v>3</v>
      </c>
    </row>
    <row r="14" spans="2:65" s="30" customFormat="1" x14ac:dyDescent="0.2">
      <c r="B14" s="34"/>
      <c r="D14" s="29" t="s">
        <v>48</v>
      </c>
      <c r="E14" s="31" t="s">
        <v>6</v>
      </c>
      <c r="F14" s="37" t="s">
        <v>29</v>
      </c>
      <c r="H14" s="36">
        <v>100</v>
      </c>
      <c r="I14" s="35"/>
      <c r="L14" s="34"/>
      <c r="M14" s="33"/>
      <c r="T14" s="32"/>
      <c r="AT14" s="31" t="s">
        <v>48</v>
      </c>
      <c r="AU14" s="31" t="s">
        <v>2</v>
      </c>
      <c r="AV14" s="30" t="s">
        <v>51</v>
      </c>
      <c r="AW14" s="30" t="s">
        <v>47</v>
      </c>
      <c r="AX14" s="30" t="s">
        <v>50</v>
      </c>
      <c r="AY14" s="31" t="s">
        <v>3</v>
      </c>
    </row>
    <row r="15" spans="2:65" s="21" customFormat="1" x14ac:dyDescent="0.2">
      <c r="B15" s="25"/>
      <c r="D15" s="29" t="s">
        <v>48</v>
      </c>
      <c r="E15" s="22" t="s">
        <v>6</v>
      </c>
      <c r="F15" s="28" t="s">
        <v>49</v>
      </c>
      <c r="H15" s="27">
        <v>100</v>
      </c>
      <c r="I15" s="26"/>
      <c r="L15" s="25"/>
      <c r="M15" s="24"/>
      <c r="T15" s="23"/>
      <c r="AT15" s="22" t="s">
        <v>48</v>
      </c>
      <c r="AU15" s="22" t="s">
        <v>2</v>
      </c>
      <c r="AV15" s="21" t="s">
        <v>1</v>
      </c>
      <c r="AW15" s="21" t="s">
        <v>47</v>
      </c>
      <c r="AX15" s="21" t="s">
        <v>2</v>
      </c>
      <c r="AY15" s="22" t="s">
        <v>3</v>
      </c>
    </row>
    <row r="16" spans="2:65" s="2" customFormat="1" ht="21.75" customHeight="1" x14ac:dyDescent="0.2">
      <c r="B16" s="3"/>
      <c r="C16" s="20" t="s">
        <v>173</v>
      </c>
      <c r="D16" s="20" t="s">
        <v>4</v>
      </c>
      <c r="E16" s="19" t="s">
        <v>172</v>
      </c>
      <c r="F16" s="14" t="s">
        <v>171</v>
      </c>
      <c r="G16" s="18" t="s">
        <v>17</v>
      </c>
      <c r="H16" s="17">
        <v>240</v>
      </c>
      <c r="I16" s="16"/>
      <c r="J16" s="15">
        <f>ROUND(I16*H16,2)</f>
        <v>0</v>
      </c>
      <c r="K16" s="14"/>
      <c r="L16" s="3"/>
      <c r="M16" s="13" t="s">
        <v>6</v>
      </c>
      <c r="N16" s="12" t="s">
        <v>5</v>
      </c>
      <c r="P16" s="11">
        <f>O16*H16</f>
        <v>0</v>
      </c>
      <c r="Q16" s="11">
        <v>0</v>
      </c>
      <c r="R16" s="11">
        <f>Q16*H16</f>
        <v>0</v>
      </c>
      <c r="S16" s="11">
        <v>0</v>
      </c>
      <c r="T16" s="10">
        <f>S16*H16</f>
        <v>0</v>
      </c>
      <c r="AR16" s="7" t="s">
        <v>1</v>
      </c>
      <c r="AT16" s="7" t="s">
        <v>4</v>
      </c>
      <c r="AU16" s="7" t="s">
        <v>2</v>
      </c>
      <c r="AY16" s="8" t="s">
        <v>3</v>
      </c>
      <c r="BE16" s="9">
        <f>IF(N16="základní",J16,0)</f>
        <v>0</v>
      </c>
      <c r="BF16" s="9">
        <f>IF(N16="snížená",J16,0)</f>
        <v>0</v>
      </c>
      <c r="BG16" s="9">
        <f>IF(N16="zákl. přenesená",J16,0)</f>
        <v>0</v>
      </c>
      <c r="BH16" s="9">
        <f>IF(N16="sníž. přenesená",J16,0)</f>
        <v>0</v>
      </c>
      <c r="BI16" s="9">
        <f>IF(N16="nulová",J16,0)</f>
        <v>0</v>
      </c>
      <c r="BJ16" s="8" t="s">
        <v>2</v>
      </c>
      <c r="BK16" s="9">
        <f>ROUND(I16*H16,2)</f>
        <v>0</v>
      </c>
      <c r="BL16" s="8" t="s">
        <v>1</v>
      </c>
      <c r="BM16" s="7" t="s">
        <v>156</v>
      </c>
    </row>
    <row r="17" spans="2:65" s="2" customFormat="1" ht="21.75" customHeight="1" x14ac:dyDescent="0.2">
      <c r="B17" s="3"/>
      <c r="C17" s="20" t="s">
        <v>170</v>
      </c>
      <c r="D17" s="20" t="s">
        <v>4</v>
      </c>
      <c r="E17" s="19" t="s">
        <v>44</v>
      </c>
      <c r="F17" s="14" t="s">
        <v>43</v>
      </c>
      <c r="G17" s="18" t="s">
        <v>12</v>
      </c>
      <c r="H17" s="17">
        <v>240</v>
      </c>
      <c r="I17" s="16"/>
      <c r="J17" s="15">
        <f>ROUND(I17*H17,2)</f>
        <v>0</v>
      </c>
      <c r="K17" s="14"/>
      <c r="L17" s="3"/>
      <c r="M17" s="13" t="s">
        <v>6</v>
      </c>
      <c r="N17" s="12" t="s">
        <v>5</v>
      </c>
      <c r="P17" s="11">
        <f>O17*H17</f>
        <v>0</v>
      </c>
      <c r="Q17" s="11">
        <v>0</v>
      </c>
      <c r="R17" s="11">
        <f>Q17*H17</f>
        <v>0</v>
      </c>
      <c r="S17" s="11">
        <v>0</v>
      </c>
      <c r="T17" s="10">
        <f>S17*H17</f>
        <v>0</v>
      </c>
      <c r="AR17" s="7" t="s">
        <v>1</v>
      </c>
      <c r="AT17" s="7" t="s">
        <v>4</v>
      </c>
      <c r="AU17" s="7" t="s">
        <v>2</v>
      </c>
      <c r="AY17" s="8" t="s">
        <v>3</v>
      </c>
      <c r="BE17" s="9">
        <f>IF(N17="základní",J17,0)</f>
        <v>0</v>
      </c>
      <c r="BF17" s="9">
        <f>IF(N17="snížená",J17,0)</f>
        <v>0</v>
      </c>
      <c r="BG17" s="9">
        <f>IF(N17="zákl. přenesená",J17,0)</f>
        <v>0</v>
      </c>
      <c r="BH17" s="9">
        <f>IF(N17="sníž. přenesená",J17,0)</f>
        <v>0</v>
      </c>
      <c r="BI17" s="9">
        <f>IF(N17="nulová",J17,0)</f>
        <v>0</v>
      </c>
      <c r="BJ17" s="8" t="s">
        <v>2</v>
      </c>
      <c r="BK17" s="9">
        <f>ROUND(I17*H17,2)</f>
        <v>0</v>
      </c>
      <c r="BL17" s="8" t="s">
        <v>1</v>
      </c>
      <c r="BM17" s="7" t="s">
        <v>152</v>
      </c>
    </row>
    <row r="18" spans="2:65" s="2" customFormat="1" ht="33" customHeight="1" x14ac:dyDescent="0.2">
      <c r="B18" s="3"/>
      <c r="C18" s="20" t="s">
        <v>169</v>
      </c>
      <c r="D18" s="20" t="s">
        <v>4</v>
      </c>
      <c r="E18" s="19" t="s">
        <v>42</v>
      </c>
      <c r="F18" s="14" t="s">
        <v>41</v>
      </c>
      <c r="G18" s="18" t="s">
        <v>12</v>
      </c>
      <c r="H18" s="17">
        <v>240</v>
      </c>
      <c r="I18" s="16"/>
      <c r="J18" s="15">
        <f>ROUND(I18*H18,2)</f>
        <v>0</v>
      </c>
      <c r="K18" s="14"/>
      <c r="L18" s="3"/>
      <c r="M18" s="13" t="s">
        <v>6</v>
      </c>
      <c r="N18" s="12" t="s">
        <v>5</v>
      </c>
      <c r="P18" s="11">
        <f>O18*H18</f>
        <v>0</v>
      </c>
      <c r="Q18" s="11">
        <v>0</v>
      </c>
      <c r="R18" s="11">
        <f>Q18*H18</f>
        <v>0</v>
      </c>
      <c r="S18" s="11">
        <v>0</v>
      </c>
      <c r="T18" s="10">
        <f>S18*H18</f>
        <v>0</v>
      </c>
      <c r="AR18" s="7" t="s">
        <v>1</v>
      </c>
      <c r="AT18" s="7" t="s">
        <v>4</v>
      </c>
      <c r="AU18" s="7" t="s">
        <v>2</v>
      </c>
      <c r="AY18" s="8" t="s">
        <v>3</v>
      </c>
      <c r="BE18" s="9">
        <f>IF(N18="základní",J18,0)</f>
        <v>0</v>
      </c>
      <c r="BF18" s="9">
        <f>IF(N18="snížená",J18,0)</f>
        <v>0</v>
      </c>
      <c r="BG18" s="9">
        <f>IF(N18="zákl. přenesená",J18,0)</f>
        <v>0</v>
      </c>
      <c r="BH18" s="9">
        <f>IF(N18="sníž. přenesená",J18,0)</f>
        <v>0</v>
      </c>
      <c r="BI18" s="9">
        <f>IF(N18="nulová",J18,0)</f>
        <v>0</v>
      </c>
      <c r="BJ18" s="8" t="s">
        <v>2</v>
      </c>
      <c r="BK18" s="9">
        <f>ROUND(I18*H18,2)</f>
        <v>0</v>
      </c>
      <c r="BL18" s="8" t="s">
        <v>1</v>
      </c>
      <c r="BM18" s="7" t="s">
        <v>168</v>
      </c>
    </row>
    <row r="19" spans="2:65" s="2" customFormat="1" ht="21.75" customHeight="1" x14ac:dyDescent="0.2">
      <c r="B19" s="3"/>
      <c r="C19" s="20" t="s">
        <v>167</v>
      </c>
      <c r="D19" s="20" t="s">
        <v>4</v>
      </c>
      <c r="E19" s="19" t="s">
        <v>166</v>
      </c>
      <c r="F19" s="14" t="s">
        <v>165</v>
      </c>
      <c r="G19" s="18" t="s">
        <v>55</v>
      </c>
      <c r="H19" s="17">
        <v>10</v>
      </c>
      <c r="I19" s="16"/>
      <c r="J19" s="15">
        <f>ROUND(I19*H19,2)</f>
        <v>0</v>
      </c>
      <c r="K19" s="14"/>
      <c r="L19" s="3"/>
      <c r="M19" s="13" t="s">
        <v>6</v>
      </c>
      <c r="N19" s="12" t="s">
        <v>5</v>
      </c>
      <c r="P19" s="11">
        <f>O19*H19</f>
        <v>0</v>
      </c>
      <c r="Q19" s="11">
        <v>0</v>
      </c>
      <c r="R19" s="11">
        <f>Q19*H19</f>
        <v>0</v>
      </c>
      <c r="S19" s="11">
        <v>0</v>
      </c>
      <c r="T19" s="10">
        <f>S19*H19</f>
        <v>0</v>
      </c>
      <c r="AR19" s="7" t="s">
        <v>1</v>
      </c>
      <c r="AT19" s="7" t="s">
        <v>4</v>
      </c>
      <c r="AU19" s="7" t="s">
        <v>2</v>
      </c>
      <c r="AY19" s="8" t="s">
        <v>3</v>
      </c>
      <c r="BE19" s="9">
        <f>IF(N19="základní",J19,0)</f>
        <v>0</v>
      </c>
      <c r="BF19" s="9">
        <f>IF(N19="snížená",J19,0)</f>
        <v>0</v>
      </c>
      <c r="BG19" s="9">
        <f>IF(N19="zákl. přenesená",J19,0)</f>
        <v>0</v>
      </c>
      <c r="BH19" s="9">
        <f>IF(N19="sníž. přenesená",J19,0)</f>
        <v>0</v>
      </c>
      <c r="BI19" s="9">
        <f>IF(N19="nulová",J19,0)</f>
        <v>0</v>
      </c>
      <c r="BJ19" s="8" t="s">
        <v>2</v>
      </c>
      <c r="BK19" s="9">
        <f>ROUND(I19*H19,2)</f>
        <v>0</v>
      </c>
      <c r="BL19" s="8" t="s">
        <v>1</v>
      </c>
      <c r="BM19" s="7" t="s">
        <v>164</v>
      </c>
    </row>
    <row r="20" spans="2:65" s="2" customFormat="1" ht="21.75" customHeight="1" x14ac:dyDescent="0.2">
      <c r="B20" s="3"/>
      <c r="C20" s="20" t="s">
        <v>163</v>
      </c>
      <c r="D20" s="20" t="s">
        <v>4</v>
      </c>
      <c r="E20" s="19" t="s">
        <v>162</v>
      </c>
      <c r="F20" s="14" t="s">
        <v>161</v>
      </c>
      <c r="G20" s="18" t="s">
        <v>55</v>
      </c>
      <c r="H20" s="17">
        <v>10</v>
      </c>
      <c r="I20" s="16"/>
      <c r="J20" s="15">
        <f>ROUND(I20*H20,2)</f>
        <v>0</v>
      </c>
      <c r="K20" s="14"/>
      <c r="L20" s="3"/>
      <c r="M20" s="13" t="s">
        <v>6</v>
      </c>
      <c r="N20" s="12" t="s">
        <v>5</v>
      </c>
      <c r="P20" s="11">
        <f>O20*H20</f>
        <v>0</v>
      </c>
      <c r="Q20" s="11">
        <v>0</v>
      </c>
      <c r="R20" s="11">
        <f>Q20*H20</f>
        <v>0</v>
      </c>
      <c r="S20" s="11">
        <v>0</v>
      </c>
      <c r="T20" s="10">
        <f>S20*H20</f>
        <v>0</v>
      </c>
      <c r="AR20" s="7" t="s">
        <v>1</v>
      </c>
      <c r="AT20" s="7" t="s">
        <v>4</v>
      </c>
      <c r="AU20" s="7" t="s">
        <v>2</v>
      </c>
      <c r="AY20" s="8" t="s">
        <v>3</v>
      </c>
      <c r="BE20" s="9">
        <f>IF(N20="základní",J20,0)</f>
        <v>0</v>
      </c>
      <c r="BF20" s="9">
        <f>IF(N20="snížená",J20,0)</f>
        <v>0</v>
      </c>
      <c r="BG20" s="9">
        <f>IF(N20="zákl. přenesená",J20,0)</f>
        <v>0</v>
      </c>
      <c r="BH20" s="9">
        <f>IF(N20="sníž. přenesená",J20,0)</f>
        <v>0</v>
      </c>
      <c r="BI20" s="9">
        <f>IF(N20="nulová",J20,0)</f>
        <v>0</v>
      </c>
      <c r="BJ20" s="8" t="s">
        <v>2</v>
      </c>
      <c r="BK20" s="9">
        <f>ROUND(I20*H20,2)</f>
        <v>0</v>
      </c>
      <c r="BL20" s="8" t="s">
        <v>1</v>
      </c>
      <c r="BM20" s="7" t="s">
        <v>142</v>
      </c>
    </row>
    <row r="21" spans="2:65" s="2" customFormat="1" ht="16.5" customHeight="1" x14ac:dyDescent="0.2">
      <c r="B21" s="3"/>
      <c r="C21" s="20" t="s">
        <v>160</v>
      </c>
      <c r="D21" s="20" t="s">
        <v>4</v>
      </c>
      <c r="E21" s="19" t="s">
        <v>159</v>
      </c>
      <c r="F21" s="14" t="s">
        <v>158</v>
      </c>
      <c r="G21" s="18" t="s">
        <v>55</v>
      </c>
      <c r="H21" s="17">
        <v>12</v>
      </c>
      <c r="I21" s="16"/>
      <c r="J21" s="15">
        <f>ROUND(I21*H21,2)</f>
        <v>0</v>
      </c>
      <c r="K21" s="14"/>
      <c r="L21" s="3"/>
      <c r="M21" s="13" t="s">
        <v>6</v>
      </c>
      <c r="N21" s="12" t="s">
        <v>5</v>
      </c>
      <c r="P21" s="11">
        <f>O21*H21</f>
        <v>0</v>
      </c>
      <c r="Q21" s="11">
        <v>0</v>
      </c>
      <c r="R21" s="11">
        <f>Q21*H21</f>
        <v>0</v>
      </c>
      <c r="S21" s="11">
        <v>0</v>
      </c>
      <c r="T21" s="10">
        <f>S21*H21</f>
        <v>0</v>
      </c>
      <c r="AR21" s="7" t="s">
        <v>1</v>
      </c>
      <c r="AT21" s="7" t="s">
        <v>4</v>
      </c>
      <c r="AU21" s="7" t="s">
        <v>2</v>
      </c>
      <c r="AY21" s="8" t="s">
        <v>3</v>
      </c>
      <c r="BE21" s="9">
        <f>IF(N21="základní",J21,0)</f>
        <v>0</v>
      </c>
      <c r="BF21" s="9">
        <f>IF(N21="snížená",J21,0)</f>
        <v>0</v>
      </c>
      <c r="BG21" s="9">
        <f>IF(N21="zákl. přenesená",J21,0)</f>
        <v>0</v>
      </c>
      <c r="BH21" s="9">
        <f>IF(N21="sníž. přenesená",J21,0)</f>
        <v>0</v>
      </c>
      <c r="BI21" s="9">
        <f>IF(N21="nulová",J21,0)</f>
        <v>0</v>
      </c>
      <c r="BJ21" s="8" t="s">
        <v>2</v>
      </c>
      <c r="BK21" s="9">
        <f>ROUND(I21*H21,2)</f>
        <v>0</v>
      </c>
      <c r="BL21" s="8" t="s">
        <v>1</v>
      </c>
      <c r="BM21" s="7" t="s">
        <v>136</v>
      </c>
    </row>
    <row r="22" spans="2:65" s="2" customFormat="1" ht="16.5" customHeight="1" x14ac:dyDescent="0.2">
      <c r="B22" s="3"/>
      <c r="C22" s="20" t="s">
        <v>157</v>
      </c>
      <c r="D22" s="20" t="s">
        <v>4</v>
      </c>
      <c r="E22" s="19" t="s">
        <v>39</v>
      </c>
      <c r="F22" s="14" t="s">
        <v>38</v>
      </c>
      <c r="G22" s="18" t="s">
        <v>17</v>
      </c>
      <c r="H22" s="17">
        <v>1</v>
      </c>
      <c r="I22" s="16"/>
      <c r="J22" s="15">
        <f>ROUND(I22*H22,2)</f>
        <v>0</v>
      </c>
      <c r="K22" s="14"/>
      <c r="L22" s="3"/>
      <c r="M22" s="13" t="s">
        <v>6</v>
      </c>
      <c r="N22" s="12" t="s">
        <v>5</v>
      </c>
      <c r="P22" s="11">
        <f>O22*H22</f>
        <v>0</v>
      </c>
      <c r="Q22" s="11">
        <v>0</v>
      </c>
      <c r="R22" s="11">
        <f>Q22*H22</f>
        <v>0</v>
      </c>
      <c r="S22" s="11">
        <v>0</v>
      </c>
      <c r="T22" s="10">
        <f>S22*H22</f>
        <v>0</v>
      </c>
      <c r="AR22" s="7" t="s">
        <v>1</v>
      </c>
      <c r="AT22" s="7" t="s">
        <v>4</v>
      </c>
      <c r="AU22" s="7" t="s">
        <v>2</v>
      </c>
      <c r="AY22" s="8" t="s">
        <v>3</v>
      </c>
      <c r="BE22" s="9">
        <f>IF(N22="základní",J22,0)</f>
        <v>0</v>
      </c>
      <c r="BF22" s="9">
        <f>IF(N22="snížená",J22,0)</f>
        <v>0</v>
      </c>
      <c r="BG22" s="9">
        <f>IF(N22="zákl. přenesená",J22,0)</f>
        <v>0</v>
      </c>
      <c r="BH22" s="9">
        <f>IF(N22="sníž. přenesená",J22,0)</f>
        <v>0</v>
      </c>
      <c r="BI22" s="9">
        <f>IF(N22="nulová",J22,0)</f>
        <v>0</v>
      </c>
      <c r="BJ22" s="8" t="s">
        <v>2</v>
      </c>
      <c r="BK22" s="9">
        <f>ROUND(I22*H22,2)</f>
        <v>0</v>
      </c>
      <c r="BL22" s="8" t="s">
        <v>1</v>
      </c>
      <c r="BM22" s="7" t="s">
        <v>126</v>
      </c>
    </row>
    <row r="23" spans="2:65" s="2" customFormat="1" ht="21.75" customHeight="1" x14ac:dyDescent="0.2">
      <c r="B23" s="3"/>
      <c r="C23" s="20" t="s">
        <v>156</v>
      </c>
      <c r="D23" s="20" t="s">
        <v>4</v>
      </c>
      <c r="E23" s="19" t="s">
        <v>35</v>
      </c>
      <c r="F23" s="14" t="s">
        <v>34</v>
      </c>
      <c r="G23" s="18" t="s">
        <v>12</v>
      </c>
      <c r="H23" s="17">
        <v>1</v>
      </c>
      <c r="I23" s="16"/>
      <c r="J23" s="15">
        <f>ROUND(I23*H23,2)</f>
        <v>0</v>
      </c>
      <c r="K23" s="14"/>
      <c r="L23" s="3"/>
      <c r="M23" s="13" t="s">
        <v>6</v>
      </c>
      <c r="N23" s="12" t="s">
        <v>5</v>
      </c>
      <c r="P23" s="11">
        <f>O23*H23</f>
        <v>0</v>
      </c>
      <c r="Q23" s="11">
        <v>0</v>
      </c>
      <c r="R23" s="11">
        <f>Q23*H23</f>
        <v>0</v>
      </c>
      <c r="S23" s="11">
        <v>0</v>
      </c>
      <c r="T23" s="10">
        <f>S23*H23</f>
        <v>0</v>
      </c>
      <c r="AR23" s="7" t="s">
        <v>1</v>
      </c>
      <c r="AT23" s="7" t="s">
        <v>4</v>
      </c>
      <c r="AU23" s="7" t="s">
        <v>2</v>
      </c>
      <c r="AY23" s="8" t="s">
        <v>3</v>
      </c>
      <c r="BE23" s="9">
        <f>IF(N23="základní",J23,0)</f>
        <v>0</v>
      </c>
      <c r="BF23" s="9">
        <f>IF(N23="snížená",J23,0)</f>
        <v>0</v>
      </c>
      <c r="BG23" s="9">
        <f>IF(N23="zákl. přenesená",J23,0)</f>
        <v>0</v>
      </c>
      <c r="BH23" s="9">
        <f>IF(N23="sníž. přenesená",J23,0)</f>
        <v>0</v>
      </c>
      <c r="BI23" s="9">
        <f>IF(N23="nulová",J23,0)</f>
        <v>0</v>
      </c>
      <c r="BJ23" s="8" t="s">
        <v>2</v>
      </c>
      <c r="BK23" s="9">
        <f>ROUND(I23*H23,2)</f>
        <v>0</v>
      </c>
      <c r="BL23" s="8" t="s">
        <v>1</v>
      </c>
      <c r="BM23" s="7" t="s">
        <v>120</v>
      </c>
    </row>
    <row r="24" spans="2:65" s="2" customFormat="1" ht="21.75" customHeight="1" x14ac:dyDescent="0.2">
      <c r="B24" s="3"/>
      <c r="C24" s="20" t="s">
        <v>155</v>
      </c>
      <c r="D24" s="20" t="s">
        <v>4</v>
      </c>
      <c r="E24" s="19" t="s">
        <v>154</v>
      </c>
      <c r="F24" s="14" t="s">
        <v>153</v>
      </c>
      <c r="G24" s="18" t="s">
        <v>17</v>
      </c>
      <c r="H24" s="17">
        <v>2</v>
      </c>
      <c r="I24" s="16"/>
      <c r="J24" s="15">
        <f>ROUND(I24*H24,2)</f>
        <v>0</v>
      </c>
      <c r="K24" s="14"/>
      <c r="L24" s="3"/>
      <c r="M24" s="13" t="s">
        <v>6</v>
      </c>
      <c r="N24" s="12" t="s">
        <v>5</v>
      </c>
      <c r="P24" s="11">
        <f>O24*H24</f>
        <v>0</v>
      </c>
      <c r="Q24" s="11">
        <v>0</v>
      </c>
      <c r="R24" s="11">
        <f>Q24*H24</f>
        <v>0</v>
      </c>
      <c r="S24" s="11">
        <v>0</v>
      </c>
      <c r="T24" s="10">
        <f>S24*H24</f>
        <v>0</v>
      </c>
      <c r="AR24" s="7" t="s">
        <v>1</v>
      </c>
      <c r="AT24" s="7" t="s">
        <v>4</v>
      </c>
      <c r="AU24" s="7" t="s">
        <v>2</v>
      </c>
      <c r="AY24" s="8" t="s">
        <v>3</v>
      </c>
      <c r="BE24" s="9">
        <f>IF(N24="základní",J24,0)</f>
        <v>0</v>
      </c>
      <c r="BF24" s="9">
        <f>IF(N24="snížená",J24,0)</f>
        <v>0</v>
      </c>
      <c r="BG24" s="9">
        <f>IF(N24="zákl. přenesená",J24,0)</f>
        <v>0</v>
      </c>
      <c r="BH24" s="9">
        <f>IF(N24="sníž. přenesená",J24,0)</f>
        <v>0</v>
      </c>
      <c r="BI24" s="9">
        <f>IF(N24="nulová",J24,0)</f>
        <v>0</v>
      </c>
      <c r="BJ24" s="8" t="s">
        <v>2</v>
      </c>
      <c r="BK24" s="9">
        <f>ROUND(I24*H24,2)</f>
        <v>0</v>
      </c>
      <c r="BL24" s="8" t="s">
        <v>1</v>
      </c>
      <c r="BM24" s="7" t="s">
        <v>112</v>
      </c>
    </row>
    <row r="25" spans="2:65" s="2" customFormat="1" ht="16.5" customHeight="1" x14ac:dyDescent="0.2">
      <c r="B25" s="3"/>
      <c r="C25" s="20" t="s">
        <v>152</v>
      </c>
      <c r="D25" s="20" t="s">
        <v>4</v>
      </c>
      <c r="E25" s="19" t="s">
        <v>151</v>
      </c>
      <c r="F25" s="14" t="s">
        <v>150</v>
      </c>
      <c r="G25" s="18" t="s">
        <v>12</v>
      </c>
      <c r="H25" s="17">
        <v>2</v>
      </c>
      <c r="I25" s="16"/>
      <c r="J25" s="15">
        <f>ROUND(I25*H25,2)</f>
        <v>0</v>
      </c>
      <c r="K25" s="14"/>
      <c r="L25" s="3"/>
      <c r="M25" s="13" t="s">
        <v>6</v>
      </c>
      <c r="N25" s="12" t="s">
        <v>5</v>
      </c>
      <c r="P25" s="11">
        <f>O25*H25</f>
        <v>0</v>
      </c>
      <c r="Q25" s="11">
        <v>0</v>
      </c>
      <c r="R25" s="11">
        <f>Q25*H25</f>
        <v>0</v>
      </c>
      <c r="S25" s="11">
        <v>0</v>
      </c>
      <c r="T25" s="10">
        <f>S25*H25</f>
        <v>0</v>
      </c>
      <c r="AR25" s="7" t="s">
        <v>1</v>
      </c>
      <c r="AT25" s="7" t="s">
        <v>4</v>
      </c>
      <c r="AU25" s="7" t="s">
        <v>2</v>
      </c>
      <c r="AY25" s="8" t="s">
        <v>3</v>
      </c>
      <c r="BE25" s="9">
        <f>IF(N25="základní",J25,0)</f>
        <v>0</v>
      </c>
      <c r="BF25" s="9">
        <f>IF(N25="snížená",J25,0)</f>
        <v>0</v>
      </c>
      <c r="BG25" s="9">
        <f>IF(N25="zákl. přenesená",J25,0)</f>
        <v>0</v>
      </c>
      <c r="BH25" s="9">
        <f>IF(N25="sníž. přenesená",J25,0)</f>
        <v>0</v>
      </c>
      <c r="BI25" s="9">
        <f>IF(N25="nulová",J25,0)</f>
        <v>0</v>
      </c>
      <c r="BJ25" s="8" t="s">
        <v>2</v>
      </c>
      <c r="BK25" s="9">
        <f>ROUND(I25*H25,2)</f>
        <v>0</v>
      </c>
      <c r="BL25" s="8" t="s">
        <v>1</v>
      </c>
      <c r="BM25" s="7" t="s">
        <v>104</v>
      </c>
    </row>
    <row r="26" spans="2:65" s="2" customFormat="1" ht="16.5" customHeight="1" x14ac:dyDescent="0.2">
      <c r="B26" s="3"/>
      <c r="C26" s="20" t="s">
        <v>149</v>
      </c>
      <c r="D26" s="20" t="s">
        <v>4</v>
      </c>
      <c r="E26" s="19" t="s">
        <v>9</v>
      </c>
      <c r="F26" s="14" t="s">
        <v>8</v>
      </c>
      <c r="G26" s="18" t="s">
        <v>7</v>
      </c>
      <c r="H26" s="17">
        <v>1</v>
      </c>
      <c r="I26" s="16"/>
      <c r="J26" s="15">
        <f>ROUND(I26*H26,2)</f>
        <v>0</v>
      </c>
      <c r="K26" s="14"/>
      <c r="L26" s="3"/>
      <c r="M26" s="13" t="s">
        <v>6</v>
      </c>
      <c r="N26" s="12" t="s">
        <v>5</v>
      </c>
      <c r="P26" s="11">
        <f>O26*H26</f>
        <v>0</v>
      </c>
      <c r="Q26" s="11">
        <v>0</v>
      </c>
      <c r="R26" s="11">
        <f>Q26*H26</f>
        <v>0</v>
      </c>
      <c r="S26" s="11">
        <v>0</v>
      </c>
      <c r="T26" s="10">
        <f>S26*H26</f>
        <v>0</v>
      </c>
      <c r="AR26" s="7" t="s">
        <v>1</v>
      </c>
      <c r="AT26" s="7" t="s">
        <v>4</v>
      </c>
      <c r="AU26" s="7" t="s">
        <v>2</v>
      </c>
      <c r="AY26" s="8" t="s">
        <v>3</v>
      </c>
      <c r="BE26" s="9">
        <f>IF(N26="základní",J26,0)</f>
        <v>0</v>
      </c>
      <c r="BF26" s="9">
        <f>IF(N26="snížená",J26,0)</f>
        <v>0</v>
      </c>
      <c r="BG26" s="9">
        <f>IF(N26="zákl. přenesená",J26,0)</f>
        <v>0</v>
      </c>
      <c r="BH26" s="9">
        <f>IF(N26="sníž. přenesená",J26,0)</f>
        <v>0</v>
      </c>
      <c r="BI26" s="9">
        <f>IF(N26="nulová",J26,0)</f>
        <v>0</v>
      </c>
      <c r="BJ26" s="8" t="s">
        <v>2</v>
      </c>
      <c r="BK26" s="9">
        <f>ROUND(I26*H26,2)</f>
        <v>0</v>
      </c>
      <c r="BL26" s="8" t="s">
        <v>1</v>
      </c>
      <c r="BM26" s="7" t="s">
        <v>96</v>
      </c>
    </row>
    <row r="27" spans="2:65" s="45" customFormat="1" ht="25.9" customHeight="1" x14ac:dyDescent="0.2">
      <c r="B27" s="52"/>
      <c r="D27" s="47" t="s">
        <v>146</v>
      </c>
      <c r="E27" s="55" t="s">
        <v>148</v>
      </c>
      <c r="F27" s="55" t="s">
        <v>147</v>
      </c>
      <c r="I27" s="54"/>
      <c r="J27" s="53">
        <f>BK27</f>
        <v>0</v>
      </c>
      <c r="L27" s="52"/>
      <c r="M27" s="51"/>
      <c r="P27" s="50">
        <f>SUM(P28:P78)</f>
        <v>0</v>
      </c>
      <c r="R27" s="50">
        <f>SUM(R28:R78)</f>
        <v>0</v>
      </c>
      <c r="T27" s="49">
        <f>SUM(T28:T78)</f>
        <v>9.6000000000000009E-3</v>
      </c>
      <c r="AR27" s="47" t="s">
        <v>2</v>
      </c>
      <c r="AT27" s="48" t="s">
        <v>146</v>
      </c>
      <c r="AU27" s="48" t="s">
        <v>50</v>
      </c>
      <c r="AY27" s="47" t="s">
        <v>3</v>
      </c>
      <c r="BK27" s="46">
        <f>SUM(BK28:BK78)</f>
        <v>0</v>
      </c>
    </row>
    <row r="28" spans="2:65" s="2" customFormat="1" ht="16.5" customHeight="1" x14ac:dyDescent="0.2">
      <c r="B28" s="3"/>
      <c r="C28" s="20" t="s">
        <v>145</v>
      </c>
      <c r="D28" s="20" t="s">
        <v>4</v>
      </c>
      <c r="E28" s="19" t="s">
        <v>144</v>
      </c>
      <c r="F28" s="14" t="s">
        <v>143</v>
      </c>
      <c r="G28" s="18" t="s">
        <v>17</v>
      </c>
      <c r="H28" s="17">
        <v>8</v>
      </c>
      <c r="I28" s="16"/>
      <c r="J28" s="15">
        <f>ROUND(I28*H28,2)</f>
        <v>0</v>
      </c>
      <c r="K28" s="14"/>
      <c r="L28" s="3"/>
      <c r="M28" s="13" t="s">
        <v>6</v>
      </c>
      <c r="N28" s="12" t="s">
        <v>5</v>
      </c>
      <c r="P28" s="11">
        <f>O28*H28</f>
        <v>0</v>
      </c>
      <c r="Q28" s="11">
        <v>0</v>
      </c>
      <c r="R28" s="11">
        <f>Q28*H28</f>
        <v>0</v>
      </c>
      <c r="S28" s="11">
        <v>2.0000000000000001E-4</v>
      </c>
      <c r="T28" s="10">
        <f>S28*H28</f>
        <v>1.6000000000000001E-3</v>
      </c>
      <c r="AR28" s="7" t="s">
        <v>1</v>
      </c>
      <c r="AT28" s="7" t="s">
        <v>4</v>
      </c>
      <c r="AU28" s="7" t="s">
        <v>2</v>
      </c>
      <c r="AY28" s="8" t="s">
        <v>3</v>
      </c>
      <c r="BE28" s="9">
        <f>IF(N28="základní",J28,0)</f>
        <v>0</v>
      </c>
      <c r="BF28" s="9">
        <f>IF(N28="snížená",J28,0)</f>
        <v>0</v>
      </c>
      <c r="BG28" s="9">
        <f>IF(N28="zákl. přenesená",J28,0)</f>
        <v>0</v>
      </c>
      <c r="BH28" s="9">
        <f>IF(N28="sníž. přenesená",J28,0)</f>
        <v>0</v>
      </c>
      <c r="BI28" s="9">
        <f>IF(N28="nulová",J28,0)</f>
        <v>0</v>
      </c>
      <c r="BJ28" s="8" t="s">
        <v>2</v>
      </c>
      <c r="BK28" s="9">
        <f>ROUND(I28*H28,2)</f>
        <v>0</v>
      </c>
      <c r="BL28" s="8" t="s">
        <v>1</v>
      </c>
      <c r="BM28" s="7" t="s">
        <v>64</v>
      </c>
    </row>
    <row r="29" spans="2:65" s="2" customFormat="1" ht="16.5" customHeight="1" x14ac:dyDescent="0.2">
      <c r="B29" s="3"/>
      <c r="C29" s="20" t="s">
        <v>142</v>
      </c>
      <c r="D29" s="20" t="s">
        <v>4</v>
      </c>
      <c r="E29" s="19" t="s">
        <v>141</v>
      </c>
      <c r="F29" s="14" t="s">
        <v>140</v>
      </c>
      <c r="G29" s="18" t="s">
        <v>17</v>
      </c>
      <c r="H29" s="17">
        <v>8</v>
      </c>
      <c r="I29" s="16"/>
      <c r="J29" s="15">
        <f>ROUND(I29*H29,2)</f>
        <v>0</v>
      </c>
      <c r="K29" s="14"/>
      <c r="L29" s="3"/>
      <c r="M29" s="13" t="s">
        <v>6</v>
      </c>
      <c r="N29" s="12" t="s">
        <v>5</v>
      </c>
      <c r="P29" s="11">
        <f>O29*H29</f>
        <v>0</v>
      </c>
      <c r="Q29" s="11">
        <v>0</v>
      </c>
      <c r="R29" s="11">
        <f>Q29*H29</f>
        <v>0</v>
      </c>
      <c r="S29" s="11">
        <v>1E-3</v>
      </c>
      <c r="T29" s="10">
        <f>S29*H29</f>
        <v>8.0000000000000002E-3</v>
      </c>
      <c r="AR29" s="7" t="s">
        <v>1</v>
      </c>
      <c r="AT29" s="7" t="s">
        <v>4</v>
      </c>
      <c r="AU29" s="7" t="s">
        <v>2</v>
      </c>
      <c r="AY29" s="8" t="s">
        <v>3</v>
      </c>
      <c r="BE29" s="9">
        <f>IF(N29="základní",J29,0)</f>
        <v>0</v>
      </c>
      <c r="BF29" s="9">
        <f>IF(N29="snížená",J29,0)</f>
        <v>0</v>
      </c>
      <c r="BG29" s="9">
        <f>IF(N29="zákl. přenesená",J29,0)</f>
        <v>0</v>
      </c>
      <c r="BH29" s="9">
        <f>IF(N29="sníž. přenesená",J29,0)</f>
        <v>0</v>
      </c>
      <c r="BI29" s="9">
        <f>IF(N29="nulová",J29,0)</f>
        <v>0</v>
      </c>
      <c r="BJ29" s="8" t="s">
        <v>2</v>
      </c>
      <c r="BK29" s="9">
        <f>ROUND(I29*H29,2)</f>
        <v>0</v>
      </c>
      <c r="BL29" s="8" t="s">
        <v>1</v>
      </c>
      <c r="BM29" s="7" t="s">
        <v>46</v>
      </c>
    </row>
    <row r="30" spans="2:65" s="2" customFormat="1" ht="16.5" customHeight="1" x14ac:dyDescent="0.2">
      <c r="B30" s="3"/>
      <c r="C30" s="20" t="s">
        <v>139</v>
      </c>
      <c r="D30" s="20" t="s">
        <v>4</v>
      </c>
      <c r="E30" s="19" t="s">
        <v>138</v>
      </c>
      <c r="F30" s="14" t="s">
        <v>137</v>
      </c>
      <c r="G30" s="18" t="s">
        <v>17</v>
      </c>
      <c r="H30" s="17">
        <v>6</v>
      </c>
      <c r="I30" s="16"/>
      <c r="J30" s="15">
        <f>ROUND(I30*H30,2)</f>
        <v>0</v>
      </c>
      <c r="K30" s="14"/>
      <c r="L30" s="3"/>
      <c r="M30" s="13" t="s">
        <v>6</v>
      </c>
      <c r="N30" s="12" t="s">
        <v>5</v>
      </c>
      <c r="P30" s="11">
        <f>O30*H30</f>
        <v>0</v>
      </c>
      <c r="Q30" s="11">
        <v>0</v>
      </c>
      <c r="R30" s="11">
        <f>Q30*H30</f>
        <v>0</v>
      </c>
      <c r="S30" s="11">
        <v>0</v>
      </c>
      <c r="T30" s="10">
        <f>S30*H30</f>
        <v>0</v>
      </c>
      <c r="AR30" s="7" t="s">
        <v>1</v>
      </c>
      <c r="AT30" s="7" t="s">
        <v>4</v>
      </c>
      <c r="AU30" s="7" t="s">
        <v>2</v>
      </c>
      <c r="AY30" s="8" t="s">
        <v>3</v>
      </c>
      <c r="BE30" s="9">
        <f>IF(N30="základní",J30,0)</f>
        <v>0</v>
      </c>
      <c r="BF30" s="9">
        <f>IF(N30="snížená",J30,0)</f>
        <v>0</v>
      </c>
      <c r="BG30" s="9">
        <f>IF(N30="zákl. přenesená",J30,0)</f>
        <v>0</v>
      </c>
      <c r="BH30" s="9">
        <f>IF(N30="sníž. přenesená",J30,0)</f>
        <v>0</v>
      </c>
      <c r="BI30" s="9">
        <f>IF(N30="nulová",J30,0)</f>
        <v>0</v>
      </c>
      <c r="BJ30" s="8" t="s">
        <v>2</v>
      </c>
      <c r="BK30" s="9">
        <f>ROUND(I30*H30,2)</f>
        <v>0</v>
      </c>
      <c r="BL30" s="8" t="s">
        <v>1</v>
      </c>
      <c r="BM30" s="7" t="s">
        <v>45</v>
      </c>
    </row>
    <row r="31" spans="2:65" s="2" customFormat="1" ht="16.5" customHeight="1" x14ac:dyDescent="0.2">
      <c r="B31" s="3"/>
      <c r="C31" s="20" t="s">
        <v>136</v>
      </c>
      <c r="D31" s="20" t="s">
        <v>4</v>
      </c>
      <c r="E31" s="19" t="s">
        <v>135</v>
      </c>
      <c r="F31" s="14" t="s">
        <v>134</v>
      </c>
      <c r="G31" s="18" t="s">
        <v>17</v>
      </c>
      <c r="H31" s="17">
        <v>14</v>
      </c>
      <c r="I31" s="16"/>
      <c r="J31" s="15">
        <f>ROUND(I31*H31,2)</f>
        <v>0</v>
      </c>
      <c r="K31" s="14"/>
      <c r="L31" s="3"/>
      <c r="M31" s="13" t="s">
        <v>6</v>
      </c>
      <c r="N31" s="12" t="s">
        <v>5</v>
      </c>
      <c r="P31" s="11">
        <f>O31*H31</f>
        <v>0</v>
      </c>
      <c r="Q31" s="11">
        <v>0</v>
      </c>
      <c r="R31" s="11">
        <f>Q31*H31</f>
        <v>0</v>
      </c>
      <c r="S31" s="11">
        <v>0</v>
      </c>
      <c r="T31" s="10">
        <f>S31*H31</f>
        <v>0</v>
      </c>
      <c r="AR31" s="7" t="s">
        <v>1</v>
      </c>
      <c r="AT31" s="7" t="s">
        <v>4</v>
      </c>
      <c r="AU31" s="7" t="s">
        <v>2</v>
      </c>
      <c r="AY31" s="8" t="s">
        <v>3</v>
      </c>
      <c r="BE31" s="9">
        <f>IF(N31="základní",J31,0)</f>
        <v>0</v>
      </c>
      <c r="BF31" s="9">
        <f>IF(N31="snížená",J31,0)</f>
        <v>0</v>
      </c>
      <c r="BG31" s="9">
        <f>IF(N31="zákl. přenesená",J31,0)</f>
        <v>0</v>
      </c>
      <c r="BH31" s="9">
        <f>IF(N31="sníž. přenesená",J31,0)</f>
        <v>0</v>
      </c>
      <c r="BI31" s="9">
        <f>IF(N31="nulová",J31,0)</f>
        <v>0</v>
      </c>
      <c r="BJ31" s="8" t="s">
        <v>2</v>
      </c>
      <c r="BK31" s="9">
        <f>ROUND(I31*H31,2)</f>
        <v>0</v>
      </c>
      <c r="BL31" s="8" t="s">
        <v>1</v>
      </c>
      <c r="BM31" s="7" t="s">
        <v>40</v>
      </c>
    </row>
    <row r="32" spans="2:65" s="2" customFormat="1" ht="16.5" customHeight="1" x14ac:dyDescent="0.2">
      <c r="B32" s="3"/>
      <c r="C32" s="20" t="s">
        <v>133</v>
      </c>
      <c r="D32" s="20" t="s">
        <v>4</v>
      </c>
      <c r="E32" s="19" t="s">
        <v>132</v>
      </c>
      <c r="F32" s="14" t="s">
        <v>131</v>
      </c>
      <c r="G32" s="18" t="s">
        <v>12</v>
      </c>
      <c r="H32" s="17">
        <v>6</v>
      </c>
      <c r="I32" s="16"/>
      <c r="J32" s="15">
        <f>ROUND(I32*H32,2)</f>
        <v>0</v>
      </c>
      <c r="K32" s="14"/>
      <c r="L32" s="3"/>
      <c r="M32" s="13" t="s">
        <v>6</v>
      </c>
      <c r="N32" s="12" t="s">
        <v>5</v>
      </c>
      <c r="P32" s="11">
        <f>O32*H32</f>
        <v>0</v>
      </c>
      <c r="Q32" s="11">
        <v>0</v>
      </c>
      <c r="R32" s="11">
        <f>Q32*H32</f>
        <v>0</v>
      </c>
      <c r="S32" s="11">
        <v>0</v>
      </c>
      <c r="T32" s="10">
        <f>S32*H32</f>
        <v>0</v>
      </c>
      <c r="AR32" s="7" t="s">
        <v>1</v>
      </c>
      <c r="AT32" s="7" t="s">
        <v>4</v>
      </c>
      <c r="AU32" s="7" t="s">
        <v>2</v>
      </c>
      <c r="AY32" s="8" t="s">
        <v>3</v>
      </c>
      <c r="BE32" s="9">
        <f>IF(N32="základní",J32,0)</f>
        <v>0</v>
      </c>
      <c r="BF32" s="9">
        <f>IF(N32="snížená",J32,0)</f>
        <v>0</v>
      </c>
      <c r="BG32" s="9">
        <f>IF(N32="zákl. přenesená",J32,0)</f>
        <v>0</v>
      </c>
      <c r="BH32" s="9">
        <f>IF(N32="sníž. přenesená",J32,0)</f>
        <v>0</v>
      </c>
      <c r="BI32" s="9">
        <f>IF(N32="nulová",J32,0)</f>
        <v>0</v>
      </c>
      <c r="BJ32" s="8" t="s">
        <v>2</v>
      </c>
      <c r="BK32" s="9">
        <f>ROUND(I32*H32,2)</f>
        <v>0</v>
      </c>
      <c r="BL32" s="8" t="s">
        <v>1</v>
      </c>
      <c r="BM32" s="7" t="s">
        <v>32</v>
      </c>
    </row>
    <row r="33" spans="2:65" s="38" customFormat="1" ht="33.75" x14ac:dyDescent="0.2">
      <c r="B33" s="42"/>
      <c r="D33" s="29" t="s">
        <v>48</v>
      </c>
      <c r="E33" s="39" t="s">
        <v>6</v>
      </c>
      <c r="F33" s="44" t="s">
        <v>130</v>
      </c>
      <c r="H33" s="39" t="s">
        <v>6</v>
      </c>
      <c r="I33" s="43"/>
      <c r="L33" s="42"/>
      <c r="M33" s="41"/>
      <c r="T33" s="40"/>
      <c r="AT33" s="39" t="s">
        <v>48</v>
      </c>
      <c r="AU33" s="39" t="s">
        <v>2</v>
      </c>
      <c r="AV33" s="38" t="s">
        <v>2</v>
      </c>
      <c r="AW33" s="38" t="s">
        <v>47</v>
      </c>
      <c r="AX33" s="38" t="s">
        <v>50</v>
      </c>
      <c r="AY33" s="39" t="s">
        <v>3</v>
      </c>
    </row>
    <row r="34" spans="2:65" s="38" customFormat="1" ht="33.75" x14ac:dyDescent="0.2">
      <c r="B34" s="42"/>
      <c r="D34" s="29" t="s">
        <v>48</v>
      </c>
      <c r="E34" s="39" t="s">
        <v>6</v>
      </c>
      <c r="F34" s="44" t="s">
        <v>129</v>
      </c>
      <c r="H34" s="39" t="s">
        <v>6</v>
      </c>
      <c r="I34" s="43"/>
      <c r="L34" s="42"/>
      <c r="M34" s="41"/>
      <c r="T34" s="40"/>
      <c r="AT34" s="39" t="s">
        <v>48</v>
      </c>
      <c r="AU34" s="39" t="s">
        <v>2</v>
      </c>
      <c r="AV34" s="38" t="s">
        <v>2</v>
      </c>
      <c r="AW34" s="38" t="s">
        <v>47</v>
      </c>
      <c r="AX34" s="38" t="s">
        <v>50</v>
      </c>
      <c r="AY34" s="39" t="s">
        <v>3</v>
      </c>
    </row>
    <row r="35" spans="2:65" s="38" customFormat="1" ht="33.75" x14ac:dyDescent="0.2">
      <c r="B35" s="42"/>
      <c r="D35" s="29" t="s">
        <v>48</v>
      </c>
      <c r="E35" s="39" t="s">
        <v>6</v>
      </c>
      <c r="F35" s="44" t="s">
        <v>128</v>
      </c>
      <c r="H35" s="39" t="s">
        <v>6</v>
      </c>
      <c r="I35" s="43"/>
      <c r="L35" s="42"/>
      <c r="M35" s="41"/>
      <c r="T35" s="40"/>
      <c r="AT35" s="39" t="s">
        <v>48</v>
      </c>
      <c r="AU35" s="39" t="s">
        <v>2</v>
      </c>
      <c r="AV35" s="38" t="s">
        <v>2</v>
      </c>
      <c r="AW35" s="38" t="s">
        <v>47</v>
      </c>
      <c r="AX35" s="38" t="s">
        <v>50</v>
      </c>
      <c r="AY35" s="39" t="s">
        <v>3</v>
      </c>
    </row>
    <row r="36" spans="2:65" s="30" customFormat="1" x14ac:dyDescent="0.2">
      <c r="B36" s="34"/>
      <c r="D36" s="29" t="s">
        <v>48</v>
      </c>
      <c r="E36" s="31" t="s">
        <v>6</v>
      </c>
      <c r="F36" s="37" t="s">
        <v>127</v>
      </c>
      <c r="H36" s="36">
        <v>6</v>
      </c>
      <c r="I36" s="35"/>
      <c r="L36" s="34"/>
      <c r="M36" s="33"/>
      <c r="T36" s="32"/>
      <c r="AT36" s="31" t="s">
        <v>48</v>
      </c>
      <c r="AU36" s="31" t="s">
        <v>2</v>
      </c>
      <c r="AV36" s="30" t="s">
        <v>51</v>
      </c>
      <c r="AW36" s="30" t="s">
        <v>47</v>
      </c>
      <c r="AX36" s="30" t="s">
        <v>50</v>
      </c>
      <c r="AY36" s="31" t="s">
        <v>3</v>
      </c>
    </row>
    <row r="37" spans="2:65" s="21" customFormat="1" x14ac:dyDescent="0.2">
      <c r="B37" s="25"/>
      <c r="D37" s="29" t="s">
        <v>48</v>
      </c>
      <c r="E37" s="22" t="s">
        <v>6</v>
      </c>
      <c r="F37" s="28" t="s">
        <v>49</v>
      </c>
      <c r="H37" s="27">
        <v>6</v>
      </c>
      <c r="I37" s="26"/>
      <c r="L37" s="25"/>
      <c r="M37" s="24"/>
      <c r="T37" s="23"/>
      <c r="AT37" s="22" t="s">
        <v>48</v>
      </c>
      <c r="AU37" s="22" t="s">
        <v>2</v>
      </c>
      <c r="AV37" s="21" t="s">
        <v>1</v>
      </c>
      <c r="AW37" s="21" t="s">
        <v>47</v>
      </c>
      <c r="AX37" s="21" t="s">
        <v>2</v>
      </c>
      <c r="AY37" s="22" t="s">
        <v>3</v>
      </c>
    </row>
    <row r="38" spans="2:65" s="2" customFormat="1" ht="16.5" customHeight="1" x14ac:dyDescent="0.2">
      <c r="B38" s="3"/>
      <c r="C38" s="20" t="s">
        <v>126</v>
      </c>
      <c r="D38" s="20" t="s">
        <v>4</v>
      </c>
      <c r="E38" s="19" t="s">
        <v>125</v>
      </c>
      <c r="F38" s="14" t="s">
        <v>124</v>
      </c>
      <c r="G38" s="18" t="s">
        <v>17</v>
      </c>
      <c r="H38" s="17">
        <v>14</v>
      </c>
      <c r="I38" s="16"/>
      <c r="J38" s="15">
        <f>ROUND(I38*H38,2)</f>
        <v>0</v>
      </c>
      <c r="K38" s="14"/>
      <c r="L38" s="3"/>
      <c r="M38" s="13" t="s">
        <v>6</v>
      </c>
      <c r="N38" s="12" t="s">
        <v>5</v>
      </c>
      <c r="P38" s="11">
        <f>O38*H38</f>
        <v>0</v>
      </c>
      <c r="Q38" s="11">
        <v>0</v>
      </c>
      <c r="R38" s="11">
        <f>Q38*H38</f>
        <v>0</v>
      </c>
      <c r="S38" s="11">
        <v>0</v>
      </c>
      <c r="T38" s="10">
        <f>S38*H38</f>
        <v>0</v>
      </c>
      <c r="AR38" s="7" t="s">
        <v>1</v>
      </c>
      <c r="AT38" s="7" t="s">
        <v>4</v>
      </c>
      <c r="AU38" s="7" t="s">
        <v>2</v>
      </c>
      <c r="AY38" s="8" t="s">
        <v>3</v>
      </c>
      <c r="BE38" s="9">
        <f>IF(N38="základní",J38,0)</f>
        <v>0</v>
      </c>
      <c r="BF38" s="9">
        <f>IF(N38="snížená",J38,0)</f>
        <v>0</v>
      </c>
      <c r="BG38" s="9">
        <f>IF(N38="zákl. přenesená",J38,0)</f>
        <v>0</v>
      </c>
      <c r="BH38" s="9">
        <f>IF(N38="sníž. přenesená",J38,0)</f>
        <v>0</v>
      </c>
      <c r="BI38" s="9">
        <f>IF(N38="nulová",J38,0)</f>
        <v>0</v>
      </c>
      <c r="BJ38" s="8" t="s">
        <v>2</v>
      </c>
      <c r="BK38" s="9">
        <f>ROUND(I38*H38,2)</f>
        <v>0</v>
      </c>
      <c r="BL38" s="8" t="s">
        <v>1</v>
      </c>
      <c r="BM38" s="7" t="s">
        <v>24</v>
      </c>
    </row>
    <row r="39" spans="2:65" s="2" customFormat="1" ht="16.5" customHeight="1" x14ac:dyDescent="0.2">
      <c r="B39" s="3"/>
      <c r="C39" s="20" t="s">
        <v>123</v>
      </c>
      <c r="D39" s="20" t="s">
        <v>4</v>
      </c>
      <c r="E39" s="19" t="s">
        <v>122</v>
      </c>
      <c r="F39" s="14" t="s">
        <v>121</v>
      </c>
      <c r="G39" s="18" t="s">
        <v>12</v>
      </c>
      <c r="H39" s="17">
        <v>6</v>
      </c>
      <c r="I39" s="16"/>
      <c r="J39" s="15">
        <f>ROUND(I39*H39,2)</f>
        <v>0</v>
      </c>
      <c r="K39" s="14"/>
      <c r="L39" s="3"/>
      <c r="M39" s="13" t="s">
        <v>6</v>
      </c>
      <c r="N39" s="12" t="s">
        <v>5</v>
      </c>
      <c r="P39" s="11">
        <f>O39*H39</f>
        <v>0</v>
      </c>
      <c r="Q39" s="11">
        <v>0</v>
      </c>
      <c r="R39" s="11">
        <f>Q39*H39</f>
        <v>0</v>
      </c>
      <c r="S39" s="11">
        <v>0</v>
      </c>
      <c r="T39" s="10">
        <f>S39*H39</f>
        <v>0</v>
      </c>
      <c r="AR39" s="7" t="s">
        <v>1</v>
      </c>
      <c r="AT39" s="7" t="s">
        <v>4</v>
      </c>
      <c r="AU39" s="7" t="s">
        <v>2</v>
      </c>
      <c r="AY39" s="8" t="s">
        <v>3</v>
      </c>
      <c r="BE39" s="9">
        <f>IF(N39="základní",J39,0)</f>
        <v>0</v>
      </c>
      <c r="BF39" s="9">
        <f>IF(N39="snížená",J39,0)</f>
        <v>0</v>
      </c>
      <c r="BG39" s="9">
        <f>IF(N39="zákl. přenesená",J39,0)</f>
        <v>0</v>
      </c>
      <c r="BH39" s="9">
        <f>IF(N39="sníž. přenesená",J39,0)</f>
        <v>0</v>
      </c>
      <c r="BI39" s="9">
        <f>IF(N39="nulová",J39,0)</f>
        <v>0</v>
      </c>
      <c r="BJ39" s="8" t="s">
        <v>2</v>
      </c>
      <c r="BK39" s="9">
        <f>ROUND(I39*H39,2)</f>
        <v>0</v>
      </c>
      <c r="BL39" s="8" t="s">
        <v>1</v>
      </c>
      <c r="BM39" s="7" t="s">
        <v>15</v>
      </c>
    </row>
    <row r="40" spans="2:65" s="2" customFormat="1" ht="21.75" customHeight="1" x14ac:dyDescent="0.2">
      <c r="B40" s="3"/>
      <c r="C40" s="20" t="s">
        <v>120</v>
      </c>
      <c r="D40" s="20" t="s">
        <v>4</v>
      </c>
      <c r="E40" s="19" t="s">
        <v>119</v>
      </c>
      <c r="F40" s="14" t="s">
        <v>118</v>
      </c>
      <c r="G40" s="18" t="s">
        <v>12</v>
      </c>
      <c r="H40" s="17">
        <v>1</v>
      </c>
      <c r="I40" s="16"/>
      <c r="J40" s="15">
        <f>ROUND(I40*H40,2)</f>
        <v>0</v>
      </c>
      <c r="K40" s="14"/>
      <c r="L40" s="3"/>
      <c r="M40" s="13" t="s">
        <v>6</v>
      </c>
      <c r="N40" s="12" t="s">
        <v>5</v>
      </c>
      <c r="P40" s="11">
        <f>O40*H40</f>
        <v>0</v>
      </c>
      <c r="Q40" s="11">
        <v>0</v>
      </c>
      <c r="R40" s="11">
        <f>Q40*H40</f>
        <v>0</v>
      </c>
      <c r="S40" s="11">
        <v>0</v>
      </c>
      <c r="T40" s="10">
        <f>S40*H40</f>
        <v>0</v>
      </c>
      <c r="AR40" s="7" t="s">
        <v>1</v>
      </c>
      <c r="AT40" s="7" t="s">
        <v>4</v>
      </c>
      <c r="AU40" s="7" t="s">
        <v>2</v>
      </c>
      <c r="AY40" s="8" t="s">
        <v>3</v>
      </c>
      <c r="BE40" s="9">
        <f>IF(N40="základní",J40,0)</f>
        <v>0</v>
      </c>
      <c r="BF40" s="9">
        <f>IF(N40="snížená",J40,0)</f>
        <v>0</v>
      </c>
      <c r="BG40" s="9">
        <f>IF(N40="zákl. přenesená",J40,0)</f>
        <v>0</v>
      </c>
      <c r="BH40" s="9">
        <f>IF(N40="sníž. přenesená",J40,0)</f>
        <v>0</v>
      </c>
      <c r="BI40" s="9">
        <f>IF(N40="nulová",J40,0)</f>
        <v>0</v>
      </c>
      <c r="BJ40" s="8" t="s">
        <v>2</v>
      </c>
      <c r="BK40" s="9">
        <f>ROUND(I40*H40,2)</f>
        <v>0</v>
      </c>
      <c r="BL40" s="8" t="s">
        <v>1</v>
      </c>
      <c r="BM40" s="7" t="s">
        <v>117</v>
      </c>
    </row>
    <row r="41" spans="2:65" s="2" customFormat="1" ht="16.5" customHeight="1" x14ac:dyDescent="0.2">
      <c r="B41" s="3"/>
      <c r="C41" s="20" t="s">
        <v>116</v>
      </c>
      <c r="D41" s="20" t="s">
        <v>4</v>
      </c>
      <c r="E41" s="19" t="s">
        <v>115</v>
      </c>
      <c r="F41" s="14" t="s">
        <v>114</v>
      </c>
      <c r="G41" s="18" t="s">
        <v>17</v>
      </c>
      <c r="H41" s="17">
        <v>3</v>
      </c>
      <c r="I41" s="16"/>
      <c r="J41" s="15">
        <f>ROUND(I41*H41,2)</f>
        <v>0</v>
      </c>
      <c r="K41" s="14"/>
      <c r="L41" s="3"/>
      <c r="M41" s="13" t="s">
        <v>6</v>
      </c>
      <c r="N41" s="12" t="s">
        <v>5</v>
      </c>
      <c r="P41" s="11">
        <f>O41*H41</f>
        <v>0</v>
      </c>
      <c r="Q41" s="11">
        <v>0</v>
      </c>
      <c r="R41" s="11">
        <f>Q41*H41</f>
        <v>0</v>
      </c>
      <c r="S41" s="11">
        <v>0</v>
      </c>
      <c r="T41" s="10">
        <f>S41*H41</f>
        <v>0</v>
      </c>
      <c r="AR41" s="7" t="s">
        <v>1</v>
      </c>
      <c r="AT41" s="7" t="s">
        <v>4</v>
      </c>
      <c r="AU41" s="7" t="s">
        <v>2</v>
      </c>
      <c r="AY41" s="8" t="s">
        <v>3</v>
      </c>
      <c r="BE41" s="9">
        <f>IF(N41="základní",J41,0)</f>
        <v>0</v>
      </c>
      <c r="BF41" s="9">
        <f>IF(N41="snížená",J41,0)</f>
        <v>0</v>
      </c>
      <c r="BG41" s="9">
        <f>IF(N41="zákl. přenesená",J41,0)</f>
        <v>0</v>
      </c>
      <c r="BH41" s="9">
        <f>IF(N41="sníž. přenesená",J41,0)</f>
        <v>0</v>
      </c>
      <c r="BI41" s="9">
        <f>IF(N41="nulová",J41,0)</f>
        <v>0</v>
      </c>
      <c r="BJ41" s="8" t="s">
        <v>2</v>
      </c>
      <c r="BK41" s="9">
        <f>ROUND(I41*H41,2)</f>
        <v>0</v>
      </c>
      <c r="BL41" s="8" t="s">
        <v>1</v>
      </c>
      <c r="BM41" s="7" t="s">
        <v>113</v>
      </c>
    </row>
    <row r="42" spans="2:65" s="2" customFormat="1" ht="16.5" customHeight="1" x14ac:dyDescent="0.2">
      <c r="B42" s="3"/>
      <c r="C42" s="20" t="s">
        <v>112</v>
      </c>
      <c r="D42" s="20" t="s">
        <v>4</v>
      </c>
      <c r="E42" s="19" t="s">
        <v>111</v>
      </c>
      <c r="F42" s="14" t="s">
        <v>110</v>
      </c>
      <c r="G42" s="18" t="s">
        <v>12</v>
      </c>
      <c r="H42" s="17">
        <v>3</v>
      </c>
      <c r="I42" s="16"/>
      <c r="J42" s="15">
        <f>ROUND(I42*H42,2)</f>
        <v>0</v>
      </c>
      <c r="K42" s="14"/>
      <c r="L42" s="3"/>
      <c r="M42" s="13" t="s">
        <v>6</v>
      </c>
      <c r="N42" s="12" t="s">
        <v>5</v>
      </c>
      <c r="P42" s="11">
        <f>O42*H42</f>
        <v>0</v>
      </c>
      <c r="Q42" s="11">
        <v>0</v>
      </c>
      <c r="R42" s="11">
        <f>Q42*H42</f>
        <v>0</v>
      </c>
      <c r="S42" s="11">
        <v>0</v>
      </c>
      <c r="T42" s="10">
        <f>S42*H42</f>
        <v>0</v>
      </c>
      <c r="AR42" s="7" t="s">
        <v>1</v>
      </c>
      <c r="AT42" s="7" t="s">
        <v>4</v>
      </c>
      <c r="AU42" s="7" t="s">
        <v>2</v>
      </c>
      <c r="AY42" s="8" t="s">
        <v>3</v>
      </c>
      <c r="BE42" s="9">
        <f>IF(N42="základní",J42,0)</f>
        <v>0</v>
      </c>
      <c r="BF42" s="9">
        <f>IF(N42="snížená",J42,0)</f>
        <v>0</v>
      </c>
      <c r="BG42" s="9">
        <f>IF(N42="zákl. přenesená",J42,0)</f>
        <v>0</v>
      </c>
      <c r="BH42" s="9">
        <f>IF(N42="sníž. přenesená",J42,0)</f>
        <v>0</v>
      </c>
      <c r="BI42" s="9">
        <f>IF(N42="nulová",J42,0)</f>
        <v>0</v>
      </c>
      <c r="BJ42" s="8" t="s">
        <v>2</v>
      </c>
      <c r="BK42" s="9">
        <f>ROUND(I42*H42,2)</f>
        <v>0</v>
      </c>
      <c r="BL42" s="8" t="s">
        <v>1</v>
      </c>
      <c r="BM42" s="7" t="s">
        <v>109</v>
      </c>
    </row>
    <row r="43" spans="2:65" s="2" customFormat="1" ht="16.5" customHeight="1" x14ac:dyDescent="0.2">
      <c r="B43" s="3"/>
      <c r="C43" s="20" t="s">
        <v>108</v>
      </c>
      <c r="D43" s="20" t="s">
        <v>4</v>
      </c>
      <c r="E43" s="19" t="s">
        <v>107</v>
      </c>
      <c r="F43" s="14" t="s">
        <v>106</v>
      </c>
      <c r="G43" s="18" t="s">
        <v>17</v>
      </c>
      <c r="H43" s="17">
        <v>2</v>
      </c>
      <c r="I43" s="16"/>
      <c r="J43" s="15">
        <f>ROUND(I43*H43,2)</f>
        <v>0</v>
      </c>
      <c r="K43" s="14"/>
      <c r="L43" s="3"/>
      <c r="M43" s="13" t="s">
        <v>6</v>
      </c>
      <c r="N43" s="12" t="s">
        <v>5</v>
      </c>
      <c r="P43" s="11">
        <f>O43*H43</f>
        <v>0</v>
      </c>
      <c r="Q43" s="11">
        <v>0</v>
      </c>
      <c r="R43" s="11">
        <f>Q43*H43</f>
        <v>0</v>
      </c>
      <c r="S43" s="11">
        <v>0</v>
      </c>
      <c r="T43" s="10">
        <f>S43*H43</f>
        <v>0</v>
      </c>
      <c r="AR43" s="7" t="s">
        <v>1</v>
      </c>
      <c r="AT43" s="7" t="s">
        <v>4</v>
      </c>
      <c r="AU43" s="7" t="s">
        <v>2</v>
      </c>
      <c r="AY43" s="8" t="s">
        <v>3</v>
      </c>
      <c r="BE43" s="9">
        <f>IF(N43="základní",J43,0)</f>
        <v>0</v>
      </c>
      <c r="BF43" s="9">
        <f>IF(N43="snížená",J43,0)</f>
        <v>0</v>
      </c>
      <c r="BG43" s="9">
        <f>IF(N43="zákl. přenesená",J43,0)</f>
        <v>0</v>
      </c>
      <c r="BH43" s="9">
        <f>IF(N43="sníž. přenesená",J43,0)</f>
        <v>0</v>
      </c>
      <c r="BI43" s="9">
        <f>IF(N43="nulová",J43,0)</f>
        <v>0</v>
      </c>
      <c r="BJ43" s="8" t="s">
        <v>2</v>
      </c>
      <c r="BK43" s="9">
        <f>ROUND(I43*H43,2)</f>
        <v>0</v>
      </c>
      <c r="BL43" s="8" t="s">
        <v>1</v>
      </c>
      <c r="BM43" s="7" t="s">
        <v>105</v>
      </c>
    </row>
    <row r="44" spans="2:65" s="2" customFormat="1" ht="16.5" customHeight="1" x14ac:dyDescent="0.2">
      <c r="B44" s="3"/>
      <c r="C44" s="20" t="s">
        <v>104</v>
      </c>
      <c r="D44" s="20" t="s">
        <v>4</v>
      </c>
      <c r="E44" s="19" t="s">
        <v>103</v>
      </c>
      <c r="F44" s="14" t="s">
        <v>102</v>
      </c>
      <c r="G44" s="18" t="s">
        <v>12</v>
      </c>
      <c r="H44" s="17">
        <v>2</v>
      </c>
      <c r="I44" s="16"/>
      <c r="J44" s="15">
        <f>ROUND(I44*H44,2)</f>
        <v>0</v>
      </c>
      <c r="K44" s="14"/>
      <c r="L44" s="3"/>
      <c r="M44" s="13" t="s">
        <v>6</v>
      </c>
      <c r="N44" s="12" t="s">
        <v>5</v>
      </c>
      <c r="P44" s="11">
        <f>O44*H44</f>
        <v>0</v>
      </c>
      <c r="Q44" s="11">
        <v>0</v>
      </c>
      <c r="R44" s="11">
        <f>Q44*H44</f>
        <v>0</v>
      </c>
      <c r="S44" s="11">
        <v>0</v>
      </c>
      <c r="T44" s="10">
        <f>S44*H44</f>
        <v>0</v>
      </c>
      <c r="AR44" s="7" t="s">
        <v>1</v>
      </c>
      <c r="AT44" s="7" t="s">
        <v>4</v>
      </c>
      <c r="AU44" s="7" t="s">
        <v>2</v>
      </c>
      <c r="AY44" s="8" t="s">
        <v>3</v>
      </c>
      <c r="BE44" s="9">
        <f>IF(N44="základní",J44,0)</f>
        <v>0</v>
      </c>
      <c r="BF44" s="9">
        <f>IF(N44="snížená",J44,0)</f>
        <v>0</v>
      </c>
      <c r="BG44" s="9">
        <f>IF(N44="zákl. přenesená",J44,0)</f>
        <v>0</v>
      </c>
      <c r="BH44" s="9">
        <f>IF(N44="sníž. přenesená",J44,0)</f>
        <v>0</v>
      </c>
      <c r="BI44" s="9">
        <f>IF(N44="nulová",J44,0)</f>
        <v>0</v>
      </c>
      <c r="BJ44" s="8" t="s">
        <v>2</v>
      </c>
      <c r="BK44" s="9">
        <f>ROUND(I44*H44,2)</f>
        <v>0</v>
      </c>
      <c r="BL44" s="8" t="s">
        <v>1</v>
      </c>
      <c r="BM44" s="7" t="s">
        <v>101</v>
      </c>
    </row>
    <row r="45" spans="2:65" s="2" customFormat="1" ht="21.75" customHeight="1" x14ac:dyDescent="0.2">
      <c r="B45" s="3"/>
      <c r="C45" s="20" t="s">
        <v>100</v>
      </c>
      <c r="D45" s="20" t="s">
        <v>4</v>
      </c>
      <c r="E45" s="19" t="s">
        <v>99</v>
      </c>
      <c r="F45" s="14" t="s">
        <v>98</v>
      </c>
      <c r="G45" s="18" t="s">
        <v>17</v>
      </c>
      <c r="H45" s="17">
        <v>1</v>
      </c>
      <c r="I45" s="16"/>
      <c r="J45" s="15">
        <f>ROUND(I45*H45,2)</f>
        <v>0</v>
      </c>
      <c r="K45" s="14"/>
      <c r="L45" s="3"/>
      <c r="M45" s="13" t="s">
        <v>6</v>
      </c>
      <c r="N45" s="12" t="s">
        <v>5</v>
      </c>
      <c r="P45" s="11">
        <f>O45*H45</f>
        <v>0</v>
      </c>
      <c r="Q45" s="11">
        <v>0</v>
      </c>
      <c r="R45" s="11">
        <f>Q45*H45</f>
        <v>0</v>
      </c>
      <c r="S45" s="11">
        <v>0</v>
      </c>
      <c r="T45" s="10">
        <f>S45*H45</f>
        <v>0</v>
      </c>
      <c r="AR45" s="7" t="s">
        <v>1</v>
      </c>
      <c r="AT45" s="7" t="s">
        <v>4</v>
      </c>
      <c r="AU45" s="7" t="s">
        <v>2</v>
      </c>
      <c r="AY45" s="8" t="s">
        <v>3</v>
      </c>
      <c r="BE45" s="9">
        <f>IF(N45="základní",J45,0)</f>
        <v>0</v>
      </c>
      <c r="BF45" s="9">
        <f>IF(N45="snížená",J45,0)</f>
        <v>0</v>
      </c>
      <c r="BG45" s="9">
        <f>IF(N45="zákl. přenesená",J45,0)</f>
        <v>0</v>
      </c>
      <c r="BH45" s="9">
        <f>IF(N45="sníž. přenesená",J45,0)</f>
        <v>0</v>
      </c>
      <c r="BI45" s="9">
        <f>IF(N45="nulová",J45,0)</f>
        <v>0</v>
      </c>
      <c r="BJ45" s="8" t="s">
        <v>2</v>
      </c>
      <c r="BK45" s="9">
        <f>ROUND(I45*H45,2)</f>
        <v>0</v>
      </c>
      <c r="BL45" s="8" t="s">
        <v>1</v>
      </c>
      <c r="BM45" s="7" t="s">
        <v>97</v>
      </c>
    </row>
    <row r="46" spans="2:65" s="2" customFormat="1" ht="21.75" customHeight="1" x14ac:dyDescent="0.2">
      <c r="B46" s="3"/>
      <c r="C46" s="20" t="s">
        <v>96</v>
      </c>
      <c r="D46" s="20" t="s">
        <v>4</v>
      </c>
      <c r="E46" s="19" t="s">
        <v>95</v>
      </c>
      <c r="F46" s="14" t="s">
        <v>94</v>
      </c>
      <c r="G46" s="18" t="s">
        <v>12</v>
      </c>
      <c r="H46" s="17">
        <v>1</v>
      </c>
      <c r="I46" s="16"/>
      <c r="J46" s="15">
        <f>ROUND(I46*H46,2)</f>
        <v>0</v>
      </c>
      <c r="K46" s="14"/>
      <c r="L46" s="3"/>
      <c r="M46" s="13" t="s">
        <v>6</v>
      </c>
      <c r="N46" s="12" t="s">
        <v>5</v>
      </c>
      <c r="P46" s="11">
        <f>O46*H46</f>
        <v>0</v>
      </c>
      <c r="Q46" s="11">
        <v>0</v>
      </c>
      <c r="R46" s="11">
        <f>Q46*H46</f>
        <v>0</v>
      </c>
      <c r="S46" s="11">
        <v>0</v>
      </c>
      <c r="T46" s="10">
        <f>S46*H46</f>
        <v>0</v>
      </c>
      <c r="AR46" s="7" t="s">
        <v>1</v>
      </c>
      <c r="AT46" s="7" t="s">
        <v>4</v>
      </c>
      <c r="AU46" s="7" t="s">
        <v>2</v>
      </c>
      <c r="AY46" s="8" t="s">
        <v>3</v>
      </c>
      <c r="BE46" s="9">
        <f>IF(N46="základní",J46,0)</f>
        <v>0</v>
      </c>
      <c r="BF46" s="9">
        <f>IF(N46="snížená",J46,0)</f>
        <v>0</v>
      </c>
      <c r="BG46" s="9">
        <f>IF(N46="zákl. přenesená",J46,0)</f>
        <v>0</v>
      </c>
      <c r="BH46" s="9">
        <f>IF(N46="sníž. přenesená",J46,0)</f>
        <v>0</v>
      </c>
      <c r="BI46" s="9">
        <f>IF(N46="nulová",J46,0)</f>
        <v>0</v>
      </c>
      <c r="BJ46" s="8" t="s">
        <v>2</v>
      </c>
      <c r="BK46" s="9">
        <f>ROUND(I46*H46,2)</f>
        <v>0</v>
      </c>
      <c r="BL46" s="8" t="s">
        <v>1</v>
      </c>
      <c r="BM46" s="7" t="s">
        <v>93</v>
      </c>
    </row>
    <row r="47" spans="2:65" s="38" customFormat="1" x14ac:dyDescent="0.2">
      <c r="B47" s="42"/>
      <c r="D47" s="29" t="s">
        <v>48</v>
      </c>
      <c r="E47" s="39" t="s">
        <v>6</v>
      </c>
      <c r="F47" s="44" t="s">
        <v>81</v>
      </c>
      <c r="H47" s="39" t="s">
        <v>6</v>
      </c>
      <c r="I47" s="43"/>
      <c r="L47" s="42"/>
      <c r="M47" s="41"/>
      <c r="T47" s="40"/>
      <c r="AT47" s="39" t="s">
        <v>48</v>
      </c>
      <c r="AU47" s="39" t="s">
        <v>2</v>
      </c>
      <c r="AV47" s="38" t="s">
        <v>2</v>
      </c>
      <c r="AW47" s="38" t="s">
        <v>47</v>
      </c>
      <c r="AX47" s="38" t="s">
        <v>50</v>
      </c>
      <c r="AY47" s="39" t="s">
        <v>3</v>
      </c>
    </row>
    <row r="48" spans="2:65" s="30" customFormat="1" x14ac:dyDescent="0.2">
      <c r="B48" s="34"/>
      <c r="D48" s="29" t="s">
        <v>48</v>
      </c>
      <c r="E48" s="31" t="s">
        <v>6</v>
      </c>
      <c r="F48" s="37" t="s">
        <v>2</v>
      </c>
      <c r="H48" s="36">
        <v>1</v>
      </c>
      <c r="I48" s="35"/>
      <c r="L48" s="34"/>
      <c r="M48" s="33"/>
      <c r="T48" s="32"/>
      <c r="AT48" s="31" t="s">
        <v>48</v>
      </c>
      <c r="AU48" s="31" t="s">
        <v>2</v>
      </c>
      <c r="AV48" s="30" t="s">
        <v>51</v>
      </c>
      <c r="AW48" s="30" t="s">
        <v>47</v>
      </c>
      <c r="AX48" s="30" t="s">
        <v>50</v>
      </c>
      <c r="AY48" s="31" t="s">
        <v>3</v>
      </c>
    </row>
    <row r="49" spans="2:65" s="21" customFormat="1" x14ac:dyDescent="0.2">
      <c r="B49" s="25"/>
      <c r="D49" s="29" t="s">
        <v>48</v>
      </c>
      <c r="E49" s="22" t="s">
        <v>6</v>
      </c>
      <c r="F49" s="28" t="s">
        <v>49</v>
      </c>
      <c r="H49" s="27">
        <v>1</v>
      </c>
      <c r="I49" s="26"/>
      <c r="L49" s="25"/>
      <c r="M49" s="24"/>
      <c r="T49" s="23"/>
      <c r="AT49" s="22" t="s">
        <v>48</v>
      </c>
      <c r="AU49" s="22" t="s">
        <v>2</v>
      </c>
      <c r="AV49" s="21" t="s">
        <v>1</v>
      </c>
      <c r="AW49" s="21" t="s">
        <v>47</v>
      </c>
      <c r="AX49" s="21" t="s">
        <v>2</v>
      </c>
      <c r="AY49" s="22" t="s">
        <v>3</v>
      </c>
    </row>
    <row r="50" spans="2:65" s="2" customFormat="1" ht="21.75" customHeight="1" x14ac:dyDescent="0.2">
      <c r="B50" s="3"/>
      <c r="C50" s="20" t="s">
        <v>92</v>
      </c>
      <c r="D50" s="20" t="s">
        <v>4</v>
      </c>
      <c r="E50" s="19" t="s">
        <v>91</v>
      </c>
      <c r="F50" s="14" t="s">
        <v>90</v>
      </c>
      <c r="G50" s="18" t="s">
        <v>17</v>
      </c>
      <c r="H50" s="17">
        <v>1</v>
      </c>
      <c r="I50" s="16"/>
      <c r="J50" s="15">
        <f>ROUND(I50*H50,2)</f>
        <v>0</v>
      </c>
      <c r="K50" s="14"/>
      <c r="L50" s="3"/>
      <c r="M50" s="13" t="s">
        <v>6</v>
      </c>
      <c r="N50" s="12" t="s">
        <v>5</v>
      </c>
      <c r="P50" s="11">
        <f>O50*H50</f>
        <v>0</v>
      </c>
      <c r="Q50" s="11">
        <v>0</v>
      </c>
      <c r="R50" s="11">
        <f>Q50*H50</f>
        <v>0</v>
      </c>
      <c r="S50" s="11">
        <v>0</v>
      </c>
      <c r="T50" s="10">
        <f>S50*H50</f>
        <v>0</v>
      </c>
      <c r="AR50" s="7" t="s">
        <v>1</v>
      </c>
      <c r="AT50" s="7" t="s">
        <v>4</v>
      </c>
      <c r="AU50" s="7" t="s">
        <v>2</v>
      </c>
      <c r="AY50" s="8" t="s">
        <v>3</v>
      </c>
      <c r="BE50" s="9">
        <f>IF(N50="základní",J50,0)</f>
        <v>0</v>
      </c>
      <c r="BF50" s="9">
        <f>IF(N50="snížená",J50,0)</f>
        <v>0</v>
      </c>
      <c r="BG50" s="9">
        <f>IF(N50="zákl. přenesená",J50,0)</f>
        <v>0</v>
      </c>
      <c r="BH50" s="9">
        <f>IF(N50="sníž. přenesená",J50,0)</f>
        <v>0</v>
      </c>
      <c r="BI50" s="9">
        <f>IF(N50="nulová",J50,0)</f>
        <v>0</v>
      </c>
      <c r="BJ50" s="8" t="s">
        <v>2</v>
      </c>
      <c r="BK50" s="9">
        <f>ROUND(I50*H50,2)</f>
        <v>0</v>
      </c>
      <c r="BL50" s="8" t="s">
        <v>1</v>
      </c>
      <c r="BM50" s="7" t="s">
        <v>59</v>
      </c>
    </row>
    <row r="51" spans="2:65" s="2" customFormat="1" ht="21.75" customHeight="1" x14ac:dyDescent="0.2">
      <c r="B51" s="3"/>
      <c r="C51" s="20" t="s">
        <v>89</v>
      </c>
      <c r="D51" s="20" t="s">
        <v>4</v>
      </c>
      <c r="E51" s="19" t="s">
        <v>88</v>
      </c>
      <c r="F51" s="14" t="s">
        <v>87</v>
      </c>
      <c r="G51" s="18" t="s">
        <v>12</v>
      </c>
      <c r="H51" s="17">
        <v>1</v>
      </c>
      <c r="I51" s="16"/>
      <c r="J51" s="15">
        <f>ROUND(I51*H51,2)</f>
        <v>0</v>
      </c>
      <c r="K51" s="14"/>
      <c r="L51" s="3"/>
      <c r="M51" s="13" t="s">
        <v>6</v>
      </c>
      <c r="N51" s="12" t="s">
        <v>5</v>
      </c>
      <c r="P51" s="11">
        <f>O51*H51</f>
        <v>0</v>
      </c>
      <c r="Q51" s="11">
        <v>0</v>
      </c>
      <c r="R51" s="11">
        <f>Q51*H51</f>
        <v>0</v>
      </c>
      <c r="S51" s="11">
        <v>0</v>
      </c>
      <c r="T51" s="10">
        <f>S51*H51</f>
        <v>0</v>
      </c>
      <c r="AR51" s="7" t="s">
        <v>1</v>
      </c>
      <c r="AT51" s="7" t="s">
        <v>4</v>
      </c>
      <c r="AU51" s="7" t="s">
        <v>2</v>
      </c>
      <c r="AY51" s="8" t="s">
        <v>3</v>
      </c>
      <c r="BE51" s="9">
        <f>IF(N51="základní",J51,0)</f>
        <v>0</v>
      </c>
      <c r="BF51" s="9">
        <f>IF(N51="snížená",J51,0)</f>
        <v>0</v>
      </c>
      <c r="BG51" s="9">
        <f>IF(N51="zákl. přenesená",J51,0)</f>
        <v>0</v>
      </c>
      <c r="BH51" s="9">
        <f>IF(N51="sníž. přenesená",J51,0)</f>
        <v>0</v>
      </c>
      <c r="BI51" s="9">
        <f>IF(N51="nulová",J51,0)</f>
        <v>0</v>
      </c>
      <c r="BJ51" s="8" t="s">
        <v>2</v>
      </c>
      <c r="BK51" s="9">
        <f>ROUND(I51*H51,2)</f>
        <v>0</v>
      </c>
      <c r="BL51" s="8" t="s">
        <v>1</v>
      </c>
      <c r="BM51" s="7" t="s">
        <v>86</v>
      </c>
    </row>
    <row r="52" spans="2:65" s="38" customFormat="1" x14ac:dyDescent="0.2">
      <c r="B52" s="42"/>
      <c r="D52" s="29" t="s">
        <v>48</v>
      </c>
      <c r="E52" s="39" t="s">
        <v>6</v>
      </c>
      <c r="F52" s="44" t="s">
        <v>81</v>
      </c>
      <c r="H52" s="39" t="s">
        <v>6</v>
      </c>
      <c r="I52" s="43"/>
      <c r="L52" s="42"/>
      <c r="M52" s="41"/>
      <c r="T52" s="40"/>
      <c r="AT52" s="39" t="s">
        <v>48</v>
      </c>
      <c r="AU52" s="39" t="s">
        <v>2</v>
      </c>
      <c r="AV52" s="38" t="s">
        <v>2</v>
      </c>
      <c r="AW52" s="38" t="s">
        <v>47</v>
      </c>
      <c r="AX52" s="38" t="s">
        <v>50</v>
      </c>
      <c r="AY52" s="39" t="s">
        <v>3</v>
      </c>
    </row>
    <row r="53" spans="2:65" s="30" customFormat="1" x14ac:dyDescent="0.2">
      <c r="B53" s="34"/>
      <c r="D53" s="29" t="s">
        <v>48</v>
      </c>
      <c r="E53" s="31" t="s">
        <v>6</v>
      </c>
      <c r="F53" s="37" t="s">
        <v>2</v>
      </c>
      <c r="H53" s="36">
        <v>1</v>
      </c>
      <c r="I53" s="35"/>
      <c r="L53" s="34"/>
      <c r="M53" s="33"/>
      <c r="T53" s="32"/>
      <c r="AT53" s="31" t="s">
        <v>48</v>
      </c>
      <c r="AU53" s="31" t="s">
        <v>2</v>
      </c>
      <c r="AV53" s="30" t="s">
        <v>51</v>
      </c>
      <c r="AW53" s="30" t="s">
        <v>47</v>
      </c>
      <c r="AX53" s="30" t="s">
        <v>50</v>
      </c>
      <c r="AY53" s="31" t="s">
        <v>3</v>
      </c>
    </row>
    <row r="54" spans="2:65" s="21" customFormat="1" x14ac:dyDescent="0.2">
      <c r="B54" s="25"/>
      <c r="D54" s="29" t="s">
        <v>48</v>
      </c>
      <c r="E54" s="22" t="s">
        <v>6</v>
      </c>
      <c r="F54" s="28" t="s">
        <v>49</v>
      </c>
      <c r="H54" s="27">
        <v>1</v>
      </c>
      <c r="I54" s="26"/>
      <c r="L54" s="25"/>
      <c r="M54" s="24"/>
      <c r="T54" s="23"/>
      <c r="AT54" s="22" t="s">
        <v>48</v>
      </c>
      <c r="AU54" s="22" t="s">
        <v>2</v>
      </c>
      <c r="AV54" s="21" t="s">
        <v>1</v>
      </c>
      <c r="AW54" s="21" t="s">
        <v>47</v>
      </c>
      <c r="AX54" s="21" t="s">
        <v>2</v>
      </c>
      <c r="AY54" s="22" t="s">
        <v>3</v>
      </c>
    </row>
    <row r="55" spans="2:65" s="2" customFormat="1" ht="16.5" customHeight="1" x14ac:dyDescent="0.2">
      <c r="B55" s="3"/>
      <c r="C55" s="20" t="s">
        <v>85</v>
      </c>
      <c r="D55" s="20" t="s">
        <v>4</v>
      </c>
      <c r="E55" s="19" t="s">
        <v>84</v>
      </c>
      <c r="F55" s="14" t="s">
        <v>83</v>
      </c>
      <c r="G55" s="18" t="s">
        <v>12</v>
      </c>
      <c r="H55" s="17">
        <v>1</v>
      </c>
      <c r="I55" s="16"/>
      <c r="J55" s="15">
        <f>ROUND(I55*H55,2)</f>
        <v>0</v>
      </c>
      <c r="K55" s="14"/>
      <c r="L55" s="3"/>
      <c r="M55" s="13" t="s">
        <v>6</v>
      </c>
      <c r="N55" s="12" t="s">
        <v>5</v>
      </c>
      <c r="P55" s="11">
        <f>O55*H55</f>
        <v>0</v>
      </c>
      <c r="Q55" s="11">
        <v>0</v>
      </c>
      <c r="R55" s="11">
        <f>Q55*H55</f>
        <v>0</v>
      </c>
      <c r="S55" s="11">
        <v>0</v>
      </c>
      <c r="T55" s="10">
        <f>S55*H55</f>
        <v>0</v>
      </c>
      <c r="AR55" s="7" t="s">
        <v>1</v>
      </c>
      <c r="AT55" s="7" t="s">
        <v>4</v>
      </c>
      <c r="AU55" s="7" t="s">
        <v>2</v>
      </c>
      <c r="AY55" s="8" t="s">
        <v>3</v>
      </c>
      <c r="BE55" s="9">
        <f>IF(N55="základní",J55,0)</f>
        <v>0</v>
      </c>
      <c r="BF55" s="9">
        <f>IF(N55="snížená",J55,0)</f>
        <v>0</v>
      </c>
      <c r="BG55" s="9">
        <f>IF(N55="zákl. přenesená",J55,0)</f>
        <v>0</v>
      </c>
      <c r="BH55" s="9">
        <f>IF(N55="sníž. přenesená",J55,0)</f>
        <v>0</v>
      </c>
      <c r="BI55" s="9">
        <f>IF(N55="nulová",J55,0)</f>
        <v>0</v>
      </c>
      <c r="BJ55" s="8" t="s">
        <v>2</v>
      </c>
      <c r="BK55" s="9">
        <f>ROUND(I55*H55,2)</f>
        <v>0</v>
      </c>
      <c r="BL55" s="8" t="s">
        <v>1</v>
      </c>
      <c r="BM55" s="7" t="s">
        <v>82</v>
      </c>
    </row>
    <row r="56" spans="2:65" s="38" customFormat="1" x14ac:dyDescent="0.2">
      <c r="B56" s="42"/>
      <c r="D56" s="29" t="s">
        <v>48</v>
      </c>
      <c r="E56" s="39" t="s">
        <v>6</v>
      </c>
      <c r="F56" s="44" t="s">
        <v>81</v>
      </c>
      <c r="H56" s="39" t="s">
        <v>6</v>
      </c>
      <c r="I56" s="43"/>
      <c r="L56" s="42"/>
      <c r="M56" s="41"/>
      <c r="T56" s="40"/>
      <c r="AT56" s="39" t="s">
        <v>48</v>
      </c>
      <c r="AU56" s="39" t="s">
        <v>2</v>
      </c>
      <c r="AV56" s="38" t="s">
        <v>2</v>
      </c>
      <c r="AW56" s="38" t="s">
        <v>47</v>
      </c>
      <c r="AX56" s="38" t="s">
        <v>50</v>
      </c>
      <c r="AY56" s="39" t="s">
        <v>3</v>
      </c>
    </row>
    <row r="57" spans="2:65" s="30" customFormat="1" x14ac:dyDescent="0.2">
      <c r="B57" s="34"/>
      <c r="D57" s="29" t="s">
        <v>48</v>
      </c>
      <c r="E57" s="31" t="s">
        <v>6</v>
      </c>
      <c r="F57" s="37" t="s">
        <v>2</v>
      </c>
      <c r="H57" s="36">
        <v>1</v>
      </c>
      <c r="I57" s="35"/>
      <c r="L57" s="34"/>
      <c r="M57" s="33"/>
      <c r="T57" s="32"/>
      <c r="AT57" s="31" t="s">
        <v>48</v>
      </c>
      <c r="AU57" s="31" t="s">
        <v>2</v>
      </c>
      <c r="AV57" s="30" t="s">
        <v>51</v>
      </c>
      <c r="AW57" s="30" t="s">
        <v>47</v>
      </c>
      <c r="AX57" s="30" t="s">
        <v>50</v>
      </c>
      <c r="AY57" s="31" t="s">
        <v>3</v>
      </c>
    </row>
    <row r="58" spans="2:65" s="21" customFormat="1" x14ac:dyDescent="0.2">
      <c r="B58" s="25"/>
      <c r="D58" s="29" t="s">
        <v>48</v>
      </c>
      <c r="E58" s="22" t="s">
        <v>6</v>
      </c>
      <c r="F58" s="28" t="s">
        <v>49</v>
      </c>
      <c r="H58" s="27">
        <v>1</v>
      </c>
      <c r="I58" s="26"/>
      <c r="L58" s="25"/>
      <c r="M58" s="24"/>
      <c r="T58" s="23"/>
      <c r="AT58" s="22" t="s">
        <v>48</v>
      </c>
      <c r="AU58" s="22" t="s">
        <v>2</v>
      </c>
      <c r="AV58" s="21" t="s">
        <v>1</v>
      </c>
      <c r="AW58" s="21" t="s">
        <v>47</v>
      </c>
      <c r="AX58" s="21" t="s">
        <v>2</v>
      </c>
      <c r="AY58" s="22" t="s">
        <v>3</v>
      </c>
    </row>
    <row r="59" spans="2:65" s="2" customFormat="1" ht="16.5" customHeight="1" x14ac:dyDescent="0.2">
      <c r="B59" s="3"/>
      <c r="C59" s="20" t="s">
        <v>80</v>
      </c>
      <c r="D59" s="20" t="s">
        <v>4</v>
      </c>
      <c r="E59" s="19" t="s">
        <v>79</v>
      </c>
      <c r="F59" s="14" t="s">
        <v>78</v>
      </c>
      <c r="G59" s="18" t="s">
        <v>12</v>
      </c>
      <c r="H59" s="17">
        <v>1</v>
      </c>
      <c r="I59" s="16"/>
      <c r="J59" s="15">
        <f>ROUND(I59*H59,2)</f>
        <v>0</v>
      </c>
      <c r="K59" s="14"/>
      <c r="L59" s="3"/>
      <c r="M59" s="13" t="s">
        <v>6</v>
      </c>
      <c r="N59" s="12" t="s">
        <v>5</v>
      </c>
      <c r="P59" s="11">
        <f>O59*H59</f>
        <v>0</v>
      </c>
      <c r="Q59" s="11">
        <v>0</v>
      </c>
      <c r="R59" s="11">
        <f>Q59*H59</f>
        <v>0</v>
      </c>
      <c r="S59" s="11">
        <v>0</v>
      </c>
      <c r="T59" s="10">
        <f>S59*H59</f>
        <v>0</v>
      </c>
      <c r="AR59" s="7" t="s">
        <v>1</v>
      </c>
      <c r="AT59" s="7" t="s">
        <v>4</v>
      </c>
      <c r="AU59" s="7" t="s">
        <v>2</v>
      </c>
      <c r="AY59" s="8" t="s">
        <v>3</v>
      </c>
      <c r="BE59" s="9">
        <f>IF(N59="základní",J59,0)</f>
        <v>0</v>
      </c>
      <c r="BF59" s="9">
        <f>IF(N59="snížená",J59,0)</f>
        <v>0</v>
      </c>
      <c r="BG59" s="9">
        <f>IF(N59="zákl. přenesená",J59,0)</f>
        <v>0</v>
      </c>
      <c r="BH59" s="9">
        <f>IF(N59="sníž. přenesená",J59,0)</f>
        <v>0</v>
      </c>
      <c r="BI59" s="9">
        <f>IF(N59="nulová",J59,0)</f>
        <v>0</v>
      </c>
      <c r="BJ59" s="8" t="s">
        <v>2</v>
      </c>
      <c r="BK59" s="9">
        <f>ROUND(I59*H59,2)</f>
        <v>0</v>
      </c>
      <c r="BL59" s="8" t="s">
        <v>1</v>
      </c>
      <c r="BM59" s="7" t="s">
        <v>77</v>
      </c>
    </row>
    <row r="60" spans="2:65" s="2" customFormat="1" ht="33" customHeight="1" x14ac:dyDescent="0.2">
      <c r="B60" s="3"/>
      <c r="C60" s="20" t="s">
        <v>76</v>
      </c>
      <c r="D60" s="20" t="s">
        <v>4</v>
      </c>
      <c r="E60" s="19" t="s">
        <v>75</v>
      </c>
      <c r="F60" s="14" t="s">
        <v>74</v>
      </c>
      <c r="G60" s="18" t="s">
        <v>12</v>
      </c>
      <c r="H60" s="17">
        <v>1</v>
      </c>
      <c r="I60" s="16"/>
      <c r="J60" s="15">
        <f>ROUND(I60*H60,2)</f>
        <v>0</v>
      </c>
      <c r="K60" s="14"/>
      <c r="L60" s="3"/>
      <c r="M60" s="13" t="s">
        <v>6</v>
      </c>
      <c r="N60" s="12" t="s">
        <v>5</v>
      </c>
      <c r="P60" s="11">
        <f>O60*H60</f>
        <v>0</v>
      </c>
      <c r="Q60" s="11">
        <v>0</v>
      </c>
      <c r="R60" s="11">
        <f>Q60*H60</f>
        <v>0</v>
      </c>
      <c r="S60" s="11">
        <v>0</v>
      </c>
      <c r="T60" s="10">
        <f>S60*H60</f>
        <v>0</v>
      </c>
      <c r="AR60" s="7" t="s">
        <v>1</v>
      </c>
      <c r="AT60" s="7" t="s">
        <v>4</v>
      </c>
      <c r="AU60" s="7" t="s">
        <v>2</v>
      </c>
      <c r="AY60" s="8" t="s">
        <v>3</v>
      </c>
      <c r="BE60" s="9">
        <f>IF(N60="základní",J60,0)</f>
        <v>0</v>
      </c>
      <c r="BF60" s="9">
        <f>IF(N60="snížená",J60,0)</f>
        <v>0</v>
      </c>
      <c r="BG60" s="9">
        <f>IF(N60="zákl. přenesená",J60,0)</f>
        <v>0</v>
      </c>
      <c r="BH60" s="9">
        <f>IF(N60="sníž. přenesená",J60,0)</f>
        <v>0</v>
      </c>
      <c r="BI60" s="9">
        <f>IF(N60="nulová",J60,0)</f>
        <v>0</v>
      </c>
      <c r="BJ60" s="8" t="s">
        <v>2</v>
      </c>
      <c r="BK60" s="9">
        <f>ROUND(I60*H60,2)</f>
        <v>0</v>
      </c>
      <c r="BL60" s="8" t="s">
        <v>1</v>
      </c>
      <c r="BM60" s="7" t="s">
        <v>73</v>
      </c>
    </row>
    <row r="61" spans="2:65" s="2" customFormat="1" ht="21.75" customHeight="1" x14ac:dyDescent="0.2">
      <c r="B61" s="3"/>
      <c r="C61" s="20" t="s">
        <v>72</v>
      </c>
      <c r="D61" s="20" t="s">
        <v>4</v>
      </c>
      <c r="E61" s="19" t="s">
        <v>71</v>
      </c>
      <c r="F61" s="14" t="s">
        <v>70</v>
      </c>
      <c r="G61" s="18" t="s">
        <v>17</v>
      </c>
      <c r="H61" s="17">
        <v>6</v>
      </c>
      <c r="I61" s="16"/>
      <c r="J61" s="15">
        <f>ROUND(I61*H61,2)</f>
        <v>0</v>
      </c>
      <c r="K61" s="14"/>
      <c r="L61" s="3"/>
      <c r="M61" s="13" t="s">
        <v>6</v>
      </c>
      <c r="N61" s="12" t="s">
        <v>5</v>
      </c>
      <c r="P61" s="11">
        <f>O61*H61</f>
        <v>0</v>
      </c>
      <c r="Q61" s="11">
        <v>0</v>
      </c>
      <c r="R61" s="11">
        <f>Q61*H61</f>
        <v>0</v>
      </c>
      <c r="S61" s="11">
        <v>0</v>
      </c>
      <c r="T61" s="10">
        <f>S61*H61</f>
        <v>0</v>
      </c>
      <c r="AR61" s="7" t="s">
        <v>1</v>
      </c>
      <c r="AT61" s="7" t="s">
        <v>4</v>
      </c>
      <c r="AU61" s="7" t="s">
        <v>2</v>
      </c>
      <c r="AY61" s="8" t="s">
        <v>3</v>
      </c>
      <c r="BE61" s="9">
        <f>IF(N61="základní",J61,0)</f>
        <v>0</v>
      </c>
      <c r="BF61" s="9">
        <f>IF(N61="snížená",J61,0)</f>
        <v>0</v>
      </c>
      <c r="BG61" s="9">
        <f>IF(N61="zákl. přenesená",J61,0)</f>
        <v>0</v>
      </c>
      <c r="BH61" s="9">
        <f>IF(N61="sníž. přenesená",J61,0)</f>
        <v>0</v>
      </c>
      <c r="BI61" s="9">
        <f>IF(N61="nulová",J61,0)</f>
        <v>0</v>
      </c>
      <c r="BJ61" s="8" t="s">
        <v>2</v>
      </c>
      <c r="BK61" s="9">
        <f>ROUND(I61*H61,2)</f>
        <v>0</v>
      </c>
      <c r="BL61" s="8" t="s">
        <v>1</v>
      </c>
      <c r="BM61" s="7" t="s">
        <v>69</v>
      </c>
    </row>
    <row r="62" spans="2:65" s="2" customFormat="1" ht="16.5" customHeight="1" x14ac:dyDescent="0.2">
      <c r="B62" s="3"/>
      <c r="C62" s="20" t="s">
        <v>68</v>
      </c>
      <c r="D62" s="20" t="s">
        <v>4</v>
      </c>
      <c r="E62" s="19" t="s">
        <v>67</v>
      </c>
      <c r="F62" s="14" t="s">
        <v>66</v>
      </c>
      <c r="G62" s="18" t="s">
        <v>55</v>
      </c>
      <c r="H62" s="17">
        <v>300</v>
      </c>
      <c r="I62" s="16"/>
      <c r="J62" s="15">
        <f>ROUND(I62*H62,2)</f>
        <v>0</v>
      </c>
      <c r="K62" s="14"/>
      <c r="L62" s="3"/>
      <c r="M62" s="13" t="s">
        <v>6</v>
      </c>
      <c r="N62" s="12" t="s">
        <v>5</v>
      </c>
      <c r="P62" s="11">
        <f>O62*H62</f>
        <v>0</v>
      </c>
      <c r="Q62" s="11">
        <v>0</v>
      </c>
      <c r="R62" s="11">
        <f>Q62*H62</f>
        <v>0</v>
      </c>
      <c r="S62" s="11">
        <v>0</v>
      </c>
      <c r="T62" s="10">
        <f>S62*H62</f>
        <v>0</v>
      </c>
      <c r="AR62" s="7" t="s">
        <v>1</v>
      </c>
      <c r="AT62" s="7" t="s">
        <v>4</v>
      </c>
      <c r="AU62" s="7" t="s">
        <v>2</v>
      </c>
      <c r="AY62" s="8" t="s">
        <v>3</v>
      </c>
      <c r="BE62" s="9">
        <f>IF(N62="základní",J62,0)</f>
        <v>0</v>
      </c>
      <c r="BF62" s="9">
        <f>IF(N62="snížená",J62,0)</f>
        <v>0</v>
      </c>
      <c r="BG62" s="9">
        <f>IF(N62="zákl. přenesená",J62,0)</f>
        <v>0</v>
      </c>
      <c r="BH62" s="9">
        <f>IF(N62="sníž. přenesená",J62,0)</f>
        <v>0</v>
      </c>
      <c r="BI62" s="9">
        <f>IF(N62="nulová",J62,0)</f>
        <v>0</v>
      </c>
      <c r="BJ62" s="8" t="s">
        <v>2</v>
      </c>
      <c r="BK62" s="9">
        <f>ROUND(I62*H62,2)</f>
        <v>0</v>
      </c>
      <c r="BL62" s="8" t="s">
        <v>1</v>
      </c>
      <c r="BM62" s="7" t="s">
        <v>65</v>
      </c>
    </row>
    <row r="63" spans="2:65" s="2" customFormat="1" ht="33" customHeight="1" x14ac:dyDescent="0.2">
      <c r="B63" s="3"/>
      <c r="C63" s="20" t="s">
        <v>64</v>
      </c>
      <c r="D63" s="20" t="s">
        <v>4</v>
      </c>
      <c r="E63" s="19" t="s">
        <v>63</v>
      </c>
      <c r="F63" s="14" t="s">
        <v>62</v>
      </c>
      <c r="G63" s="18" t="s">
        <v>55</v>
      </c>
      <c r="H63" s="17">
        <v>70</v>
      </c>
      <c r="I63" s="16"/>
      <c r="J63" s="15">
        <f>ROUND(I63*H63,2)</f>
        <v>0</v>
      </c>
      <c r="K63" s="14"/>
      <c r="L63" s="3"/>
      <c r="M63" s="13" t="s">
        <v>6</v>
      </c>
      <c r="N63" s="12" t="s">
        <v>5</v>
      </c>
      <c r="P63" s="11">
        <f>O63*H63</f>
        <v>0</v>
      </c>
      <c r="Q63" s="11">
        <v>0</v>
      </c>
      <c r="R63" s="11">
        <f>Q63*H63</f>
        <v>0</v>
      </c>
      <c r="S63" s="11">
        <v>0</v>
      </c>
      <c r="T63" s="10">
        <f>S63*H63</f>
        <v>0</v>
      </c>
      <c r="AR63" s="7" t="s">
        <v>1</v>
      </c>
      <c r="AT63" s="7" t="s">
        <v>4</v>
      </c>
      <c r="AU63" s="7" t="s">
        <v>2</v>
      </c>
      <c r="AY63" s="8" t="s">
        <v>3</v>
      </c>
      <c r="BE63" s="9">
        <f>IF(N63="základní",J63,0)</f>
        <v>0</v>
      </c>
      <c r="BF63" s="9">
        <f>IF(N63="snížená",J63,0)</f>
        <v>0</v>
      </c>
      <c r="BG63" s="9">
        <f>IF(N63="zákl. přenesená",J63,0)</f>
        <v>0</v>
      </c>
      <c r="BH63" s="9">
        <f>IF(N63="sníž. přenesená",J63,0)</f>
        <v>0</v>
      </c>
      <c r="BI63" s="9">
        <f>IF(N63="nulová",J63,0)</f>
        <v>0</v>
      </c>
      <c r="BJ63" s="8" t="s">
        <v>2</v>
      </c>
      <c r="BK63" s="9">
        <f>ROUND(I63*H63,2)</f>
        <v>0</v>
      </c>
      <c r="BL63" s="8" t="s">
        <v>1</v>
      </c>
      <c r="BM63" s="7" t="s">
        <v>61</v>
      </c>
    </row>
    <row r="64" spans="2:65" s="38" customFormat="1" x14ac:dyDescent="0.2">
      <c r="B64" s="42"/>
      <c r="D64" s="29" t="s">
        <v>48</v>
      </c>
      <c r="E64" s="39" t="s">
        <v>6</v>
      </c>
      <c r="F64" s="44" t="s">
        <v>60</v>
      </c>
      <c r="H64" s="39" t="s">
        <v>6</v>
      </c>
      <c r="I64" s="43"/>
      <c r="L64" s="42"/>
      <c r="M64" s="41"/>
      <c r="T64" s="40"/>
      <c r="AT64" s="39" t="s">
        <v>48</v>
      </c>
      <c r="AU64" s="39" t="s">
        <v>2</v>
      </c>
      <c r="AV64" s="38" t="s">
        <v>2</v>
      </c>
      <c r="AW64" s="38" t="s">
        <v>47</v>
      </c>
      <c r="AX64" s="38" t="s">
        <v>50</v>
      </c>
      <c r="AY64" s="39" t="s">
        <v>3</v>
      </c>
    </row>
    <row r="65" spans="2:65" s="30" customFormat="1" x14ac:dyDescent="0.2">
      <c r="B65" s="34"/>
      <c r="D65" s="29" t="s">
        <v>48</v>
      </c>
      <c r="E65" s="31" t="s">
        <v>6</v>
      </c>
      <c r="F65" s="37" t="s">
        <v>59</v>
      </c>
      <c r="H65" s="36">
        <v>70</v>
      </c>
      <c r="I65" s="35"/>
      <c r="L65" s="34"/>
      <c r="M65" s="33"/>
      <c r="T65" s="32"/>
      <c r="AT65" s="31" t="s">
        <v>48</v>
      </c>
      <c r="AU65" s="31" t="s">
        <v>2</v>
      </c>
      <c r="AV65" s="30" t="s">
        <v>51</v>
      </c>
      <c r="AW65" s="30" t="s">
        <v>47</v>
      </c>
      <c r="AX65" s="30" t="s">
        <v>50</v>
      </c>
      <c r="AY65" s="31" t="s">
        <v>3</v>
      </c>
    </row>
    <row r="66" spans="2:65" s="21" customFormat="1" x14ac:dyDescent="0.2">
      <c r="B66" s="25"/>
      <c r="D66" s="29" t="s">
        <v>48</v>
      </c>
      <c r="E66" s="22" t="s">
        <v>6</v>
      </c>
      <c r="F66" s="28" t="s">
        <v>49</v>
      </c>
      <c r="H66" s="27">
        <v>70</v>
      </c>
      <c r="I66" s="26"/>
      <c r="L66" s="25"/>
      <c r="M66" s="24"/>
      <c r="T66" s="23"/>
      <c r="AT66" s="22" t="s">
        <v>48</v>
      </c>
      <c r="AU66" s="22" t="s">
        <v>2</v>
      </c>
      <c r="AV66" s="21" t="s">
        <v>1</v>
      </c>
      <c r="AW66" s="21" t="s">
        <v>47</v>
      </c>
      <c r="AX66" s="21" t="s">
        <v>2</v>
      </c>
      <c r="AY66" s="22" t="s">
        <v>3</v>
      </c>
    </row>
    <row r="67" spans="2:65" s="2" customFormat="1" ht="33" customHeight="1" x14ac:dyDescent="0.2">
      <c r="B67" s="3"/>
      <c r="C67" s="20" t="s">
        <v>58</v>
      </c>
      <c r="D67" s="20" t="s">
        <v>4</v>
      </c>
      <c r="E67" s="19" t="s">
        <v>57</v>
      </c>
      <c r="F67" s="14" t="s">
        <v>56</v>
      </c>
      <c r="G67" s="18" t="s">
        <v>55</v>
      </c>
      <c r="H67" s="17">
        <v>185</v>
      </c>
      <c r="I67" s="16"/>
      <c r="J67" s="15">
        <f>ROUND(I67*H67,2)</f>
        <v>0</v>
      </c>
      <c r="K67" s="14"/>
      <c r="L67" s="3"/>
      <c r="M67" s="13" t="s">
        <v>6</v>
      </c>
      <c r="N67" s="12" t="s">
        <v>5</v>
      </c>
      <c r="P67" s="11">
        <f>O67*H67</f>
        <v>0</v>
      </c>
      <c r="Q67" s="11">
        <v>0</v>
      </c>
      <c r="R67" s="11">
        <f>Q67*H67</f>
        <v>0</v>
      </c>
      <c r="S67" s="11">
        <v>0</v>
      </c>
      <c r="T67" s="10">
        <f>S67*H67</f>
        <v>0</v>
      </c>
      <c r="AR67" s="7" t="s">
        <v>1</v>
      </c>
      <c r="AT67" s="7" t="s">
        <v>4</v>
      </c>
      <c r="AU67" s="7" t="s">
        <v>2</v>
      </c>
      <c r="AY67" s="8" t="s">
        <v>3</v>
      </c>
      <c r="BE67" s="9">
        <f>IF(N67="základní",J67,0)</f>
        <v>0</v>
      </c>
      <c r="BF67" s="9">
        <f>IF(N67="snížená",J67,0)</f>
        <v>0</v>
      </c>
      <c r="BG67" s="9">
        <f>IF(N67="zákl. přenesená",J67,0)</f>
        <v>0</v>
      </c>
      <c r="BH67" s="9">
        <f>IF(N67="sníž. přenesená",J67,0)</f>
        <v>0</v>
      </c>
      <c r="BI67" s="9">
        <f>IF(N67="nulová",J67,0)</f>
        <v>0</v>
      </c>
      <c r="BJ67" s="8" t="s">
        <v>2</v>
      </c>
      <c r="BK67" s="9">
        <f>ROUND(I67*H67,2)</f>
        <v>0</v>
      </c>
      <c r="BL67" s="8" t="s">
        <v>1</v>
      </c>
      <c r="BM67" s="7" t="s">
        <v>54</v>
      </c>
    </row>
    <row r="68" spans="2:65" s="38" customFormat="1" x14ac:dyDescent="0.2">
      <c r="B68" s="42"/>
      <c r="D68" s="29" t="s">
        <v>48</v>
      </c>
      <c r="E68" s="39" t="s">
        <v>6</v>
      </c>
      <c r="F68" s="44" t="s">
        <v>53</v>
      </c>
      <c r="H68" s="39" t="s">
        <v>6</v>
      </c>
      <c r="I68" s="43"/>
      <c r="L68" s="42"/>
      <c r="M68" s="41"/>
      <c r="T68" s="40"/>
      <c r="AT68" s="39" t="s">
        <v>48</v>
      </c>
      <c r="AU68" s="39" t="s">
        <v>2</v>
      </c>
      <c r="AV68" s="38" t="s">
        <v>2</v>
      </c>
      <c r="AW68" s="38" t="s">
        <v>47</v>
      </c>
      <c r="AX68" s="38" t="s">
        <v>50</v>
      </c>
      <c r="AY68" s="39" t="s">
        <v>3</v>
      </c>
    </row>
    <row r="69" spans="2:65" s="30" customFormat="1" x14ac:dyDescent="0.2">
      <c r="B69" s="34"/>
      <c r="D69" s="29" t="s">
        <v>48</v>
      </c>
      <c r="E69" s="31" t="s">
        <v>6</v>
      </c>
      <c r="F69" s="37" t="s">
        <v>52</v>
      </c>
      <c r="H69" s="36">
        <v>230</v>
      </c>
      <c r="I69" s="35"/>
      <c r="L69" s="34"/>
      <c r="M69" s="33"/>
      <c r="T69" s="32"/>
      <c r="AT69" s="31" t="s">
        <v>48</v>
      </c>
      <c r="AU69" s="31" t="s">
        <v>2</v>
      </c>
      <c r="AV69" s="30" t="s">
        <v>51</v>
      </c>
      <c r="AW69" s="30" t="s">
        <v>47</v>
      </c>
      <c r="AX69" s="30" t="s">
        <v>50</v>
      </c>
      <c r="AY69" s="31" t="s">
        <v>3</v>
      </c>
    </row>
    <row r="70" spans="2:65" s="21" customFormat="1" x14ac:dyDescent="0.2">
      <c r="B70" s="25"/>
      <c r="D70" s="29" t="s">
        <v>48</v>
      </c>
      <c r="E70" s="22" t="s">
        <v>6</v>
      </c>
      <c r="F70" s="28" t="s">
        <v>49</v>
      </c>
      <c r="H70" s="27">
        <v>230</v>
      </c>
      <c r="I70" s="26"/>
      <c r="L70" s="25"/>
      <c r="M70" s="24"/>
      <c r="T70" s="23"/>
      <c r="AT70" s="22" t="s">
        <v>48</v>
      </c>
      <c r="AU70" s="22" t="s">
        <v>2</v>
      </c>
      <c r="AV70" s="21" t="s">
        <v>1</v>
      </c>
      <c r="AW70" s="21" t="s">
        <v>47</v>
      </c>
      <c r="AX70" s="21" t="s">
        <v>2</v>
      </c>
      <c r="AY70" s="22" t="s">
        <v>3</v>
      </c>
    </row>
    <row r="71" spans="2:65" s="2" customFormat="1" ht="16.5" customHeight="1" x14ac:dyDescent="0.2">
      <c r="B71" s="3"/>
      <c r="C71" s="20" t="s">
        <v>40</v>
      </c>
      <c r="D71" s="20" t="s">
        <v>4</v>
      </c>
      <c r="E71" s="19" t="s">
        <v>39</v>
      </c>
      <c r="F71" s="14" t="s">
        <v>38</v>
      </c>
      <c r="G71" s="18" t="s">
        <v>17</v>
      </c>
      <c r="H71" s="17">
        <v>1</v>
      </c>
      <c r="I71" s="16"/>
      <c r="J71" s="15">
        <f>ROUND(I71*H71,2)</f>
        <v>0</v>
      </c>
      <c r="K71" s="14"/>
      <c r="L71" s="3"/>
      <c r="M71" s="13" t="s">
        <v>6</v>
      </c>
      <c r="N71" s="12" t="s">
        <v>5</v>
      </c>
      <c r="P71" s="11">
        <f>O71*H71</f>
        <v>0</v>
      </c>
      <c r="Q71" s="11">
        <v>0</v>
      </c>
      <c r="R71" s="11">
        <f>Q71*H71</f>
        <v>0</v>
      </c>
      <c r="S71" s="11">
        <v>0</v>
      </c>
      <c r="T71" s="10">
        <f>S71*H71</f>
        <v>0</v>
      </c>
      <c r="AR71" s="7" t="s">
        <v>1</v>
      </c>
      <c r="AT71" s="7" t="s">
        <v>4</v>
      </c>
      <c r="AU71" s="7" t="s">
        <v>2</v>
      </c>
      <c r="AY71" s="8" t="s">
        <v>3</v>
      </c>
      <c r="BE71" s="9">
        <f>IF(N71="základní",J71,0)</f>
        <v>0</v>
      </c>
      <c r="BF71" s="9">
        <f>IF(N71="snížená",J71,0)</f>
        <v>0</v>
      </c>
      <c r="BG71" s="9">
        <f>IF(N71="zákl. přenesená",J71,0)</f>
        <v>0</v>
      </c>
      <c r="BH71" s="9">
        <f>IF(N71="sníž. přenesená",J71,0)</f>
        <v>0</v>
      </c>
      <c r="BI71" s="9">
        <f>IF(N71="nulová",J71,0)</f>
        <v>0</v>
      </c>
      <c r="BJ71" s="8" t="s">
        <v>2</v>
      </c>
      <c r="BK71" s="9">
        <f>ROUND(I71*H71,2)</f>
        <v>0</v>
      </c>
      <c r="BL71" s="8" t="s">
        <v>1</v>
      </c>
      <c r="BM71" s="7" t="s">
        <v>37</v>
      </c>
    </row>
    <row r="72" spans="2:65" s="2" customFormat="1" ht="21.75" customHeight="1" x14ac:dyDescent="0.2">
      <c r="B72" s="3"/>
      <c r="C72" s="20" t="s">
        <v>36</v>
      </c>
      <c r="D72" s="20" t="s">
        <v>4</v>
      </c>
      <c r="E72" s="19" t="s">
        <v>35</v>
      </c>
      <c r="F72" s="14" t="s">
        <v>34</v>
      </c>
      <c r="G72" s="18" t="s">
        <v>12</v>
      </c>
      <c r="H72" s="17">
        <v>1</v>
      </c>
      <c r="I72" s="16"/>
      <c r="J72" s="15">
        <f>ROUND(I72*H72,2)</f>
        <v>0</v>
      </c>
      <c r="K72" s="14"/>
      <c r="L72" s="3"/>
      <c r="M72" s="13" t="s">
        <v>6</v>
      </c>
      <c r="N72" s="12" t="s">
        <v>5</v>
      </c>
      <c r="P72" s="11">
        <f>O72*H72</f>
        <v>0</v>
      </c>
      <c r="Q72" s="11">
        <v>0</v>
      </c>
      <c r="R72" s="11">
        <f>Q72*H72</f>
        <v>0</v>
      </c>
      <c r="S72" s="11">
        <v>0</v>
      </c>
      <c r="T72" s="10">
        <f>S72*H72</f>
        <v>0</v>
      </c>
      <c r="AR72" s="7" t="s">
        <v>1</v>
      </c>
      <c r="AT72" s="7" t="s">
        <v>4</v>
      </c>
      <c r="AU72" s="7" t="s">
        <v>2</v>
      </c>
      <c r="AY72" s="8" t="s">
        <v>3</v>
      </c>
      <c r="BE72" s="9">
        <f>IF(N72="základní",J72,0)</f>
        <v>0</v>
      </c>
      <c r="BF72" s="9">
        <f>IF(N72="snížená",J72,0)</f>
        <v>0</v>
      </c>
      <c r="BG72" s="9">
        <f>IF(N72="zákl. přenesená",J72,0)</f>
        <v>0</v>
      </c>
      <c r="BH72" s="9">
        <f>IF(N72="sníž. přenesená",J72,0)</f>
        <v>0</v>
      </c>
      <c r="BI72" s="9">
        <f>IF(N72="nulová",J72,0)</f>
        <v>0</v>
      </c>
      <c r="BJ72" s="8" t="s">
        <v>2</v>
      </c>
      <c r="BK72" s="9">
        <f>ROUND(I72*H72,2)</f>
        <v>0</v>
      </c>
      <c r="BL72" s="8" t="s">
        <v>1</v>
      </c>
      <c r="BM72" s="7" t="s">
        <v>33</v>
      </c>
    </row>
    <row r="73" spans="2:65" s="2" customFormat="1" ht="16.5" customHeight="1" x14ac:dyDescent="0.2">
      <c r="B73" s="3"/>
      <c r="C73" s="20" t="s">
        <v>32</v>
      </c>
      <c r="D73" s="20" t="s">
        <v>4</v>
      </c>
      <c r="E73" s="19" t="s">
        <v>31</v>
      </c>
      <c r="F73" s="14" t="s">
        <v>30</v>
      </c>
      <c r="G73" s="18" t="s">
        <v>17</v>
      </c>
      <c r="H73" s="17">
        <v>1</v>
      </c>
      <c r="I73" s="16"/>
      <c r="J73" s="15">
        <f>ROUND(I73*H73,2)</f>
        <v>0</v>
      </c>
      <c r="K73" s="14"/>
      <c r="L73" s="3"/>
      <c r="M73" s="13" t="s">
        <v>6</v>
      </c>
      <c r="N73" s="12" t="s">
        <v>5</v>
      </c>
      <c r="P73" s="11">
        <f>O73*H73</f>
        <v>0</v>
      </c>
      <c r="Q73" s="11">
        <v>0</v>
      </c>
      <c r="R73" s="11">
        <f>Q73*H73</f>
        <v>0</v>
      </c>
      <c r="S73" s="11">
        <v>0</v>
      </c>
      <c r="T73" s="10">
        <f>S73*H73</f>
        <v>0</v>
      </c>
      <c r="AR73" s="7" t="s">
        <v>1</v>
      </c>
      <c r="AT73" s="7" t="s">
        <v>4</v>
      </c>
      <c r="AU73" s="7" t="s">
        <v>2</v>
      </c>
      <c r="AY73" s="8" t="s">
        <v>3</v>
      </c>
      <c r="BE73" s="9">
        <f>IF(N73="základní",J73,0)</f>
        <v>0</v>
      </c>
      <c r="BF73" s="9">
        <f>IF(N73="snížená",J73,0)</f>
        <v>0</v>
      </c>
      <c r="BG73" s="9">
        <f>IF(N73="zákl. přenesená",J73,0)</f>
        <v>0</v>
      </c>
      <c r="BH73" s="9">
        <f>IF(N73="sníž. přenesená",J73,0)</f>
        <v>0</v>
      </c>
      <c r="BI73" s="9">
        <f>IF(N73="nulová",J73,0)</f>
        <v>0</v>
      </c>
      <c r="BJ73" s="8" t="s">
        <v>2</v>
      </c>
      <c r="BK73" s="9">
        <f>ROUND(I73*H73,2)</f>
        <v>0</v>
      </c>
      <c r="BL73" s="8" t="s">
        <v>1</v>
      </c>
      <c r="BM73" s="7" t="s">
        <v>29</v>
      </c>
    </row>
    <row r="74" spans="2:65" s="2" customFormat="1" ht="21.75" customHeight="1" x14ac:dyDescent="0.2">
      <c r="B74" s="3"/>
      <c r="C74" s="20" t="s">
        <v>28</v>
      </c>
      <c r="D74" s="20" t="s">
        <v>4</v>
      </c>
      <c r="E74" s="19" t="s">
        <v>27</v>
      </c>
      <c r="F74" s="14" t="s">
        <v>26</v>
      </c>
      <c r="G74" s="18" t="s">
        <v>17</v>
      </c>
      <c r="H74" s="17">
        <v>6</v>
      </c>
      <c r="I74" s="16"/>
      <c r="J74" s="15">
        <f>ROUND(I74*H74,2)</f>
        <v>0</v>
      </c>
      <c r="K74" s="14"/>
      <c r="L74" s="3"/>
      <c r="M74" s="13" t="s">
        <v>6</v>
      </c>
      <c r="N74" s="12" t="s">
        <v>5</v>
      </c>
      <c r="P74" s="11">
        <f>O74*H74</f>
        <v>0</v>
      </c>
      <c r="Q74" s="11">
        <v>0</v>
      </c>
      <c r="R74" s="11">
        <f>Q74*H74</f>
        <v>0</v>
      </c>
      <c r="S74" s="11">
        <v>0</v>
      </c>
      <c r="T74" s="10">
        <f>S74*H74</f>
        <v>0</v>
      </c>
      <c r="AR74" s="7" t="s">
        <v>1</v>
      </c>
      <c r="AT74" s="7" t="s">
        <v>4</v>
      </c>
      <c r="AU74" s="7" t="s">
        <v>2</v>
      </c>
      <c r="AY74" s="8" t="s">
        <v>3</v>
      </c>
      <c r="BE74" s="9">
        <f>IF(N74="základní",J74,0)</f>
        <v>0</v>
      </c>
      <c r="BF74" s="9">
        <f>IF(N74="snížená",J74,0)</f>
        <v>0</v>
      </c>
      <c r="BG74" s="9">
        <f>IF(N74="zákl. přenesená",J74,0)</f>
        <v>0</v>
      </c>
      <c r="BH74" s="9">
        <f>IF(N74="sníž. přenesená",J74,0)</f>
        <v>0</v>
      </c>
      <c r="BI74" s="9">
        <f>IF(N74="nulová",J74,0)</f>
        <v>0</v>
      </c>
      <c r="BJ74" s="8" t="s">
        <v>2</v>
      </c>
      <c r="BK74" s="9">
        <f>ROUND(I74*H74,2)</f>
        <v>0</v>
      </c>
      <c r="BL74" s="8" t="s">
        <v>1</v>
      </c>
      <c r="BM74" s="7" t="s">
        <v>25</v>
      </c>
    </row>
    <row r="75" spans="2:65" s="2" customFormat="1" ht="16.5" customHeight="1" x14ac:dyDescent="0.2">
      <c r="B75" s="3"/>
      <c r="C75" s="20" t="s">
        <v>24</v>
      </c>
      <c r="D75" s="20" t="s">
        <v>4</v>
      </c>
      <c r="E75" s="19" t="s">
        <v>23</v>
      </c>
      <c r="F75" s="14" t="s">
        <v>22</v>
      </c>
      <c r="G75" s="18" t="s">
        <v>17</v>
      </c>
      <c r="H75" s="17">
        <v>1</v>
      </c>
      <c r="I75" s="16"/>
      <c r="J75" s="15">
        <f>ROUND(I75*H75,2)</f>
        <v>0</v>
      </c>
      <c r="K75" s="14"/>
      <c r="L75" s="3"/>
      <c r="M75" s="13" t="s">
        <v>6</v>
      </c>
      <c r="N75" s="12" t="s">
        <v>5</v>
      </c>
      <c r="P75" s="11">
        <f>O75*H75</f>
        <v>0</v>
      </c>
      <c r="Q75" s="11">
        <v>0</v>
      </c>
      <c r="R75" s="11">
        <f>Q75*H75</f>
        <v>0</v>
      </c>
      <c r="S75" s="11">
        <v>0</v>
      </c>
      <c r="T75" s="10">
        <f>S75*H75</f>
        <v>0</v>
      </c>
      <c r="AR75" s="7" t="s">
        <v>1</v>
      </c>
      <c r="AT75" s="7" t="s">
        <v>4</v>
      </c>
      <c r="AU75" s="7" t="s">
        <v>2</v>
      </c>
      <c r="AY75" s="8" t="s">
        <v>3</v>
      </c>
      <c r="BE75" s="9">
        <f>IF(N75="základní",J75,0)</f>
        <v>0</v>
      </c>
      <c r="BF75" s="9">
        <f>IF(N75="snížená",J75,0)</f>
        <v>0</v>
      </c>
      <c r="BG75" s="9">
        <f>IF(N75="zákl. přenesená",J75,0)</f>
        <v>0</v>
      </c>
      <c r="BH75" s="9">
        <f>IF(N75="sníž. přenesená",J75,0)</f>
        <v>0</v>
      </c>
      <c r="BI75" s="9">
        <f>IF(N75="nulová",J75,0)</f>
        <v>0</v>
      </c>
      <c r="BJ75" s="8" t="s">
        <v>2</v>
      </c>
      <c r="BK75" s="9">
        <f>ROUND(I75*H75,2)</f>
        <v>0</v>
      </c>
      <c r="BL75" s="8" t="s">
        <v>1</v>
      </c>
      <c r="BM75" s="7" t="s">
        <v>21</v>
      </c>
    </row>
    <row r="76" spans="2:65" s="2" customFormat="1" ht="16.5" customHeight="1" x14ac:dyDescent="0.2">
      <c r="B76" s="3"/>
      <c r="C76" s="20" t="s">
        <v>20</v>
      </c>
      <c r="D76" s="20" t="s">
        <v>4</v>
      </c>
      <c r="E76" s="19" t="s">
        <v>19</v>
      </c>
      <c r="F76" s="14" t="s">
        <v>18</v>
      </c>
      <c r="G76" s="18" t="s">
        <v>17</v>
      </c>
      <c r="H76" s="17">
        <v>6</v>
      </c>
      <c r="I76" s="16"/>
      <c r="J76" s="15">
        <f>ROUND(I76*H76,2)</f>
        <v>0</v>
      </c>
      <c r="K76" s="14"/>
      <c r="L76" s="3"/>
      <c r="M76" s="13" t="s">
        <v>6</v>
      </c>
      <c r="N76" s="12" t="s">
        <v>5</v>
      </c>
      <c r="P76" s="11">
        <f>O76*H76</f>
        <v>0</v>
      </c>
      <c r="Q76" s="11">
        <v>0</v>
      </c>
      <c r="R76" s="11">
        <f>Q76*H76</f>
        <v>0</v>
      </c>
      <c r="S76" s="11">
        <v>0</v>
      </c>
      <c r="T76" s="10">
        <f>S76*H76</f>
        <v>0</v>
      </c>
      <c r="AR76" s="7" t="s">
        <v>1</v>
      </c>
      <c r="AT76" s="7" t="s">
        <v>4</v>
      </c>
      <c r="AU76" s="7" t="s">
        <v>2</v>
      </c>
      <c r="AY76" s="8" t="s">
        <v>3</v>
      </c>
      <c r="BE76" s="9">
        <f>IF(N76="základní",J76,0)</f>
        <v>0</v>
      </c>
      <c r="BF76" s="9">
        <f>IF(N76="snížená",J76,0)</f>
        <v>0</v>
      </c>
      <c r="BG76" s="9">
        <f>IF(N76="zákl. přenesená",J76,0)</f>
        <v>0</v>
      </c>
      <c r="BH76" s="9">
        <f>IF(N76="sníž. přenesená",J76,0)</f>
        <v>0</v>
      </c>
      <c r="BI76" s="9">
        <f>IF(N76="nulová",J76,0)</f>
        <v>0</v>
      </c>
      <c r="BJ76" s="8" t="s">
        <v>2</v>
      </c>
      <c r="BK76" s="9">
        <f>ROUND(I76*H76,2)</f>
        <v>0</v>
      </c>
      <c r="BL76" s="8" t="s">
        <v>1</v>
      </c>
      <c r="BM76" s="7" t="s">
        <v>16</v>
      </c>
    </row>
    <row r="77" spans="2:65" s="2" customFormat="1" ht="16.5" customHeight="1" x14ac:dyDescent="0.2">
      <c r="B77" s="3"/>
      <c r="C77" s="20" t="s">
        <v>15</v>
      </c>
      <c r="D77" s="20" t="s">
        <v>4</v>
      </c>
      <c r="E77" s="19" t="s">
        <v>14</v>
      </c>
      <c r="F77" s="14" t="s">
        <v>13</v>
      </c>
      <c r="G77" s="18" t="s">
        <v>12</v>
      </c>
      <c r="H77" s="17">
        <v>1</v>
      </c>
      <c r="I77" s="16"/>
      <c r="J77" s="15">
        <f>ROUND(I77*H77,2)</f>
        <v>0</v>
      </c>
      <c r="K77" s="14"/>
      <c r="L77" s="3"/>
      <c r="M77" s="13" t="s">
        <v>6</v>
      </c>
      <c r="N77" s="12" t="s">
        <v>5</v>
      </c>
      <c r="P77" s="11">
        <f>O77*H77</f>
        <v>0</v>
      </c>
      <c r="Q77" s="11">
        <v>0</v>
      </c>
      <c r="R77" s="11">
        <f>Q77*H77</f>
        <v>0</v>
      </c>
      <c r="S77" s="11">
        <v>0</v>
      </c>
      <c r="T77" s="10">
        <f>S77*H77</f>
        <v>0</v>
      </c>
      <c r="AR77" s="7" t="s">
        <v>1</v>
      </c>
      <c r="AT77" s="7" t="s">
        <v>4</v>
      </c>
      <c r="AU77" s="7" t="s">
        <v>2</v>
      </c>
      <c r="AY77" s="8" t="s">
        <v>3</v>
      </c>
      <c r="BE77" s="9">
        <f>IF(N77="základní",J77,0)</f>
        <v>0</v>
      </c>
      <c r="BF77" s="9">
        <f>IF(N77="snížená",J77,0)</f>
        <v>0</v>
      </c>
      <c r="BG77" s="9">
        <f>IF(N77="zákl. přenesená",J77,0)</f>
        <v>0</v>
      </c>
      <c r="BH77" s="9">
        <f>IF(N77="sníž. přenesená",J77,0)</f>
        <v>0</v>
      </c>
      <c r="BI77" s="9">
        <f>IF(N77="nulová",J77,0)</f>
        <v>0</v>
      </c>
      <c r="BJ77" s="8" t="s">
        <v>2</v>
      </c>
      <c r="BK77" s="9">
        <f>ROUND(I77*H77,2)</f>
        <v>0</v>
      </c>
      <c r="BL77" s="8" t="s">
        <v>1</v>
      </c>
      <c r="BM77" s="7" t="s">
        <v>11</v>
      </c>
    </row>
    <row r="78" spans="2:65" s="2" customFormat="1" ht="16.5" customHeight="1" x14ac:dyDescent="0.2">
      <c r="B78" s="3"/>
      <c r="C78" s="20" t="s">
        <v>10</v>
      </c>
      <c r="D78" s="20" t="s">
        <v>4</v>
      </c>
      <c r="E78" s="19" t="s">
        <v>9</v>
      </c>
      <c r="F78" s="14" t="s">
        <v>8</v>
      </c>
      <c r="G78" s="18" t="s">
        <v>7</v>
      </c>
      <c r="H78" s="17">
        <v>1</v>
      </c>
      <c r="I78" s="16"/>
      <c r="J78" s="15">
        <f>ROUND(I78*H78,2)</f>
        <v>0</v>
      </c>
      <c r="K78" s="14"/>
      <c r="L78" s="3"/>
      <c r="M78" s="13" t="s">
        <v>6</v>
      </c>
      <c r="N78" s="12" t="s">
        <v>5</v>
      </c>
      <c r="P78" s="11">
        <f>O78*H78</f>
        <v>0</v>
      </c>
      <c r="Q78" s="11">
        <v>0</v>
      </c>
      <c r="R78" s="11">
        <f>Q78*H78</f>
        <v>0</v>
      </c>
      <c r="S78" s="11">
        <v>0</v>
      </c>
      <c r="T78" s="10">
        <f>S78*H78</f>
        <v>0</v>
      </c>
      <c r="AR78" s="7" t="s">
        <v>1</v>
      </c>
      <c r="AT78" s="7" t="s">
        <v>4</v>
      </c>
      <c r="AU78" s="7" t="s">
        <v>2</v>
      </c>
      <c r="AY78" s="8" t="s">
        <v>3</v>
      </c>
      <c r="BE78" s="9">
        <f>IF(N78="základní",J78,0)</f>
        <v>0</v>
      </c>
      <c r="BF78" s="9">
        <f>IF(N78="snížená",J78,0)</f>
        <v>0</v>
      </c>
      <c r="BG78" s="9">
        <f>IF(N78="zákl. přenesená",J78,0)</f>
        <v>0</v>
      </c>
      <c r="BH78" s="9">
        <f>IF(N78="sníž. přenesená",J78,0)</f>
        <v>0</v>
      </c>
      <c r="BI78" s="9">
        <f>IF(N78="nulová",J78,0)</f>
        <v>0</v>
      </c>
      <c r="BJ78" s="8" t="s">
        <v>2</v>
      </c>
      <c r="BK78" s="9">
        <f>ROUND(I78*H78,2)</f>
        <v>0</v>
      </c>
      <c r="BL78" s="8" t="s">
        <v>1</v>
      </c>
      <c r="BM78" s="7" t="s">
        <v>0</v>
      </c>
    </row>
    <row r="79" spans="2:65" s="2" customFormat="1" ht="6.95" customHeight="1" x14ac:dyDescent="0.2">
      <c r="B79" s="6"/>
      <c r="C79" s="4"/>
      <c r="D79" s="4"/>
      <c r="E79" s="4"/>
      <c r="F79" s="4"/>
      <c r="G79" s="4"/>
      <c r="H79" s="4"/>
      <c r="I79" s="5"/>
      <c r="J79" s="4"/>
      <c r="K79" s="4"/>
      <c r="L79" s="3"/>
    </row>
  </sheetData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D1_01_4h3 - Elektrická po..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Pelikán</dc:creator>
  <cp:lastModifiedBy>Radim Pelikán</cp:lastModifiedBy>
  <dcterms:created xsi:type="dcterms:W3CDTF">2021-05-18T09:19:36Z</dcterms:created>
  <dcterms:modified xsi:type="dcterms:W3CDTF">2021-05-18T16:49:39Z</dcterms:modified>
</cp:coreProperties>
</file>