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diko\Documents\Mierovo\CP\Fasáda\"/>
    </mc:Choice>
  </mc:AlternateContent>
  <xr:revisionPtr revIDLastSave="0" documentId="13_ncr:1_{DF841ABD-8F0E-4480-82BB-E40E3C922C3A}" xr6:coauthVersionLast="45" xr6:coauthVersionMax="45" xr10:uidLastSave="{00000000-0000-0000-0000-000000000000}"/>
  <bookViews>
    <workbookView xWindow="-120" yWindow="-120" windowWidth="20730" windowHeight="11160" xr2:uid="{2A1CD34B-5765-4788-A968-5D24F1375FB2}"/>
  </bookViews>
  <sheets>
    <sheet name="výpis zatepl. mat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2" i="1" l="1"/>
  <c r="AG13" i="1"/>
  <c r="AG14" i="1"/>
  <c r="AG15" i="1"/>
  <c r="AG30" i="1" s="1"/>
  <c r="AG33" i="1" s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11" i="1"/>
  <c r="Z28" i="1"/>
  <c r="Z27" i="1"/>
  <c r="H26" i="1"/>
  <c r="Z26" i="1" s="1"/>
  <c r="Z25" i="1"/>
  <c r="Z24" i="1"/>
  <c r="Z23" i="1"/>
  <c r="Z22" i="1"/>
  <c r="X21" i="1"/>
  <c r="D21" i="1"/>
  <c r="H21" i="1" s="1"/>
  <c r="Z21" i="1" s="1"/>
  <c r="Z20" i="1"/>
  <c r="H19" i="1"/>
  <c r="Z18" i="1"/>
  <c r="H18" i="1"/>
  <c r="Z17" i="1"/>
  <c r="D17" i="1"/>
  <c r="X16" i="1"/>
  <c r="Z12" i="1"/>
  <c r="N11" i="1"/>
  <c r="H11" i="1"/>
  <c r="D11" i="1"/>
  <c r="D12" i="1" s="1"/>
  <c r="Z11" i="1" l="1"/>
  <c r="Z19" i="1"/>
</calcChain>
</file>

<file path=xl/sharedStrings.xml><?xml version="1.0" encoding="utf-8"?>
<sst xmlns="http://schemas.openxmlformats.org/spreadsheetml/2006/main" count="233" uniqueCount="67">
  <si>
    <t xml:space="preserve">POROVNANIE PODDODÁVOK  </t>
  </si>
  <si>
    <t>Stavba:   REKONŠTRUKCIA Mierovo</t>
  </si>
  <si>
    <t>Dátum:   4. 10. 2020</t>
  </si>
  <si>
    <t>Revitalizácia RD Mierovo</t>
  </si>
  <si>
    <t xml:space="preserve">Zateplenie fasáda+ostenie </t>
  </si>
  <si>
    <t>Zateplenie sokel+základy</t>
  </si>
  <si>
    <t>Podbitie strechy</t>
  </si>
  <si>
    <t>Celkom materiál</t>
  </si>
  <si>
    <t>CENA</t>
  </si>
  <si>
    <t>TV</t>
  </si>
  <si>
    <t>Kód položky</t>
  </si>
  <si>
    <t>Popis</t>
  </si>
  <si>
    <t>Výmera m2</t>
  </si>
  <si>
    <t>Spotreba</t>
  </si>
  <si>
    <t>M.J.</t>
  </si>
  <si>
    <t>Typ materiálu</t>
  </si>
  <si>
    <t>Množstvo celkom</t>
  </si>
  <si>
    <t>Balenie</t>
  </si>
  <si>
    <t>Počet balení spolu</t>
  </si>
  <si>
    <t>Jednotková cena</t>
  </si>
  <si>
    <t>cena celkom</t>
  </si>
  <si>
    <t>1</t>
  </si>
  <si>
    <t>2</t>
  </si>
  <si>
    <t>3</t>
  </si>
  <si>
    <t>8</t>
  </si>
  <si>
    <t>5</t>
  </si>
  <si>
    <t>9</t>
  </si>
  <si>
    <t>10</t>
  </si>
  <si>
    <t>Lepenie+stierka</t>
  </si>
  <si>
    <t>Lepidlo 25kg</t>
  </si>
  <si>
    <t>m2</t>
  </si>
  <si>
    <t>kg</t>
  </si>
  <si>
    <t>vrece</t>
  </si>
  <si>
    <t>Penetrácia</t>
  </si>
  <si>
    <t>Penetračný náter 25kg</t>
  </si>
  <si>
    <t>25kg</t>
  </si>
  <si>
    <t>Izolácia</t>
  </si>
  <si>
    <t>EPS F 150mm</t>
  </si>
  <si>
    <t>ks</t>
  </si>
  <si>
    <t>bal</t>
  </si>
  <si>
    <t>EPS F 20mm</t>
  </si>
  <si>
    <t>Fasádne izolačné dosky XPS–P, 100 mm</t>
  </si>
  <si>
    <t>EPS F 10mm</t>
  </si>
  <si>
    <t>Výstuž</t>
  </si>
  <si>
    <t>Mriežka</t>
  </si>
  <si>
    <t>baô</t>
  </si>
  <si>
    <t>Kotvenie</t>
  </si>
  <si>
    <t>Kotva STR U 2G, 255 mm pórobetón</t>
  </si>
  <si>
    <t>Kotva doplnok</t>
  </si>
  <si>
    <t xml:space="preserve"> Uzatvárací disk STR U, EPS biely </t>
  </si>
  <si>
    <t>Kotva Kotva STR H, 80 mm</t>
  </si>
  <si>
    <t>Omietka</t>
  </si>
  <si>
    <t xml:space="preserve"> Fasádna omietka  </t>
  </si>
  <si>
    <t xml:space="preserve"> Fasádna omietka  marmolit</t>
  </si>
  <si>
    <t>Profil</t>
  </si>
  <si>
    <t>Soklový 153mm</t>
  </si>
  <si>
    <t>m</t>
  </si>
  <si>
    <t>Soklové spojky</t>
  </si>
  <si>
    <t>s odkvapom pri sokli</t>
  </si>
  <si>
    <t>Rohový s integr.sieťkou</t>
  </si>
  <si>
    <t>nadokenný s odkvapom</t>
  </si>
  <si>
    <t>okenný a dverový dilatačný profil</t>
  </si>
  <si>
    <t>Spolu</t>
  </si>
  <si>
    <t>bez DPH</t>
  </si>
  <si>
    <t xml:space="preserve">Celkom   </t>
  </si>
  <si>
    <t>s DPH</t>
  </si>
  <si>
    <t>Rozpočet Rózsová 0917456236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</si>
</sst>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10" x14ac:knownFonts="1">
    <font>
      <sz val="8"/>
      <name val="MS Sans Serif"/>
      <family val="2"/>
      <charset val="238"/>
    </font>
    <font>
      <b/>
      <sz val="14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MS Sans Serif"/>
      <family val="2"/>
      <charset val="238"/>
    </font>
    <font>
      <b/>
      <sz val="10"/>
      <color indexed="18"/>
      <name val="Arial CE"/>
      <family val="2"/>
      <charset val="238"/>
    </font>
    <font>
      <sz val="7"/>
      <name val="MS Sans Serif"/>
      <family val="2"/>
      <charset val="238"/>
    </font>
    <font>
      <sz val="8"/>
      <color indexed="48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8"/>
      <color rgb="FFFF0000"/>
      <name val="MS Sans Serif"/>
      <family val="2"/>
      <charset val="238"/>
    </font>
    <font>
      <b/>
      <sz val="9"/>
      <color rgb="FF00B05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Alignment="0">
      <alignment vertical="top"/>
      <protection locked="0"/>
    </xf>
  </cellStyleXfs>
  <cellXfs count="44">
    <xf numFmtId="0" fontId="0" fillId="0" borderId="0" xfId="0">
      <protection locked="0"/>
    </xf>
    <xf numFmtId="0" fontId="1" fillId="0" borderId="0" xfId="0" applyFont="1" applyAlignment="1">
      <alignment horizontal="center" vertical="center"/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>
      <alignment horizontal="left"/>
      <protection locked="0"/>
    </xf>
    <xf numFmtId="0" fontId="3" fillId="0" borderId="0" xfId="0" applyFont="1" applyAlignment="1">
      <alignment horizontal="left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5" borderId="1" xfId="0" applyFont="1" applyFill="1" applyBorder="1" applyAlignment="1">
      <alignment horizontal="center" vertical="center" wrapText="1"/>
      <protection locked="0"/>
    </xf>
    <xf numFmtId="0" fontId="4" fillId="5" borderId="2" xfId="0" applyFont="1" applyFill="1" applyBorder="1" applyAlignment="1">
      <alignment horizontal="center" vertical="center" wrapText="1"/>
      <protection locked="0"/>
    </xf>
    <xf numFmtId="0" fontId="4" fillId="5" borderId="3" xfId="0" applyFont="1" applyFill="1" applyBorder="1" applyAlignment="1">
      <alignment horizontal="center" vertical="center" wrapText="1"/>
      <protection locked="0"/>
    </xf>
    <xf numFmtId="0" fontId="5" fillId="6" borderId="4" xfId="0" applyFont="1" applyFill="1" applyBorder="1" applyAlignment="1">
      <alignment horizontal="center" vertical="center" wrapText="1"/>
      <protection locked="0"/>
    </xf>
    <xf numFmtId="0" fontId="5" fillId="4" borderId="4" xfId="0" applyFont="1" applyFill="1" applyBorder="1" applyAlignment="1">
      <alignment horizontal="center" vertical="center" wrapText="1"/>
      <protection locked="0"/>
    </xf>
    <xf numFmtId="0" fontId="5" fillId="3" borderId="5" xfId="0" applyFont="1" applyFill="1" applyBorder="1" applyAlignment="1">
      <alignment horizontal="center" vertical="center" wrapText="1"/>
      <protection locked="0"/>
    </xf>
    <xf numFmtId="0" fontId="5" fillId="5" borderId="5" xfId="0" applyFont="1" applyFill="1" applyBorder="1" applyAlignment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wrapText="1"/>
      <protection locked="0"/>
    </xf>
    <xf numFmtId="0" fontId="4" fillId="0" borderId="0" xfId="0" applyFont="1" applyAlignment="1">
      <alignment horizontal="left" wrapText="1"/>
      <protection locked="0"/>
    </xf>
    <xf numFmtId="39" fontId="4" fillId="0" borderId="0" xfId="0" applyNumberFormat="1" applyFont="1" applyAlignment="1">
      <alignment horizontal="right"/>
      <protection locked="0"/>
    </xf>
    <xf numFmtId="164" fontId="4" fillId="0" borderId="0" xfId="0" applyNumberFormat="1" applyFont="1" applyAlignment="1">
      <alignment horizontal="right"/>
      <protection locked="0"/>
    </xf>
    <xf numFmtId="0" fontId="6" fillId="0" borderId="6" xfId="0" applyFont="1" applyBorder="1" applyAlignment="1">
      <alignment horizontal="center" wrapText="1"/>
      <protection locked="0"/>
    </xf>
    <xf numFmtId="0" fontId="6" fillId="0" borderId="7" xfId="0" applyFont="1" applyBorder="1" applyAlignment="1">
      <alignment horizontal="left" wrapText="1"/>
      <protection locked="0"/>
    </xf>
    <xf numFmtId="0" fontId="6" fillId="0" borderId="8" xfId="0" applyFont="1" applyBorder="1" applyAlignment="1">
      <alignment horizontal="left" wrapText="1"/>
      <protection locked="0"/>
    </xf>
    <xf numFmtId="39" fontId="6" fillId="0" borderId="8" xfId="0" applyNumberFormat="1" applyFont="1" applyBorder="1" applyAlignment="1">
      <alignment horizontal="right"/>
      <protection locked="0"/>
    </xf>
    <xf numFmtId="0" fontId="6" fillId="0" borderId="9" xfId="0" applyFont="1" applyBorder="1" applyAlignment="1">
      <alignment horizontal="center" wrapText="1"/>
      <protection locked="0"/>
    </xf>
    <xf numFmtId="0" fontId="6" fillId="0" borderId="5" xfId="0" applyFont="1" applyBorder="1" applyAlignment="1">
      <alignment horizontal="left" wrapText="1"/>
      <protection locked="0"/>
    </xf>
    <xf numFmtId="0" fontId="6" fillId="0" borderId="4" xfId="0" applyFont="1" applyBorder="1" applyAlignment="1">
      <alignment horizontal="left" wrapText="1"/>
      <protection locked="0"/>
    </xf>
    <xf numFmtId="39" fontId="6" fillId="0" borderId="5" xfId="0" applyNumberFormat="1" applyFont="1" applyBorder="1" applyAlignment="1">
      <alignment horizontal="right"/>
      <protection locked="0"/>
    </xf>
    <xf numFmtId="0" fontId="6" fillId="0" borderId="10" xfId="0" applyFont="1" applyBorder="1" applyAlignment="1">
      <alignment horizontal="center" wrapText="1"/>
      <protection locked="0"/>
    </xf>
    <xf numFmtId="39" fontId="6" fillId="0" borderId="0" xfId="0" applyNumberFormat="1" applyFont="1" applyAlignment="1">
      <alignment horizontal="right"/>
      <protection locked="0"/>
    </xf>
    <xf numFmtId="0" fontId="6" fillId="0" borderId="0" xfId="0" applyFont="1" applyAlignment="1">
      <alignment horizontal="center" wrapText="1"/>
      <protection locked="0"/>
    </xf>
    <xf numFmtId="0" fontId="6" fillId="0" borderId="0" xfId="0" applyFont="1" applyAlignment="1">
      <alignment horizontal="left" wrapText="1"/>
      <protection locked="0"/>
    </xf>
    <xf numFmtId="0" fontId="0" fillId="0" borderId="0" xfId="0" applyAlignment="1">
      <alignment horizontal="center" vertical="top" wrapText="1"/>
      <protection locked="0"/>
    </xf>
    <xf numFmtId="0" fontId="0" fillId="0" borderId="0" xfId="0" applyAlignment="1">
      <alignment horizontal="left" vertical="top" wrapText="1"/>
      <protection locked="0"/>
    </xf>
    <xf numFmtId="0" fontId="7" fillId="0" borderId="0" xfId="0" applyFont="1" applyAlignment="1">
      <alignment horizontal="left" wrapText="1"/>
      <protection locked="0"/>
    </xf>
    <xf numFmtId="39" fontId="8" fillId="0" borderId="0" xfId="0" applyNumberFormat="1" applyFont="1" applyAlignment="1">
      <alignment horizontal="right" vertical="top"/>
      <protection locked="0"/>
    </xf>
    <xf numFmtId="164" fontId="8" fillId="0" borderId="0" xfId="0" applyNumberFormat="1" applyFont="1" applyAlignment="1">
      <alignment horizontal="right" vertical="top"/>
      <protection locked="0"/>
    </xf>
    <xf numFmtId="0" fontId="9" fillId="0" borderId="0" xfId="0" applyFont="1" applyAlignment="1">
      <alignment horizontal="left" wrapText="1"/>
      <protection locked="0"/>
    </xf>
    <xf numFmtId="39" fontId="0" fillId="0" borderId="0" xfId="0" applyNumberFormat="1" applyAlignment="1">
      <alignment horizontal="right" vertical="top"/>
      <protection locked="0"/>
    </xf>
    <xf numFmtId="164" fontId="0" fillId="0" borderId="0" xfId="0" applyNumberFormat="1" applyAlignment="1">
      <alignment horizontal="right" vertical="top"/>
      <protection locked="0"/>
    </xf>
    <xf numFmtId="39" fontId="8" fillId="0" borderId="11" xfId="0" applyNumberFormat="1" applyFont="1" applyBorder="1" applyAlignment="1">
      <alignment horizontal="right" vertical="top"/>
      <protection locked="0"/>
    </xf>
    <xf numFmtId="39" fontId="6" fillId="5" borderId="8" xfId="0" applyNumberFormat="1" applyFont="1" applyFill="1" applyBorder="1" applyAlignment="1">
      <alignment horizontal="right"/>
      <protection locked="0"/>
    </xf>
    <xf numFmtId="39" fontId="6" fillId="5" borderId="5" xfId="0" applyNumberFormat="1" applyFont="1" applyFill="1" applyBorder="1" applyAlignment="1">
      <alignment horizontal="righ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F22E-9E14-4F0E-8BB5-82F34A48CDB8}">
  <sheetPr>
    <pageSetUpPr fitToPage="1"/>
  </sheetPr>
  <dimension ref="A1:AX34"/>
  <sheetViews>
    <sheetView showGridLines="0" tabSelected="1" topLeftCell="A5" workbookViewId="0">
      <pane ySplit="4" topLeftCell="A9" activePane="bottomLeft" state="frozen"/>
      <selection activeCell="A5" sqref="A5"/>
      <selection pane="bottomLeft" activeCell="AN17" sqref="AN17"/>
    </sheetView>
  </sheetViews>
  <sheetFormatPr defaultColWidth="10.5" defaultRowHeight="12" customHeight="1" x14ac:dyDescent="0.15"/>
  <cols>
    <col min="1" max="1" width="4.33203125" style="33" customWidth="1"/>
    <col min="2" max="2" width="13.83203125" style="34" customWidth="1"/>
    <col min="3" max="3" width="34.5" style="34" customWidth="1"/>
    <col min="4" max="4" width="9.6640625" style="34" customWidth="1"/>
    <col min="5" max="5" width="9.6640625" style="34" hidden="1" customWidth="1"/>
    <col min="6" max="6" width="7.5" style="34" customWidth="1"/>
    <col min="7" max="7" width="31" style="39" customWidth="1"/>
    <col min="8" max="8" width="11.6640625" style="40" hidden="1" customWidth="1"/>
    <col min="9" max="9" width="5.33203125" style="40" hidden="1" customWidth="1"/>
    <col min="10" max="10" width="11.6640625" style="40" hidden="1" customWidth="1"/>
    <col min="11" max="11" width="6.33203125" style="40" hidden="1" customWidth="1"/>
    <col min="12" max="12" width="12.6640625" style="39" hidden="1" customWidth="1"/>
    <col min="13" max="13" width="7" style="39" hidden="1" customWidth="1"/>
    <col min="14" max="14" width="11.6640625" style="40" hidden="1" customWidth="1"/>
    <col min="15" max="15" width="5.33203125" style="40" hidden="1" customWidth="1"/>
    <col min="16" max="16" width="11.6640625" style="40" hidden="1" customWidth="1"/>
    <col min="17" max="17" width="6.33203125" style="40" hidden="1" customWidth="1"/>
    <col min="18" max="18" width="12.6640625" style="39" hidden="1" customWidth="1"/>
    <col min="19" max="19" width="7" style="39" hidden="1" customWidth="1"/>
    <col min="20" max="20" width="11.6640625" style="40" hidden="1" customWidth="1"/>
    <col min="21" max="21" width="5.33203125" style="40" hidden="1" customWidth="1"/>
    <col min="22" max="22" width="11.6640625" style="40" hidden="1" customWidth="1"/>
    <col min="23" max="23" width="6.33203125" style="40" hidden="1" customWidth="1"/>
    <col min="24" max="24" width="12.6640625" style="39" hidden="1" customWidth="1"/>
    <col min="25" max="25" width="7" style="39" hidden="1" customWidth="1"/>
    <col min="26" max="26" width="11.6640625" style="40" customWidth="1"/>
    <col min="27" max="27" width="5.33203125" style="40" customWidth="1"/>
    <col min="28" max="28" width="11.6640625" style="40" hidden="1" customWidth="1"/>
    <col min="29" max="29" width="6.33203125" style="40" hidden="1" customWidth="1"/>
    <col min="30" max="30" width="12.6640625" style="39" hidden="1" customWidth="1"/>
    <col min="31" max="31" width="7" style="39" hidden="1" customWidth="1"/>
    <col min="32" max="32" width="13.5" style="39" customWidth="1"/>
    <col min="33" max="33" width="13" style="39" customWidth="1"/>
    <col min="34" max="227" width="10.5" style="2"/>
    <col min="228" max="228" width="4.33203125" style="2" customWidth="1"/>
    <col min="229" max="229" width="13.83203125" style="2" customWidth="1"/>
    <col min="230" max="230" width="51.5" style="2" customWidth="1"/>
    <col min="231" max="231" width="5.83203125" style="2" customWidth="1"/>
    <col min="232" max="232" width="11.6640625" style="2" customWidth="1"/>
    <col min="233" max="233" width="12" style="2" customWidth="1"/>
    <col min="234" max="234" width="16.5" style="2" customWidth="1"/>
    <col min="235" max="237" width="0" style="2" hidden="1" customWidth="1"/>
    <col min="238" max="238" width="11" style="2" customWidth="1"/>
    <col min="239" max="239" width="18" style="2" customWidth="1"/>
    <col min="240" max="240" width="14.6640625" style="2" customWidth="1"/>
    <col min="241" max="241" width="9" style="2" customWidth="1"/>
    <col min="242" max="483" width="10.5" style="2"/>
    <col min="484" max="484" width="4.33203125" style="2" customWidth="1"/>
    <col min="485" max="485" width="13.83203125" style="2" customWidth="1"/>
    <col min="486" max="486" width="51.5" style="2" customWidth="1"/>
    <col min="487" max="487" width="5.83203125" style="2" customWidth="1"/>
    <col min="488" max="488" width="11.6640625" style="2" customWidth="1"/>
    <col min="489" max="489" width="12" style="2" customWidth="1"/>
    <col min="490" max="490" width="16.5" style="2" customWidth="1"/>
    <col min="491" max="493" width="0" style="2" hidden="1" customWidth="1"/>
    <col min="494" max="494" width="11" style="2" customWidth="1"/>
    <col min="495" max="495" width="18" style="2" customWidth="1"/>
    <col min="496" max="496" width="14.6640625" style="2" customWidth="1"/>
    <col min="497" max="497" width="9" style="2" customWidth="1"/>
    <col min="498" max="739" width="10.5" style="2"/>
    <col min="740" max="740" width="4.33203125" style="2" customWidth="1"/>
    <col min="741" max="741" width="13.83203125" style="2" customWidth="1"/>
    <col min="742" max="742" width="51.5" style="2" customWidth="1"/>
    <col min="743" max="743" width="5.83203125" style="2" customWidth="1"/>
    <col min="744" max="744" width="11.6640625" style="2" customWidth="1"/>
    <col min="745" max="745" width="12" style="2" customWidth="1"/>
    <col min="746" max="746" width="16.5" style="2" customWidth="1"/>
    <col min="747" max="749" width="0" style="2" hidden="1" customWidth="1"/>
    <col min="750" max="750" width="11" style="2" customWidth="1"/>
    <col min="751" max="751" width="18" style="2" customWidth="1"/>
    <col min="752" max="752" width="14.6640625" style="2" customWidth="1"/>
    <col min="753" max="753" width="9" style="2" customWidth="1"/>
    <col min="754" max="995" width="10.5" style="2"/>
    <col min="996" max="996" width="4.33203125" style="2" customWidth="1"/>
    <col min="997" max="997" width="13.83203125" style="2" customWidth="1"/>
    <col min="998" max="998" width="51.5" style="2" customWidth="1"/>
    <col min="999" max="999" width="5.83203125" style="2" customWidth="1"/>
    <col min="1000" max="1000" width="11.6640625" style="2" customWidth="1"/>
    <col min="1001" max="1001" width="12" style="2" customWidth="1"/>
    <col min="1002" max="1002" width="16.5" style="2" customWidth="1"/>
    <col min="1003" max="1005" width="0" style="2" hidden="1" customWidth="1"/>
    <col min="1006" max="1006" width="11" style="2" customWidth="1"/>
    <col min="1007" max="1007" width="18" style="2" customWidth="1"/>
    <col min="1008" max="1008" width="14.6640625" style="2" customWidth="1"/>
    <col min="1009" max="1009" width="9" style="2" customWidth="1"/>
    <col min="1010" max="1251" width="10.5" style="2"/>
    <col min="1252" max="1252" width="4.33203125" style="2" customWidth="1"/>
    <col min="1253" max="1253" width="13.83203125" style="2" customWidth="1"/>
    <col min="1254" max="1254" width="51.5" style="2" customWidth="1"/>
    <col min="1255" max="1255" width="5.83203125" style="2" customWidth="1"/>
    <col min="1256" max="1256" width="11.6640625" style="2" customWidth="1"/>
    <col min="1257" max="1257" width="12" style="2" customWidth="1"/>
    <col min="1258" max="1258" width="16.5" style="2" customWidth="1"/>
    <col min="1259" max="1261" width="0" style="2" hidden="1" customWidth="1"/>
    <col min="1262" max="1262" width="11" style="2" customWidth="1"/>
    <col min="1263" max="1263" width="18" style="2" customWidth="1"/>
    <col min="1264" max="1264" width="14.6640625" style="2" customWidth="1"/>
    <col min="1265" max="1265" width="9" style="2" customWidth="1"/>
    <col min="1266" max="1507" width="10.5" style="2"/>
    <col min="1508" max="1508" width="4.33203125" style="2" customWidth="1"/>
    <col min="1509" max="1509" width="13.83203125" style="2" customWidth="1"/>
    <col min="1510" max="1510" width="51.5" style="2" customWidth="1"/>
    <col min="1511" max="1511" width="5.83203125" style="2" customWidth="1"/>
    <col min="1512" max="1512" width="11.6640625" style="2" customWidth="1"/>
    <col min="1513" max="1513" width="12" style="2" customWidth="1"/>
    <col min="1514" max="1514" width="16.5" style="2" customWidth="1"/>
    <col min="1515" max="1517" width="0" style="2" hidden="1" customWidth="1"/>
    <col min="1518" max="1518" width="11" style="2" customWidth="1"/>
    <col min="1519" max="1519" width="18" style="2" customWidth="1"/>
    <col min="1520" max="1520" width="14.6640625" style="2" customWidth="1"/>
    <col min="1521" max="1521" width="9" style="2" customWidth="1"/>
    <col min="1522" max="1763" width="10.5" style="2"/>
    <col min="1764" max="1764" width="4.33203125" style="2" customWidth="1"/>
    <col min="1765" max="1765" width="13.83203125" style="2" customWidth="1"/>
    <col min="1766" max="1766" width="51.5" style="2" customWidth="1"/>
    <col min="1767" max="1767" width="5.83203125" style="2" customWidth="1"/>
    <col min="1768" max="1768" width="11.6640625" style="2" customWidth="1"/>
    <col min="1769" max="1769" width="12" style="2" customWidth="1"/>
    <col min="1770" max="1770" width="16.5" style="2" customWidth="1"/>
    <col min="1771" max="1773" width="0" style="2" hidden="1" customWidth="1"/>
    <col min="1774" max="1774" width="11" style="2" customWidth="1"/>
    <col min="1775" max="1775" width="18" style="2" customWidth="1"/>
    <col min="1776" max="1776" width="14.6640625" style="2" customWidth="1"/>
    <col min="1777" max="1777" width="9" style="2" customWidth="1"/>
    <col min="1778" max="2019" width="10.5" style="2"/>
    <col min="2020" max="2020" width="4.33203125" style="2" customWidth="1"/>
    <col min="2021" max="2021" width="13.83203125" style="2" customWidth="1"/>
    <col min="2022" max="2022" width="51.5" style="2" customWidth="1"/>
    <col min="2023" max="2023" width="5.83203125" style="2" customWidth="1"/>
    <col min="2024" max="2024" width="11.6640625" style="2" customWidth="1"/>
    <col min="2025" max="2025" width="12" style="2" customWidth="1"/>
    <col min="2026" max="2026" width="16.5" style="2" customWidth="1"/>
    <col min="2027" max="2029" width="0" style="2" hidden="1" customWidth="1"/>
    <col min="2030" max="2030" width="11" style="2" customWidth="1"/>
    <col min="2031" max="2031" width="18" style="2" customWidth="1"/>
    <col min="2032" max="2032" width="14.6640625" style="2" customWidth="1"/>
    <col min="2033" max="2033" width="9" style="2" customWidth="1"/>
    <col min="2034" max="2275" width="10.5" style="2"/>
    <col min="2276" max="2276" width="4.33203125" style="2" customWidth="1"/>
    <col min="2277" max="2277" width="13.83203125" style="2" customWidth="1"/>
    <col min="2278" max="2278" width="51.5" style="2" customWidth="1"/>
    <col min="2279" max="2279" width="5.83203125" style="2" customWidth="1"/>
    <col min="2280" max="2280" width="11.6640625" style="2" customWidth="1"/>
    <col min="2281" max="2281" width="12" style="2" customWidth="1"/>
    <col min="2282" max="2282" width="16.5" style="2" customWidth="1"/>
    <col min="2283" max="2285" width="0" style="2" hidden="1" customWidth="1"/>
    <col min="2286" max="2286" width="11" style="2" customWidth="1"/>
    <col min="2287" max="2287" width="18" style="2" customWidth="1"/>
    <col min="2288" max="2288" width="14.6640625" style="2" customWidth="1"/>
    <col min="2289" max="2289" width="9" style="2" customWidth="1"/>
    <col min="2290" max="2531" width="10.5" style="2"/>
    <col min="2532" max="2532" width="4.33203125" style="2" customWidth="1"/>
    <col min="2533" max="2533" width="13.83203125" style="2" customWidth="1"/>
    <col min="2534" max="2534" width="51.5" style="2" customWidth="1"/>
    <col min="2535" max="2535" width="5.83203125" style="2" customWidth="1"/>
    <col min="2536" max="2536" width="11.6640625" style="2" customWidth="1"/>
    <col min="2537" max="2537" width="12" style="2" customWidth="1"/>
    <col min="2538" max="2538" width="16.5" style="2" customWidth="1"/>
    <col min="2539" max="2541" width="0" style="2" hidden="1" customWidth="1"/>
    <col min="2542" max="2542" width="11" style="2" customWidth="1"/>
    <col min="2543" max="2543" width="18" style="2" customWidth="1"/>
    <col min="2544" max="2544" width="14.6640625" style="2" customWidth="1"/>
    <col min="2545" max="2545" width="9" style="2" customWidth="1"/>
    <col min="2546" max="2787" width="10.5" style="2"/>
    <col min="2788" max="2788" width="4.33203125" style="2" customWidth="1"/>
    <col min="2789" max="2789" width="13.83203125" style="2" customWidth="1"/>
    <col min="2790" max="2790" width="51.5" style="2" customWidth="1"/>
    <col min="2791" max="2791" width="5.83203125" style="2" customWidth="1"/>
    <col min="2792" max="2792" width="11.6640625" style="2" customWidth="1"/>
    <col min="2793" max="2793" width="12" style="2" customWidth="1"/>
    <col min="2794" max="2794" width="16.5" style="2" customWidth="1"/>
    <col min="2795" max="2797" width="0" style="2" hidden="1" customWidth="1"/>
    <col min="2798" max="2798" width="11" style="2" customWidth="1"/>
    <col min="2799" max="2799" width="18" style="2" customWidth="1"/>
    <col min="2800" max="2800" width="14.6640625" style="2" customWidth="1"/>
    <col min="2801" max="2801" width="9" style="2" customWidth="1"/>
    <col min="2802" max="3043" width="10.5" style="2"/>
    <col min="3044" max="3044" width="4.33203125" style="2" customWidth="1"/>
    <col min="3045" max="3045" width="13.83203125" style="2" customWidth="1"/>
    <col min="3046" max="3046" width="51.5" style="2" customWidth="1"/>
    <col min="3047" max="3047" width="5.83203125" style="2" customWidth="1"/>
    <col min="3048" max="3048" width="11.6640625" style="2" customWidth="1"/>
    <col min="3049" max="3049" width="12" style="2" customWidth="1"/>
    <col min="3050" max="3050" width="16.5" style="2" customWidth="1"/>
    <col min="3051" max="3053" width="0" style="2" hidden="1" customWidth="1"/>
    <col min="3054" max="3054" width="11" style="2" customWidth="1"/>
    <col min="3055" max="3055" width="18" style="2" customWidth="1"/>
    <col min="3056" max="3056" width="14.6640625" style="2" customWidth="1"/>
    <col min="3057" max="3057" width="9" style="2" customWidth="1"/>
    <col min="3058" max="3299" width="10.5" style="2"/>
    <col min="3300" max="3300" width="4.33203125" style="2" customWidth="1"/>
    <col min="3301" max="3301" width="13.83203125" style="2" customWidth="1"/>
    <col min="3302" max="3302" width="51.5" style="2" customWidth="1"/>
    <col min="3303" max="3303" width="5.83203125" style="2" customWidth="1"/>
    <col min="3304" max="3304" width="11.6640625" style="2" customWidth="1"/>
    <col min="3305" max="3305" width="12" style="2" customWidth="1"/>
    <col min="3306" max="3306" width="16.5" style="2" customWidth="1"/>
    <col min="3307" max="3309" width="0" style="2" hidden="1" customWidth="1"/>
    <col min="3310" max="3310" width="11" style="2" customWidth="1"/>
    <col min="3311" max="3311" width="18" style="2" customWidth="1"/>
    <col min="3312" max="3312" width="14.6640625" style="2" customWidth="1"/>
    <col min="3313" max="3313" width="9" style="2" customWidth="1"/>
    <col min="3314" max="3555" width="10.5" style="2"/>
    <col min="3556" max="3556" width="4.33203125" style="2" customWidth="1"/>
    <col min="3557" max="3557" width="13.83203125" style="2" customWidth="1"/>
    <col min="3558" max="3558" width="51.5" style="2" customWidth="1"/>
    <col min="3559" max="3559" width="5.83203125" style="2" customWidth="1"/>
    <col min="3560" max="3560" width="11.6640625" style="2" customWidth="1"/>
    <col min="3561" max="3561" width="12" style="2" customWidth="1"/>
    <col min="3562" max="3562" width="16.5" style="2" customWidth="1"/>
    <col min="3563" max="3565" width="0" style="2" hidden="1" customWidth="1"/>
    <col min="3566" max="3566" width="11" style="2" customWidth="1"/>
    <col min="3567" max="3567" width="18" style="2" customWidth="1"/>
    <col min="3568" max="3568" width="14.6640625" style="2" customWidth="1"/>
    <col min="3569" max="3569" width="9" style="2" customWidth="1"/>
    <col min="3570" max="3811" width="10.5" style="2"/>
    <col min="3812" max="3812" width="4.33203125" style="2" customWidth="1"/>
    <col min="3813" max="3813" width="13.83203125" style="2" customWidth="1"/>
    <col min="3814" max="3814" width="51.5" style="2" customWidth="1"/>
    <col min="3815" max="3815" width="5.83203125" style="2" customWidth="1"/>
    <col min="3816" max="3816" width="11.6640625" style="2" customWidth="1"/>
    <col min="3817" max="3817" width="12" style="2" customWidth="1"/>
    <col min="3818" max="3818" width="16.5" style="2" customWidth="1"/>
    <col min="3819" max="3821" width="0" style="2" hidden="1" customWidth="1"/>
    <col min="3822" max="3822" width="11" style="2" customWidth="1"/>
    <col min="3823" max="3823" width="18" style="2" customWidth="1"/>
    <col min="3824" max="3824" width="14.6640625" style="2" customWidth="1"/>
    <col min="3825" max="3825" width="9" style="2" customWidth="1"/>
    <col min="3826" max="4067" width="10.5" style="2"/>
    <col min="4068" max="4068" width="4.33203125" style="2" customWidth="1"/>
    <col min="4069" max="4069" width="13.83203125" style="2" customWidth="1"/>
    <col min="4070" max="4070" width="51.5" style="2" customWidth="1"/>
    <col min="4071" max="4071" width="5.83203125" style="2" customWidth="1"/>
    <col min="4072" max="4072" width="11.6640625" style="2" customWidth="1"/>
    <col min="4073" max="4073" width="12" style="2" customWidth="1"/>
    <col min="4074" max="4074" width="16.5" style="2" customWidth="1"/>
    <col min="4075" max="4077" width="0" style="2" hidden="1" customWidth="1"/>
    <col min="4078" max="4078" width="11" style="2" customWidth="1"/>
    <col min="4079" max="4079" width="18" style="2" customWidth="1"/>
    <col min="4080" max="4080" width="14.6640625" style="2" customWidth="1"/>
    <col min="4081" max="4081" width="9" style="2" customWidth="1"/>
    <col min="4082" max="4323" width="10.5" style="2"/>
    <col min="4324" max="4324" width="4.33203125" style="2" customWidth="1"/>
    <col min="4325" max="4325" width="13.83203125" style="2" customWidth="1"/>
    <col min="4326" max="4326" width="51.5" style="2" customWidth="1"/>
    <col min="4327" max="4327" width="5.83203125" style="2" customWidth="1"/>
    <col min="4328" max="4328" width="11.6640625" style="2" customWidth="1"/>
    <col min="4329" max="4329" width="12" style="2" customWidth="1"/>
    <col min="4330" max="4330" width="16.5" style="2" customWidth="1"/>
    <col min="4331" max="4333" width="0" style="2" hidden="1" customWidth="1"/>
    <col min="4334" max="4334" width="11" style="2" customWidth="1"/>
    <col min="4335" max="4335" width="18" style="2" customWidth="1"/>
    <col min="4336" max="4336" width="14.6640625" style="2" customWidth="1"/>
    <col min="4337" max="4337" width="9" style="2" customWidth="1"/>
    <col min="4338" max="4579" width="10.5" style="2"/>
    <col min="4580" max="4580" width="4.33203125" style="2" customWidth="1"/>
    <col min="4581" max="4581" width="13.83203125" style="2" customWidth="1"/>
    <col min="4582" max="4582" width="51.5" style="2" customWidth="1"/>
    <col min="4583" max="4583" width="5.83203125" style="2" customWidth="1"/>
    <col min="4584" max="4584" width="11.6640625" style="2" customWidth="1"/>
    <col min="4585" max="4585" width="12" style="2" customWidth="1"/>
    <col min="4586" max="4586" width="16.5" style="2" customWidth="1"/>
    <col min="4587" max="4589" width="0" style="2" hidden="1" customWidth="1"/>
    <col min="4590" max="4590" width="11" style="2" customWidth="1"/>
    <col min="4591" max="4591" width="18" style="2" customWidth="1"/>
    <col min="4592" max="4592" width="14.6640625" style="2" customWidth="1"/>
    <col min="4593" max="4593" width="9" style="2" customWidth="1"/>
    <col min="4594" max="4835" width="10.5" style="2"/>
    <col min="4836" max="4836" width="4.33203125" style="2" customWidth="1"/>
    <col min="4837" max="4837" width="13.83203125" style="2" customWidth="1"/>
    <col min="4838" max="4838" width="51.5" style="2" customWidth="1"/>
    <col min="4839" max="4839" width="5.83203125" style="2" customWidth="1"/>
    <col min="4840" max="4840" width="11.6640625" style="2" customWidth="1"/>
    <col min="4841" max="4841" width="12" style="2" customWidth="1"/>
    <col min="4842" max="4842" width="16.5" style="2" customWidth="1"/>
    <col min="4843" max="4845" width="0" style="2" hidden="1" customWidth="1"/>
    <col min="4846" max="4846" width="11" style="2" customWidth="1"/>
    <col min="4847" max="4847" width="18" style="2" customWidth="1"/>
    <col min="4848" max="4848" width="14.6640625" style="2" customWidth="1"/>
    <col min="4849" max="4849" width="9" style="2" customWidth="1"/>
    <col min="4850" max="5091" width="10.5" style="2"/>
    <col min="5092" max="5092" width="4.33203125" style="2" customWidth="1"/>
    <col min="5093" max="5093" width="13.83203125" style="2" customWidth="1"/>
    <col min="5094" max="5094" width="51.5" style="2" customWidth="1"/>
    <col min="5095" max="5095" width="5.83203125" style="2" customWidth="1"/>
    <col min="5096" max="5096" width="11.6640625" style="2" customWidth="1"/>
    <col min="5097" max="5097" width="12" style="2" customWidth="1"/>
    <col min="5098" max="5098" width="16.5" style="2" customWidth="1"/>
    <col min="5099" max="5101" width="0" style="2" hidden="1" customWidth="1"/>
    <col min="5102" max="5102" width="11" style="2" customWidth="1"/>
    <col min="5103" max="5103" width="18" style="2" customWidth="1"/>
    <col min="5104" max="5104" width="14.6640625" style="2" customWidth="1"/>
    <col min="5105" max="5105" width="9" style="2" customWidth="1"/>
    <col min="5106" max="5347" width="10.5" style="2"/>
    <col min="5348" max="5348" width="4.33203125" style="2" customWidth="1"/>
    <col min="5349" max="5349" width="13.83203125" style="2" customWidth="1"/>
    <col min="5350" max="5350" width="51.5" style="2" customWidth="1"/>
    <col min="5351" max="5351" width="5.83203125" style="2" customWidth="1"/>
    <col min="5352" max="5352" width="11.6640625" style="2" customWidth="1"/>
    <col min="5353" max="5353" width="12" style="2" customWidth="1"/>
    <col min="5354" max="5354" width="16.5" style="2" customWidth="1"/>
    <col min="5355" max="5357" width="0" style="2" hidden="1" customWidth="1"/>
    <col min="5358" max="5358" width="11" style="2" customWidth="1"/>
    <col min="5359" max="5359" width="18" style="2" customWidth="1"/>
    <col min="5360" max="5360" width="14.6640625" style="2" customWidth="1"/>
    <col min="5361" max="5361" width="9" style="2" customWidth="1"/>
    <col min="5362" max="5603" width="10.5" style="2"/>
    <col min="5604" max="5604" width="4.33203125" style="2" customWidth="1"/>
    <col min="5605" max="5605" width="13.83203125" style="2" customWidth="1"/>
    <col min="5606" max="5606" width="51.5" style="2" customWidth="1"/>
    <col min="5607" max="5607" width="5.83203125" style="2" customWidth="1"/>
    <col min="5608" max="5608" width="11.6640625" style="2" customWidth="1"/>
    <col min="5609" max="5609" width="12" style="2" customWidth="1"/>
    <col min="5610" max="5610" width="16.5" style="2" customWidth="1"/>
    <col min="5611" max="5613" width="0" style="2" hidden="1" customWidth="1"/>
    <col min="5614" max="5614" width="11" style="2" customWidth="1"/>
    <col min="5615" max="5615" width="18" style="2" customWidth="1"/>
    <col min="5616" max="5616" width="14.6640625" style="2" customWidth="1"/>
    <col min="5617" max="5617" width="9" style="2" customWidth="1"/>
    <col min="5618" max="5859" width="10.5" style="2"/>
    <col min="5860" max="5860" width="4.33203125" style="2" customWidth="1"/>
    <col min="5861" max="5861" width="13.83203125" style="2" customWidth="1"/>
    <col min="5862" max="5862" width="51.5" style="2" customWidth="1"/>
    <col min="5863" max="5863" width="5.83203125" style="2" customWidth="1"/>
    <col min="5864" max="5864" width="11.6640625" style="2" customWidth="1"/>
    <col min="5865" max="5865" width="12" style="2" customWidth="1"/>
    <col min="5866" max="5866" width="16.5" style="2" customWidth="1"/>
    <col min="5867" max="5869" width="0" style="2" hidden="1" customWidth="1"/>
    <col min="5870" max="5870" width="11" style="2" customWidth="1"/>
    <col min="5871" max="5871" width="18" style="2" customWidth="1"/>
    <col min="5872" max="5872" width="14.6640625" style="2" customWidth="1"/>
    <col min="5873" max="5873" width="9" style="2" customWidth="1"/>
    <col min="5874" max="6115" width="10.5" style="2"/>
    <col min="6116" max="6116" width="4.33203125" style="2" customWidth="1"/>
    <col min="6117" max="6117" width="13.83203125" style="2" customWidth="1"/>
    <col min="6118" max="6118" width="51.5" style="2" customWidth="1"/>
    <col min="6119" max="6119" width="5.83203125" style="2" customWidth="1"/>
    <col min="6120" max="6120" width="11.6640625" style="2" customWidth="1"/>
    <col min="6121" max="6121" width="12" style="2" customWidth="1"/>
    <col min="6122" max="6122" width="16.5" style="2" customWidth="1"/>
    <col min="6123" max="6125" width="0" style="2" hidden="1" customWidth="1"/>
    <col min="6126" max="6126" width="11" style="2" customWidth="1"/>
    <col min="6127" max="6127" width="18" style="2" customWidth="1"/>
    <col min="6128" max="6128" width="14.6640625" style="2" customWidth="1"/>
    <col min="6129" max="6129" width="9" style="2" customWidth="1"/>
    <col min="6130" max="6371" width="10.5" style="2"/>
    <col min="6372" max="6372" width="4.33203125" style="2" customWidth="1"/>
    <col min="6373" max="6373" width="13.83203125" style="2" customWidth="1"/>
    <col min="6374" max="6374" width="51.5" style="2" customWidth="1"/>
    <col min="6375" max="6375" width="5.83203125" style="2" customWidth="1"/>
    <col min="6376" max="6376" width="11.6640625" style="2" customWidth="1"/>
    <col min="6377" max="6377" width="12" style="2" customWidth="1"/>
    <col min="6378" max="6378" width="16.5" style="2" customWidth="1"/>
    <col min="6379" max="6381" width="0" style="2" hidden="1" customWidth="1"/>
    <col min="6382" max="6382" width="11" style="2" customWidth="1"/>
    <col min="6383" max="6383" width="18" style="2" customWidth="1"/>
    <col min="6384" max="6384" width="14.6640625" style="2" customWidth="1"/>
    <col min="6385" max="6385" width="9" style="2" customWidth="1"/>
    <col min="6386" max="6627" width="10.5" style="2"/>
    <col min="6628" max="6628" width="4.33203125" style="2" customWidth="1"/>
    <col min="6629" max="6629" width="13.83203125" style="2" customWidth="1"/>
    <col min="6630" max="6630" width="51.5" style="2" customWidth="1"/>
    <col min="6631" max="6631" width="5.83203125" style="2" customWidth="1"/>
    <col min="6632" max="6632" width="11.6640625" style="2" customWidth="1"/>
    <col min="6633" max="6633" width="12" style="2" customWidth="1"/>
    <col min="6634" max="6634" width="16.5" style="2" customWidth="1"/>
    <col min="6635" max="6637" width="0" style="2" hidden="1" customWidth="1"/>
    <col min="6638" max="6638" width="11" style="2" customWidth="1"/>
    <col min="6639" max="6639" width="18" style="2" customWidth="1"/>
    <col min="6640" max="6640" width="14.6640625" style="2" customWidth="1"/>
    <col min="6641" max="6641" width="9" style="2" customWidth="1"/>
    <col min="6642" max="6883" width="10.5" style="2"/>
    <col min="6884" max="6884" width="4.33203125" style="2" customWidth="1"/>
    <col min="6885" max="6885" width="13.83203125" style="2" customWidth="1"/>
    <col min="6886" max="6886" width="51.5" style="2" customWidth="1"/>
    <col min="6887" max="6887" width="5.83203125" style="2" customWidth="1"/>
    <col min="6888" max="6888" width="11.6640625" style="2" customWidth="1"/>
    <col min="6889" max="6889" width="12" style="2" customWidth="1"/>
    <col min="6890" max="6890" width="16.5" style="2" customWidth="1"/>
    <col min="6891" max="6893" width="0" style="2" hidden="1" customWidth="1"/>
    <col min="6894" max="6894" width="11" style="2" customWidth="1"/>
    <col min="6895" max="6895" width="18" style="2" customWidth="1"/>
    <col min="6896" max="6896" width="14.6640625" style="2" customWidth="1"/>
    <col min="6897" max="6897" width="9" style="2" customWidth="1"/>
    <col min="6898" max="7139" width="10.5" style="2"/>
    <col min="7140" max="7140" width="4.33203125" style="2" customWidth="1"/>
    <col min="7141" max="7141" width="13.83203125" style="2" customWidth="1"/>
    <col min="7142" max="7142" width="51.5" style="2" customWidth="1"/>
    <col min="7143" max="7143" width="5.83203125" style="2" customWidth="1"/>
    <col min="7144" max="7144" width="11.6640625" style="2" customWidth="1"/>
    <col min="7145" max="7145" width="12" style="2" customWidth="1"/>
    <col min="7146" max="7146" width="16.5" style="2" customWidth="1"/>
    <col min="7147" max="7149" width="0" style="2" hidden="1" customWidth="1"/>
    <col min="7150" max="7150" width="11" style="2" customWidth="1"/>
    <col min="7151" max="7151" width="18" style="2" customWidth="1"/>
    <col min="7152" max="7152" width="14.6640625" style="2" customWidth="1"/>
    <col min="7153" max="7153" width="9" style="2" customWidth="1"/>
    <col min="7154" max="7395" width="10.5" style="2"/>
    <col min="7396" max="7396" width="4.33203125" style="2" customWidth="1"/>
    <col min="7397" max="7397" width="13.83203125" style="2" customWidth="1"/>
    <col min="7398" max="7398" width="51.5" style="2" customWidth="1"/>
    <col min="7399" max="7399" width="5.83203125" style="2" customWidth="1"/>
    <col min="7400" max="7400" width="11.6640625" style="2" customWidth="1"/>
    <col min="7401" max="7401" width="12" style="2" customWidth="1"/>
    <col min="7402" max="7402" width="16.5" style="2" customWidth="1"/>
    <col min="7403" max="7405" width="0" style="2" hidden="1" customWidth="1"/>
    <col min="7406" max="7406" width="11" style="2" customWidth="1"/>
    <col min="7407" max="7407" width="18" style="2" customWidth="1"/>
    <col min="7408" max="7408" width="14.6640625" style="2" customWidth="1"/>
    <col min="7409" max="7409" width="9" style="2" customWidth="1"/>
    <col min="7410" max="7651" width="10.5" style="2"/>
    <col min="7652" max="7652" width="4.33203125" style="2" customWidth="1"/>
    <col min="7653" max="7653" width="13.83203125" style="2" customWidth="1"/>
    <col min="7654" max="7654" width="51.5" style="2" customWidth="1"/>
    <col min="7655" max="7655" width="5.83203125" style="2" customWidth="1"/>
    <col min="7656" max="7656" width="11.6640625" style="2" customWidth="1"/>
    <col min="7657" max="7657" width="12" style="2" customWidth="1"/>
    <col min="7658" max="7658" width="16.5" style="2" customWidth="1"/>
    <col min="7659" max="7661" width="0" style="2" hidden="1" customWidth="1"/>
    <col min="7662" max="7662" width="11" style="2" customWidth="1"/>
    <col min="7663" max="7663" width="18" style="2" customWidth="1"/>
    <col min="7664" max="7664" width="14.6640625" style="2" customWidth="1"/>
    <col min="7665" max="7665" width="9" style="2" customWidth="1"/>
    <col min="7666" max="7907" width="10.5" style="2"/>
    <col min="7908" max="7908" width="4.33203125" style="2" customWidth="1"/>
    <col min="7909" max="7909" width="13.83203125" style="2" customWidth="1"/>
    <col min="7910" max="7910" width="51.5" style="2" customWidth="1"/>
    <col min="7911" max="7911" width="5.83203125" style="2" customWidth="1"/>
    <col min="7912" max="7912" width="11.6640625" style="2" customWidth="1"/>
    <col min="7913" max="7913" width="12" style="2" customWidth="1"/>
    <col min="7914" max="7914" width="16.5" style="2" customWidth="1"/>
    <col min="7915" max="7917" width="0" style="2" hidden="1" customWidth="1"/>
    <col min="7918" max="7918" width="11" style="2" customWidth="1"/>
    <col min="7919" max="7919" width="18" style="2" customWidth="1"/>
    <col min="7920" max="7920" width="14.6640625" style="2" customWidth="1"/>
    <col min="7921" max="7921" width="9" style="2" customWidth="1"/>
    <col min="7922" max="8163" width="10.5" style="2"/>
    <col min="8164" max="8164" width="4.33203125" style="2" customWidth="1"/>
    <col min="8165" max="8165" width="13.83203125" style="2" customWidth="1"/>
    <col min="8166" max="8166" width="51.5" style="2" customWidth="1"/>
    <col min="8167" max="8167" width="5.83203125" style="2" customWidth="1"/>
    <col min="8168" max="8168" width="11.6640625" style="2" customWidth="1"/>
    <col min="8169" max="8169" width="12" style="2" customWidth="1"/>
    <col min="8170" max="8170" width="16.5" style="2" customWidth="1"/>
    <col min="8171" max="8173" width="0" style="2" hidden="1" customWidth="1"/>
    <col min="8174" max="8174" width="11" style="2" customWidth="1"/>
    <col min="8175" max="8175" width="18" style="2" customWidth="1"/>
    <col min="8176" max="8176" width="14.6640625" style="2" customWidth="1"/>
    <col min="8177" max="8177" width="9" style="2" customWidth="1"/>
    <col min="8178" max="8419" width="10.5" style="2"/>
    <col min="8420" max="8420" width="4.33203125" style="2" customWidth="1"/>
    <col min="8421" max="8421" width="13.83203125" style="2" customWidth="1"/>
    <col min="8422" max="8422" width="51.5" style="2" customWidth="1"/>
    <col min="8423" max="8423" width="5.83203125" style="2" customWidth="1"/>
    <col min="8424" max="8424" width="11.6640625" style="2" customWidth="1"/>
    <col min="8425" max="8425" width="12" style="2" customWidth="1"/>
    <col min="8426" max="8426" width="16.5" style="2" customWidth="1"/>
    <col min="8427" max="8429" width="0" style="2" hidden="1" customWidth="1"/>
    <col min="8430" max="8430" width="11" style="2" customWidth="1"/>
    <col min="8431" max="8431" width="18" style="2" customWidth="1"/>
    <col min="8432" max="8432" width="14.6640625" style="2" customWidth="1"/>
    <col min="8433" max="8433" width="9" style="2" customWidth="1"/>
    <col min="8434" max="8675" width="10.5" style="2"/>
    <col min="8676" max="8676" width="4.33203125" style="2" customWidth="1"/>
    <col min="8677" max="8677" width="13.83203125" style="2" customWidth="1"/>
    <col min="8678" max="8678" width="51.5" style="2" customWidth="1"/>
    <col min="8679" max="8679" width="5.83203125" style="2" customWidth="1"/>
    <col min="8680" max="8680" width="11.6640625" style="2" customWidth="1"/>
    <col min="8681" max="8681" width="12" style="2" customWidth="1"/>
    <col min="8682" max="8682" width="16.5" style="2" customWidth="1"/>
    <col min="8683" max="8685" width="0" style="2" hidden="1" customWidth="1"/>
    <col min="8686" max="8686" width="11" style="2" customWidth="1"/>
    <col min="8687" max="8687" width="18" style="2" customWidth="1"/>
    <col min="8688" max="8688" width="14.6640625" style="2" customWidth="1"/>
    <col min="8689" max="8689" width="9" style="2" customWidth="1"/>
    <col min="8690" max="8931" width="10.5" style="2"/>
    <col min="8932" max="8932" width="4.33203125" style="2" customWidth="1"/>
    <col min="8933" max="8933" width="13.83203125" style="2" customWidth="1"/>
    <col min="8934" max="8934" width="51.5" style="2" customWidth="1"/>
    <col min="8935" max="8935" width="5.83203125" style="2" customWidth="1"/>
    <col min="8936" max="8936" width="11.6640625" style="2" customWidth="1"/>
    <col min="8937" max="8937" width="12" style="2" customWidth="1"/>
    <col min="8938" max="8938" width="16.5" style="2" customWidth="1"/>
    <col min="8939" max="8941" width="0" style="2" hidden="1" customWidth="1"/>
    <col min="8942" max="8942" width="11" style="2" customWidth="1"/>
    <col min="8943" max="8943" width="18" style="2" customWidth="1"/>
    <col min="8944" max="8944" width="14.6640625" style="2" customWidth="1"/>
    <col min="8945" max="8945" width="9" style="2" customWidth="1"/>
    <col min="8946" max="9187" width="10.5" style="2"/>
    <col min="9188" max="9188" width="4.33203125" style="2" customWidth="1"/>
    <col min="9189" max="9189" width="13.83203125" style="2" customWidth="1"/>
    <col min="9190" max="9190" width="51.5" style="2" customWidth="1"/>
    <col min="9191" max="9191" width="5.83203125" style="2" customWidth="1"/>
    <col min="9192" max="9192" width="11.6640625" style="2" customWidth="1"/>
    <col min="9193" max="9193" width="12" style="2" customWidth="1"/>
    <col min="9194" max="9194" width="16.5" style="2" customWidth="1"/>
    <col min="9195" max="9197" width="0" style="2" hidden="1" customWidth="1"/>
    <col min="9198" max="9198" width="11" style="2" customWidth="1"/>
    <col min="9199" max="9199" width="18" style="2" customWidth="1"/>
    <col min="9200" max="9200" width="14.6640625" style="2" customWidth="1"/>
    <col min="9201" max="9201" width="9" style="2" customWidth="1"/>
    <col min="9202" max="9443" width="10.5" style="2"/>
    <col min="9444" max="9444" width="4.33203125" style="2" customWidth="1"/>
    <col min="9445" max="9445" width="13.83203125" style="2" customWidth="1"/>
    <col min="9446" max="9446" width="51.5" style="2" customWidth="1"/>
    <col min="9447" max="9447" width="5.83203125" style="2" customWidth="1"/>
    <col min="9448" max="9448" width="11.6640625" style="2" customWidth="1"/>
    <col min="9449" max="9449" width="12" style="2" customWidth="1"/>
    <col min="9450" max="9450" width="16.5" style="2" customWidth="1"/>
    <col min="9451" max="9453" width="0" style="2" hidden="1" customWidth="1"/>
    <col min="9454" max="9454" width="11" style="2" customWidth="1"/>
    <col min="9455" max="9455" width="18" style="2" customWidth="1"/>
    <col min="9456" max="9456" width="14.6640625" style="2" customWidth="1"/>
    <col min="9457" max="9457" width="9" style="2" customWidth="1"/>
    <col min="9458" max="9699" width="10.5" style="2"/>
    <col min="9700" max="9700" width="4.33203125" style="2" customWidth="1"/>
    <col min="9701" max="9701" width="13.83203125" style="2" customWidth="1"/>
    <col min="9702" max="9702" width="51.5" style="2" customWidth="1"/>
    <col min="9703" max="9703" width="5.83203125" style="2" customWidth="1"/>
    <col min="9704" max="9704" width="11.6640625" style="2" customWidth="1"/>
    <col min="9705" max="9705" width="12" style="2" customWidth="1"/>
    <col min="9706" max="9706" width="16.5" style="2" customWidth="1"/>
    <col min="9707" max="9709" width="0" style="2" hidden="1" customWidth="1"/>
    <col min="9710" max="9710" width="11" style="2" customWidth="1"/>
    <col min="9711" max="9711" width="18" style="2" customWidth="1"/>
    <col min="9712" max="9712" width="14.6640625" style="2" customWidth="1"/>
    <col min="9713" max="9713" width="9" style="2" customWidth="1"/>
    <col min="9714" max="9955" width="10.5" style="2"/>
    <col min="9956" max="9956" width="4.33203125" style="2" customWidth="1"/>
    <col min="9957" max="9957" width="13.83203125" style="2" customWidth="1"/>
    <col min="9958" max="9958" width="51.5" style="2" customWidth="1"/>
    <col min="9959" max="9959" width="5.83203125" style="2" customWidth="1"/>
    <col min="9960" max="9960" width="11.6640625" style="2" customWidth="1"/>
    <col min="9961" max="9961" width="12" style="2" customWidth="1"/>
    <col min="9962" max="9962" width="16.5" style="2" customWidth="1"/>
    <col min="9963" max="9965" width="0" style="2" hidden="1" customWidth="1"/>
    <col min="9966" max="9966" width="11" style="2" customWidth="1"/>
    <col min="9967" max="9967" width="18" style="2" customWidth="1"/>
    <col min="9968" max="9968" width="14.6640625" style="2" customWidth="1"/>
    <col min="9969" max="9969" width="9" style="2" customWidth="1"/>
    <col min="9970" max="10211" width="10.5" style="2"/>
    <col min="10212" max="10212" width="4.33203125" style="2" customWidth="1"/>
    <col min="10213" max="10213" width="13.83203125" style="2" customWidth="1"/>
    <col min="10214" max="10214" width="51.5" style="2" customWidth="1"/>
    <col min="10215" max="10215" width="5.83203125" style="2" customWidth="1"/>
    <col min="10216" max="10216" width="11.6640625" style="2" customWidth="1"/>
    <col min="10217" max="10217" width="12" style="2" customWidth="1"/>
    <col min="10218" max="10218" width="16.5" style="2" customWidth="1"/>
    <col min="10219" max="10221" width="0" style="2" hidden="1" customWidth="1"/>
    <col min="10222" max="10222" width="11" style="2" customWidth="1"/>
    <col min="10223" max="10223" width="18" style="2" customWidth="1"/>
    <col min="10224" max="10224" width="14.6640625" style="2" customWidth="1"/>
    <col min="10225" max="10225" width="9" style="2" customWidth="1"/>
    <col min="10226" max="10467" width="10.5" style="2"/>
    <col min="10468" max="10468" width="4.33203125" style="2" customWidth="1"/>
    <col min="10469" max="10469" width="13.83203125" style="2" customWidth="1"/>
    <col min="10470" max="10470" width="51.5" style="2" customWidth="1"/>
    <col min="10471" max="10471" width="5.83203125" style="2" customWidth="1"/>
    <col min="10472" max="10472" width="11.6640625" style="2" customWidth="1"/>
    <col min="10473" max="10473" width="12" style="2" customWidth="1"/>
    <col min="10474" max="10474" width="16.5" style="2" customWidth="1"/>
    <col min="10475" max="10477" width="0" style="2" hidden="1" customWidth="1"/>
    <col min="10478" max="10478" width="11" style="2" customWidth="1"/>
    <col min="10479" max="10479" width="18" style="2" customWidth="1"/>
    <col min="10480" max="10480" width="14.6640625" style="2" customWidth="1"/>
    <col min="10481" max="10481" width="9" style="2" customWidth="1"/>
    <col min="10482" max="10723" width="10.5" style="2"/>
    <col min="10724" max="10724" width="4.33203125" style="2" customWidth="1"/>
    <col min="10725" max="10725" width="13.83203125" style="2" customWidth="1"/>
    <col min="10726" max="10726" width="51.5" style="2" customWidth="1"/>
    <col min="10727" max="10727" width="5.83203125" style="2" customWidth="1"/>
    <col min="10728" max="10728" width="11.6640625" style="2" customWidth="1"/>
    <col min="10729" max="10729" width="12" style="2" customWidth="1"/>
    <col min="10730" max="10730" width="16.5" style="2" customWidth="1"/>
    <col min="10731" max="10733" width="0" style="2" hidden="1" customWidth="1"/>
    <col min="10734" max="10734" width="11" style="2" customWidth="1"/>
    <col min="10735" max="10735" width="18" style="2" customWidth="1"/>
    <col min="10736" max="10736" width="14.6640625" style="2" customWidth="1"/>
    <col min="10737" max="10737" width="9" style="2" customWidth="1"/>
    <col min="10738" max="10979" width="10.5" style="2"/>
    <col min="10980" max="10980" width="4.33203125" style="2" customWidth="1"/>
    <col min="10981" max="10981" width="13.83203125" style="2" customWidth="1"/>
    <col min="10982" max="10982" width="51.5" style="2" customWidth="1"/>
    <col min="10983" max="10983" width="5.83203125" style="2" customWidth="1"/>
    <col min="10984" max="10984" width="11.6640625" style="2" customWidth="1"/>
    <col min="10985" max="10985" width="12" style="2" customWidth="1"/>
    <col min="10986" max="10986" width="16.5" style="2" customWidth="1"/>
    <col min="10987" max="10989" width="0" style="2" hidden="1" customWidth="1"/>
    <col min="10990" max="10990" width="11" style="2" customWidth="1"/>
    <col min="10991" max="10991" width="18" style="2" customWidth="1"/>
    <col min="10992" max="10992" width="14.6640625" style="2" customWidth="1"/>
    <col min="10993" max="10993" width="9" style="2" customWidth="1"/>
    <col min="10994" max="11235" width="10.5" style="2"/>
    <col min="11236" max="11236" width="4.33203125" style="2" customWidth="1"/>
    <col min="11237" max="11237" width="13.83203125" style="2" customWidth="1"/>
    <col min="11238" max="11238" width="51.5" style="2" customWidth="1"/>
    <col min="11239" max="11239" width="5.83203125" style="2" customWidth="1"/>
    <col min="11240" max="11240" width="11.6640625" style="2" customWidth="1"/>
    <col min="11241" max="11241" width="12" style="2" customWidth="1"/>
    <col min="11242" max="11242" width="16.5" style="2" customWidth="1"/>
    <col min="11243" max="11245" width="0" style="2" hidden="1" customWidth="1"/>
    <col min="11246" max="11246" width="11" style="2" customWidth="1"/>
    <col min="11247" max="11247" width="18" style="2" customWidth="1"/>
    <col min="11248" max="11248" width="14.6640625" style="2" customWidth="1"/>
    <col min="11249" max="11249" width="9" style="2" customWidth="1"/>
    <col min="11250" max="11491" width="10.5" style="2"/>
    <col min="11492" max="11492" width="4.33203125" style="2" customWidth="1"/>
    <col min="11493" max="11493" width="13.83203125" style="2" customWidth="1"/>
    <col min="11494" max="11494" width="51.5" style="2" customWidth="1"/>
    <col min="11495" max="11495" width="5.83203125" style="2" customWidth="1"/>
    <col min="11496" max="11496" width="11.6640625" style="2" customWidth="1"/>
    <col min="11497" max="11497" width="12" style="2" customWidth="1"/>
    <col min="11498" max="11498" width="16.5" style="2" customWidth="1"/>
    <col min="11499" max="11501" width="0" style="2" hidden="1" customWidth="1"/>
    <col min="11502" max="11502" width="11" style="2" customWidth="1"/>
    <col min="11503" max="11503" width="18" style="2" customWidth="1"/>
    <col min="11504" max="11504" width="14.6640625" style="2" customWidth="1"/>
    <col min="11505" max="11505" width="9" style="2" customWidth="1"/>
    <col min="11506" max="11747" width="10.5" style="2"/>
    <col min="11748" max="11748" width="4.33203125" style="2" customWidth="1"/>
    <col min="11749" max="11749" width="13.83203125" style="2" customWidth="1"/>
    <col min="11750" max="11750" width="51.5" style="2" customWidth="1"/>
    <col min="11751" max="11751" width="5.83203125" style="2" customWidth="1"/>
    <col min="11752" max="11752" width="11.6640625" style="2" customWidth="1"/>
    <col min="11753" max="11753" width="12" style="2" customWidth="1"/>
    <col min="11754" max="11754" width="16.5" style="2" customWidth="1"/>
    <col min="11755" max="11757" width="0" style="2" hidden="1" customWidth="1"/>
    <col min="11758" max="11758" width="11" style="2" customWidth="1"/>
    <col min="11759" max="11759" width="18" style="2" customWidth="1"/>
    <col min="11760" max="11760" width="14.6640625" style="2" customWidth="1"/>
    <col min="11761" max="11761" width="9" style="2" customWidth="1"/>
    <col min="11762" max="12003" width="10.5" style="2"/>
    <col min="12004" max="12004" width="4.33203125" style="2" customWidth="1"/>
    <col min="12005" max="12005" width="13.83203125" style="2" customWidth="1"/>
    <col min="12006" max="12006" width="51.5" style="2" customWidth="1"/>
    <col min="12007" max="12007" width="5.83203125" style="2" customWidth="1"/>
    <col min="12008" max="12008" width="11.6640625" style="2" customWidth="1"/>
    <col min="12009" max="12009" width="12" style="2" customWidth="1"/>
    <col min="12010" max="12010" width="16.5" style="2" customWidth="1"/>
    <col min="12011" max="12013" width="0" style="2" hidden="1" customWidth="1"/>
    <col min="12014" max="12014" width="11" style="2" customWidth="1"/>
    <col min="12015" max="12015" width="18" style="2" customWidth="1"/>
    <col min="12016" max="12016" width="14.6640625" style="2" customWidth="1"/>
    <col min="12017" max="12017" width="9" style="2" customWidth="1"/>
    <col min="12018" max="12259" width="10.5" style="2"/>
    <col min="12260" max="12260" width="4.33203125" style="2" customWidth="1"/>
    <col min="12261" max="12261" width="13.83203125" style="2" customWidth="1"/>
    <col min="12262" max="12262" width="51.5" style="2" customWidth="1"/>
    <col min="12263" max="12263" width="5.83203125" style="2" customWidth="1"/>
    <col min="12264" max="12264" width="11.6640625" style="2" customWidth="1"/>
    <col min="12265" max="12265" width="12" style="2" customWidth="1"/>
    <col min="12266" max="12266" width="16.5" style="2" customWidth="1"/>
    <col min="12267" max="12269" width="0" style="2" hidden="1" customWidth="1"/>
    <col min="12270" max="12270" width="11" style="2" customWidth="1"/>
    <col min="12271" max="12271" width="18" style="2" customWidth="1"/>
    <col min="12272" max="12272" width="14.6640625" style="2" customWidth="1"/>
    <col min="12273" max="12273" width="9" style="2" customWidth="1"/>
    <col min="12274" max="12515" width="10.5" style="2"/>
    <col min="12516" max="12516" width="4.33203125" style="2" customWidth="1"/>
    <col min="12517" max="12517" width="13.83203125" style="2" customWidth="1"/>
    <col min="12518" max="12518" width="51.5" style="2" customWidth="1"/>
    <col min="12519" max="12519" width="5.83203125" style="2" customWidth="1"/>
    <col min="12520" max="12520" width="11.6640625" style="2" customWidth="1"/>
    <col min="12521" max="12521" width="12" style="2" customWidth="1"/>
    <col min="12522" max="12522" width="16.5" style="2" customWidth="1"/>
    <col min="12523" max="12525" width="0" style="2" hidden="1" customWidth="1"/>
    <col min="12526" max="12526" width="11" style="2" customWidth="1"/>
    <col min="12527" max="12527" width="18" style="2" customWidth="1"/>
    <col min="12528" max="12528" width="14.6640625" style="2" customWidth="1"/>
    <col min="12529" max="12529" width="9" style="2" customWidth="1"/>
    <col min="12530" max="12771" width="10.5" style="2"/>
    <col min="12772" max="12772" width="4.33203125" style="2" customWidth="1"/>
    <col min="12773" max="12773" width="13.83203125" style="2" customWidth="1"/>
    <col min="12774" max="12774" width="51.5" style="2" customWidth="1"/>
    <col min="12775" max="12775" width="5.83203125" style="2" customWidth="1"/>
    <col min="12776" max="12776" width="11.6640625" style="2" customWidth="1"/>
    <col min="12777" max="12777" width="12" style="2" customWidth="1"/>
    <col min="12778" max="12778" width="16.5" style="2" customWidth="1"/>
    <col min="12779" max="12781" width="0" style="2" hidden="1" customWidth="1"/>
    <col min="12782" max="12782" width="11" style="2" customWidth="1"/>
    <col min="12783" max="12783" width="18" style="2" customWidth="1"/>
    <col min="12784" max="12784" width="14.6640625" style="2" customWidth="1"/>
    <col min="12785" max="12785" width="9" style="2" customWidth="1"/>
    <col min="12786" max="13027" width="10.5" style="2"/>
    <col min="13028" max="13028" width="4.33203125" style="2" customWidth="1"/>
    <col min="13029" max="13029" width="13.83203125" style="2" customWidth="1"/>
    <col min="13030" max="13030" width="51.5" style="2" customWidth="1"/>
    <col min="13031" max="13031" width="5.83203125" style="2" customWidth="1"/>
    <col min="13032" max="13032" width="11.6640625" style="2" customWidth="1"/>
    <col min="13033" max="13033" width="12" style="2" customWidth="1"/>
    <col min="13034" max="13034" width="16.5" style="2" customWidth="1"/>
    <col min="13035" max="13037" width="0" style="2" hidden="1" customWidth="1"/>
    <col min="13038" max="13038" width="11" style="2" customWidth="1"/>
    <col min="13039" max="13039" width="18" style="2" customWidth="1"/>
    <col min="13040" max="13040" width="14.6640625" style="2" customWidth="1"/>
    <col min="13041" max="13041" width="9" style="2" customWidth="1"/>
    <col min="13042" max="13283" width="10.5" style="2"/>
    <col min="13284" max="13284" width="4.33203125" style="2" customWidth="1"/>
    <col min="13285" max="13285" width="13.83203125" style="2" customWidth="1"/>
    <col min="13286" max="13286" width="51.5" style="2" customWidth="1"/>
    <col min="13287" max="13287" width="5.83203125" style="2" customWidth="1"/>
    <col min="13288" max="13288" width="11.6640625" style="2" customWidth="1"/>
    <col min="13289" max="13289" width="12" style="2" customWidth="1"/>
    <col min="13290" max="13290" width="16.5" style="2" customWidth="1"/>
    <col min="13291" max="13293" width="0" style="2" hidden="1" customWidth="1"/>
    <col min="13294" max="13294" width="11" style="2" customWidth="1"/>
    <col min="13295" max="13295" width="18" style="2" customWidth="1"/>
    <col min="13296" max="13296" width="14.6640625" style="2" customWidth="1"/>
    <col min="13297" max="13297" width="9" style="2" customWidth="1"/>
    <col min="13298" max="13539" width="10.5" style="2"/>
    <col min="13540" max="13540" width="4.33203125" style="2" customWidth="1"/>
    <col min="13541" max="13541" width="13.83203125" style="2" customWidth="1"/>
    <col min="13542" max="13542" width="51.5" style="2" customWidth="1"/>
    <col min="13543" max="13543" width="5.83203125" style="2" customWidth="1"/>
    <col min="13544" max="13544" width="11.6640625" style="2" customWidth="1"/>
    <col min="13545" max="13545" width="12" style="2" customWidth="1"/>
    <col min="13546" max="13546" width="16.5" style="2" customWidth="1"/>
    <col min="13547" max="13549" width="0" style="2" hidden="1" customWidth="1"/>
    <col min="13550" max="13550" width="11" style="2" customWidth="1"/>
    <col min="13551" max="13551" width="18" style="2" customWidth="1"/>
    <col min="13552" max="13552" width="14.6640625" style="2" customWidth="1"/>
    <col min="13553" max="13553" width="9" style="2" customWidth="1"/>
    <col min="13554" max="13795" width="10.5" style="2"/>
    <col min="13796" max="13796" width="4.33203125" style="2" customWidth="1"/>
    <col min="13797" max="13797" width="13.83203125" style="2" customWidth="1"/>
    <col min="13798" max="13798" width="51.5" style="2" customWidth="1"/>
    <col min="13799" max="13799" width="5.83203125" style="2" customWidth="1"/>
    <col min="13800" max="13800" width="11.6640625" style="2" customWidth="1"/>
    <col min="13801" max="13801" width="12" style="2" customWidth="1"/>
    <col min="13802" max="13802" width="16.5" style="2" customWidth="1"/>
    <col min="13803" max="13805" width="0" style="2" hidden="1" customWidth="1"/>
    <col min="13806" max="13806" width="11" style="2" customWidth="1"/>
    <col min="13807" max="13807" width="18" style="2" customWidth="1"/>
    <col min="13808" max="13808" width="14.6640625" style="2" customWidth="1"/>
    <col min="13809" max="13809" width="9" style="2" customWidth="1"/>
    <col min="13810" max="14051" width="10.5" style="2"/>
    <col min="14052" max="14052" width="4.33203125" style="2" customWidth="1"/>
    <col min="14053" max="14053" width="13.83203125" style="2" customWidth="1"/>
    <col min="14054" max="14054" width="51.5" style="2" customWidth="1"/>
    <col min="14055" max="14055" width="5.83203125" style="2" customWidth="1"/>
    <col min="14056" max="14056" width="11.6640625" style="2" customWidth="1"/>
    <col min="14057" max="14057" width="12" style="2" customWidth="1"/>
    <col min="14058" max="14058" width="16.5" style="2" customWidth="1"/>
    <col min="14059" max="14061" width="0" style="2" hidden="1" customWidth="1"/>
    <col min="14062" max="14062" width="11" style="2" customWidth="1"/>
    <col min="14063" max="14063" width="18" style="2" customWidth="1"/>
    <col min="14064" max="14064" width="14.6640625" style="2" customWidth="1"/>
    <col min="14065" max="14065" width="9" style="2" customWidth="1"/>
    <col min="14066" max="14307" width="10.5" style="2"/>
    <col min="14308" max="14308" width="4.33203125" style="2" customWidth="1"/>
    <col min="14309" max="14309" width="13.83203125" style="2" customWidth="1"/>
    <col min="14310" max="14310" width="51.5" style="2" customWidth="1"/>
    <col min="14311" max="14311" width="5.83203125" style="2" customWidth="1"/>
    <col min="14312" max="14312" width="11.6640625" style="2" customWidth="1"/>
    <col min="14313" max="14313" width="12" style="2" customWidth="1"/>
    <col min="14314" max="14314" width="16.5" style="2" customWidth="1"/>
    <col min="14315" max="14317" width="0" style="2" hidden="1" customWidth="1"/>
    <col min="14318" max="14318" width="11" style="2" customWidth="1"/>
    <col min="14319" max="14319" width="18" style="2" customWidth="1"/>
    <col min="14320" max="14320" width="14.6640625" style="2" customWidth="1"/>
    <col min="14321" max="14321" width="9" style="2" customWidth="1"/>
    <col min="14322" max="14563" width="10.5" style="2"/>
    <col min="14564" max="14564" width="4.33203125" style="2" customWidth="1"/>
    <col min="14565" max="14565" width="13.83203125" style="2" customWidth="1"/>
    <col min="14566" max="14566" width="51.5" style="2" customWidth="1"/>
    <col min="14567" max="14567" width="5.83203125" style="2" customWidth="1"/>
    <col min="14568" max="14568" width="11.6640625" style="2" customWidth="1"/>
    <col min="14569" max="14569" width="12" style="2" customWidth="1"/>
    <col min="14570" max="14570" width="16.5" style="2" customWidth="1"/>
    <col min="14571" max="14573" width="0" style="2" hidden="1" customWidth="1"/>
    <col min="14574" max="14574" width="11" style="2" customWidth="1"/>
    <col min="14575" max="14575" width="18" style="2" customWidth="1"/>
    <col min="14576" max="14576" width="14.6640625" style="2" customWidth="1"/>
    <col min="14577" max="14577" width="9" style="2" customWidth="1"/>
    <col min="14578" max="14819" width="10.5" style="2"/>
    <col min="14820" max="14820" width="4.33203125" style="2" customWidth="1"/>
    <col min="14821" max="14821" width="13.83203125" style="2" customWidth="1"/>
    <col min="14822" max="14822" width="51.5" style="2" customWidth="1"/>
    <col min="14823" max="14823" width="5.83203125" style="2" customWidth="1"/>
    <col min="14824" max="14824" width="11.6640625" style="2" customWidth="1"/>
    <col min="14825" max="14825" width="12" style="2" customWidth="1"/>
    <col min="14826" max="14826" width="16.5" style="2" customWidth="1"/>
    <col min="14827" max="14829" width="0" style="2" hidden="1" customWidth="1"/>
    <col min="14830" max="14830" width="11" style="2" customWidth="1"/>
    <col min="14831" max="14831" width="18" style="2" customWidth="1"/>
    <col min="14832" max="14832" width="14.6640625" style="2" customWidth="1"/>
    <col min="14833" max="14833" width="9" style="2" customWidth="1"/>
    <col min="14834" max="15075" width="10.5" style="2"/>
    <col min="15076" max="15076" width="4.33203125" style="2" customWidth="1"/>
    <col min="15077" max="15077" width="13.83203125" style="2" customWidth="1"/>
    <col min="15078" max="15078" width="51.5" style="2" customWidth="1"/>
    <col min="15079" max="15079" width="5.83203125" style="2" customWidth="1"/>
    <col min="15080" max="15080" width="11.6640625" style="2" customWidth="1"/>
    <col min="15081" max="15081" width="12" style="2" customWidth="1"/>
    <col min="15082" max="15082" width="16.5" style="2" customWidth="1"/>
    <col min="15083" max="15085" width="0" style="2" hidden="1" customWidth="1"/>
    <col min="15086" max="15086" width="11" style="2" customWidth="1"/>
    <col min="15087" max="15087" width="18" style="2" customWidth="1"/>
    <col min="15088" max="15088" width="14.6640625" style="2" customWidth="1"/>
    <col min="15089" max="15089" width="9" style="2" customWidth="1"/>
    <col min="15090" max="15331" width="10.5" style="2"/>
    <col min="15332" max="15332" width="4.33203125" style="2" customWidth="1"/>
    <col min="15333" max="15333" width="13.83203125" style="2" customWidth="1"/>
    <col min="15334" max="15334" width="51.5" style="2" customWidth="1"/>
    <col min="15335" max="15335" width="5.83203125" style="2" customWidth="1"/>
    <col min="15336" max="15336" width="11.6640625" style="2" customWidth="1"/>
    <col min="15337" max="15337" width="12" style="2" customWidth="1"/>
    <col min="15338" max="15338" width="16.5" style="2" customWidth="1"/>
    <col min="15339" max="15341" width="0" style="2" hidden="1" customWidth="1"/>
    <col min="15342" max="15342" width="11" style="2" customWidth="1"/>
    <col min="15343" max="15343" width="18" style="2" customWidth="1"/>
    <col min="15344" max="15344" width="14.6640625" style="2" customWidth="1"/>
    <col min="15345" max="15345" width="9" style="2" customWidth="1"/>
    <col min="15346" max="15587" width="10.5" style="2"/>
    <col min="15588" max="15588" width="4.33203125" style="2" customWidth="1"/>
    <col min="15589" max="15589" width="13.83203125" style="2" customWidth="1"/>
    <col min="15590" max="15590" width="51.5" style="2" customWidth="1"/>
    <col min="15591" max="15591" width="5.83203125" style="2" customWidth="1"/>
    <col min="15592" max="15592" width="11.6640625" style="2" customWidth="1"/>
    <col min="15593" max="15593" width="12" style="2" customWidth="1"/>
    <col min="15594" max="15594" width="16.5" style="2" customWidth="1"/>
    <col min="15595" max="15597" width="0" style="2" hidden="1" customWidth="1"/>
    <col min="15598" max="15598" width="11" style="2" customWidth="1"/>
    <col min="15599" max="15599" width="18" style="2" customWidth="1"/>
    <col min="15600" max="15600" width="14.6640625" style="2" customWidth="1"/>
    <col min="15601" max="15601" width="9" style="2" customWidth="1"/>
    <col min="15602" max="15843" width="10.5" style="2"/>
    <col min="15844" max="15844" width="4.33203125" style="2" customWidth="1"/>
    <col min="15845" max="15845" width="13.83203125" style="2" customWidth="1"/>
    <col min="15846" max="15846" width="51.5" style="2" customWidth="1"/>
    <col min="15847" max="15847" width="5.83203125" style="2" customWidth="1"/>
    <col min="15848" max="15848" width="11.6640625" style="2" customWidth="1"/>
    <col min="15849" max="15849" width="12" style="2" customWidth="1"/>
    <col min="15850" max="15850" width="16.5" style="2" customWidth="1"/>
    <col min="15851" max="15853" width="0" style="2" hidden="1" customWidth="1"/>
    <col min="15854" max="15854" width="11" style="2" customWidth="1"/>
    <col min="15855" max="15855" width="18" style="2" customWidth="1"/>
    <col min="15856" max="15856" width="14.6640625" style="2" customWidth="1"/>
    <col min="15857" max="15857" width="9" style="2" customWidth="1"/>
    <col min="15858" max="16099" width="10.5" style="2"/>
    <col min="16100" max="16100" width="4.33203125" style="2" customWidth="1"/>
    <col min="16101" max="16101" width="13.83203125" style="2" customWidth="1"/>
    <col min="16102" max="16102" width="51.5" style="2" customWidth="1"/>
    <col min="16103" max="16103" width="5.83203125" style="2" customWidth="1"/>
    <col min="16104" max="16104" width="11.6640625" style="2" customWidth="1"/>
    <col min="16105" max="16105" width="12" style="2" customWidth="1"/>
    <col min="16106" max="16106" width="16.5" style="2" customWidth="1"/>
    <col min="16107" max="16109" width="0" style="2" hidden="1" customWidth="1"/>
    <col min="16110" max="16110" width="11" style="2" customWidth="1"/>
    <col min="16111" max="16111" width="18" style="2" customWidth="1"/>
    <col min="16112" max="16112" width="14.6640625" style="2" customWidth="1"/>
    <col min="16113" max="16113" width="9" style="2" customWidth="1"/>
    <col min="16114" max="16384" width="10.5" style="2"/>
  </cols>
  <sheetData>
    <row r="1" spans="1:33" ht="27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6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3.5" customHeight="1" x14ac:dyDescent="0.2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3.5" customHeight="1" x14ac:dyDescent="0.2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2"/>
      <c r="N4" s="4"/>
      <c r="O4" s="4"/>
      <c r="P4" s="4"/>
      <c r="Q4" s="4"/>
      <c r="R4" s="5"/>
      <c r="S4" s="2"/>
      <c r="T4" s="4"/>
      <c r="U4" s="4"/>
      <c r="V4" s="4"/>
      <c r="W4" s="4"/>
      <c r="X4" s="5"/>
      <c r="Y4" s="2"/>
      <c r="Z4" s="4"/>
      <c r="AA4" s="4"/>
      <c r="AB4" s="4"/>
      <c r="AC4" s="4"/>
      <c r="AD4" s="5"/>
      <c r="AE4" s="2"/>
      <c r="AF4" s="2"/>
      <c r="AG4" s="2"/>
    </row>
    <row r="5" spans="1:33" ht="13.5" customHeight="1" thickBo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2"/>
      <c r="N5" s="4"/>
      <c r="O5" s="4"/>
      <c r="P5" s="4"/>
      <c r="Q5" s="4"/>
      <c r="R5" s="5"/>
      <c r="S5" s="2"/>
      <c r="T5" s="4"/>
      <c r="U5" s="4"/>
      <c r="V5" s="4"/>
      <c r="W5" s="4"/>
      <c r="X5" s="5"/>
      <c r="Y5" s="2"/>
      <c r="Z5" s="4"/>
      <c r="AA5" s="4"/>
      <c r="AB5" s="4"/>
      <c r="AC5" s="4"/>
      <c r="AD5" s="5"/>
      <c r="AE5" s="2"/>
      <c r="AF5" s="2"/>
      <c r="AG5" s="2"/>
    </row>
    <row r="6" spans="1:33" ht="27" customHeight="1" thickBot="1" x14ac:dyDescent="0.2">
      <c r="A6" s="2"/>
      <c r="B6" s="2" t="s">
        <v>3</v>
      </c>
      <c r="C6" s="2"/>
      <c r="D6" s="2" t="s">
        <v>66</v>
      </c>
      <c r="E6" s="2"/>
      <c r="F6" s="2"/>
      <c r="G6" s="2"/>
      <c r="H6" s="6" t="s">
        <v>4</v>
      </c>
      <c r="I6" s="7"/>
      <c r="J6" s="7"/>
      <c r="K6" s="7"/>
      <c r="L6" s="7"/>
      <c r="M6" s="8"/>
      <c r="N6" s="6" t="s">
        <v>5</v>
      </c>
      <c r="O6" s="7"/>
      <c r="P6" s="7"/>
      <c r="Q6" s="7"/>
      <c r="R6" s="7"/>
      <c r="S6" s="8"/>
      <c r="T6" s="6" t="s">
        <v>6</v>
      </c>
      <c r="U6" s="7"/>
      <c r="V6" s="7"/>
      <c r="W6" s="7"/>
      <c r="X6" s="7"/>
      <c r="Y6" s="8"/>
      <c r="Z6" s="9" t="s">
        <v>7</v>
      </c>
      <c r="AA6" s="10"/>
      <c r="AB6" s="10"/>
      <c r="AC6" s="10"/>
      <c r="AD6" s="10"/>
      <c r="AE6" s="11"/>
      <c r="AF6" s="9" t="s">
        <v>8</v>
      </c>
      <c r="AG6" s="10"/>
    </row>
    <row r="7" spans="1:33" ht="32.25" customHeight="1" x14ac:dyDescent="0.15">
      <c r="A7" s="12" t="s">
        <v>9</v>
      </c>
      <c r="B7" s="12" t="s">
        <v>10</v>
      </c>
      <c r="C7" s="12" t="s">
        <v>11</v>
      </c>
      <c r="D7" s="13" t="s">
        <v>12</v>
      </c>
      <c r="E7" s="13" t="s">
        <v>13</v>
      </c>
      <c r="F7" s="13" t="s">
        <v>14</v>
      </c>
      <c r="G7" s="12" t="s">
        <v>15</v>
      </c>
      <c r="H7" s="14" t="s">
        <v>16</v>
      </c>
      <c r="I7" s="14" t="s">
        <v>14</v>
      </c>
      <c r="J7" s="15" t="s">
        <v>17</v>
      </c>
      <c r="K7" s="15" t="s">
        <v>14</v>
      </c>
      <c r="L7" s="16" t="s">
        <v>18</v>
      </c>
      <c r="M7" s="16" t="s">
        <v>14</v>
      </c>
      <c r="N7" s="14" t="s">
        <v>16</v>
      </c>
      <c r="O7" s="14" t="s">
        <v>14</v>
      </c>
      <c r="P7" s="15" t="s">
        <v>17</v>
      </c>
      <c r="Q7" s="15" t="s">
        <v>14</v>
      </c>
      <c r="R7" s="16" t="s">
        <v>18</v>
      </c>
      <c r="S7" s="16" t="s">
        <v>14</v>
      </c>
      <c r="T7" s="14" t="s">
        <v>16</v>
      </c>
      <c r="U7" s="14" t="s">
        <v>14</v>
      </c>
      <c r="V7" s="15" t="s">
        <v>17</v>
      </c>
      <c r="W7" s="15" t="s">
        <v>14</v>
      </c>
      <c r="X7" s="16" t="s">
        <v>18</v>
      </c>
      <c r="Y7" s="16" t="s">
        <v>14</v>
      </c>
      <c r="Z7" s="14" t="s">
        <v>16</v>
      </c>
      <c r="AA7" s="14" t="s">
        <v>14</v>
      </c>
      <c r="AB7" s="15" t="s">
        <v>17</v>
      </c>
      <c r="AC7" s="15" t="s">
        <v>14</v>
      </c>
      <c r="AD7" s="16" t="s">
        <v>18</v>
      </c>
      <c r="AE7" s="16" t="s">
        <v>14</v>
      </c>
      <c r="AF7" s="15" t="s">
        <v>19</v>
      </c>
      <c r="AG7" s="15" t="s">
        <v>20</v>
      </c>
    </row>
    <row r="8" spans="1:33" ht="12.75" hidden="1" customHeight="1" x14ac:dyDescent="0.15">
      <c r="A8" s="12" t="s">
        <v>21</v>
      </c>
      <c r="B8" s="12" t="s">
        <v>22</v>
      </c>
      <c r="C8" s="12" t="s">
        <v>23</v>
      </c>
      <c r="D8" s="12"/>
      <c r="E8" s="12"/>
      <c r="F8" s="12"/>
      <c r="G8" s="12" t="s">
        <v>24</v>
      </c>
      <c r="H8" s="12" t="s">
        <v>25</v>
      </c>
      <c r="I8" s="12"/>
      <c r="J8" s="12"/>
      <c r="K8" s="12"/>
      <c r="L8" s="12" t="s">
        <v>26</v>
      </c>
      <c r="M8" s="12" t="s">
        <v>27</v>
      </c>
      <c r="N8" s="12" t="s">
        <v>25</v>
      </c>
      <c r="O8" s="12"/>
      <c r="P8" s="12"/>
      <c r="Q8" s="12"/>
      <c r="R8" s="12" t="s">
        <v>26</v>
      </c>
      <c r="S8" s="12" t="s">
        <v>27</v>
      </c>
      <c r="T8" s="12" t="s">
        <v>25</v>
      </c>
      <c r="U8" s="12"/>
      <c r="V8" s="12"/>
      <c r="W8" s="12"/>
      <c r="X8" s="12" t="s">
        <v>26</v>
      </c>
      <c r="Y8" s="12" t="s">
        <v>27</v>
      </c>
      <c r="Z8" s="12" t="s">
        <v>25</v>
      </c>
      <c r="AA8" s="12"/>
      <c r="AB8" s="12"/>
      <c r="AC8" s="12"/>
      <c r="AD8" s="12" t="s">
        <v>26</v>
      </c>
      <c r="AE8" s="12" t="s">
        <v>27</v>
      </c>
      <c r="AF8" s="12" t="s">
        <v>27</v>
      </c>
      <c r="AG8" s="12" t="s">
        <v>27</v>
      </c>
    </row>
    <row r="9" spans="1:33" ht="7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8.5" customHeight="1" thickBot="1" x14ac:dyDescent="0.25">
      <c r="A10" s="17"/>
      <c r="B10" s="18">
        <v>1</v>
      </c>
      <c r="C10" s="18"/>
      <c r="D10" s="18"/>
      <c r="E10" s="18"/>
      <c r="F10" s="18"/>
      <c r="G10" s="19"/>
      <c r="H10" s="20"/>
      <c r="I10" s="20"/>
      <c r="J10" s="20"/>
      <c r="K10" s="20"/>
      <c r="L10" s="19"/>
      <c r="M10" s="19"/>
      <c r="N10" s="20"/>
      <c r="O10" s="20"/>
      <c r="P10" s="20"/>
      <c r="Q10" s="20"/>
      <c r="R10" s="19"/>
      <c r="S10" s="19"/>
      <c r="T10" s="20"/>
      <c r="U10" s="20"/>
      <c r="V10" s="20"/>
      <c r="W10" s="20"/>
      <c r="X10" s="19"/>
      <c r="Y10" s="19"/>
      <c r="Z10" s="20"/>
      <c r="AA10" s="20"/>
      <c r="AB10" s="20"/>
      <c r="AC10" s="20"/>
      <c r="AD10" s="19"/>
      <c r="AE10" s="19"/>
      <c r="AF10" s="19"/>
      <c r="AG10" s="19"/>
    </row>
    <row r="11" spans="1:33" ht="17.25" customHeight="1" thickBot="1" x14ac:dyDescent="0.25">
      <c r="A11" s="21">
        <v>1</v>
      </c>
      <c r="B11" s="22" t="s">
        <v>28</v>
      </c>
      <c r="C11" s="23" t="s">
        <v>29</v>
      </c>
      <c r="D11" s="24">
        <f>112+38+33.1</f>
        <v>183.1</v>
      </c>
      <c r="E11" s="24">
        <v>3.5</v>
      </c>
      <c r="F11" s="24" t="s">
        <v>30</v>
      </c>
      <c r="G11" s="24"/>
      <c r="H11" s="24">
        <f>392+448</f>
        <v>840</v>
      </c>
      <c r="I11" s="24" t="s">
        <v>31</v>
      </c>
      <c r="J11" s="24">
        <v>25</v>
      </c>
      <c r="K11" s="24" t="s">
        <v>32</v>
      </c>
      <c r="L11" s="24">
        <v>34</v>
      </c>
      <c r="M11" s="24" t="s">
        <v>32</v>
      </c>
      <c r="N11" s="24">
        <f>133+104</f>
        <v>237</v>
      </c>
      <c r="O11" s="24" t="s">
        <v>31</v>
      </c>
      <c r="P11" s="24">
        <v>25</v>
      </c>
      <c r="Q11" s="24" t="s">
        <v>32</v>
      </c>
      <c r="R11" s="24">
        <v>10</v>
      </c>
      <c r="S11" s="24" t="s">
        <v>32</v>
      </c>
      <c r="T11" s="24">
        <v>204</v>
      </c>
      <c r="U11" s="24" t="s">
        <v>31</v>
      </c>
      <c r="V11" s="24">
        <v>25</v>
      </c>
      <c r="W11" s="24" t="s">
        <v>32</v>
      </c>
      <c r="X11" s="24">
        <v>16</v>
      </c>
      <c r="Y11" s="24" t="s">
        <v>32</v>
      </c>
      <c r="Z11" s="42">
        <f>H11+N11+T11</f>
        <v>1281</v>
      </c>
      <c r="AA11" s="42" t="s">
        <v>31</v>
      </c>
      <c r="AB11" s="24">
        <v>25</v>
      </c>
      <c r="AC11" s="24" t="s">
        <v>32</v>
      </c>
      <c r="AD11" s="24">
        <v>52</v>
      </c>
      <c r="AE11" s="24" t="s">
        <v>32</v>
      </c>
      <c r="AF11" s="42"/>
      <c r="AG11" s="42">
        <f>AF11*Z11</f>
        <v>0</v>
      </c>
    </row>
    <row r="12" spans="1:33" ht="17.25" customHeight="1" thickBot="1" x14ac:dyDescent="0.25">
      <c r="A12" s="25">
        <v>2</v>
      </c>
      <c r="B12" s="26" t="s">
        <v>33</v>
      </c>
      <c r="C12" s="27" t="s">
        <v>34</v>
      </c>
      <c r="D12" s="28">
        <f>D11-12</f>
        <v>171.1</v>
      </c>
      <c r="E12" s="28">
        <v>0.3</v>
      </c>
      <c r="F12" s="28" t="s">
        <v>30</v>
      </c>
      <c r="G12" s="28"/>
      <c r="H12" s="28">
        <v>50</v>
      </c>
      <c r="I12" s="28" t="s">
        <v>31</v>
      </c>
      <c r="J12" s="28">
        <v>25</v>
      </c>
      <c r="K12" s="28" t="s">
        <v>31</v>
      </c>
      <c r="L12" s="28">
        <v>2</v>
      </c>
      <c r="M12" s="28" t="s">
        <v>35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43">
        <f>H12+N12+T12</f>
        <v>50</v>
      </c>
      <c r="AA12" s="43" t="s">
        <v>31</v>
      </c>
      <c r="AB12" s="28"/>
      <c r="AC12" s="28"/>
      <c r="AD12" s="28">
        <v>2</v>
      </c>
      <c r="AE12" s="28" t="s">
        <v>35</v>
      </c>
      <c r="AF12" s="43"/>
      <c r="AG12" s="42">
        <f t="shared" ref="AG12:AG28" si="0">AF12*Z12</f>
        <v>0</v>
      </c>
    </row>
    <row r="13" spans="1:33" ht="17.25" customHeight="1" thickBot="1" x14ac:dyDescent="0.25">
      <c r="A13" s="29">
        <v>3</v>
      </c>
      <c r="B13" s="27" t="s">
        <v>36</v>
      </c>
      <c r="C13" s="27" t="s">
        <v>37</v>
      </c>
      <c r="D13" s="28">
        <v>105</v>
      </c>
      <c r="E13" s="28">
        <v>2</v>
      </c>
      <c r="F13" s="28" t="s">
        <v>30</v>
      </c>
      <c r="G13" s="28"/>
      <c r="H13" s="28">
        <v>208</v>
      </c>
      <c r="I13" s="28" t="s">
        <v>38</v>
      </c>
      <c r="J13" s="28">
        <v>2</v>
      </c>
      <c r="K13" s="28" t="s">
        <v>30</v>
      </c>
      <c r="L13" s="28">
        <v>52</v>
      </c>
      <c r="M13" s="28" t="s">
        <v>39</v>
      </c>
      <c r="N13" s="28"/>
      <c r="O13" s="28"/>
      <c r="P13" s="28"/>
      <c r="Q13" s="28"/>
      <c r="R13" s="28"/>
      <c r="S13" s="28"/>
      <c r="T13" s="28">
        <v>208</v>
      </c>
      <c r="U13" s="28" t="s">
        <v>38</v>
      </c>
      <c r="V13" s="28">
        <v>2</v>
      </c>
      <c r="W13" s="28" t="s">
        <v>30</v>
      </c>
      <c r="X13" s="28">
        <v>52</v>
      </c>
      <c r="Y13" s="28" t="s">
        <v>39</v>
      </c>
      <c r="Z13" s="43">
        <v>105</v>
      </c>
      <c r="AA13" s="43" t="s">
        <v>30</v>
      </c>
      <c r="AB13" s="28"/>
      <c r="AC13" s="28"/>
      <c r="AD13" s="28"/>
      <c r="AE13" s="28"/>
      <c r="AF13" s="43"/>
      <c r="AG13" s="42">
        <f t="shared" si="0"/>
        <v>0</v>
      </c>
    </row>
    <row r="14" spans="1:33" ht="17.25" customHeight="1" thickBot="1" x14ac:dyDescent="0.25">
      <c r="A14" s="29">
        <v>4</v>
      </c>
      <c r="B14" s="27" t="s">
        <v>36</v>
      </c>
      <c r="C14" s="27" t="s">
        <v>40</v>
      </c>
      <c r="D14" s="28">
        <v>7</v>
      </c>
      <c r="E14" s="28">
        <v>2</v>
      </c>
      <c r="F14" s="28" t="s">
        <v>30</v>
      </c>
      <c r="G14" s="28"/>
      <c r="H14" s="28">
        <v>14</v>
      </c>
      <c r="I14" s="28" t="s">
        <v>38</v>
      </c>
      <c r="J14" s="28">
        <v>15</v>
      </c>
      <c r="K14" s="28" t="s">
        <v>30</v>
      </c>
      <c r="L14" s="28">
        <v>1</v>
      </c>
      <c r="M14" s="28" t="s">
        <v>39</v>
      </c>
      <c r="N14" s="28"/>
      <c r="O14" s="28"/>
      <c r="P14" s="28"/>
      <c r="Q14" s="28"/>
      <c r="R14" s="28"/>
      <c r="S14" s="28"/>
      <c r="T14" s="28">
        <v>14</v>
      </c>
      <c r="U14" s="28" t="s">
        <v>38</v>
      </c>
      <c r="V14" s="28">
        <v>15</v>
      </c>
      <c r="W14" s="28" t="s">
        <v>30</v>
      </c>
      <c r="X14" s="28">
        <v>1</v>
      </c>
      <c r="Y14" s="28" t="s">
        <v>39</v>
      </c>
      <c r="Z14" s="43">
        <v>7</v>
      </c>
      <c r="AA14" s="43" t="s">
        <v>30</v>
      </c>
      <c r="AB14" s="28"/>
      <c r="AC14" s="28"/>
      <c r="AD14" s="28"/>
      <c r="AE14" s="28"/>
      <c r="AF14" s="43"/>
      <c r="AG14" s="42">
        <f t="shared" si="0"/>
        <v>0</v>
      </c>
    </row>
    <row r="15" spans="1:33" ht="17.25" customHeight="1" thickBot="1" x14ac:dyDescent="0.25">
      <c r="A15" s="29">
        <v>5</v>
      </c>
      <c r="B15" s="27" t="s">
        <v>36</v>
      </c>
      <c r="C15" s="27" t="s">
        <v>41</v>
      </c>
      <c r="D15" s="28">
        <v>38</v>
      </c>
      <c r="E15" s="28">
        <v>4</v>
      </c>
      <c r="F15" s="28" t="s">
        <v>30</v>
      </c>
      <c r="G15" s="28"/>
      <c r="H15" s="28"/>
      <c r="I15" s="28"/>
      <c r="J15" s="28"/>
      <c r="K15" s="28"/>
      <c r="L15" s="28"/>
      <c r="M15" s="28"/>
      <c r="N15" s="28">
        <v>51</v>
      </c>
      <c r="O15" s="28" t="s">
        <v>38</v>
      </c>
      <c r="P15" s="28">
        <v>3</v>
      </c>
      <c r="Q15" s="28" t="s">
        <v>30</v>
      </c>
      <c r="R15" s="28">
        <v>13</v>
      </c>
      <c r="S15" s="28" t="s">
        <v>39</v>
      </c>
      <c r="T15" s="28"/>
      <c r="U15" s="28"/>
      <c r="V15" s="28"/>
      <c r="W15" s="28"/>
      <c r="X15" s="28"/>
      <c r="Y15" s="28"/>
      <c r="Z15" s="43">
        <v>38</v>
      </c>
      <c r="AA15" s="43" t="s">
        <v>30</v>
      </c>
      <c r="AB15" s="28"/>
      <c r="AC15" s="28"/>
      <c r="AD15" s="28"/>
      <c r="AE15" s="28"/>
      <c r="AF15" s="43"/>
      <c r="AG15" s="42">
        <f t="shared" si="0"/>
        <v>0</v>
      </c>
    </row>
    <row r="16" spans="1:33" ht="17.25" customHeight="1" thickBot="1" x14ac:dyDescent="0.25">
      <c r="A16" s="29">
        <v>6</v>
      </c>
      <c r="B16" s="27" t="s">
        <v>36</v>
      </c>
      <c r="C16" s="27" t="s">
        <v>42</v>
      </c>
      <c r="D16" s="28">
        <v>33.200000000000003</v>
      </c>
      <c r="E16" s="28">
        <v>2</v>
      </c>
      <c r="F16" s="28" t="s">
        <v>30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>
        <v>68</v>
      </c>
      <c r="U16" s="28" t="s">
        <v>38</v>
      </c>
      <c r="V16" s="28">
        <v>2</v>
      </c>
      <c r="W16" s="28" t="s">
        <v>30</v>
      </c>
      <c r="X16" s="28">
        <f>T16/V16</f>
        <v>34</v>
      </c>
      <c r="Y16" s="28" t="s">
        <v>39</v>
      </c>
      <c r="Z16" s="43">
        <v>34</v>
      </c>
      <c r="AA16" s="43" t="s">
        <v>30</v>
      </c>
      <c r="AB16" s="28"/>
      <c r="AC16" s="28"/>
      <c r="AD16" s="28"/>
      <c r="AE16" s="28"/>
      <c r="AF16" s="43"/>
      <c r="AG16" s="42">
        <f t="shared" si="0"/>
        <v>0</v>
      </c>
    </row>
    <row r="17" spans="1:33" ht="15" customHeight="1" thickBot="1" x14ac:dyDescent="0.25">
      <c r="A17" s="29">
        <v>7</v>
      </c>
      <c r="B17" s="27" t="s">
        <v>43</v>
      </c>
      <c r="C17" s="27" t="s">
        <v>44</v>
      </c>
      <c r="D17" s="28">
        <f>112+26+33.1</f>
        <v>171.1</v>
      </c>
      <c r="E17" s="28">
        <v>1.1499999999999999</v>
      </c>
      <c r="F17" s="28" t="s">
        <v>30</v>
      </c>
      <c r="G17" s="28"/>
      <c r="H17" s="28">
        <v>165</v>
      </c>
      <c r="I17" s="28" t="s">
        <v>30</v>
      </c>
      <c r="J17" s="28">
        <v>55</v>
      </c>
      <c r="K17" s="28" t="s">
        <v>39</v>
      </c>
      <c r="L17" s="28">
        <v>3</v>
      </c>
      <c r="M17" s="28" t="s">
        <v>45</v>
      </c>
      <c r="N17" s="28">
        <v>29.9</v>
      </c>
      <c r="O17" s="28" t="s">
        <v>30</v>
      </c>
      <c r="P17" s="28">
        <v>55</v>
      </c>
      <c r="Q17" s="28" t="s">
        <v>39</v>
      </c>
      <c r="R17" s="28">
        <v>3</v>
      </c>
      <c r="S17" s="28" t="s">
        <v>45</v>
      </c>
      <c r="T17" s="28">
        <v>38.18</v>
      </c>
      <c r="U17" s="28" t="s">
        <v>30</v>
      </c>
      <c r="V17" s="28">
        <v>55</v>
      </c>
      <c r="W17" s="28" t="s">
        <v>39</v>
      </c>
      <c r="X17" s="28">
        <v>0.7</v>
      </c>
      <c r="Y17" s="28" t="s">
        <v>45</v>
      </c>
      <c r="Z17" s="43">
        <f>H17+N17+T17</f>
        <v>233.08</v>
      </c>
      <c r="AA17" s="43" t="s">
        <v>30</v>
      </c>
      <c r="AB17" s="28"/>
      <c r="AC17" s="28"/>
      <c r="AD17" s="28"/>
      <c r="AE17" s="28"/>
      <c r="AF17" s="43"/>
      <c r="AG17" s="42">
        <f t="shared" si="0"/>
        <v>0</v>
      </c>
    </row>
    <row r="18" spans="1:33" ht="17.25" customHeight="1" thickBot="1" x14ac:dyDescent="0.25">
      <c r="A18" s="29">
        <v>8</v>
      </c>
      <c r="B18" s="27" t="s">
        <v>46</v>
      </c>
      <c r="C18" s="27" t="s">
        <v>47</v>
      </c>
      <c r="D18" s="28">
        <v>105</v>
      </c>
      <c r="E18" s="28">
        <v>6</v>
      </c>
      <c r="F18" s="28" t="s">
        <v>30</v>
      </c>
      <c r="G18" s="28"/>
      <c r="H18" s="28">
        <f>D18*E18</f>
        <v>630</v>
      </c>
      <c r="I18" s="28" t="s">
        <v>38</v>
      </c>
      <c r="J18" s="28">
        <v>100</v>
      </c>
      <c r="K18" s="28" t="s">
        <v>39</v>
      </c>
      <c r="L18" s="28">
        <v>7</v>
      </c>
      <c r="M18" s="28" t="s">
        <v>39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43">
        <f>H18+N18+T18</f>
        <v>630</v>
      </c>
      <c r="AA18" s="43" t="s">
        <v>38</v>
      </c>
      <c r="AB18" s="28"/>
      <c r="AC18" s="28"/>
      <c r="AD18" s="28"/>
      <c r="AE18" s="28"/>
      <c r="AF18" s="43"/>
      <c r="AG18" s="42">
        <f t="shared" si="0"/>
        <v>0</v>
      </c>
    </row>
    <row r="19" spans="1:33" ht="17.25" customHeight="1" thickBot="1" x14ac:dyDescent="0.25">
      <c r="A19" s="29">
        <v>9</v>
      </c>
      <c r="B19" s="27" t="s">
        <v>48</v>
      </c>
      <c r="C19" s="27" t="s">
        <v>49</v>
      </c>
      <c r="D19" s="28">
        <v>105</v>
      </c>
      <c r="E19" s="28">
        <v>6</v>
      </c>
      <c r="F19" s="28" t="s">
        <v>30</v>
      </c>
      <c r="G19" s="28"/>
      <c r="H19" s="28">
        <f>D19*E19</f>
        <v>630</v>
      </c>
      <c r="I19" s="28" t="s">
        <v>38</v>
      </c>
      <c r="J19" s="28">
        <v>100</v>
      </c>
      <c r="K19" s="28" t="s">
        <v>39</v>
      </c>
      <c r="L19" s="28">
        <v>7</v>
      </c>
      <c r="M19" s="28" t="s">
        <v>39</v>
      </c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43">
        <f>H19+N19+T19</f>
        <v>630</v>
      </c>
      <c r="AA19" s="43" t="s">
        <v>38</v>
      </c>
      <c r="AB19" s="28"/>
      <c r="AC19" s="28"/>
      <c r="AD19" s="28"/>
      <c r="AE19" s="28"/>
      <c r="AF19" s="43"/>
      <c r="AG19" s="42">
        <f t="shared" si="0"/>
        <v>0</v>
      </c>
    </row>
    <row r="20" spans="1:33" ht="17.25" customHeight="1" thickBot="1" x14ac:dyDescent="0.25">
      <c r="A20" s="29">
        <v>10</v>
      </c>
      <c r="B20" s="27" t="s">
        <v>46</v>
      </c>
      <c r="C20" s="27" t="s">
        <v>50</v>
      </c>
      <c r="D20" s="28">
        <v>33.200000000000003</v>
      </c>
      <c r="E20" s="28">
        <v>6</v>
      </c>
      <c r="F20" s="28" t="s">
        <v>30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>
        <v>204</v>
      </c>
      <c r="U20" s="28" t="s">
        <v>38</v>
      </c>
      <c r="V20" s="28">
        <v>100</v>
      </c>
      <c r="W20" s="28" t="s">
        <v>39</v>
      </c>
      <c r="X20" s="28">
        <v>2</v>
      </c>
      <c r="Y20" s="28" t="s">
        <v>39</v>
      </c>
      <c r="Z20" s="43">
        <f>H20+N20+T20</f>
        <v>204</v>
      </c>
      <c r="AA20" s="43" t="s">
        <v>38</v>
      </c>
      <c r="AB20" s="28"/>
      <c r="AC20" s="28"/>
      <c r="AD20" s="28"/>
      <c r="AE20" s="28"/>
      <c r="AF20" s="43"/>
      <c r="AG20" s="42">
        <f t="shared" si="0"/>
        <v>0</v>
      </c>
    </row>
    <row r="21" spans="1:33" ht="17.25" customHeight="1" thickBot="1" x14ac:dyDescent="0.25">
      <c r="A21" s="29">
        <v>11</v>
      </c>
      <c r="B21" s="27" t="s">
        <v>51</v>
      </c>
      <c r="C21" s="27" t="s">
        <v>52</v>
      </c>
      <c r="D21" s="28">
        <f>112+33.1</f>
        <v>145.1</v>
      </c>
      <c r="E21" s="28">
        <v>2.5</v>
      </c>
      <c r="F21" s="28" t="s">
        <v>30</v>
      </c>
      <c r="G21" s="28"/>
      <c r="H21" s="28">
        <f>D21*E21</f>
        <v>362.75</v>
      </c>
      <c r="I21" s="28" t="s">
        <v>31</v>
      </c>
      <c r="J21" s="28">
        <v>25</v>
      </c>
      <c r="K21" s="28" t="s">
        <v>31</v>
      </c>
      <c r="L21" s="28">
        <v>12</v>
      </c>
      <c r="M21" s="28" t="s">
        <v>39</v>
      </c>
      <c r="N21" s="28"/>
      <c r="O21" s="28"/>
      <c r="P21" s="28"/>
      <c r="Q21" s="28"/>
      <c r="R21" s="28"/>
      <c r="S21" s="28"/>
      <c r="T21" s="28">
        <v>83</v>
      </c>
      <c r="U21" s="28" t="s">
        <v>31</v>
      </c>
      <c r="V21" s="28">
        <v>25</v>
      </c>
      <c r="W21" s="28" t="s">
        <v>31</v>
      </c>
      <c r="X21" s="28">
        <f>T21/V21</f>
        <v>3.32</v>
      </c>
      <c r="Y21" s="28" t="s">
        <v>39</v>
      </c>
      <c r="Z21" s="43">
        <f>H21+N21+T21</f>
        <v>445.75</v>
      </c>
      <c r="AA21" s="43" t="s">
        <v>31</v>
      </c>
      <c r="AB21" s="28">
        <v>25</v>
      </c>
      <c r="AC21" s="28" t="s">
        <v>31</v>
      </c>
      <c r="AD21" s="28">
        <v>15</v>
      </c>
      <c r="AE21" s="28" t="s">
        <v>39</v>
      </c>
      <c r="AF21" s="43"/>
      <c r="AG21" s="42">
        <f t="shared" si="0"/>
        <v>0</v>
      </c>
    </row>
    <row r="22" spans="1:33" ht="17.25" customHeight="1" thickBot="1" x14ac:dyDescent="0.25">
      <c r="A22" s="29">
        <v>12</v>
      </c>
      <c r="B22" s="27" t="s">
        <v>51</v>
      </c>
      <c r="C22" s="27" t="s">
        <v>53</v>
      </c>
      <c r="D22" s="28">
        <v>26</v>
      </c>
      <c r="E22" s="28">
        <v>5.5</v>
      </c>
      <c r="F22" s="28" t="s">
        <v>30</v>
      </c>
      <c r="G22" s="28"/>
      <c r="H22" s="28"/>
      <c r="I22" s="28"/>
      <c r="J22" s="28"/>
      <c r="K22" s="28"/>
      <c r="L22" s="28"/>
      <c r="M22" s="28"/>
      <c r="N22" s="28">
        <v>143</v>
      </c>
      <c r="O22" s="28" t="s">
        <v>31</v>
      </c>
      <c r="P22" s="28">
        <v>25</v>
      </c>
      <c r="Q22" s="28" t="s">
        <v>31</v>
      </c>
      <c r="R22" s="28">
        <v>9</v>
      </c>
      <c r="S22" s="28" t="s">
        <v>39</v>
      </c>
      <c r="T22" s="28"/>
      <c r="U22" s="28"/>
      <c r="V22" s="28"/>
      <c r="W22" s="28"/>
      <c r="X22" s="28"/>
      <c r="Y22" s="28"/>
      <c r="Z22" s="43">
        <f>H22+N22+T22</f>
        <v>143</v>
      </c>
      <c r="AA22" s="43" t="s">
        <v>31</v>
      </c>
      <c r="AB22" s="28">
        <v>25</v>
      </c>
      <c r="AC22" s="28" t="s">
        <v>31</v>
      </c>
      <c r="AD22" s="28">
        <v>6</v>
      </c>
      <c r="AE22" s="28" t="s">
        <v>39</v>
      </c>
      <c r="AF22" s="43"/>
      <c r="AG22" s="42">
        <f t="shared" si="0"/>
        <v>0</v>
      </c>
    </row>
    <row r="23" spans="1:33" ht="17.25" customHeight="1" thickBot="1" x14ac:dyDescent="0.25">
      <c r="A23" s="29">
        <v>13</v>
      </c>
      <c r="B23" s="27" t="s">
        <v>54</v>
      </c>
      <c r="C23" s="27" t="s">
        <v>55</v>
      </c>
      <c r="D23" s="28">
        <v>40</v>
      </c>
      <c r="E23" s="28">
        <v>1</v>
      </c>
      <c r="F23" s="28" t="s">
        <v>56</v>
      </c>
      <c r="G23" s="28"/>
      <c r="H23" s="28"/>
      <c r="I23" s="28"/>
      <c r="J23" s="28"/>
      <c r="K23" s="28"/>
      <c r="L23" s="28"/>
      <c r="M23" s="28"/>
      <c r="N23" s="28">
        <v>40</v>
      </c>
      <c r="O23" s="28" t="s">
        <v>38</v>
      </c>
      <c r="P23" s="28">
        <v>2.5</v>
      </c>
      <c r="Q23" s="28" t="s">
        <v>56</v>
      </c>
      <c r="R23" s="28">
        <v>16</v>
      </c>
      <c r="S23" s="28" t="s">
        <v>39</v>
      </c>
      <c r="T23" s="28"/>
      <c r="U23" s="28"/>
      <c r="V23" s="28"/>
      <c r="W23" s="28"/>
      <c r="X23" s="28"/>
      <c r="Y23" s="28"/>
      <c r="Z23" s="43">
        <f>H23+N23+T23</f>
        <v>40</v>
      </c>
      <c r="AA23" s="43" t="s">
        <v>56</v>
      </c>
      <c r="AB23" s="28">
        <v>2.5</v>
      </c>
      <c r="AC23" s="28" t="s">
        <v>56</v>
      </c>
      <c r="AD23" s="28">
        <v>16</v>
      </c>
      <c r="AE23" s="28" t="s">
        <v>39</v>
      </c>
      <c r="AF23" s="43"/>
      <c r="AG23" s="42">
        <f t="shared" si="0"/>
        <v>0</v>
      </c>
    </row>
    <row r="24" spans="1:33" ht="17.25" customHeight="1" thickBot="1" x14ac:dyDescent="0.25">
      <c r="A24" s="29">
        <v>14</v>
      </c>
      <c r="B24" s="27" t="s">
        <v>54</v>
      </c>
      <c r="C24" s="27" t="s">
        <v>57</v>
      </c>
      <c r="D24" s="28">
        <v>16</v>
      </c>
      <c r="E24" s="28">
        <v>1</v>
      </c>
      <c r="F24" s="28" t="s">
        <v>38</v>
      </c>
      <c r="G24" s="28"/>
      <c r="H24" s="28"/>
      <c r="I24" s="28"/>
      <c r="J24" s="28"/>
      <c r="K24" s="28"/>
      <c r="L24" s="28"/>
      <c r="M24" s="28"/>
      <c r="N24" s="28">
        <v>16</v>
      </c>
      <c r="O24" s="28" t="s">
        <v>38</v>
      </c>
      <c r="P24" s="28">
        <v>100</v>
      </c>
      <c r="Q24" s="28" t="s">
        <v>56</v>
      </c>
      <c r="R24" s="28">
        <v>0.4</v>
      </c>
      <c r="S24" s="28" t="s">
        <v>39</v>
      </c>
      <c r="T24" s="28"/>
      <c r="U24" s="28"/>
      <c r="V24" s="28"/>
      <c r="W24" s="28"/>
      <c r="X24" s="28"/>
      <c r="Y24" s="28"/>
      <c r="Z24" s="43">
        <f>H24+N24+T24</f>
        <v>16</v>
      </c>
      <c r="AA24" s="43" t="s">
        <v>38</v>
      </c>
      <c r="AB24" s="28"/>
      <c r="AC24" s="28"/>
      <c r="AD24" s="28"/>
      <c r="AE24" s="28" t="s">
        <v>39</v>
      </c>
      <c r="AF24" s="43"/>
      <c r="AG24" s="42">
        <f t="shared" si="0"/>
        <v>0</v>
      </c>
    </row>
    <row r="25" spans="1:33" ht="17.25" customHeight="1" thickBot="1" x14ac:dyDescent="0.25">
      <c r="A25" s="29">
        <v>15</v>
      </c>
      <c r="B25" s="27" t="s">
        <v>54</v>
      </c>
      <c r="C25" s="27" t="s">
        <v>58</v>
      </c>
      <c r="D25" s="28">
        <v>40</v>
      </c>
      <c r="E25" s="28">
        <v>1</v>
      </c>
      <c r="F25" s="28" t="s">
        <v>56</v>
      </c>
      <c r="G25" s="28"/>
      <c r="H25" s="28"/>
      <c r="I25" s="28"/>
      <c r="J25" s="28"/>
      <c r="K25" s="28"/>
      <c r="L25" s="28"/>
      <c r="M25" s="28"/>
      <c r="N25" s="28">
        <v>40</v>
      </c>
      <c r="O25" s="28" t="s">
        <v>38</v>
      </c>
      <c r="P25" s="28">
        <v>2.5</v>
      </c>
      <c r="Q25" s="28" t="s">
        <v>56</v>
      </c>
      <c r="R25" s="28">
        <v>16</v>
      </c>
      <c r="S25" s="28" t="s">
        <v>39</v>
      </c>
      <c r="T25" s="28"/>
      <c r="U25" s="28"/>
      <c r="V25" s="28"/>
      <c r="W25" s="28"/>
      <c r="X25" s="28"/>
      <c r="Y25" s="28"/>
      <c r="Z25" s="43">
        <f>H25+N25+T25</f>
        <v>40</v>
      </c>
      <c r="AA25" s="43" t="s">
        <v>56</v>
      </c>
      <c r="AB25" s="28">
        <v>2.5</v>
      </c>
      <c r="AC25" s="28" t="s">
        <v>56</v>
      </c>
      <c r="AD25" s="28">
        <v>16</v>
      </c>
      <c r="AE25" s="28" t="s">
        <v>39</v>
      </c>
      <c r="AF25" s="43"/>
      <c r="AG25" s="42">
        <f t="shared" si="0"/>
        <v>0</v>
      </c>
    </row>
    <row r="26" spans="1:33" ht="17.25" customHeight="1" thickBot="1" x14ac:dyDescent="0.25">
      <c r="A26" s="29">
        <v>16</v>
      </c>
      <c r="B26" s="27" t="s">
        <v>54</v>
      </c>
      <c r="C26" s="27" t="s">
        <v>59</v>
      </c>
      <c r="D26" s="28">
        <v>71.400000000000006</v>
      </c>
      <c r="E26" s="28">
        <v>1</v>
      </c>
      <c r="F26" s="28" t="s">
        <v>56</v>
      </c>
      <c r="G26" s="28"/>
      <c r="H26" s="28">
        <f>16.4+12</f>
        <v>28.4</v>
      </c>
      <c r="I26" s="28" t="s">
        <v>56</v>
      </c>
      <c r="J26" s="28">
        <v>2.5</v>
      </c>
      <c r="K26" s="28" t="s">
        <v>56</v>
      </c>
      <c r="L26" s="28">
        <v>12</v>
      </c>
      <c r="M26" s="28" t="s">
        <v>39</v>
      </c>
      <c r="N26" s="28"/>
      <c r="O26" s="28"/>
      <c r="P26" s="28"/>
      <c r="Q26" s="28"/>
      <c r="R26" s="28"/>
      <c r="S26" s="28"/>
      <c r="T26" s="28">
        <v>43</v>
      </c>
      <c r="U26" s="28" t="s">
        <v>38</v>
      </c>
      <c r="V26" s="28">
        <v>2.5</v>
      </c>
      <c r="W26" s="28" t="s">
        <v>56</v>
      </c>
      <c r="X26" s="28">
        <v>18</v>
      </c>
      <c r="Y26" s="28" t="s">
        <v>39</v>
      </c>
      <c r="Z26" s="43">
        <f>H26+N26+T26</f>
        <v>71.400000000000006</v>
      </c>
      <c r="AA26" s="43" t="s">
        <v>56</v>
      </c>
      <c r="AB26" s="28">
        <v>2.5</v>
      </c>
      <c r="AC26" s="28" t="s">
        <v>56</v>
      </c>
      <c r="AD26" s="28">
        <v>28</v>
      </c>
      <c r="AE26" s="28" t="s">
        <v>39</v>
      </c>
      <c r="AF26" s="43"/>
      <c r="AG26" s="42">
        <f t="shared" si="0"/>
        <v>0</v>
      </c>
    </row>
    <row r="27" spans="1:33" ht="17.25" customHeight="1" thickBot="1" x14ac:dyDescent="0.25">
      <c r="A27" s="29">
        <v>17</v>
      </c>
      <c r="B27" s="27" t="s">
        <v>54</v>
      </c>
      <c r="C27" s="27" t="s">
        <v>60</v>
      </c>
      <c r="D27" s="28">
        <v>10</v>
      </c>
      <c r="E27" s="28">
        <v>1</v>
      </c>
      <c r="F27" s="28" t="s">
        <v>56</v>
      </c>
      <c r="G27" s="28"/>
      <c r="H27" s="28">
        <v>10</v>
      </c>
      <c r="I27" s="28" t="s">
        <v>56</v>
      </c>
      <c r="J27" s="28">
        <v>2.5</v>
      </c>
      <c r="K27" s="28" t="s">
        <v>56</v>
      </c>
      <c r="L27" s="28">
        <v>4</v>
      </c>
      <c r="M27" s="28" t="s">
        <v>39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43">
        <f>H27+N27+T27</f>
        <v>10</v>
      </c>
      <c r="AA27" s="43" t="s">
        <v>56</v>
      </c>
      <c r="AB27" s="28">
        <v>2.5</v>
      </c>
      <c r="AC27" s="28" t="s">
        <v>56</v>
      </c>
      <c r="AD27" s="28">
        <v>4</v>
      </c>
      <c r="AE27" s="28" t="s">
        <v>39</v>
      </c>
      <c r="AF27" s="43"/>
      <c r="AG27" s="42">
        <f t="shared" si="0"/>
        <v>0</v>
      </c>
    </row>
    <row r="28" spans="1:33" ht="17.25" customHeight="1" x14ac:dyDescent="0.2">
      <c r="A28" s="29">
        <v>18</v>
      </c>
      <c r="B28" s="27" t="s">
        <v>54</v>
      </c>
      <c r="C28" s="27" t="s">
        <v>61</v>
      </c>
      <c r="D28" s="28">
        <v>41</v>
      </c>
      <c r="E28" s="28">
        <v>1</v>
      </c>
      <c r="F28" s="28" t="s">
        <v>56</v>
      </c>
      <c r="G28" s="28"/>
      <c r="H28" s="28">
        <v>41</v>
      </c>
      <c r="I28" s="28" t="s">
        <v>56</v>
      </c>
      <c r="J28" s="28">
        <v>2.4</v>
      </c>
      <c r="K28" s="28" t="s">
        <v>56</v>
      </c>
      <c r="L28" s="28">
        <v>17</v>
      </c>
      <c r="M28" s="28" t="s">
        <v>39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43">
        <f>H28+N28+T28</f>
        <v>41</v>
      </c>
      <c r="AA28" s="43" t="s">
        <v>56</v>
      </c>
      <c r="AB28" s="28">
        <v>2.4</v>
      </c>
      <c r="AC28" s="28" t="s">
        <v>56</v>
      </c>
      <c r="AD28" s="28">
        <v>17</v>
      </c>
      <c r="AE28" s="28" t="s">
        <v>39</v>
      </c>
      <c r="AF28" s="43"/>
      <c r="AG28" s="42">
        <f t="shared" si="0"/>
        <v>0</v>
      </c>
    </row>
    <row r="29" spans="1:33" ht="17.25" customHeight="1" thickBot="1" x14ac:dyDescent="0.25">
      <c r="A29" s="31"/>
      <c r="B29" s="32"/>
      <c r="C29" s="32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ht="27.75" customHeight="1" thickBot="1" x14ac:dyDescent="0.25">
      <c r="C30" s="35" t="s">
        <v>62</v>
      </c>
      <c r="D30" s="35"/>
      <c r="E30" s="35"/>
      <c r="F30" s="35"/>
      <c r="G30" s="36"/>
      <c r="H30" s="37"/>
      <c r="I30" s="37"/>
      <c r="J30" s="37"/>
      <c r="K30" s="37"/>
      <c r="L30" s="36"/>
      <c r="M30" s="36"/>
      <c r="N30" s="37"/>
      <c r="O30" s="37"/>
      <c r="P30" s="37"/>
      <c r="Q30" s="37"/>
      <c r="R30" s="36"/>
      <c r="S30" s="36"/>
      <c r="T30" s="37"/>
      <c r="U30" s="37"/>
      <c r="V30" s="37"/>
      <c r="W30" s="37"/>
      <c r="X30" s="36"/>
      <c r="Y30" s="36"/>
      <c r="Z30" s="37"/>
      <c r="AA30" s="37"/>
      <c r="AB30" s="37"/>
      <c r="AC30" s="37"/>
      <c r="AD30" s="36"/>
      <c r="AE30" s="36"/>
      <c r="AF30" s="36"/>
      <c r="AG30" s="41">
        <f>SUM(AG11:AG28)</f>
        <v>0</v>
      </c>
    </row>
    <row r="31" spans="1:33" ht="12" customHeight="1" x14ac:dyDescent="0.2">
      <c r="C31" s="38" t="s">
        <v>63</v>
      </c>
    </row>
    <row r="32" spans="1:33" ht="12" customHeight="1" thickBot="1" x14ac:dyDescent="0.2"/>
    <row r="33" spans="3:33" ht="27.75" customHeight="1" thickBot="1" x14ac:dyDescent="0.25">
      <c r="C33" s="35" t="s">
        <v>64</v>
      </c>
      <c r="D33" s="35"/>
      <c r="E33" s="35"/>
      <c r="F33" s="35"/>
      <c r="G33" s="36"/>
      <c r="H33" s="37"/>
      <c r="I33" s="37"/>
      <c r="J33" s="37"/>
      <c r="K33" s="37"/>
      <c r="L33" s="36"/>
      <c r="M33" s="36"/>
      <c r="N33" s="37"/>
      <c r="O33" s="37"/>
      <c r="P33" s="37"/>
      <c r="Q33" s="37"/>
      <c r="R33" s="36"/>
      <c r="S33" s="36"/>
      <c r="T33" s="37"/>
      <c r="U33" s="37"/>
      <c r="V33" s="37"/>
      <c r="W33" s="37"/>
      <c r="X33" s="36"/>
      <c r="Y33" s="36"/>
      <c r="Z33" s="37"/>
      <c r="AA33" s="37"/>
      <c r="AB33" s="37"/>
      <c r="AC33" s="37"/>
      <c r="AD33" s="36"/>
      <c r="AE33" s="36"/>
      <c r="AF33" s="36"/>
      <c r="AG33" s="41">
        <f>AG30*1.2</f>
        <v>0</v>
      </c>
    </row>
    <row r="34" spans="3:33" ht="12" customHeight="1" x14ac:dyDescent="0.2">
      <c r="C34" s="38" t="s">
        <v>65</v>
      </c>
    </row>
  </sheetData>
  <mergeCells count="6">
    <mergeCell ref="T6:Y6"/>
    <mergeCell ref="Z6:AE6"/>
    <mergeCell ref="AF6:AG6"/>
    <mergeCell ref="H6:M6"/>
    <mergeCell ref="N6:S6"/>
    <mergeCell ref="A1:M1"/>
  </mergeCells>
  <pageMargins left="0.7874015808105469" right="0.7874015808105469" top="0.7874015808105469" bottom="0.7874015808105469" header="0" footer="0"/>
  <pageSetup paperSize="9" scale="53" fitToHeight="100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výpis zatepl. mat.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Ildiko</dc:creator>
  <cp:lastModifiedBy>Ildiko</cp:lastModifiedBy>
  <dcterms:created xsi:type="dcterms:W3CDTF">2020-10-08T13:28:11Z</dcterms:created>
  <dcterms:modified xsi:type="dcterms:W3CDTF">2020-10-08T13:44:50Z</dcterms:modified>
</cp:coreProperties>
</file>