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Prospect2\PROSPECT, spol. s r.o\Prospect spol. s r.o. - Intranet\D. Oddelenie prípravy stavieb (P)\4. Stavby\2020\Kasárenská 86bj, NZ\7_ZoD SBD\Výberové konania pre SBD\"/>
    </mc:Choice>
  </mc:AlternateContent>
  <xr:revisionPtr revIDLastSave="0" documentId="13_ncr:1_{A9103CC1-BD21-4535-8B0A-E37D01A6D2DE}" xr6:coauthVersionLast="47" xr6:coauthVersionMax="47" xr10:uidLastSave="{00000000-0000-0000-0000-000000000000}"/>
  <workbookProtection workbookPassword="DE4B" lockStructure="1"/>
  <bookViews>
    <workbookView xWindow="-120" yWindow="-120" windowWidth="29040" windowHeight="15840" activeTab="1" xr2:uid="{00000000-000D-0000-FFFF-FFFF00000000}"/>
  </bookViews>
  <sheets>
    <sheet name="Info" sheetId="1" r:id="rId1"/>
    <sheet name="Rozpočet" sheetId="2" r:id="rId2"/>
    <sheet name="Rekapitulácia" sheetId="3" r:id="rId3"/>
    <sheet name="Pokyny" sheetId="4" r:id="rId4"/>
  </sheets>
  <definedNames>
    <definedName name="_xlnm._FilterDatabase" localSheetId="1" hidden="1">Rozpočet!$B$5:$AG$5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3" i="2" l="1"/>
  <c r="AC33" i="2" s="1"/>
  <c r="X32" i="2"/>
  <c r="AA32" i="2" s="1"/>
  <c r="AC31" i="2"/>
  <c r="X31" i="2"/>
  <c r="AA31" i="2" s="1"/>
  <c r="AC30" i="2"/>
  <c r="AA30" i="2"/>
  <c r="X30" i="2"/>
  <c r="Z29" i="2"/>
  <c r="Y29" i="2"/>
  <c r="Z28" i="2"/>
  <c r="Y28" i="2"/>
  <c r="Z27" i="2"/>
  <c r="Y27" i="2"/>
  <c r="Z26" i="2"/>
  <c r="Y26" i="2"/>
  <c r="X25" i="2"/>
  <c r="AC25" i="2" s="1"/>
  <c r="X24" i="2"/>
  <c r="AA24" i="2" s="1"/>
  <c r="Z23" i="2"/>
  <c r="Y23" i="2"/>
  <c r="AC22" i="2"/>
  <c r="X22" i="2"/>
  <c r="AA22" i="2" s="1"/>
  <c r="AC21" i="2"/>
  <c r="AC20" i="2" s="1"/>
  <c r="AA21" i="2"/>
  <c r="X21" i="2"/>
  <c r="Z20" i="2"/>
  <c r="Y20" i="2"/>
  <c r="Z19" i="2"/>
  <c r="Y19" i="2"/>
  <c r="Z18" i="2"/>
  <c r="Y18" i="2"/>
  <c r="Z17" i="2"/>
  <c r="Y17" i="2"/>
  <c r="X16" i="2"/>
  <c r="AC16" i="2" s="1"/>
  <c r="X15" i="2"/>
  <c r="AA15" i="2" s="1"/>
  <c r="AC14" i="2"/>
  <c r="X14" i="2"/>
  <c r="AA14" i="2" s="1"/>
  <c r="AC13" i="2"/>
  <c r="AA13" i="2"/>
  <c r="X13" i="2"/>
  <c r="Z12" i="2"/>
  <c r="Y12" i="2"/>
  <c r="Z11" i="2"/>
  <c r="Y11" i="2"/>
  <c r="Z10" i="2"/>
  <c r="Y10" i="2"/>
  <c r="Z9" i="2"/>
  <c r="Y9" i="2"/>
  <c r="Z8" i="2"/>
  <c r="Y8" i="2"/>
  <c r="AA20" i="2" l="1"/>
  <c r="AC19" i="2"/>
  <c r="AC18" i="2" s="1"/>
  <c r="AC17" i="2" s="1"/>
  <c r="AC29" i="2"/>
  <c r="AC28" i="2" s="1"/>
  <c r="AC27" i="2" s="1"/>
  <c r="AC26" i="2" s="1"/>
  <c r="AC15" i="2"/>
  <c r="AC12" i="2" s="1"/>
  <c r="AC11" i="2" s="1"/>
  <c r="AC10" i="2" s="1"/>
  <c r="AC9" i="2" s="1"/>
  <c r="AC8" i="2" s="1"/>
  <c r="AC24" i="2"/>
  <c r="AC23" i="2" s="1"/>
  <c r="AC32" i="2"/>
  <c r="AA16" i="2"/>
  <c r="AA12" i="2" s="1"/>
  <c r="AA11" i="2" s="1"/>
  <c r="AA10" i="2" s="1"/>
  <c r="AA9" i="2" s="1"/>
  <c r="AA25" i="2"/>
  <c r="AA23" i="2" s="1"/>
  <c r="AA33" i="2"/>
  <c r="AA29" i="2" s="1"/>
  <c r="AA28" i="2" s="1"/>
  <c r="AA27" i="2" s="1"/>
  <c r="AA26" i="2" s="1"/>
  <c r="D8" i="3" s="1"/>
  <c r="D6" i="3" l="1"/>
  <c r="AA19" i="2"/>
  <c r="AA18" i="2" s="1"/>
  <c r="AA17" i="2" s="1"/>
  <c r="D7" i="3" s="1"/>
  <c r="D9" i="3" l="1"/>
  <c r="AA8" i="2"/>
</calcChain>
</file>

<file path=xl/sharedStrings.xml><?xml version="1.0" encoding="utf-8"?>
<sst xmlns="http://schemas.openxmlformats.org/spreadsheetml/2006/main" count="243" uniqueCount="151">
  <si>
    <t>Stavba</t>
  </si>
  <si>
    <t>Kolo</t>
  </si>
  <si>
    <t>Kritérium</t>
  </si>
  <si>
    <t>MJ</t>
  </si>
  <si>
    <t>Váha</t>
  </si>
  <si>
    <t>Hodnota</t>
  </si>
  <si>
    <t>TV</t>
  </si>
  <si>
    <t>KP</t>
  </si>
  <si>
    <t>Kód</t>
  </si>
  <si>
    <t>Popis</t>
  </si>
  <si>
    <t>Jednotková cena</t>
  </si>
  <si>
    <t>Stavba:</t>
  </si>
  <si>
    <t>Jednotková dodávka</t>
  </si>
  <si>
    <t>Jednotková montáž</t>
  </si>
  <si>
    <t>Kód objektu</t>
  </si>
  <si>
    <t>Sazba DPH</t>
  </si>
  <si>
    <t>Možnosti úprav</t>
  </si>
  <si>
    <t>Oferta</t>
  </si>
  <si>
    <t>Číslo</t>
  </si>
  <si>
    <t>ZÁKLADNÉ INFORMÁCIE</t>
  </si>
  <si>
    <t>Výberové konanie</t>
  </si>
  <si>
    <t>Termín odovzdania ponuky</t>
  </si>
  <si>
    <t>Dátum vyhodnotenia</t>
  </si>
  <si>
    <t>Uchádzač</t>
  </si>
  <si>
    <t>IČO</t>
  </si>
  <si>
    <t>Min. hranica</t>
  </si>
  <si>
    <t>Max. hranica</t>
  </si>
  <si>
    <t>KRITÉRIÁ</t>
  </si>
  <si>
    <t>VK:</t>
  </si>
  <si>
    <t>Množstvo</t>
  </si>
  <si>
    <t>Dodávka celkom</t>
  </si>
  <si>
    <t>Montáž celkom</t>
  </si>
  <si>
    <t>Cena celkom</t>
  </si>
  <si>
    <t>Cena celkom s DPH</t>
  </si>
  <si>
    <t>Cenová sústava</t>
  </si>
  <si>
    <t>Poznámka uchádzača</t>
  </si>
  <si>
    <t>REKAPITULÁCIA PO STAVEBNÝCH OBJEKTOCH</t>
  </si>
  <si>
    <t>Pokyny k vyplneniu</t>
  </si>
  <si>
    <t>Vyplnenie informácií o uchádzačovi</t>
  </si>
  <si>
    <t>Vyplnenie kritérií</t>
  </si>
  <si>
    <t>Na záložke Info v stĺpci E vyplňte do žltých buniek hodnoty pre jednotlivé kritériá (pokiaľ sú uvedené na riadkoch 18 a nasledujúcich).</t>
  </si>
  <si>
    <t>Kritérium Cena je needitovatelné. Jeho hodnota sa načíta zo záložky Rozpočet.</t>
  </si>
  <si>
    <t>Hodnota kritéria by mala spadať medzi minimálnu a maximálnu hranicu hodnoty.</t>
  </si>
  <si>
    <t>Pokiaľ stĺpce Min. hranica a Max. hranica nie sú vyplnené, potom zadávateľ hodnotu kritéria neobmedzuje.</t>
  </si>
  <si>
    <t>Vyplnenie cien</t>
  </si>
  <si>
    <t>Na záložke Rozpočet vyplňte stĺpce so žltými bunkami v riadkoch položiek.</t>
  </si>
  <si>
    <t>Pokiaľ nie je požadované rozdelenie na dodávku a montáž, potom vyplňte stĺpec Jednotková cena.</t>
  </si>
  <si>
    <t>Pokiaľ sa požaduje rozdelenie na dodávku a montáž, potom vyplňte stĺpce Jednotková dodávka a Jednotková montáž. Jednotková cena je potom súčet týchto hodnôt.</t>
  </si>
  <si>
    <t>Bez ohľadu na počet desatinných miest, ktoré zadáte do jednotkovej ceny, bude pre výpočet použitá hodnota zaokrúhlená podľa parametrov nastavených zadávateľom.</t>
  </si>
  <si>
    <t xml:space="preserve">Zadávateľ môže a nemusí umožniť editáciu množstva položiek. </t>
  </si>
  <si>
    <t>U položiek s % v mernej jednotke, je množstvo editovateľné vždy. Je na uchádzačovi, či pri týchto položkách vyplní iba jednotkovú cenu alebo aj množstvo.</t>
  </si>
  <si>
    <t>V stĺpci Sazba DPH vyplňte hodnotu odpovedajúcu platnej legislatíve.</t>
  </si>
  <si>
    <t>Do stĺpca Poznámka uchádzača uveďte informácie, ktoré považujete za dôležité.</t>
  </si>
  <si>
    <t>Naviac práce</t>
  </si>
  <si>
    <t xml:space="preserve">Zadávateľ môže a nemusí povoliť uchádzačovi pridávať ďalšie položky formou naviac prác. Jedná sa o žlté riadky umiestnené na konci objektu alebo jeho časti. </t>
  </si>
  <si>
    <t>U položiek naviac prác je potrebné vyplniť aspoň Popis a Jednotkovú cenu.</t>
  </si>
  <si>
    <t>Naviac práce bez Popisu alebo Jednotkovej ceny nebudú zadávateľom importované a nebudú teda zahrnuté do celkovej ceny ponuky.</t>
  </si>
  <si>
    <t>Editácia</t>
  </si>
  <si>
    <t xml:space="preserve">Každý list obsahuje editovateľné a needitovateľné bunky. Editovateľné bunky sú žlté. Ostatné bunky sú uzamknuté. </t>
  </si>
  <si>
    <t>Filtrovanie</t>
  </si>
  <si>
    <t>Pre jednoduché filtrovanie je v záhlaví každého stĺpca k dispozícii ikona filtra.</t>
  </si>
  <si>
    <t>Použitím filtra v stĺpci Kód objektu je možné zobraziť všetky záznamy jedného stavebného objektu.</t>
  </si>
  <si>
    <t>Formátovanie</t>
  </si>
  <si>
    <t>Vlastnosti listov sú nastavené tak, aby používateľovi umožňovali meniť veľkosť a druh písma, zalamovať texty, meniť šírku stĺpcov, stĺpce schovávať a zobrazovať.</t>
  </si>
  <si>
    <t>Odomykanie listov a kopírovanie obsahu zadania</t>
  </si>
  <si>
    <t>Ponuku je možné importovať iba z originálneho súboru vygenerovaného programom Oferta.</t>
  </si>
  <si>
    <t>Pokiaľ by uchádzač skopíroval obsah do nového súboru a ten potom odovzdal, bude import ponuky odmietnutý.</t>
  </si>
  <si>
    <t>Ďalšie kritéria môžu a nemusia byť uvedené.</t>
  </si>
  <si>
    <t xml:space="preserve">Výnimkou je stĺpec s jednotkovými cenami, ktorý je editovateľný celý, aby bolo umožnené kopírovanie súvislých blokov, napr. z ponuky predchádzajúceho kola.  </t>
  </si>
  <si>
    <t>Použitím filtra v stĺpci Typ vety je možné skryť nepotrebné riadky. Takto je možné získať napr. rekapituláciu ponuky v členení po oddieloch.</t>
  </si>
  <si>
    <t>Uchádzač tak má možnosť prispôsobiť vzhľad listu spôsobom, ktorý je pre neho optimálny.</t>
  </si>
  <si>
    <t>Tieto úpravy nemajú vplyv na import ponuky do programu Oferta, používaného zadávateľom pre vyhodnotenie ponúk.</t>
  </si>
  <si>
    <t>Pokiaľ by uchádzač listy odomkol (a následne trebárs aj zamkol), bude import ponuky odmietnutý.</t>
  </si>
  <si>
    <t>Výberové konanie je spracované pomocou programu</t>
  </si>
  <si>
    <t>Poznámka zadávateľa</t>
  </si>
  <si>
    <t>Zadávateľ môže poslať zadanie pre konkrétneho uchádzača. V tomto prípade sa údaje nevypĺňajú.</t>
  </si>
  <si>
    <t>Zadávateľ</t>
  </si>
  <si>
    <t>Na záložke Info v riadkoch 12 a 13 vyplňte žlté bunky názov a IČO Vašej firmy.</t>
  </si>
  <si>
    <t>Marketingové číslo</t>
  </si>
  <si>
    <t>Zodpovedná osoba</t>
  </si>
  <si>
    <t>Zadávateľ - stredisko</t>
  </si>
  <si>
    <t>$Ver$A1</t>
  </si>
  <si>
    <t>SK</t>
  </si>
  <si>
    <t>6b399a74-dd88-4609-9aa5-633839fa012b</t>
  </si>
  <si>
    <t>20-29072020nakl - Bytový dom Nová Kasárenská, Nové Zámky</t>
  </si>
  <si>
    <t>13</t>
  </si>
  <si>
    <t>Vnútorné omietky</t>
  </si>
  <si>
    <t>6b399a74-dd88-4609-9aa5-633839fa012b|0</t>
  </si>
  <si>
    <t>V</t>
  </si>
  <si>
    <t>7901bf6b-7df5-4515-8e1b-40f8c95e3843|0</t>
  </si>
  <si>
    <t>O</t>
  </si>
  <si>
    <t>1</t>
  </si>
  <si>
    <t>SO 01 Vlastná stavba</t>
  </si>
  <si>
    <t>dce15222-d830-4c42-afe9-52d01ff67b70|0</t>
  </si>
  <si>
    <t>C</t>
  </si>
  <si>
    <t>1b</t>
  </si>
  <si>
    <t>Stavebné a rekonštrukčné práce 1NP-5NP</t>
  </si>
  <si>
    <t>dce15222-d830-4c42-afe9-52d01ff67b70|1522664502</t>
  </si>
  <si>
    <t>D</t>
  </si>
  <si>
    <t>HSV</t>
  </si>
  <si>
    <t>Práce a dodávky HSV</t>
  </si>
  <si>
    <t>dce15222-d830-4c42-afe9-52d01ff67b70|1363208063</t>
  </si>
  <si>
    <t>6</t>
  </si>
  <si>
    <t>Úpravy povrchov, podlahy, osadenie</t>
  </si>
  <si>
    <t>dce15222-d830-4c42-afe9-52d01ff67b70|-481025013</t>
  </si>
  <si>
    <t>K</t>
  </si>
  <si>
    <t>611460112.S</t>
  </si>
  <si>
    <t>Príprava vnútorného podkladu stropov na betónové podklady kontaktným mostíkom</t>
  </si>
  <si>
    <t>m2</t>
  </si>
  <si>
    <t>dce15222-d830-4c42-afe9-52d01ff67b70|994538756</t>
  </si>
  <si>
    <t>611460241.S</t>
  </si>
  <si>
    <t>Vnútorná omietka stropov vápennocementová jadrová (hrubá), hr. 10 mm</t>
  </si>
  <si>
    <t>dce15222-d830-4c42-afe9-52d01ff67b70|1585390453</t>
  </si>
  <si>
    <t>612460151.S</t>
  </si>
  <si>
    <t>Príprava vnútorného podkladu stien cementovým prednástrekom, hr. 3 mm</t>
  </si>
  <si>
    <t>dce15222-d830-4c42-afe9-52d01ff67b70|1344987515</t>
  </si>
  <si>
    <t>612460241.S</t>
  </si>
  <si>
    <t>Vnútorná omietka stien vápennocementová jadrová (hrubá), hr. 10 mm</t>
  </si>
  <si>
    <t>5b66cb94-46c1-475d-86e7-d7bb2f307ceb|0</t>
  </si>
  <si>
    <t>11</t>
  </si>
  <si>
    <t>ALTERNATÍVY</t>
  </si>
  <si>
    <t>c7fab568-1d8c-43ad-a954-beb84c0fd62e|0</t>
  </si>
  <si>
    <t>09</t>
  </si>
  <si>
    <t>Zámena vnút. omietok vo verejných chodbách, schodiskách a skladoch za škárovacie murivo</t>
  </si>
  <si>
    <t>c7fab568-1d8c-43ad-a954-beb84c0fd62e|1979008325</t>
  </si>
  <si>
    <t>Úspora</t>
  </si>
  <si>
    <t>c7fab568-1d8c-43ad-a954-beb84c0fd62e|1487436544</t>
  </si>
  <si>
    <t>Pôvodné riešenie</t>
  </si>
  <si>
    <t>c7fab568-1d8c-43ad-a954-beb84c0fd62e|-359030387</t>
  </si>
  <si>
    <t>c7fab568-1d8c-43ad-a954-beb84c0fd62e|-1423409305</t>
  </si>
  <si>
    <t>c7fab568-1d8c-43ad-a954-beb84c0fd62e|-724329408</t>
  </si>
  <si>
    <t>2</t>
  </si>
  <si>
    <t>Navrhované riešenie</t>
  </si>
  <si>
    <t>c7fab568-1d8c-43ad-a954-beb84c0fd62e|-292676446</t>
  </si>
  <si>
    <t>289474221.S</t>
  </si>
  <si>
    <t>Škárovanie muriva do hĺbky 30mm z tehál</t>
  </si>
  <si>
    <t>c7fab568-1d8c-43ad-a954-beb84c0fd62e|-281662929</t>
  </si>
  <si>
    <t>783891210</t>
  </si>
  <si>
    <t>Lakovanie muriva jednonásobne</t>
  </si>
  <si>
    <t>a1e590a2-7099-462e-b007-185929b8efbb|0</t>
  </si>
  <si>
    <t>12</t>
  </si>
  <si>
    <t>NAVIAC PRÁCE</t>
  </si>
  <si>
    <t>b95aaf89-bd4b-4cce-8671-3e6f0175e508|0</t>
  </si>
  <si>
    <t>01</t>
  </si>
  <si>
    <t>Vnútorné omietky s tým že množstvo za škárovanie ako alternatíva sa uzná</t>
  </si>
  <si>
    <t>b95aaf89-bd4b-4cce-8671-3e6f0175e508|1549183142</t>
  </si>
  <si>
    <t>b95aaf89-bd4b-4cce-8671-3e6f0175e508|6294693</t>
  </si>
  <si>
    <t>b95aaf89-bd4b-4cce-8671-3e6f0175e508|-959454352</t>
  </si>
  <si>
    <t>b95aaf89-bd4b-4cce-8671-3e6f0175e508|-1142822631</t>
  </si>
  <si>
    <t>b95aaf89-bd4b-4cce-8671-3e6f0175e508|-1568696435</t>
  </si>
  <si>
    <t>b95aaf89-bd4b-4cce-8671-3e6f0175e508|-158251454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</si>
</sst>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i/>
      <sz val="20"/>
      <color rgb="FFFFA300"/>
      <name val="Calibri"/>
      <family val="2"/>
      <charset val="238"/>
      <scheme val="minor"/>
    </font>
    <font>
      <b/>
      <sz val="12"/>
      <color indexed="48"/>
      <name val="Arial"/>
      <charset val="110"/>
    </font>
    <font>
      <sz val="10"/>
      <color indexed="23"/>
      <name val="Arial"/>
      <charset val="110"/>
    </font>
    <font>
      <sz val="10"/>
      <name val="Tahoma"/>
      <charset val="110"/>
    </font>
    <font>
      <sz val="11"/>
      <name val="Calibri"/>
      <charset val="110"/>
    </font>
    <font>
      <sz val="10"/>
      <color indexed="23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rgb="FF7C878E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color rgb="FF7C878E"/>
      <name val="Calibri"/>
      <family val="2"/>
      <charset val="238"/>
      <scheme val="minor"/>
    </font>
    <font>
      <b/>
      <i/>
      <u/>
      <sz val="10"/>
      <color rgb="FF7C878E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5117038483843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6893C6"/>
        <bgColor auto="1"/>
      </patternFill>
    </fill>
    <fill>
      <patternFill patternType="solid">
        <fgColor theme="3" tint="0.59999389629810485"/>
        <bgColor auto="1"/>
      </patternFill>
    </fill>
    <fill>
      <patternFill patternType="solid">
        <fgColor theme="5" tint="0.39994506668294322"/>
        <bgColor auto="1"/>
      </patternFill>
    </fill>
    <fill>
      <patternFill patternType="solid">
        <fgColor rgb="FFFAF2C9"/>
        <bgColor auto="1"/>
      </patternFill>
    </fill>
    <fill>
      <patternFill patternType="solid">
        <fgColor rgb="FF95B3D7"/>
        <bgColor auto="1"/>
      </patternFill>
    </fill>
    <fill>
      <patternFill patternType="solid">
        <fgColor rgb="FFB8CCE4"/>
        <bgColor auto="1"/>
      </patternFill>
    </fill>
    <fill>
      <patternFill patternType="solid">
        <fgColor rgb="FFDCE6F1"/>
        <bgColor auto="1"/>
      </patternFill>
    </fill>
    <fill>
      <patternFill patternType="solid">
        <fgColor rgb="FFD9D9D9"/>
        <bgColor auto="1"/>
      </patternFill>
    </fill>
  </fills>
  <borders count="1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5">
    <xf numFmtId="0" fontId="0" fillId="0" borderId="0"/>
    <xf numFmtId="0" fontId="8" fillId="6" borderId="0" applyNumberFormat="0" applyBorder="0" applyAlignment="0" applyProtection="0"/>
    <xf numFmtId="0" fontId="3" fillId="0" borderId="0"/>
    <xf numFmtId="0" fontId="2" fillId="0" borderId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Border="1"/>
    <xf numFmtId="0" fontId="6" fillId="0" borderId="0" xfId="0" applyFont="1" applyFill="1" applyBorder="1"/>
    <xf numFmtId="0" fontId="6" fillId="4" borderId="1" xfId="0" applyFont="1" applyFill="1" applyBorder="1"/>
    <xf numFmtId="0" fontId="4" fillId="5" borderId="1" xfId="0" applyFont="1" applyFill="1" applyBorder="1"/>
    <xf numFmtId="49" fontId="0" fillId="0" borderId="0" xfId="0" applyNumberFormat="1"/>
    <xf numFmtId="49" fontId="5" fillId="0" borderId="0" xfId="0" applyNumberFormat="1" applyFont="1"/>
    <xf numFmtId="0" fontId="9" fillId="0" borderId="0" xfId="1" applyFont="1" applyFill="1" applyAlignment="1">
      <alignment horizontal="left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Alignment="1">
      <alignment vertical="center"/>
    </xf>
    <xf numFmtId="0" fontId="9" fillId="0" borderId="0" xfId="1" applyFont="1" applyFill="1" applyAlignment="1">
      <alignment horizontal="left" shrinkToFit="1"/>
    </xf>
    <xf numFmtId="0" fontId="7" fillId="4" borderId="1" xfId="0" applyFont="1" applyFill="1" applyBorder="1" applyAlignment="1">
      <alignment horizontal="left"/>
    </xf>
    <xf numFmtId="0" fontId="0" fillId="0" borderId="0" xfId="0" applyProtection="1">
      <protection locked="0"/>
    </xf>
    <xf numFmtId="0" fontId="20" fillId="4" borderId="0" xfId="0" applyFont="1" applyFill="1"/>
    <xf numFmtId="49" fontId="20" fillId="4" borderId="0" xfId="0" applyNumberFormat="1" applyFont="1" applyFill="1"/>
    <xf numFmtId="0" fontId="0" fillId="4" borderId="0" xfId="0" applyFill="1"/>
    <xf numFmtId="0" fontId="0" fillId="4" borderId="0" xfId="0" applyFill="1" applyProtection="1">
      <protection locked="0"/>
    </xf>
    <xf numFmtId="0" fontId="20" fillId="8" borderId="0" xfId="0" applyFont="1" applyFill="1"/>
    <xf numFmtId="49" fontId="20" fillId="8" borderId="0" xfId="0" applyNumberFormat="1" applyFont="1" applyFill="1"/>
    <xf numFmtId="0" fontId="20" fillId="8" borderId="0" xfId="0" applyFont="1" applyFill="1" applyAlignment="1">
      <alignment wrapText="1"/>
    </xf>
    <xf numFmtId="0" fontId="0" fillId="8" borderId="0" xfId="0" applyFill="1"/>
    <xf numFmtId="0" fontId="0" fillId="8" borderId="0" xfId="0" applyFill="1" applyProtection="1">
      <protection locked="0"/>
    </xf>
    <xf numFmtId="0" fontId="20" fillId="9" borderId="0" xfId="0" applyFont="1" applyFill="1"/>
    <xf numFmtId="49" fontId="20" fillId="9" borderId="0" xfId="0" applyNumberFormat="1" applyFont="1" applyFill="1"/>
    <xf numFmtId="0" fontId="20" fillId="9" borderId="0" xfId="0" applyFont="1" applyFill="1" applyAlignment="1">
      <alignment wrapText="1"/>
    </xf>
    <xf numFmtId="0" fontId="0" fillId="9" borderId="0" xfId="0" applyFill="1"/>
    <xf numFmtId="0" fontId="0" fillId="9" borderId="0" xfId="0" applyFill="1" applyProtection="1">
      <protection locked="0"/>
    </xf>
    <xf numFmtId="0" fontId="20" fillId="10" borderId="0" xfId="0" applyFont="1" applyFill="1"/>
    <xf numFmtId="49" fontId="20" fillId="10" borderId="0" xfId="0" applyNumberFormat="1" applyFont="1" applyFill="1"/>
    <xf numFmtId="0" fontId="20" fillId="10" borderId="0" xfId="0" applyFont="1" applyFill="1" applyAlignment="1">
      <alignment wrapText="1"/>
    </xf>
    <xf numFmtId="0" fontId="0" fillId="10" borderId="0" xfId="0" applyFill="1"/>
    <xf numFmtId="0" fontId="0" fillId="10" borderId="0" xfId="0" applyFill="1" applyProtection="1">
      <protection locked="0"/>
    </xf>
    <xf numFmtId="0" fontId="0" fillId="0" borderId="11" xfId="0" applyBorder="1"/>
    <xf numFmtId="49" fontId="0" fillId="0" borderId="11" xfId="0" applyNumberForma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4" fontId="0" fillId="7" borderId="11" xfId="0" applyNumberFormat="1" applyFill="1" applyBorder="1" applyProtection="1">
      <protection locked="0"/>
    </xf>
    <xf numFmtId="4" fontId="0" fillId="0" borderId="11" xfId="0" applyNumberFormat="1" applyBorder="1"/>
    <xf numFmtId="9" fontId="0" fillId="7" borderId="11" xfId="0" applyNumberFormat="1" applyFill="1" applyBorder="1" applyProtection="1">
      <protection locked="0"/>
    </xf>
    <xf numFmtId="0" fontId="21" fillId="7" borderId="11" xfId="0" applyFont="1" applyFill="1" applyBorder="1" applyAlignment="1" applyProtection="1">
      <alignment wrapText="1"/>
      <protection locked="0"/>
    </xf>
    <xf numFmtId="4" fontId="20" fillId="10" borderId="0" xfId="0" applyNumberFormat="1" applyFont="1" applyFill="1"/>
    <xf numFmtId="4" fontId="20" fillId="9" borderId="0" xfId="0" applyNumberFormat="1" applyFont="1" applyFill="1"/>
    <xf numFmtId="4" fontId="20" fillId="8" borderId="0" xfId="0" applyNumberFormat="1" applyFont="1" applyFill="1"/>
    <xf numFmtId="4" fontId="20" fillId="4" borderId="0" xfId="0" applyNumberFormat="1" applyFont="1" applyFill="1"/>
    <xf numFmtId="0" fontId="0" fillId="0" borderId="11" xfId="0" applyBorder="1" applyAlignment="1">
      <alignment wrapText="1"/>
    </xf>
    <xf numFmtId="0" fontId="0" fillId="11" borderId="11" xfId="0" applyFill="1" applyBorder="1"/>
    <xf numFmtId="4" fontId="20" fillId="11" borderId="11" xfId="0" applyNumberFormat="1" applyFont="1" applyFill="1" applyBorder="1"/>
    <xf numFmtId="0" fontId="1" fillId="0" borderId="0" xfId="2" applyFont="1" applyAlignment="1">
      <alignment horizontal="left" vertical="top"/>
    </xf>
    <xf numFmtId="0" fontId="10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" fillId="0" borderId="0" xfId="2" applyFont="1"/>
    <xf numFmtId="0" fontId="14" fillId="0" borderId="0" xfId="2" applyFont="1" applyAlignment="1">
      <alignment vertical="top" wrapText="1"/>
    </xf>
    <xf numFmtId="0" fontId="12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16" fillId="0" borderId="0" xfId="2" applyFont="1"/>
    <xf numFmtId="0" fontId="11" fillId="0" borderId="0" xfId="2" applyFont="1"/>
    <xf numFmtId="0" fontId="15" fillId="0" borderId="0" xfId="2" applyFont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7" borderId="1" xfId="0" applyNumberForma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49" fontId="0" fillId="7" borderId="1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2" fontId="0" fillId="7" borderId="1" xfId="0" applyNumberFormat="1" applyFill="1" applyBorder="1" applyAlignment="1" applyProtection="1">
      <alignment horizontal="left"/>
      <protection locked="0"/>
    </xf>
    <xf numFmtId="22" fontId="0" fillId="0" borderId="1" xfId="0" applyNumberForma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Alignment="1">
      <alignment horizontal="right"/>
    </xf>
    <xf numFmtId="0" fontId="18" fillId="0" borderId="0" xfId="1" applyFont="1" applyFill="1" applyAlignment="1">
      <alignment horizontal="right" vertical="center"/>
    </xf>
    <xf numFmtId="0" fontId="20" fillId="4" borderId="0" xfId="0" applyFont="1" applyFill="1" applyAlignment="1">
      <alignment wrapText="1"/>
    </xf>
    <xf numFmtId="0" fontId="20" fillId="8" borderId="0" xfId="0" applyFont="1" applyFill="1" applyAlignment="1">
      <alignment wrapText="1"/>
    </xf>
    <xf numFmtId="0" fontId="20" fillId="9" borderId="0" xfId="0" applyFont="1" applyFill="1" applyAlignment="1">
      <alignment wrapText="1"/>
    </xf>
    <xf numFmtId="0" fontId="20" fillId="10" borderId="0" xfId="0" applyFont="1" applyFill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</cellXfs>
  <cellStyles count="5">
    <cellStyle name="60 % - zvýraznenie2" xfId="1" builtinId="36"/>
    <cellStyle name="Hypertextové prepojenie" xfId="4" builtinId="8"/>
    <cellStyle name="Normálna" xfId="0" builtinId="0"/>
    <cellStyle name="Normální 2" xfId="2" xr:uid="{00000000-0005-0000-0000-000003000000}"/>
    <cellStyle name="Normální 3" xfId="3" xr:uid="{00000000-0005-0000-0000-000004000000}"/>
  </cellStyles>
  <dxfs count="0"/>
  <tableStyles count="0" defaultTableStyle="TableStyleMedium2" defaultPivotStyle="PivotStyleLight16"/>
  <colors>
    <mruColors>
      <color rgb="FF6893C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opLeftCell="B1" workbookViewId="0">
      <selection activeCell="B3" sqref="B3"/>
    </sheetView>
  </sheetViews>
  <sheetFormatPr defaultColWidth="9.140625" defaultRowHeight="15" x14ac:dyDescent="0.25"/>
  <cols>
    <col min="1" max="1" width="9.140625" hidden="1" customWidth="1"/>
    <col min="2" max="2" width="2.7109375" customWidth="1"/>
    <col min="3" max="3" width="32.7109375" customWidth="1"/>
    <col min="4" max="4" width="17.7109375" customWidth="1"/>
    <col min="5" max="5" width="38.7109375" customWidth="1"/>
    <col min="6" max="7" width="13.7109375" customWidth="1"/>
  </cols>
  <sheetData>
    <row r="1" spans="1:8" ht="52.5" customHeight="1" x14ac:dyDescent="0.25">
      <c r="A1" t="s">
        <v>81</v>
      </c>
    </row>
    <row r="2" spans="1:8" ht="18.75" x14ac:dyDescent="0.3">
      <c r="B2" s="1" t="s">
        <v>19</v>
      </c>
    </row>
    <row r="3" spans="1:8" ht="6.95" customHeight="1" x14ac:dyDescent="0.25">
      <c r="A3" t="s">
        <v>82</v>
      </c>
      <c r="B3" s="9"/>
    </row>
    <row r="4" spans="1:8" ht="18.75" x14ac:dyDescent="0.3">
      <c r="C4" s="10" t="s">
        <v>76</v>
      </c>
      <c r="D4" s="75"/>
      <c r="E4" s="75"/>
      <c r="F4" s="75"/>
      <c r="G4" s="75"/>
      <c r="H4" s="75"/>
    </row>
    <row r="5" spans="1:8" ht="18.75" x14ac:dyDescent="0.3">
      <c r="A5" t="s">
        <v>83</v>
      </c>
      <c r="C5" s="10" t="s">
        <v>0</v>
      </c>
      <c r="D5" s="75" t="s">
        <v>84</v>
      </c>
      <c r="E5" s="75"/>
      <c r="F5" s="75"/>
      <c r="G5" s="75"/>
      <c r="H5" s="75"/>
    </row>
    <row r="6" spans="1:8" ht="6.95" customHeight="1" x14ac:dyDescent="0.25"/>
    <row r="7" spans="1:8" ht="18.75" x14ac:dyDescent="0.3">
      <c r="A7">
        <v>13</v>
      </c>
      <c r="C7" s="11" t="s">
        <v>20</v>
      </c>
      <c r="D7" s="19" t="s">
        <v>85</v>
      </c>
      <c r="E7" s="79" t="s">
        <v>86</v>
      </c>
      <c r="F7" s="80"/>
      <c r="G7" s="80"/>
      <c r="H7" s="81"/>
    </row>
    <row r="8" spans="1:8" x14ac:dyDescent="0.25">
      <c r="A8">
        <v>13</v>
      </c>
      <c r="C8" s="12" t="s">
        <v>1</v>
      </c>
      <c r="D8" s="76">
        <v>1</v>
      </c>
      <c r="E8" s="76"/>
      <c r="F8" s="76"/>
      <c r="G8" s="76"/>
      <c r="H8" s="76"/>
    </row>
    <row r="9" spans="1:8" x14ac:dyDescent="0.25">
      <c r="C9" s="8" t="s">
        <v>21</v>
      </c>
      <c r="D9" s="77"/>
      <c r="E9" s="78"/>
      <c r="F9" s="78"/>
      <c r="G9" s="78"/>
      <c r="H9" s="78"/>
    </row>
    <row r="10" spans="1:8" x14ac:dyDescent="0.25">
      <c r="C10" s="8" t="s">
        <v>22</v>
      </c>
      <c r="D10" s="70"/>
      <c r="E10" s="71"/>
      <c r="F10" s="71"/>
      <c r="G10" s="71"/>
      <c r="H10" s="71"/>
    </row>
    <row r="11" spans="1:8" ht="6.95" customHeight="1" x14ac:dyDescent="0.25"/>
    <row r="12" spans="1:8" x14ac:dyDescent="0.25">
      <c r="C12" s="5" t="s">
        <v>23</v>
      </c>
      <c r="D12" s="72"/>
      <c r="E12" s="73"/>
      <c r="F12" s="73"/>
      <c r="G12" s="73"/>
      <c r="H12" s="73"/>
    </row>
    <row r="13" spans="1:8" x14ac:dyDescent="0.25">
      <c r="C13" s="5" t="s">
        <v>24</v>
      </c>
      <c r="D13" s="74"/>
      <c r="E13" s="69"/>
      <c r="F13" s="69"/>
      <c r="G13" s="69"/>
      <c r="H13" s="69"/>
    </row>
    <row r="14" spans="1:8" hidden="1" x14ac:dyDescent="0.25">
      <c r="C14" s="5" t="s">
        <v>79</v>
      </c>
      <c r="D14" s="69"/>
      <c r="E14" s="69"/>
      <c r="F14" s="69"/>
      <c r="G14" s="69"/>
      <c r="H14" s="69"/>
    </row>
    <row r="15" spans="1:8" hidden="1" x14ac:dyDescent="0.25">
      <c r="C15" s="5" t="s">
        <v>80</v>
      </c>
      <c r="D15" s="69"/>
      <c r="E15" s="69"/>
      <c r="F15" s="69"/>
      <c r="G15" s="69"/>
      <c r="H15" s="69"/>
    </row>
    <row r="16" spans="1:8" hidden="1" x14ac:dyDescent="0.25">
      <c r="C16" s="5" t="s">
        <v>78</v>
      </c>
      <c r="D16" s="69"/>
      <c r="E16" s="69"/>
      <c r="F16" s="69"/>
      <c r="G16" s="69"/>
      <c r="H16" s="69"/>
    </row>
    <row r="18" spans="2:8" ht="18.75" hidden="1" x14ac:dyDescent="0.3">
      <c r="B18" s="1" t="s">
        <v>27</v>
      </c>
    </row>
    <row r="19" spans="2:8" ht="6.95" customHeight="1" x14ac:dyDescent="0.25"/>
    <row r="20" spans="2:8" hidden="1" x14ac:dyDescent="0.25">
      <c r="C20" s="6" t="s">
        <v>2</v>
      </c>
      <c r="D20" s="7" t="s">
        <v>3</v>
      </c>
      <c r="E20" s="7" t="s">
        <v>5</v>
      </c>
      <c r="F20" s="7" t="s">
        <v>25</v>
      </c>
      <c r="G20" s="7" t="s">
        <v>26</v>
      </c>
      <c r="H20" s="7" t="s">
        <v>4</v>
      </c>
    </row>
  </sheetData>
  <sheetProtection password="DE4B" sheet="1" objects="1" formatCells="0" formatColumns="0" formatRows="0" autoFilter="0"/>
  <mergeCells count="11">
    <mergeCell ref="D4:H4"/>
    <mergeCell ref="D5:H5"/>
    <mergeCell ref="D8:H8"/>
    <mergeCell ref="D9:H9"/>
    <mergeCell ref="E7:H7"/>
    <mergeCell ref="D16:H16"/>
    <mergeCell ref="D15:H15"/>
    <mergeCell ref="D14:H14"/>
    <mergeCell ref="D10:H10"/>
    <mergeCell ref="D12:H12"/>
    <mergeCell ref="D13:H1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showGridLines="0" tabSelected="1" topLeftCell="B1" workbookViewId="0">
      <pane ySplit="7" topLeftCell="A8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hidden="1" customWidth="1"/>
    <col min="2" max="2" width="5.140625" customWidth="1"/>
    <col min="3" max="3" width="4.7109375" hidden="1" customWidth="1"/>
    <col min="4" max="4" width="15.7109375" customWidth="1"/>
    <col min="5" max="5" width="5.28515625" bestFit="1" customWidth="1"/>
    <col min="6" max="6" width="15.7109375" style="13" customWidth="1"/>
    <col min="7" max="17" width="2.7109375" customWidth="1"/>
    <col min="18" max="18" width="80.7109375" customWidth="1"/>
    <col min="19" max="19" width="6.5703125" bestFit="1" customWidth="1"/>
    <col min="20" max="20" width="12.7109375" customWidth="1"/>
    <col min="21" max="22" width="11.7109375" hidden="1" customWidth="1"/>
    <col min="23" max="23" width="11.7109375" style="20" customWidth="1"/>
    <col min="24" max="24" width="11.7109375" hidden="1" customWidth="1"/>
    <col min="25" max="26" width="14.7109375" hidden="1" customWidth="1"/>
    <col min="27" max="27" width="14.7109375" customWidth="1"/>
    <col min="28" max="28" width="9.140625" customWidth="1"/>
    <col min="29" max="29" width="14.7109375" customWidth="1"/>
    <col min="30" max="30" width="2.5703125" hidden="1" customWidth="1"/>
    <col min="31" max="31" width="10.7109375" hidden="1" customWidth="1"/>
    <col min="32" max="32" width="36.7109375" hidden="1" customWidth="1"/>
    <col min="33" max="33" width="36.7109375" customWidth="1"/>
  </cols>
  <sheetData>
    <row r="1" spans="1:33" ht="52.5" customHeight="1" x14ac:dyDescent="0.4">
      <c r="AA1" s="98" t="s">
        <v>73</v>
      </c>
      <c r="AB1" s="98"/>
      <c r="AC1" s="98"/>
      <c r="AD1" s="98"/>
      <c r="AE1" s="98"/>
      <c r="AF1" s="98"/>
      <c r="AG1" s="18" t="s">
        <v>17</v>
      </c>
    </row>
    <row r="2" spans="1:33" ht="18.75" x14ac:dyDescent="0.3">
      <c r="A2" t="s">
        <v>83</v>
      </c>
      <c r="B2" s="1" t="s">
        <v>11</v>
      </c>
      <c r="E2" t="s">
        <v>84</v>
      </c>
      <c r="G2" s="1"/>
      <c r="AA2" s="99"/>
      <c r="AB2" s="99"/>
      <c r="AC2" s="99"/>
      <c r="AD2" s="99"/>
      <c r="AE2" s="99"/>
      <c r="AF2" s="99"/>
      <c r="AG2" s="16"/>
    </row>
    <row r="3" spans="1:33" ht="18.75" x14ac:dyDescent="0.3">
      <c r="A3">
        <v>13</v>
      </c>
      <c r="B3" s="1" t="s">
        <v>28</v>
      </c>
      <c r="D3" t="s">
        <v>85</v>
      </c>
      <c r="E3" t="s">
        <v>86</v>
      </c>
      <c r="F3" s="14"/>
      <c r="G3" s="1"/>
      <c r="AA3" s="97"/>
      <c r="AB3" s="97"/>
      <c r="AC3" s="97"/>
      <c r="AD3" s="97"/>
      <c r="AE3" s="97"/>
      <c r="AF3" s="97"/>
      <c r="AG3" s="17"/>
    </row>
    <row r="4" spans="1:33" x14ac:dyDescent="0.25">
      <c r="AA4" s="97"/>
      <c r="AB4" s="97"/>
      <c r="AC4" s="97"/>
      <c r="AD4" s="97"/>
      <c r="AE4" s="97"/>
      <c r="AF4" s="97"/>
    </row>
    <row r="5" spans="1:33" ht="15" customHeight="1" x14ac:dyDescent="0.25">
      <c r="B5" s="82" t="s">
        <v>6</v>
      </c>
      <c r="C5" s="82" t="s">
        <v>7</v>
      </c>
      <c r="D5" s="88" t="s">
        <v>14</v>
      </c>
      <c r="E5" s="91" t="s">
        <v>18</v>
      </c>
      <c r="F5" s="85" t="s">
        <v>8</v>
      </c>
      <c r="G5" s="82" t="s">
        <v>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 t="s">
        <v>3</v>
      </c>
      <c r="T5" s="82" t="s">
        <v>29</v>
      </c>
      <c r="U5" s="91" t="s">
        <v>12</v>
      </c>
      <c r="V5" s="91" t="s">
        <v>13</v>
      </c>
      <c r="W5" s="94" t="s">
        <v>10</v>
      </c>
      <c r="X5" s="91" t="s">
        <v>10</v>
      </c>
      <c r="Y5" s="91" t="s">
        <v>30</v>
      </c>
      <c r="Z5" s="91" t="s">
        <v>31</v>
      </c>
      <c r="AA5" s="88" t="s">
        <v>32</v>
      </c>
      <c r="AB5" s="91" t="s">
        <v>15</v>
      </c>
      <c r="AC5" s="91" t="s">
        <v>33</v>
      </c>
      <c r="AD5" s="2"/>
      <c r="AE5" s="91" t="s">
        <v>34</v>
      </c>
      <c r="AF5" s="82" t="s">
        <v>74</v>
      </c>
      <c r="AG5" s="82" t="s">
        <v>35</v>
      </c>
    </row>
    <row r="6" spans="1:33" x14ac:dyDescent="0.25">
      <c r="B6" s="83"/>
      <c r="C6" s="83"/>
      <c r="D6" s="89"/>
      <c r="E6" s="92"/>
      <c r="F6" s="86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2"/>
      <c r="V6" s="92"/>
      <c r="W6" s="95"/>
      <c r="X6" s="92"/>
      <c r="Y6" s="92"/>
      <c r="Z6" s="92"/>
      <c r="AA6" s="89"/>
      <c r="AB6" s="92"/>
      <c r="AC6" s="92"/>
      <c r="AD6" s="3"/>
      <c r="AE6" s="92"/>
      <c r="AF6" s="83"/>
      <c r="AG6" s="83"/>
    </row>
    <row r="7" spans="1:33" x14ac:dyDescent="0.25">
      <c r="B7" s="84"/>
      <c r="C7" s="84"/>
      <c r="D7" s="90"/>
      <c r="E7" s="93"/>
      <c r="F7" s="87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93"/>
      <c r="V7" s="93"/>
      <c r="W7" s="96"/>
      <c r="X7" s="93"/>
      <c r="Y7" s="93"/>
      <c r="Z7" s="93"/>
      <c r="AA7" s="90"/>
      <c r="AB7" s="93"/>
      <c r="AC7" s="93"/>
      <c r="AD7" s="4"/>
      <c r="AE7" s="93"/>
      <c r="AF7" s="84"/>
      <c r="AG7" s="84"/>
    </row>
    <row r="8" spans="1:33" x14ac:dyDescent="0.25">
      <c r="A8" t="s">
        <v>87</v>
      </c>
      <c r="B8" s="21" t="s">
        <v>88</v>
      </c>
      <c r="C8" s="21"/>
      <c r="D8" s="21"/>
      <c r="E8" s="23"/>
      <c r="F8" s="22" t="s">
        <v>85</v>
      </c>
      <c r="G8" s="100" t="s">
        <v>86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23"/>
      <c r="T8" s="23"/>
      <c r="U8" s="23"/>
      <c r="V8" s="23"/>
      <c r="W8" s="24"/>
      <c r="X8" s="23"/>
      <c r="Y8" s="53">
        <f xml:space="preserve"> Y9+Y17+Y26</f>
        <v>0</v>
      </c>
      <c r="Z8" s="53">
        <f xml:space="preserve"> Z9+Z17+Z26</f>
        <v>0</v>
      </c>
      <c r="AA8" s="53">
        <f xml:space="preserve"> AA9+AA17+AA26</f>
        <v>0</v>
      </c>
      <c r="AB8" s="23"/>
      <c r="AC8" s="53">
        <f xml:space="preserve"> AC9+AC17+AC26</f>
        <v>0</v>
      </c>
      <c r="AD8">
        <v>0</v>
      </c>
      <c r="AG8" s="23"/>
    </row>
    <row r="9" spans="1:33" x14ac:dyDescent="0.25">
      <c r="A9" t="s">
        <v>89</v>
      </c>
      <c r="B9" s="25" t="s">
        <v>90</v>
      </c>
      <c r="C9" s="25"/>
      <c r="D9" s="25" t="s">
        <v>91</v>
      </c>
      <c r="E9" s="28"/>
      <c r="F9" s="26" t="s">
        <v>91</v>
      </c>
      <c r="G9" s="27"/>
      <c r="H9" s="101" t="s">
        <v>92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28"/>
      <c r="T9" s="28"/>
      <c r="U9" s="28"/>
      <c r="V9" s="28"/>
      <c r="W9" s="29"/>
      <c r="X9" s="28"/>
      <c r="Y9" s="52">
        <f t="shared" ref="Y9:AA11" si="0">Y10</f>
        <v>0</v>
      </c>
      <c r="Z9" s="52">
        <f t="shared" si="0"/>
        <v>0</v>
      </c>
      <c r="AA9" s="52">
        <f t="shared" si="0"/>
        <v>0</v>
      </c>
      <c r="AB9" s="28"/>
      <c r="AC9" s="52">
        <f>AC10</f>
        <v>0</v>
      </c>
      <c r="AD9">
        <v>1</v>
      </c>
      <c r="AG9" s="28"/>
    </row>
    <row r="10" spans="1:33" x14ac:dyDescent="0.25">
      <c r="A10" t="s">
        <v>93</v>
      </c>
      <c r="B10" s="30" t="s">
        <v>94</v>
      </c>
      <c r="C10" s="30"/>
      <c r="D10" s="30" t="s">
        <v>91</v>
      </c>
      <c r="E10" s="33"/>
      <c r="F10" s="31" t="s">
        <v>95</v>
      </c>
      <c r="G10" s="32"/>
      <c r="H10" s="32"/>
      <c r="I10" s="102" t="s">
        <v>96</v>
      </c>
      <c r="J10" s="102"/>
      <c r="K10" s="102"/>
      <c r="L10" s="102"/>
      <c r="M10" s="102"/>
      <c r="N10" s="102"/>
      <c r="O10" s="102"/>
      <c r="P10" s="102"/>
      <c r="Q10" s="102"/>
      <c r="R10" s="102"/>
      <c r="S10" s="33"/>
      <c r="T10" s="33"/>
      <c r="U10" s="33"/>
      <c r="V10" s="33"/>
      <c r="W10" s="34"/>
      <c r="X10" s="33"/>
      <c r="Y10" s="51">
        <f t="shared" si="0"/>
        <v>0</v>
      </c>
      <c r="Z10" s="51">
        <f t="shared" si="0"/>
        <v>0</v>
      </c>
      <c r="AA10" s="51">
        <f t="shared" si="0"/>
        <v>0</v>
      </c>
      <c r="AB10" s="33"/>
      <c r="AC10" s="51">
        <f>AC11</f>
        <v>0</v>
      </c>
      <c r="AD10">
        <v>2</v>
      </c>
      <c r="AG10" s="33"/>
    </row>
    <row r="11" spans="1:33" x14ac:dyDescent="0.25">
      <c r="A11" t="s">
        <v>97</v>
      </c>
      <c r="B11" s="35" t="s">
        <v>98</v>
      </c>
      <c r="C11" s="35"/>
      <c r="D11" s="35" t="s">
        <v>91</v>
      </c>
      <c r="E11" s="38"/>
      <c r="F11" s="36" t="s">
        <v>99</v>
      </c>
      <c r="G11" s="37"/>
      <c r="H11" s="37"/>
      <c r="I11" s="37"/>
      <c r="J11" s="103" t="s">
        <v>100</v>
      </c>
      <c r="K11" s="103"/>
      <c r="L11" s="103"/>
      <c r="M11" s="103"/>
      <c r="N11" s="103"/>
      <c r="O11" s="103"/>
      <c r="P11" s="103"/>
      <c r="Q11" s="103"/>
      <c r="R11" s="103"/>
      <c r="S11" s="38"/>
      <c r="T11" s="38"/>
      <c r="U11" s="38"/>
      <c r="V11" s="38"/>
      <c r="W11" s="39"/>
      <c r="X11" s="38"/>
      <c r="Y11" s="50">
        <f t="shared" si="0"/>
        <v>0</v>
      </c>
      <c r="Z11" s="50">
        <f t="shared" si="0"/>
        <v>0</v>
      </c>
      <c r="AA11" s="50">
        <f t="shared" si="0"/>
        <v>0</v>
      </c>
      <c r="AB11" s="38"/>
      <c r="AC11" s="50">
        <f>AC12</f>
        <v>0</v>
      </c>
      <c r="AD11">
        <v>3</v>
      </c>
      <c r="AG11" s="38"/>
    </row>
    <row r="12" spans="1:33" x14ac:dyDescent="0.25">
      <c r="A12" t="s">
        <v>101</v>
      </c>
      <c r="B12" s="35" t="s">
        <v>98</v>
      </c>
      <c r="C12" s="35"/>
      <c r="D12" s="35" t="s">
        <v>91</v>
      </c>
      <c r="E12" s="38"/>
      <c r="F12" s="36" t="s">
        <v>102</v>
      </c>
      <c r="G12" s="37"/>
      <c r="H12" s="37"/>
      <c r="I12" s="37"/>
      <c r="J12" s="37"/>
      <c r="K12" s="103" t="s">
        <v>103</v>
      </c>
      <c r="L12" s="103"/>
      <c r="M12" s="103"/>
      <c r="N12" s="103"/>
      <c r="O12" s="103"/>
      <c r="P12" s="103"/>
      <c r="Q12" s="103"/>
      <c r="R12" s="103"/>
      <c r="S12" s="38"/>
      <c r="T12" s="38"/>
      <c r="U12" s="38"/>
      <c r="V12" s="38"/>
      <c r="W12" s="39"/>
      <c r="X12" s="38"/>
      <c r="Y12" s="50">
        <f>SUM(Y13:Y16)</f>
        <v>0</v>
      </c>
      <c r="Z12" s="50">
        <f>SUM(Z13:Z16)</f>
        <v>0</v>
      </c>
      <c r="AA12" s="50">
        <f>SUM(AA13:AA16)</f>
        <v>0</v>
      </c>
      <c r="AB12" s="38"/>
      <c r="AC12" s="50">
        <f>SUM(AC13:AC16)</f>
        <v>0</v>
      </c>
      <c r="AD12">
        <v>4</v>
      </c>
      <c r="AG12" s="38"/>
    </row>
    <row r="13" spans="1:33" x14ac:dyDescent="0.25">
      <c r="A13" t="s">
        <v>104</v>
      </c>
      <c r="B13" s="40" t="s">
        <v>105</v>
      </c>
      <c r="C13" s="40"/>
      <c r="D13" s="40" t="s">
        <v>91</v>
      </c>
      <c r="E13" s="44">
        <v>29</v>
      </c>
      <c r="F13" s="41" t="s">
        <v>106</v>
      </c>
      <c r="G13" s="43"/>
      <c r="H13" s="42"/>
      <c r="I13" s="42"/>
      <c r="J13" s="42"/>
      <c r="K13" s="42"/>
      <c r="L13" s="104" t="s">
        <v>107</v>
      </c>
      <c r="M13" s="104"/>
      <c r="N13" s="104"/>
      <c r="O13" s="104"/>
      <c r="P13" s="104"/>
      <c r="Q13" s="104"/>
      <c r="R13" s="105"/>
      <c r="S13" s="40" t="s">
        <v>108</v>
      </c>
      <c r="T13" s="45">
        <v>740.33</v>
      </c>
      <c r="W13" s="46"/>
      <c r="X13" s="47">
        <f xml:space="preserve"> ROUND(U13,2)+ROUND(V13,2)+ROUND(W13,2)</f>
        <v>0</v>
      </c>
      <c r="AA13" s="47">
        <f xml:space="preserve"> ROUND(ROUND(T13,3)*X13,2)</f>
        <v>0</v>
      </c>
      <c r="AB13" s="48">
        <v>0.2</v>
      </c>
      <c r="AC13" s="47">
        <f xml:space="preserve"> ROUND((1+AB13)*ROUND(T13,3)*X13,2)</f>
        <v>0</v>
      </c>
      <c r="AD13">
        <v>5</v>
      </c>
      <c r="AG13" s="49"/>
    </row>
    <row r="14" spans="1:33" x14ac:dyDescent="0.25">
      <c r="A14" t="s">
        <v>109</v>
      </c>
      <c r="B14" s="40" t="s">
        <v>105</v>
      </c>
      <c r="C14" s="40"/>
      <c r="D14" s="40" t="s">
        <v>91</v>
      </c>
      <c r="E14" s="44">
        <v>30</v>
      </c>
      <c r="F14" s="41" t="s">
        <v>110</v>
      </c>
      <c r="G14" s="43"/>
      <c r="H14" s="42"/>
      <c r="I14" s="42"/>
      <c r="J14" s="42"/>
      <c r="K14" s="42"/>
      <c r="L14" s="104" t="s">
        <v>111</v>
      </c>
      <c r="M14" s="104"/>
      <c r="N14" s="104"/>
      <c r="O14" s="104"/>
      <c r="P14" s="104"/>
      <c r="Q14" s="104"/>
      <c r="R14" s="105"/>
      <c r="S14" s="40" t="s">
        <v>108</v>
      </c>
      <c r="T14" s="45">
        <v>740.33</v>
      </c>
      <c r="W14" s="46"/>
      <c r="X14" s="47">
        <f xml:space="preserve"> ROUND(U14,2)+ROUND(V14,2)+ROUND(W14,2)</f>
        <v>0</v>
      </c>
      <c r="AA14" s="47">
        <f xml:space="preserve"> ROUND(ROUND(T14,3)*X14,2)</f>
        <v>0</v>
      </c>
      <c r="AB14" s="48">
        <v>0.2</v>
      </c>
      <c r="AC14" s="47">
        <f xml:space="preserve"> ROUND((1+AB14)*ROUND(T14,3)*X14,2)</f>
        <v>0</v>
      </c>
      <c r="AD14">
        <v>5</v>
      </c>
      <c r="AG14" s="49"/>
    </row>
    <row r="15" spans="1:33" x14ac:dyDescent="0.25">
      <c r="A15" t="s">
        <v>112</v>
      </c>
      <c r="B15" s="40" t="s">
        <v>105</v>
      </c>
      <c r="C15" s="40"/>
      <c r="D15" s="40" t="s">
        <v>91</v>
      </c>
      <c r="E15" s="44">
        <v>31</v>
      </c>
      <c r="F15" s="41" t="s">
        <v>113</v>
      </c>
      <c r="G15" s="43"/>
      <c r="H15" s="42"/>
      <c r="I15" s="42"/>
      <c r="J15" s="42"/>
      <c r="K15" s="42"/>
      <c r="L15" s="104" t="s">
        <v>114</v>
      </c>
      <c r="M15" s="104"/>
      <c r="N15" s="104"/>
      <c r="O15" s="104"/>
      <c r="P15" s="104"/>
      <c r="Q15" s="104"/>
      <c r="R15" s="105"/>
      <c r="S15" s="40" t="s">
        <v>108</v>
      </c>
      <c r="T15" s="45">
        <v>13931.752</v>
      </c>
      <c r="W15" s="46"/>
      <c r="X15" s="47">
        <f xml:space="preserve"> ROUND(U15,2)+ROUND(V15,2)+ROUND(W15,2)</f>
        <v>0</v>
      </c>
      <c r="AA15" s="47">
        <f xml:space="preserve"> ROUND(ROUND(T15,3)*X15,2)</f>
        <v>0</v>
      </c>
      <c r="AB15" s="48">
        <v>0.2</v>
      </c>
      <c r="AC15" s="47">
        <f xml:space="preserve"> ROUND((1+AB15)*ROUND(T15,3)*X15,2)</f>
        <v>0</v>
      </c>
      <c r="AD15">
        <v>5</v>
      </c>
      <c r="AG15" s="49"/>
    </row>
    <row r="16" spans="1:33" x14ac:dyDescent="0.25">
      <c r="A16" t="s">
        <v>115</v>
      </c>
      <c r="B16" s="40" t="s">
        <v>105</v>
      </c>
      <c r="C16" s="40"/>
      <c r="D16" s="40" t="s">
        <v>91</v>
      </c>
      <c r="E16" s="44">
        <v>32</v>
      </c>
      <c r="F16" s="41" t="s">
        <v>116</v>
      </c>
      <c r="G16" s="43"/>
      <c r="H16" s="42"/>
      <c r="I16" s="42"/>
      <c r="J16" s="42"/>
      <c r="K16" s="42"/>
      <c r="L16" s="104" t="s">
        <v>117</v>
      </c>
      <c r="M16" s="104"/>
      <c r="N16" s="104"/>
      <c r="O16" s="104"/>
      <c r="P16" s="104"/>
      <c r="Q16" s="104"/>
      <c r="R16" s="105"/>
      <c r="S16" s="40" t="s">
        <v>108</v>
      </c>
      <c r="T16" s="45">
        <v>13931.752</v>
      </c>
      <c r="W16" s="46"/>
      <c r="X16" s="47">
        <f xml:space="preserve"> ROUND(U16,2)+ROUND(V16,2)+ROUND(W16,2)</f>
        <v>0</v>
      </c>
      <c r="AA16" s="47">
        <f xml:space="preserve"> ROUND(ROUND(T16,3)*X16,2)</f>
        <v>0</v>
      </c>
      <c r="AB16" s="48">
        <v>0.2</v>
      </c>
      <c r="AC16" s="47">
        <f xml:space="preserve"> ROUND((1+AB16)*ROUND(T16,3)*X16,2)</f>
        <v>0</v>
      </c>
      <c r="AD16">
        <v>5</v>
      </c>
      <c r="AG16" s="49"/>
    </row>
    <row r="17" spans="1:33" x14ac:dyDescent="0.25">
      <c r="A17" t="s">
        <v>118</v>
      </c>
      <c r="B17" s="25" t="s">
        <v>90</v>
      </c>
      <c r="C17" s="25"/>
      <c r="D17" s="25" t="s">
        <v>119</v>
      </c>
      <c r="E17" s="28"/>
      <c r="F17" s="26" t="s">
        <v>119</v>
      </c>
      <c r="G17" s="27"/>
      <c r="H17" s="101" t="s">
        <v>120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28"/>
      <c r="T17" s="28"/>
      <c r="U17" s="28"/>
      <c r="V17" s="28"/>
      <c r="W17" s="29"/>
      <c r="X17" s="28"/>
      <c r="Y17" s="52">
        <f t="shared" ref="Y17:AA18" si="1">Y18</f>
        <v>0</v>
      </c>
      <c r="Z17" s="52">
        <f t="shared" si="1"/>
        <v>0</v>
      </c>
      <c r="AA17" s="52">
        <f t="shared" si="1"/>
        <v>0</v>
      </c>
      <c r="AB17" s="28"/>
      <c r="AC17" s="52">
        <f>AC18</f>
        <v>0</v>
      </c>
      <c r="AD17">
        <v>1</v>
      </c>
      <c r="AG17" s="28"/>
    </row>
    <row r="18" spans="1:33" x14ac:dyDescent="0.25">
      <c r="A18" t="s">
        <v>121</v>
      </c>
      <c r="B18" s="30" t="s">
        <v>94</v>
      </c>
      <c r="C18" s="30"/>
      <c r="D18" s="30" t="s">
        <v>119</v>
      </c>
      <c r="E18" s="33"/>
      <c r="F18" s="31" t="s">
        <v>122</v>
      </c>
      <c r="G18" s="32"/>
      <c r="H18" s="32"/>
      <c r="I18" s="102" t="s">
        <v>123</v>
      </c>
      <c r="J18" s="102"/>
      <c r="K18" s="102"/>
      <c r="L18" s="102"/>
      <c r="M18" s="102"/>
      <c r="N18" s="102"/>
      <c r="O18" s="102"/>
      <c r="P18" s="102"/>
      <c r="Q18" s="102"/>
      <c r="R18" s="102"/>
      <c r="S18" s="33"/>
      <c r="T18" s="33"/>
      <c r="U18" s="33"/>
      <c r="V18" s="33"/>
      <c r="W18" s="34"/>
      <c r="X18" s="33"/>
      <c r="Y18" s="51">
        <f t="shared" si="1"/>
        <v>0</v>
      </c>
      <c r="Z18" s="51">
        <f t="shared" si="1"/>
        <v>0</v>
      </c>
      <c r="AA18" s="51">
        <f t="shared" si="1"/>
        <v>0</v>
      </c>
      <c r="AB18" s="33"/>
      <c r="AC18" s="51">
        <f>AC19</f>
        <v>0</v>
      </c>
      <c r="AD18">
        <v>2</v>
      </c>
      <c r="AG18" s="33"/>
    </row>
    <row r="19" spans="1:33" x14ac:dyDescent="0.25">
      <c r="A19" t="s">
        <v>124</v>
      </c>
      <c r="B19" s="35" t="s">
        <v>98</v>
      </c>
      <c r="C19" s="35"/>
      <c r="D19" s="35" t="s">
        <v>119</v>
      </c>
      <c r="E19" s="38"/>
      <c r="F19" s="36" t="s">
        <v>99</v>
      </c>
      <c r="G19" s="37"/>
      <c r="H19" s="37"/>
      <c r="I19" s="37"/>
      <c r="J19" s="103" t="s">
        <v>125</v>
      </c>
      <c r="K19" s="103"/>
      <c r="L19" s="103"/>
      <c r="M19" s="103"/>
      <c r="N19" s="103"/>
      <c r="O19" s="103"/>
      <c r="P19" s="103"/>
      <c r="Q19" s="103"/>
      <c r="R19" s="103"/>
      <c r="S19" s="38"/>
      <c r="T19" s="38"/>
      <c r="U19" s="38"/>
      <c r="V19" s="38"/>
      <c r="W19" s="39"/>
      <c r="X19" s="38"/>
      <c r="Y19" s="50">
        <f xml:space="preserve"> Y20+Y23</f>
        <v>0</v>
      </c>
      <c r="Z19" s="50">
        <f xml:space="preserve"> Z20+Z23</f>
        <v>0</v>
      </c>
      <c r="AA19" s="50">
        <f xml:space="preserve"> AA20+AA23</f>
        <v>0</v>
      </c>
      <c r="AB19" s="38"/>
      <c r="AC19" s="50">
        <f xml:space="preserve"> AC20+AC23</f>
        <v>0</v>
      </c>
      <c r="AD19">
        <v>3</v>
      </c>
      <c r="AG19" s="38"/>
    </row>
    <row r="20" spans="1:33" x14ac:dyDescent="0.25">
      <c r="A20" t="s">
        <v>126</v>
      </c>
      <c r="B20" s="35" t="s">
        <v>98</v>
      </c>
      <c r="C20" s="35"/>
      <c r="D20" s="35" t="s">
        <v>119</v>
      </c>
      <c r="E20" s="38"/>
      <c r="F20" s="36" t="s">
        <v>102</v>
      </c>
      <c r="G20" s="37"/>
      <c r="H20" s="37"/>
      <c r="I20" s="37"/>
      <c r="J20" s="37"/>
      <c r="K20" s="103" t="s">
        <v>127</v>
      </c>
      <c r="L20" s="103"/>
      <c r="M20" s="103"/>
      <c r="N20" s="103"/>
      <c r="O20" s="103"/>
      <c r="P20" s="103"/>
      <c r="Q20" s="103"/>
      <c r="R20" s="103"/>
      <c r="S20" s="38"/>
      <c r="T20" s="38"/>
      <c r="U20" s="38"/>
      <c r="V20" s="38"/>
      <c r="W20" s="39"/>
      <c r="X20" s="38"/>
      <c r="Y20" s="50">
        <f>SUM(Y21:Y22)</f>
        <v>0</v>
      </c>
      <c r="Z20" s="50">
        <f>SUM(Z21:Z22)</f>
        <v>0</v>
      </c>
      <c r="AA20" s="50">
        <f>SUM(AA21:AA22)</f>
        <v>0</v>
      </c>
      <c r="AB20" s="38"/>
      <c r="AC20" s="50">
        <f>SUM(AC21:AC22)</f>
        <v>0</v>
      </c>
      <c r="AD20">
        <v>4</v>
      </c>
      <c r="AG20" s="38"/>
    </row>
    <row r="21" spans="1:33" x14ac:dyDescent="0.25">
      <c r="A21" t="s">
        <v>128</v>
      </c>
      <c r="B21" s="40" t="s">
        <v>105</v>
      </c>
      <c r="C21" s="40"/>
      <c r="D21" s="40" t="s">
        <v>119</v>
      </c>
      <c r="E21" s="44">
        <v>1</v>
      </c>
      <c r="F21" s="41" t="s">
        <v>113</v>
      </c>
      <c r="G21" s="43"/>
      <c r="H21" s="42"/>
      <c r="I21" s="42"/>
      <c r="J21" s="42"/>
      <c r="K21" s="42"/>
      <c r="L21" s="104" t="s">
        <v>114</v>
      </c>
      <c r="M21" s="104"/>
      <c r="N21" s="104"/>
      <c r="O21" s="104"/>
      <c r="P21" s="104"/>
      <c r="Q21" s="104"/>
      <c r="R21" s="105"/>
      <c r="S21" s="40" t="s">
        <v>108</v>
      </c>
      <c r="T21" s="45">
        <v>-3051.67</v>
      </c>
      <c r="W21" s="46"/>
      <c r="X21" s="47">
        <f xml:space="preserve"> ROUND(U21,2)+ROUND(V21,2)+ROUND(W21,2)</f>
        <v>0</v>
      </c>
      <c r="AA21" s="47">
        <f xml:space="preserve"> ROUND(ROUND(T21,3)*X21,2)</f>
        <v>0</v>
      </c>
      <c r="AB21" s="48">
        <v>0.2</v>
      </c>
      <c r="AC21" s="47">
        <f xml:space="preserve"> ROUND((1+AB21)*ROUND(T21,3)*X21,2)</f>
        <v>0</v>
      </c>
      <c r="AD21">
        <v>5</v>
      </c>
      <c r="AG21" s="49"/>
    </row>
    <row r="22" spans="1:33" x14ac:dyDescent="0.25">
      <c r="A22" t="s">
        <v>129</v>
      </c>
      <c r="B22" s="40" t="s">
        <v>105</v>
      </c>
      <c r="C22" s="40"/>
      <c r="D22" s="40" t="s">
        <v>119</v>
      </c>
      <c r="E22" s="44">
        <v>2</v>
      </c>
      <c r="F22" s="41" t="s">
        <v>116</v>
      </c>
      <c r="G22" s="43"/>
      <c r="H22" s="42"/>
      <c r="I22" s="42"/>
      <c r="J22" s="42"/>
      <c r="K22" s="42"/>
      <c r="L22" s="104" t="s">
        <v>117</v>
      </c>
      <c r="M22" s="104"/>
      <c r="N22" s="104"/>
      <c r="O22" s="104"/>
      <c r="P22" s="104"/>
      <c r="Q22" s="104"/>
      <c r="R22" s="105"/>
      <c r="S22" s="40" t="s">
        <v>108</v>
      </c>
      <c r="T22" s="45">
        <v>-3051.67</v>
      </c>
      <c r="W22" s="46"/>
      <c r="X22" s="47">
        <f xml:space="preserve"> ROUND(U22,2)+ROUND(V22,2)+ROUND(W22,2)</f>
        <v>0</v>
      </c>
      <c r="AA22" s="47">
        <f xml:space="preserve"> ROUND(ROUND(T22,3)*X22,2)</f>
        <v>0</v>
      </c>
      <c r="AB22" s="48">
        <v>0.2</v>
      </c>
      <c r="AC22" s="47">
        <f xml:space="preserve"> ROUND((1+AB22)*ROUND(T22,3)*X22,2)</f>
        <v>0</v>
      </c>
      <c r="AD22">
        <v>5</v>
      </c>
      <c r="AG22" s="49"/>
    </row>
    <row r="23" spans="1:33" x14ac:dyDescent="0.25">
      <c r="A23" t="s">
        <v>130</v>
      </c>
      <c r="B23" s="35" t="s">
        <v>98</v>
      </c>
      <c r="C23" s="35"/>
      <c r="D23" s="35" t="s">
        <v>119</v>
      </c>
      <c r="E23" s="38"/>
      <c r="F23" s="36" t="s">
        <v>131</v>
      </c>
      <c r="G23" s="37"/>
      <c r="H23" s="37"/>
      <c r="I23" s="37"/>
      <c r="J23" s="37"/>
      <c r="K23" s="103" t="s">
        <v>132</v>
      </c>
      <c r="L23" s="103"/>
      <c r="M23" s="103"/>
      <c r="N23" s="103"/>
      <c r="O23" s="103"/>
      <c r="P23" s="103"/>
      <c r="Q23" s="103"/>
      <c r="R23" s="103"/>
      <c r="S23" s="38"/>
      <c r="T23" s="38"/>
      <c r="U23" s="38"/>
      <c r="V23" s="38"/>
      <c r="W23" s="39"/>
      <c r="X23" s="38"/>
      <c r="Y23" s="50">
        <f>SUM(Y24:Y25)</f>
        <v>0</v>
      </c>
      <c r="Z23" s="50">
        <f>SUM(Z24:Z25)</f>
        <v>0</v>
      </c>
      <c r="AA23" s="50">
        <f>SUM(AA24:AA25)</f>
        <v>0</v>
      </c>
      <c r="AB23" s="38"/>
      <c r="AC23" s="50">
        <f>SUM(AC24:AC25)</f>
        <v>0</v>
      </c>
      <c r="AD23">
        <v>4</v>
      </c>
      <c r="AG23" s="38"/>
    </row>
    <row r="24" spans="1:33" x14ac:dyDescent="0.25">
      <c r="A24" t="s">
        <v>133</v>
      </c>
      <c r="B24" s="40" t="s">
        <v>105</v>
      </c>
      <c r="C24" s="40"/>
      <c r="D24" s="40" t="s">
        <v>119</v>
      </c>
      <c r="E24" s="44">
        <v>3</v>
      </c>
      <c r="F24" s="41" t="s">
        <v>134</v>
      </c>
      <c r="G24" s="43"/>
      <c r="H24" s="42"/>
      <c r="I24" s="42"/>
      <c r="J24" s="42"/>
      <c r="K24" s="42"/>
      <c r="L24" s="104" t="s">
        <v>135</v>
      </c>
      <c r="M24" s="104"/>
      <c r="N24" s="104"/>
      <c r="O24" s="104"/>
      <c r="P24" s="104"/>
      <c r="Q24" s="104"/>
      <c r="R24" s="105"/>
      <c r="S24" s="40" t="s">
        <v>108</v>
      </c>
      <c r="T24" s="45">
        <v>3051.67</v>
      </c>
      <c r="W24" s="46"/>
      <c r="X24" s="47">
        <f xml:space="preserve"> ROUND(U24,2)+ROUND(V24,2)+ROUND(W24,2)</f>
        <v>0</v>
      </c>
      <c r="AA24" s="47">
        <f xml:space="preserve"> ROUND(ROUND(T24,3)*X24,2)</f>
        <v>0</v>
      </c>
      <c r="AB24" s="48">
        <v>0.2</v>
      </c>
      <c r="AC24" s="47">
        <f xml:space="preserve"> ROUND((1+AB24)*ROUND(T24,3)*X24,2)</f>
        <v>0</v>
      </c>
      <c r="AD24">
        <v>5</v>
      </c>
      <c r="AG24" s="49"/>
    </row>
    <row r="25" spans="1:33" x14ac:dyDescent="0.25">
      <c r="A25" t="s">
        <v>136</v>
      </c>
      <c r="B25" s="40" t="s">
        <v>105</v>
      </c>
      <c r="C25" s="40"/>
      <c r="D25" s="40" t="s">
        <v>119</v>
      </c>
      <c r="E25" s="44">
        <v>4</v>
      </c>
      <c r="F25" s="41" t="s">
        <v>137</v>
      </c>
      <c r="G25" s="43"/>
      <c r="H25" s="42"/>
      <c r="I25" s="42"/>
      <c r="J25" s="42"/>
      <c r="K25" s="42"/>
      <c r="L25" s="104" t="s">
        <v>138</v>
      </c>
      <c r="M25" s="104"/>
      <c r="N25" s="104"/>
      <c r="O25" s="104"/>
      <c r="P25" s="104"/>
      <c r="Q25" s="104"/>
      <c r="R25" s="105"/>
      <c r="S25" s="40" t="s">
        <v>108</v>
      </c>
      <c r="T25" s="45">
        <v>3051.67</v>
      </c>
      <c r="W25" s="46"/>
      <c r="X25" s="47">
        <f xml:space="preserve"> ROUND(U25,2)+ROUND(V25,2)+ROUND(W25,2)</f>
        <v>0</v>
      </c>
      <c r="AA25" s="47">
        <f xml:space="preserve"> ROUND(ROUND(T25,3)*X25,2)</f>
        <v>0</v>
      </c>
      <c r="AB25" s="48">
        <v>0.2</v>
      </c>
      <c r="AC25" s="47">
        <f xml:space="preserve"> ROUND((1+AB25)*ROUND(T25,3)*X25,2)</f>
        <v>0</v>
      </c>
      <c r="AD25">
        <v>5</v>
      </c>
      <c r="AG25" s="49"/>
    </row>
    <row r="26" spans="1:33" x14ac:dyDescent="0.25">
      <c r="A26" t="s">
        <v>139</v>
      </c>
      <c r="B26" s="25" t="s">
        <v>90</v>
      </c>
      <c r="C26" s="25"/>
      <c r="D26" s="25" t="s">
        <v>140</v>
      </c>
      <c r="E26" s="28"/>
      <c r="F26" s="26" t="s">
        <v>140</v>
      </c>
      <c r="G26" s="27"/>
      <c r="H26" s="101" t="s">
        <v>141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28"/>
      <c r="T26" s="28"/>
      <c r="U26" s="28"/>
      <c r="V26" s="28"/>
      <c r="W26" s="29"/>
      <c r="X26" s="28"/>
      <c r="Y26" s="52">
        <f t="shared" ref="Y26:AA28" si="2">Y27</f>
        <v>0</v>
      </c>
      <c r="Z26" s="52">
        <f t="shared" si="2"/>
        <v>0</v>
      </c>
      <c r="AA26" s="52">
        <f t="shared" si="2"/>
        <v>0</v>
      </c>
      <c r="AB26" s="28"/>
      <c r="AC26" s="52">
        <f>AC27</f>
        <v>0</v>
      </c>
      <c r="AD26">
        <v>1</v>
      </c>
      <c r="AG26" s="28"/>
    </row>
    <row r="27" spans="1:33" x14ac:dyDescent="0.25">
      <c r="A27" t="s">
        <v>142</v>
      </c>
      <c r="B27" s="30" t="s">
        <v>94</v>
      </c>
      <c r="C27" s="30"/>
      <c r="D27" s="30" t="s">
        <v>140</v>
      </c>
      <c r="E27" s="33"/>
      <c r="F27" s="31" t="s">
        <v>143</v>
      </c>
      <c r="G27" s="32"/>
      <c r="H27" s="32"/>
      <c r="I27" s="102" t="s">
        <v>144</v>
      </c>
      <c r="J27" s="102"/>
      <c r="K27" s="102"/>
      <c r="L27" s="102"/>
      <c r="M27" s="102"/>
      <c r="N27" s="102"/>
      <c r="O27" s="102"/>
      <c r="P27" s="102"/>
      <c r="Q27" s="102"/>
      <c r="R27" s="102"/>
      <c r="S27" s="33"/>
      <c r="T27" s="33"/>
      <c r="U27" s="33"/>
      <c r="V27" s="33"/>
      <c r="W27" s="34"/>
      <c r="X27" s="33"/>
      <c r="Y27" s="51">
        <f t="shared" si="2"/>
        <v>0</v>
      </c>
      <c r="Z27" s="51">
        <f t="shared" si="2"/>
        <v>0</v>
      </c>
      <c r="AA27" s="51">
        <f t="shared" si="2"/>
        <v>0</v>
      </c>
      <c r="AB27" s="33"/>
      <c r="AC27" s="51">
        <f>AC28</f>
        <v>0</v>
      </c>
      <c r="AD27">
        <v>2</v>
      </c>
      <c r="AG27" s="33"/>
    </row>
    <row r="28" spans="1:33" x14ac:dyDescent="0.25">
      <c r="A28" t="s">
        <v>145</v>
      </c>
      <c r="B28" s="35" t="s">
        <v>98</v>
      </c>
      <c r="C28" s="35"/>
      <c r="D28" s="35" t="s">
        <v>140</v>
      </c>
      <c r="E28" s="38"/>
      <c r="F28" s="36" t="s">
        <v>99</v>
      </c>
      <c r="G28" s="37"/>
      <c r="H28" s="37"/>
      <c r="I28" s="37"/>
      <c r="J28" s="103" t="s">
        <v>100</v>
      </c>
      <c r="K28" s="103"/>
      <c r="L28" s="103"/>
      <c r="M28" s="103"/>
      <c r="N28" s="103"/>
      <c r="O28" s="103"/>
      <c r="P28" s="103"/>
      <c r="Q28" s="103"/>
      <c r="R28" s="103"/>
      <c r="S28" s="38"/>
      <c r="T28" s="38"/>
      <c r="U28" s="38"/>
      <c r="V28" s="38"/>
      <c r="W28" s="39"/>
      <c r="X28" s="38"/>
      <c r="Y28" s="50">
        <f t="shared" si="2"/>
        <v>0</v>
      </c>
      <c r="Z28" s="50">
        <f t="shared" si="2"/>
        <v>0</v>
      </c>
      <c r="AA28" s="50">
        <f t="shared" si="2"/>
        <v>0</v>
      </c>
      <c r="AB28" s="38"/>
      <c r="AC28" s="50">
        <f>AC29</f>
        <v>0</v>
      </c>
      <c r="AD28">
        <v>3</v>
      </c>
      <c r="AG28" s="38"/>
    </row>
    <row r="29" spans="1:33" x14ac:dyDescent="0.25">
      <c r="A29" t="s">
        <v>146</v>
      </c>
      <c r="B29" s="35" t="s">
        <v>98</v>
      </c>
      <c r="C29" s="35"/>
      <c r="D29" s="35" t="s">
        <v>140</v>
      </c>
      <c r="E29" s="38"/>
      <c r="F29" s="36" t="s">
        <v>102</v>
      </c>
      <c r="G29" s="37"/>
      <c r="H29" s="37"/>
      <c r="I29" s="37"/>
      <c r="J29" s="37"/>
      <c r="K29" s="103" t="s">
        <v>103</v>
      </c>
      <c r="L29" s="103"/>
      <c r="M29" s="103"/>
      <c r="N29" s="103"/>
      <c r="O29" s="103"/>
      <c r="P29" s="103"/>
      <c r="Q29" s="103"/>
      <c r="R29" s="103"/>
      <c r="S29" s="38"/>
      <c r="T29" s="38"/>
      <c r="U29" s="38"/>
      <c r="V29" s="38"/>
      <c r="W29" s="39"/>
      <c r="X29" s="38"/>
      <c r="Y29" s="50">
        <f>SUM(Y30:Y33)</f>
        <v>0</v>
      </c>
      <c r="Z29" s="50">
        <f>SUM(Z30:Z33)</f>
        <v>0</v>
      </c>
      <c r="AA29" s="50">
        <f>SUM(AA30:AA33)</f>
        <v>0</v>
      </c>
      <c r="AB29" s="38"/>
      <c r="AC29" s="50">
        <f>SUM(AC30:AC33)</f>
        <v>0</v>
      </c>
      <c r="AD29">
        <v>4</v>
      </c>
      <c r="AG29" s="38"/>
    </row>
    <row r="30" spans="1:33" x14ac:dyDescent="0.25">
      <c r="A30" t="s">
        <v>147</v>
      </c>
      <c r="B30" s="40" t="s">
        <v>105</v>
      </c>
      <c r="C30" s="40"/>
      <c r="D30" s="40" t="s">
        <v>140</v>
      </c>
      <c r="E30" s="44">
        <v>1</v>
      </c>
      <c r="F30" s="41" t="s">
        <v>106</v>
      </c>
      <c r="G30" s="43"/>
      <c r="H30" s="42"/>
      <c r="I30" s="42"/>
      <c r="J30" s="42"/>
      <c r="K30" s="42"/>
      <c r="L30" s="104" t="s">
        <v>107</v>
      </c>
      <c r="M30" s="104"/>
      <c r="N30" s="104"/>
      <c r="O30" s="104"/>
      <c r="P30" s="104"/>
      <c r="Q30" s="104"/>
      <c r="R30" s="105"/>
      <c r="S30" s="40" t="s">
        <v>108</v>
      </c>
      <c r="T30" s="45">
        <v>740.33</v>
      </c>
      <c r="W30" s="46"/>
      <c r="X30" s="47">
        <f xml:space="preserve"> ROUND(U30,2)+ROUND(V30,2)+ROUND(W30,2)</f>
        <v>0</v>
      </c>
      <c r="AA30" s="47">
        <f xml:space="preserve"> ROUND(ROUND(T30,3)*X30,2)</f>
        <v>0</v>
      </c>
      <c r="AB30" s="48">
        <v>0.2</v>
      </c>
      <c r="AC30" s="47">
        <f xml:space="preserve"> ROUND((1+AB30)*ROUND(T30,3)*X30,2)</f>
        <v>0</v>
      </c>
      <c r="AD30">
        <v>5</v>
      </c>
      <c r="AG30" s="49"/>
    </row>
    <row r="31" spans="1:33" x14ac:dyDescent="0.25">
      <c r="A31" t="s">
        <v>148</v>
      </c>
      <c r="B31" s="40" t="s">
        <v>105</v>
      </c>
      <c r="C31" s="40"/>
      <c r="D31" s="40" t="s">
        <v>140</v>
      </c>
      <c r="E31" s="44">
        <v>2</v>
      </c>
      <c r="F31" s="41" t="s">
        <v>110</v>
      </c>
      <c r="G31" s="43"/>
      <c r="H31" s="42"/>
      <c r="I31" s="42"/>
      <c r="J31" s="42"/>
      <c r="K31" s="42"/>
      <c r="L31" s="104" t="s">
        <v>111</v>
      </c>
      <c r="M31" s="104"/>
      <c r="N31" s="104"/>
      <c r="O31" s="104"/>
      <c r="P31" s="104"/>
      <c r="Q31" s="104"/>
      <c r="R31" s="105"/>
      <c r="S31" s="40" t="s">
        <v>108</v>
      </c>
      <c r="T31" s="45">
        <v>740.33</v>
      </c>
      <c r="W31" s="46"/>
      <c r="X31" s="47">
        <f xml:space="preserve"> ROUND(U31,2)+ROUND(V31,2)+ROUND(W31,2)</f>
        <v>0</v>
      </c>
      <c r="AA31" s="47">
        <f xml:space="preserve"> ROUND(ROUND(T31,3)*X31,2)</f>
        <v>0</v>
      </c>
      <c r="AB31" s="48">
        <v>0.2</v>
      </c>
      <c r="AC31" s="47">
        <f xml:space="preserve"> ROUND((1+AB31)*ROUND(T31,3)*X31,2)</f>
        <v>0</v>
      </c>
      <c r="AD31">
        <v>5</v>
      </c>
      <c r="AG31" s="49"/>
    </row>
    <row r="32" spans="1:33" x14ac:dyDescent="0.25">
      <c r="A32" t="s">
        <v>149</v>
      </c>
      <c r="B32" s="40" t="s">
        <v>105</v>
      </c>
      <c r="C32" s="40"/>
      <c r="D32" s="40" t="s">
        <v>140</v>
      </c>
      <c r="E32" s="44">
        <v>3</v>
      </c>
      <c r="F32" s="41" t="s">
        <v>113</v>
      </c>
      <c r="G32" s="43"/>
      <c r="H32" s="42"/>
      <c r="I32" s="42"/>
      <c r="J32" s="42"/>
      <c r="K32" s="42"/>
      <c r="L32" s="104" t="s">
        <v>114</v>
      </c>
      <c r="M32" s="104"/>
      <c r="N32" s="104"/>
      <c r="O32" s="104"/>
      <c r="P32" s="104"/>
      <c r="Q32" s="104"/>
      <c r="R32" s="105"/>
      <c r="S32" s="40" t="s">
        <v>108</v>
      </c>
      <c r="T32" s="45">
        <v>8173.415</v>
      </c>
      <c r="W32" s="46"/>
      <c r="X32" s="47">
        <f xml:space="preserve"> ROUND(U32,2)+ROUND(V32,2)+ROUND(W32,2)</f>
        <v>0</v>
      </c>
      <c r="AA32" s="47">
        <f xml:space="preserve"> ROUND(ROUND(T32,3)*X32,2)</f>
        <v>0</v>
      </c>
      <c r="AB32" s="48">
        <v>0.2</v>
      </c>
      <c r="AC32" s="47">
        <f xml:space="preserve"> ROUND((1+AB32)*ROUND(T32,3)*X32,2)</f>
        <v>0</v>
      </c>
      <c r="AD32">
        <v>5</v>
      </c>
      <c r="AG32" s="49"/>
    </row>
    <row r="33" spans="1:33" x14ac:dyDescent="0.25">
      <c r="A33" t="s">
        <v>150</v>
      </c>
      <c r="B33" s="40" t="s">
        <v>105</v>
      </c>
      <c r="C33" s="40"/>
      <c r="D33" s="40" t="s">
        <v>140</v>
      </c>
      <c r="E33" s="44">
        <v>4</v>
      </c>
      <c r="F33" s="41" t="s">
        <v>116</v>
      </c>
      <c r="G33" s="43"/>
      <c r="H33" s="42"/>
      <c r="I33" s="42"/>
      <c r="J33" s="42"/>
      <c r="K33" s="42"/>
      <c r="L33" s="104" t="s">
        <v>117</v>
      </c>
      <c r="M33" s="104"/>
      <c r="N33" s="104"/>
      <c r="O33" s="104"/>
      <c r="P33" s="104"/>
      <c r="Q33" s="104"/>
      <c r="R33" s="105"/>
      <c r="S33" s="40" t="s">
        <v>108</v>
      </c>
      <c r="T33" s="45">
        <v>8173.415</v>
      </c>
      <c r="W33" s="46"/>
      <c r="X33" s="47">
        <f xml:space="preserve"> ROUND(U33,2)+ROUND(V33,2)+ROUND(W33,2)</f>
        <v>0</v>
      </c>
      <c r="AA33" s="47">
        <f xml:space="preserve"> ROUND(ROUND(T33,3)*X33,2)</f>
        <v>0</v>
      </c>
      <c r="AB33" s="48">
        <v>0.2</v>
      </c>
      <c r="AC33" s="47">
        <f xml:space="preserve"> ROUND((1+AB33)*ROUND(T33,3)*X33,2)</f>
        <v>0</v>
      </c>
      <c r="AD33">
        <v>5</v>
      </c>
      <c r="AG33" s="49"/>
    </row>
  </sheetData>
  <sheetProtection password="DE4B" sheet="1" objects="1" formatCells="0" formatColumns="0" formatRows="0" autoFilter="0"/>
  <autoFilter ref="B5:AG5" xr:uid="{00000000-0009-0000-0000-000001000000}"/>
  <mergeCells count="50">
    <mergeCell ref="L33:R33"/>
    <mergeCell ref="J28:R28"/>
    <mergeCell ref="K29:R29"/>
    <mergeCell ref="L30:R30"/>
    <mergeCell ref="L31:R31"/>
    <mergeCell ref="L32:R32"/>
    <mergeCell ref="K23:R23"/>
    <mergeCell ref="L24:R24"/>
    <mergeCell ref="L25:R25"/>
    <mergeCell ref="H26:R26"/>
    <mergeCell ref="I27:R27"/>
    <mergeCell ref="I18:R18"/>
    <mergeCell ref="J19:R19"/>
    <mergeCell ref="K20:R20"/>
    <mergeCell ref="L21:R21"/>
    <mergeCell ref="L22:R22"/>
    <mergeCell ref="L13:R13"/>
    <mergeCell ref="L14:R14"/>
    <mergeCell ref="L15:R15"/>
    <mergeCell ref="L16:R16"/>
    <mergeCell ref="H17:R17"/>
    <mergeCell ref="G8:R8"/>
    <mergeCell ref="H9:R9"/>
    <mergeCell ref="I10:R10"/>
    <mergeCell ref="J11:R11"/>
    <mergeCell ref="K12:R12"/>
    <mergeCell ref="AA4:AF4"/>
    <mergeCell ref="AA1:AF1"/>
    <mergeCell ref="AA2:AF2"/>
    <mergeCell ref="AA3:AF3"/>
    <mergeCell ref="AG5:AG7"/>
    <mergeCell ref="T5:T7"/>
    <mergeCell ref="AA5:AA7"/>
    <mergeCell ref="AF5:AF7"/>
    <mergeCell ref="U5:U7"/>
    <mergeCell ref="V5:V7"/>
    <mergeCell ref="Z5:Z7"/>
    <mergeCell ref="Y5:Y7"/>
    <mergeCell ref="W5:W7"/>
    <mergeCell ref="X5:X7"/>
    <mergeCell ref="AC5:AC7"/>
    <mergeCell ref="AB5:AB7"/>
    <mergeCell ref="AE5:AE7"/>
    <mergeCell ref="B5:B7"/>
    <mergeCell ref="C5:C7"/>
    <mergeCell ref="F5:F7"/>
    <mergeCell ref="G5:R7"/>
    <mergeCell ref="S5:S7"/>
    <mergeCell ref="D5:D7"/>
    <mergeCell ref="E5:E7"/>
  </mergeCells>
  <pageMargins left="0.7" right="0.7" top="0.78740157499999996" bottom="0.78740157499999996" header="0.3" footer="0.3"/>
  <pageSetup paperSize="9" scale="4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9"/>
  <sheetViews>
    <sheetView showGridLines="0" workbookViewId="0">
      <selection activeCell="A3" sqref="A3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65.7109375" customWidth="1"/>
    <col min="4" max="4" width="14.7109375" customWidth="1"/>
  </cols>
  <sheetData>
    <row r="1" spans="2:4" ht="52.5" customHeight="1" x14ac:dyDescent="0.25"/>
    <row r="2" spans="2:4" ht="18.75" x14ac:dyDescent="0.3">
      <c r="B2" s="1" t="s">
        <v>36</v>
      </c>
    </row>
    <row r="3" spans="2:4" ht="6.95" customHeight="1" x14ac:dyDescent="0.25"/>
    <row r="4" spans="2:4" x14ac:dyDescent="0.25">
      <c r="B4" s="82" t="s">
        <v>8</v>
      </c>
      <c r="C4" s="82" t="s">
        <v>9</v>
      </c>
      <c r="D4" s="82" t="s">
        <v>32</v>
      </c>
    </row>
    <row r="5" spans="2:4" x14ac:dyDescent="0.25">
      <c r="B5" s="84"/>
      <c r="C5" s="84"/>
      <c r="D5" s="84"/>
    </row>
    <row r="6" spans="2:4" x14ac:dyDescent="0.25">
      <c r="B6" s="40" t="s">
        <v>91</v>
      </c>
      <c r="C6" s="54" t="s">
        <v>92</v>
      </c>
      <c r="D6" s="47">
        <f xml:space="preserve"> Rozpočet!AA9</f>
        <v>0</v>
      </c>
    </row>
    <row r="7" spans="2:4" x14ac:dyDescent="0.25">
      <c r="B7" s="40" t="s">
        <v>119</v>
      </c>
      <c r="C7" s="54" t="s">
        <v>120</v>
      </c>
      <c r="D7" s="47">
        <f xml:space="preserve"> Rozpočet!AA17</f>
        <v>0</v>
      </c>
    </row>
    <row r="8" spans="2:4" x14ac:dyDescent="0.25">
      <c r="B8" s="40" t="s">
        <v>140</v>
      </c>
      <c r="C8" s="54" t="s">
        <v>141</v>
      </c>
      <c r="D8" s="47">
        <f xml:space="preserve"> Rozpočet!AA26</f>
        <v>0</v>
      </c>
    </row>
    <row r="9" spans="2:4" x14ac:dyDescent="0.25">
      <c r="B9" s="55"/>
      <c r="C9" s="55"/>
      <c r="D9" s="56">
        <f xml:space="preserve"> D6+D7+D8</f>
        <v>0</v>
      </c>
    </row>
  </sheetData>
  <sheetProtection password="DE4B" sheet="1" objects="1" formatCells="0" formatColumns="0" formatRows="0" autoFilter="0"/>
  <mergeCells count="3">
    <mergeCell ref="D4:D5"/>
    <mergeCell ref="C4:C5"/>
    <mergeCell ref="B4:B5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1"/>
  <sheetViews>
    <sheetView showGridLines="0" topLeftCell="A31" workbookViewId="0">
      <selection activeCell="A4" sqref="A4"/>
    </sheetView>
  </sheetViews>
  <sheetFormatPr defaultColWidth="9.140625" defaultRowHeight="15" x14ac:dyDescent="0.25"/>
  <sheetData>
    <row r="1" spans="1:9" ht="52.5" customHeight="1" x14ac:dyDescent="0.25"/>
    <row r="3" spans="1:9" ht="26.25" x14ac:dyDescent="0.4">
      <c r="A3" s="15" t="s">
        <v>37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9" ht="15.75" x14ac:dyDescent="0.25">
      <c r="A5" s="57"/>
      <c r="B5" s="58" t="s">
        <v>38</v>
      </c>
      <c r="C5" s="57"/>
      <c r="D5" s="57"/>
      <c r="E5" s="57"/>
      <c r="F5" s="57"/>
      <c r="G5" s="57"/>
      <c r="H5" s="57"/>
      <c r="I5" s="57"/>
    </row>
    <row r="6" spans="1:9" x14ac:dyDescent="0.25">
      <c r="A6" s="57"/>
      <c r="B6" s="59" t="s">
        <v>77</v>
      </c>
      <c r="C6" s="57"/>
      <c r="D6" s="57"/>
      <c r="E6" s="57"/>
      <c r="F6" s="57"/>
      <c r="G6" s="57"/>
      <c r="H6" s="57"/>
      <c r="I6" s="57"/>
    </row>
    <row r="7" spans="1:9" x14ac:dyDescent="0.25">
      <c r="A7" s="57"/>
      <c r="B7" s="57"/>
      <c r="C7" s="60" t="s">
        <v>75</v>
      </c>
      <c r="D7" s="57"/>
      <c r="E7" s="57"/>
      <c r="F7" s="57"/>
      <c r="G7" s="57"/>
      <c r="H7" s="57"/>
      <c r="I7" s="57"/>
    </row>
    <row r="8" spans="1:9" ht="15.75" x14ac:dyDescent="0.25">
      <c r="A8" s="57"/>
      <c r="B8" s="58" t="s">
        <v>39</v>
      </c>
      <c r="C8" s="57"/>
      <c r="D8" s="57"/>
      <c r="E8" s="57"/>
      <c r="F8" s="57"/>
      <c r="G8" s="57"/>
      <c r="H8" s="57"/>
      <c r="I8" s="57"/>
    </row>
    <row r="9" spans="1:9" x14ac:dyDescent="0.25">
      <c r="A9" s="57"/>
      <c r="B9" s="59" t="s">
        <v>40</v>
      </c>
      <c r="C9" s="57"/>
      <c r="D9" s="57"/>
      <c r="E9" s="57"/>
      <c r="F9" s="57"/>
      <c r="G9" s="57"/>
      <c r="H9" s="57"/>
      <c r="I9" s="57"/>
    </row>
    <row r="10" spans="1:9" x14ac:dyDescent="0.25">
      <c r="A10" s="57"/>
      <c r="B10" s="57"/>
      <c r="C10" s="60" t="s">
        <v>41</v>
      </c>
      <c r="D10" s="57"/>
      <c r="E10" s="57"/>
      <c r="F10" s="57"/>
      <c r="G10" s="57"/>
      <c r="H10" s="57"/>
      <c r="I10" s="57"/>
    </row>
    <row r="11" spans="1:9" x14ac:dyDescent="0.25">
      <c r="A11" s="57"/>
      <c r="B11" s="57"/>
      <c r="C11" s="60" t="s">
        <v>67</v>
      </c>
      <c r="D11" s="57"/>
      <c r="E11" s="57"/>
      <c r="F11" s="57"/>
      <c r="G11" s="57"/>
      <c r="H11" s="57"/>
      <c r="I11" s="57"/>
    </row>
    <row r="12" spans="1:9" x14ac:dyDescent="0.25">
      <c r="A12" s="57"/>
      <c r="B12" s="57"/>
      <c r="C12" s="61"/>
      <c r="D12" s="57"/>
      <c r="E12" s="57"/>
      <c r="F12" s="57"/>
      <c r="G12" s="57"/>
      <c r="H12" s="57"/>
      <c r="I12" s="57"/>
    </row>
    <row r="13" spans="1:9" x14ac:dyDescent="0.25">
      <c r="A13" s="57"/>
      <c r="B13" s="59" t="s">
        <v>42</v>
      </c>
      <c r="C13" s="57"/>
      <c r="D13" s="57"/>
      <c r="E13" s="57"/>
      <c r="F13" s="57"/>
      <c r="G13" s="57"/>
      <c r="H13" s="57"/>
      <c r="I13" s="57"/>
    </row>
    <row r="14" spans="1:9" x14ac:dyDescent="0.25">
      <c r="A14" s="57"/>
      <c r="B14" s="57"/>
      <c r="C14" s="60" t="s">
        <v>43</v>
      </c>
      <c r="D14" s="57"/>
      <c r="E14" s="57"/>
      <c r="F14" s="57"/>
      <c r="G14" s="57"/>
      <c r="H14" s="57"/>
      <c r="I14" s="57"/>
    </row>
    <row r="15" spans="1:9" x14ac:dyDescent="0.25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5.75" x14ac:dyDescent="0.25">
      <c r="A16" s="57"/>
      <c r="B16" s="58" t="s">
        <v>44</v>
      </c>
      <c r="C16" s="57"/>
      <c r="D16" s="57"/>
      <c r="E16" s="57"/>
      <c r="F16" s="57"/>
      <c r="G16" s="57"/>
      <c r="H16" s="57"/>
      <c r="I16" s="57"/>
    </row>
    <row r="17" spans="1:14" x14ac:dyDescent="0.25">
      <c r="A17" s="57"/>
      <c r="B17" s="59" t="s">
        <v>45</v>
      </c>
      <c r="C17" s="57"/>
      <c r="D17" s="57"/>
      <c r="E17" s="57"/>
      <c r="F17" s="57"/>
      <c r="G17" s="57"/>
      <c r="H17" s="57"/>
      <c r="I17" s="57"/>
    </row>
    <row r="18" spans="1:14" x14ac:dyDescent="0.25">
      <c r="A18" s="57"/>
      <c r="B18" s="57"/>
      <c r="C18" s="60" t="s">
        <v>46</v>
      </c>
      <c r="D18" s="57"/>
      <c r="E18" s="57"/>
      <c r="F18" s="57"/>
      <c r="G18" s="57"/>
      <c r="H18" s="57"/>
      <c r="I18" s="57"/>
      <c r="J18" s="62"/>
      <c r="K18" s="62"/>
      <c r="L18" s="62"/>
      <c r="M18" s="62"/>
      <c r="N18" s="62"/>
    </row>
    <row r="19" spans="1:14" x14ac:dyDescent="0.25">
      <c r="A19" s="57"/>
      <c r="B19" s="57"/>
      <c r="C19" s="60" t="s">
        <v>47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x14ac:dyDescent="0.25">
      <c r="A20" s="57"/>
      <c r="B20" s="57"/>
      <c r="C20" s="60" t="s">
        <v>48</v>
      </c>
      <c r="D20" s="57"/>
      <c r="E20" s="57"/>
      <c r="F20" s="57"/>
      <c r="G20" s="57"/>
      <c r="H20" s="57"/>
      <c r="I20" s="57"/>
      <c r="J20" s="62"/>
      <c r="K20" s="62"/>
      <c r="L20" s="62"/>
      <c r="M20" s="62"/>
      <c r="N20" s="62"/>
    </row>
    <row r="21" spans="1:14" x14ac:dyDescent="0.25">
      <c r="A21" s="57"/>
      <c r="B21" s="57"/>
      <c r="C21" s="60" t="s">
        <v>49</v>
      </c>
      <c r="D21" s="57"/>
      <c r="E21" s="57"/>
      <c r="F21" s="57"/>
      <c r="G21" s="57"/>
      <c r="H21" s="57"/>
      <c r="I21" s="57"/>
      <c r="J21" s="62"/>
      <c r="K21" s="62"/>
      <c r="L21" s="62"/>
      <c r="M21" s="62"/>
      <c r="N21" s="62"/>
    </row>
    <row r="22" spans="1:14" x14ac:dyDescent="0.25">
      <c r="A22" s="57"/>
      <c r="B22" s="57"/>
      <c r="C22" s="60" t="s">
        <v>50</v>
      </c>
      <c r="D22" s="57"/>
      <c r="E22" s="57"/>
      <c r="F22" s="57"/>
      <c r="G22" s="57"/>
      <c r="H22" s="57"/>
      <c r="I22" s="57"/>
      <c r="J22" s="62"/>
      <c r="K22" s="62"/>
      <c r="L22" s="62"/>
      <c r="M22" s="62"/>
      <c r="N22" s="62"/>
    </row>
    <row r="23" spans="1:14" x14ac:dyDescent="0.25">
      <c r="A23" s="57"/>
      <c r="B23" s="57"/>
      <c r="C23" s="60" t="s">
        <v>51</v>
      </c>
      <c r="D23" s="57"/>
      <c r="E23" s="57"/>
      <c r="F23" s="57"/>
      <c r="G23" s="57"/>
      <c r="H23" s="57"/>
      <c r="I23" s="57"/>
      <c r="J23" s="62"/>
      <c r="K23" s="62"/>
      <c r="L23" s="62"/>
      <c r="M23" s="62"/>
      <c r="N23" s="62"/>
    </row>
    <row r="24" spans="1:14" x14ac:dyDescent="0.25">
      <c r="A24" s="57"/>
      <c r="B24" s="57"/>
      <c r="C24" s="60" t="s">
        <v>52</v>
      </c>
      <c r="D24" s="57"/>
      <c r="E24" s="57"/>
      <c r="F24" s="57"/>
      <c r="G24" s="57"/>
      <c r="H24" s="57"/>
      <c r="I24" s="57"/>
      <c r="J24" s="62"/>
      <c r="K24" s="62"/>
      <c r="L24" s="62"/>
      <c r="M24" s="62"/>
      <c r="N24" s="62"/>
    </row>
    <row r="25" spans="1:14" x14ac:dyDescent="0.25">
      <c r="A25" s="57"/>
      <c r="B25" s="64"/>
      <c r="C25" s="65"/>
      <c r="D25" s="65"/>
      <c r="E25" s="65"/>
      <c r="F25" s="65"/>
      <c r="G25" s="65"/>
      <c r="H25" s="65"/>
      <c r="I25" s="65"/>
      <c r="J25" s="62"/>
      <c r="K25" s="62"/>
      <c r="L25" s="62"/>
      <c r="M25" s="62"/>
      <c r="N25" s="62"/>
    </row>
    <row r="26" spans="1:14" ht="15.75" x14ac:dyDescent="0.25">
      <c r="A26" s="57"/>
      <c r="B26" s="58" t="s">
        <v>53</v>
      </c>
      <c r="C26" s="65"/>
      <c r="D26" s="65"/>
      <c r="E26" s="65"/>
      <c r="F26" s="65"/>
      <c r="G26" s="65"/>
      <c r="H26" s="65"/>
      <c r="I26" s="65"/>
      <c r="J26" s="62"/>
      <c r="K26" s="62"/>
      <c r="L26" s="62"/>
      <c r="M26" s="62"/>
      <c r="N26" s="62"/>
    </row>
    <row r="27" spans="1:14" x14ac:dyDescent="0.25">
      <c r="A27" s="57"/>
      <c r="B27" s="59" t="s">
        <v>54</v>
      </c>
      <c r="C27" s="59"/>
      <c r="D27" s="59"/>
      <c r="E27" s="65"/>
      <c r="F27" s="65"/>
      <c r="G27" s="65"/>
      <c r="H27" s="65"/>
      <c r="I27" s="65"/>
      <c r="J27" s="62"/>
      <c r="K27" s="62"/>
      <c r="L27" s="62"/>
      <c r="M27" s="62"/>
      <c r="N27" s="62"/>
    </row>
    <row r="28" spans="1:14" x14ac:dyDescent="0.25">
      <c r="A28" s="57"/>
      <c r="B28" s="65"/>
      <c r="C28" s="66" t="s">
        <v>55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5">
      <c r="A29" s="57"/>
      <c r="B29" s="57"/>
      <c r="C29" s="66" t="s">
        <v>56</v>
      </c>
      <c r="D29" s="67"/>
      <c r="E29" s="67"/>
      <c r="F29" s="67"/>
      <c r="G29" s="67"/>
      <c r="H29" s="67"/>
      <c r="I29" s="67"/>
      <c r="J29" s="62"/>
      <c r="K29" s="62"/>
      <c r="L29" s="62"/>
      <c r="M29" s="62"/>
      <c r="N29" s="62"/>
    </row>
    <row r="31" spans="1:14" x14ac:dyDescent="0.25">
      <c r="A31" s="62"/>
      <c r="B31" s="62"/>
      <c r="C31" s="62"/>
      <c r="D31" s="67"/>
      <c r="E31" s="67"/>
      <c r="F31" s="67"/>
      <c r="G31" s="67"/>
      <c r="H31" s="67"/>
      <c r="I31" s="67"/>
      <c r="J31" s="62"/>
      <c r="K31" s="62"/>
      <c r="L31" s="62"/>
      <c r="M31" s="62"/>
      <c r="N31" s="62"/>
    </row>
    <row r="32" spans="1:14" ht="26.25" x14ac:dyDescent="0.4">
      <c r="A32" s="15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4" spans="2:3" ht="15.75" x14ac:dyDescent="0.25">
      <c r="B34" s="68" t="s">
        <v>57</v>
      </c>
      <c r="C34" s="62"/>
    </row>
    <row r="35" spans="2:3" x14ac:dyDescent="0.25">
      <c r="B35" s="59" t="s">
        <v>58</v>
      </c>
      <c r="C35" s="62"/>
    </row>
    <row r="36" spans="2:3" x14ac:dyDescent="0.25">
      <c r="B36" s="62"/>
      <c r="C36" s="66" t="s">
        <v>68</v>
      </c>
    </row>
    <row r="38" spans="2:3" ht="15.75" x14ac:dyDescent="0.25">
      <c r="B38" s="68" t="s">
        <v>59</v>
      </c>
      <c r="C38" s="62"/>
    </row>
    <row r="39" spans="2:3" x14ac:dyDescent="0.25">
      <c r="B39" s="59" t="s">
        <v>60</v>
      </c>
      <c r="C39" s="62"/>
    </row>
    <row r="40" spans="2:3" x14ac:dyDescent="0.25">
      <c r="B40" s="62"/>
      <c r="C40" s="66" t="s">
        <v>69</v>
      </c>
    </row>
    <row r="41" spans="2:3" x14ac:dyDescent="0.25">
      <c r="B41" s="62"/>
      <c r="C41" s="66" t="s">
        <v>61</v>
      </c>
    </row>
    <row r="43" spans="2:3" ht="15.75" x14ac:dyDescent="0.25">
      <c r="B43" s="68" t="s">
        <v>62</v>
      </c>
      <c r="C43" s="62"/>
    </row>
    <row r="44" spans="2:3" x14ac:dyDescent="0.25">
      <c r="B44" s="62" t="s">
        <v>63</v>
      </c>
      <c r="C44" s="62"/>
    </row>
    <row r="45" spans="2:3" x14ac:dyDescent="0.25">
      <c r="B45" s="62"/>
      <c r="C45" s="66" t="s">
        <v>70</v>
      </c>
    </row>
    <row r="46" spans="2:3" x14ac:dyDescent="0.25">
      <c r="B46" s="62"/>
      <c r="C46" s="66" t="s">
        <v>71</v>
      </c>
    </row>
    <row r="48" spans="2:3" ht="15.75" x14ac:dyDescent="0.25">
      <c r="B48" s="68" t="s">
        <v>64</v>
      </c>
      <c r="C48" s="62"/>
    </row>
    <row r="49" spans="2:3" x14ac:dyDescent="0.25">
      <c r="B49" s="62" t="s">
        <v>65</v>
      </c>
      <c r="C49" s="62"/>
    </row>
    <row r="50" spans="2:3" x14ac:dyDescent="0.25">
      <c r="C50" s="66" t="s">
        <v>72</v>
      </c>
    </row>
    <row r="51" spans="2:3" x14ac:dyDescent="0.25">
      <c r="C51" s="66" t="s">
        <v>66</v>
      </c>
    </row>
  </sheetData>
  <sheetProtection password="DE4B" sheet="1" objects="1" formatCells="0" formatColumns="0" formatRows="0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27CC33D10FFF43B7AB6BA350A36496" ma:contentTypeVersion="10" ma:contentTypeDescription="Umožňuje vytvoriť nový dokument." ma:contentTypeScope="" ma:versionID="4ead563aa5cde1ea8e1470ec2b63cd88">
  <xsd:schema xmlns:xsd="http://www.w3.org/2001/XMLSchema" xmlns:xs="http://www.w3.org/2001/XMLSchema" xmlns:p="http://schemas.microsoft.com/office/2006/metadata/properties" xmlns:ns2="5f90c78e-9b46-4514-901b-5b7a3c369760" xmlns:ns3="a402ce15-8d51-434c-a54f-a272327c7a56" targetNamespace="http://schemas.microsoft.com/office/2006/metadata/properties" ma:root="true" ma:fieldsID="20c5a45293df5de140e9882b8c48dda7" ns2:_="" ns3:_="">
    <xsd:import namespace="5f90c78e-9b46-4514-901b-5b7a3c369760"/>
    <xsd:import namespace="a402ce15-8d51-434c-a54f-a272327c7a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0c78e-9b46-4514-901b-5b7a3c3697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ce15-8d51-434c-a54f-a272327c7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B56BC-89F5-4F82-B5AC-D7CAF55648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4BDAE8-D79A-44E8-88DD-709E6F3B6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7B5A6-F065-474D-AD8F-50480B5AC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Info</vt:lpstr>
      <vt:lpstr>Rozpočet</vt:lpstr>
      <vt:lpstr>Rekapitulácia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Prospect</cp:lastModifiedBy>
  <dcterms:created xsi:type="dcterms:W3CDTF">2020-10-14T09:55:18Z</dcterms:created>
  <dcterms:modified xsi:type="dcterms:W3CDTF">2021-05-27T09:55:01Z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0x0101003427CC33D10FFF43B7AB6BA350A36496</vt:lpwstr>
  </property>
</Properties>
</file>