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2"/>
  </bookViews>
  <sheets>
    <sheet name="Dlažby" sheetId="1" r:id="rId1"/>
    <sheet name="obklady" sheetId="2" r:id="rId2"/>
    <sheet name="Hárok3" sheetId="3" r:id="rId3"/>
  </sheets>
  <definedNames>
    <definedName name="_xlnm._FilterDatabase" localSheetId="0" hidden="1">Dlažby!$C$1:$K$81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3"/>
  <c r="I3"/>
  <c r="H4"/>
  <c r="H3"/>
  <c r="F4"/>
  <c r="F3"/>
  <c r="BK44" i="2"/>
  <c r="BI44"/>
  <c r="BH44"/>
  <c r="BG44"/>
  <c r="BF44"/>
  <c r="BE44"/>
  <c r="T44"/>
  <c r="R44"/>
  <c r="P44"/>
  <c r="J44"/>
  <c r="BK42"/>
  <c r="BI42"/>
  <c r="BH42"/>
  <c r="BG42"/>
  <c r="BF42"/>
  <c r="BE42"/>
  <c r="T42"/>
  <c r="R42"/>
  <c r="P42"/>
  <c r="J42"/>
  <c r="BK40"/>
  <c r="BI40"/>
  <c r="BH40"/>
  <c r="BG40"/>
  <c r="BF40"/>
  <c r="BE40"/>
  <c r="T40"/>
  <c r="R40"/>
  <c r="P40"/>
  <c r="J40"/>
  <c r="BK38"/>
  <c r="BI38"/>
  <c r="BH38"/>
  <c r="BG38"/>
  <c r="BF38"/>
  <c r="BE38"/>
  <c r="T38"/>
  <c r="R38"/>
  <c r="P38"/>
  <c r="J38"/>
  <c r="BK3"/>
  <c r="BI3"/>
  <c r="BH3"/>
  <c r="BG3"/>
  <c r="BF3"/>
  <c r="BE3"/>
  <c r="T3"/>
  <c r="T2" s="1"/>
  <c r="R3"/>
  <c r="P3"/>
  <c r="J3"/>
  <c r="BK2"/>
  <c r="R2"/>
  <c r="P2"/>
  <c r="J2"/>
  <c r="BK81" i="1"/>
  <c r="BI81"/>
  <c r="BH81"/>
  <c r="BG81"/>
  <c r="BF81"/>
  <c r="BE81"/>
  <c r="T81"/>
  <c r="R81"/>
  <c r="P81"/>
  <c r="J81"/>
  <c r="BK77"/>
  <c r="BI77"/>
  <c r="BH77"/>
  <c r="BG77"/>
  <c r="BF77"/>
  <c r="BE77"/>
  <c r="T77"/>
  <c r="R77"/>
  <c r="P77"/>
  <c r="J77"/>
  <c r="BK66"/>
  <c r="BI66"/>
  <c r="BH66"/>
  <c r="BG66"/>
  <c r="BF66"/>
  <c r="BE66"/>
  <c r="T66"/>
  <c r="R66"/>
  <c r="P66"/>
  <c r="J66"/>
  <c r="BK62"/>
  <c r="BI62"/>
  <c r="BH62"/>
  <c r="BG62"/>
  <c r="BF62"/>
  <c r="BE62"/>
  <c r="T62"/>
  <c r="R62"/>
  <c r="P62"/>
  <c r="J62"/>
  <c r="BK51"/>
  <c r="BI51"/>
  <c r="BH51"/>
  <c r="BG51"/>
  <c r="BF51"/>
  <c r="BE51"/>
  <c r="T51"/>
  <c r="R51"/>
  <c r="P51"/>
  <c r="J51"/>
  <c r="BK46"/>
  <c r="BI46"/>
  <c r="BH46"/>
  <c r="BG46"/>
  <c r="BF46"/>
  <c r="BE46"/>
  <c r="T46"/>
  <c r="R46"/>
  <c r="P46"/>
  <c r="J46"/>
  <c r="BK35"/>
  <c r="BI35"/>
  <c r="BH35"/>
  <c r="BG35"/>
  <c r="BF35"/>
  <c r="BE35"/>
  <c r="T35"/>
  <c r="R35"/>
  <c r="P35"/>
  <c r="J35"/>
  <c r="BK30"/>
  <c r="BI30"/>
  <c r="BH30"/>
  <c r="BG30"/>
  <c r="BF30"/>
  <c r="BE30"/>
  <c r="T30"/>
  <c r="R30"/>
  <c r="P30"/>
  <c r="J30"/>
  <c r="BK21"/>
  <c r="BI21"/>
  <c r="BH21"/>
  <c r="BG21"/>
  <c r="BF21"/>
  <c r="BE21"/>
  <c r="T21"/>
  <c r="R21"/>
  <c r="P21"/>
  <c r="J21"/>
  <c r="BK15"/>
  <c r="BI15"/>
  <c r="BH15"/>
  <c r="BG15"/>
  <c r="BF15"/>
  <c r="BE15"/>
  <c r="T15"/>
  <c r="R15"/>
  <c r="P15"/>
  <c r="J15"/>
  <c r="BK9"/>
  <c r="BI9"/>
  <c r="BH9"/>
  <c r="BG9"/>
  <c r="BF9"/>
  <c r="BE9"/>
  <c r="T9"/>
  <c r="R9"/>
  <c r="P9"/>
  <c r="J9"/>
  <c r="BK3"/>
  <c r="BI3"/>
  <c r="BH3"/>
  <c r="BG3"/>
  <c r="BF3"/>
  <c r="BE3"/>
  <c r="T3"/>
  <c r="T2" s="1"/>
  <c r="R3"/>
  <c r="P3"/>
  <c r="P2" s="1"/>
  <c r="J3"/>
  <c r="BK2"/>
  <c r="J2" s="1"/>
  <c r="R2"/>
</calcChain>
</file>

<file path=xl/sharedStrings.xml><?xml version="1.0" encoding="utf-8"?>
<sst xmlns="http://schemas.openxmlformats.org/spreadsheetml/2006/main" count="1130" uniqueCount="208">
  <si>
    <t>PČ</t>
  </si>
  <si>
    <t>Typ</t>
  </si>
  <si>
    <t>Kód</t>
  </si>
  <si>
    <t>Popis</t>
  </si>
  <si>
    <t>MJ</t>
  </si>
  <si>
    <t>Množstvo</t>
  </si>
  <si>
    <t>J.cena [EUR]</t>
  </si>
  <si>
    <t>Cena celkom [EUR]</t>
  </si>
  <si>
    <t>Cenová sústava</t>
  </si>
  <si>
    <t>DPH</t>
  </si>
  <si>
    <t>J. Nh [h]</t>
  </si>
  <si>
    <t>Nh celkom [h]</t>
  </si>
  <si>
    <t>J. hmotnosť [t]</t>
  </si>
  <si>
    <t>Hmotnosť celkom [t]</t>
  </si>
  <si>
    <t>J. suť [t]</t>
  </si>
  <si>
    <t>Suť Celkom [t]</t>
  </si>
  <si>
    <t>D</t>
  </si>
  <si>
    <t>771</t>
  </si>
  <si>
    <t>Podlahy z dlaždíc</t>
  </si>
  <si>
    <t>2</t>
  </si>
  <si>
    <t>1</t>
  </si>
  <si>
    <t>ROZPOCET</t>
  </si>
  <si>
    <t>548</t>
  </si>
  <si>
    <t>K</t>
  </si>
  <si>
    <t>771275307</t>
  </si>
  <si>
    <t>Montáž obkladov schodiskových stupňov dlaždicami do flexibilného tmelu</t>
  </si>
  <si>
    <t>m2</t>
  </si>
  <si>
    <t>znížená</t>
  </si>
  <si>
    <t>16</t>
  </si>
  <si>
    <t>1579296592</t>
  </si>
  <si>
    <t>VV</t>
  </si>
  <si>
    <t>1,5*(12+3+12)*(0,17+0,3)</t>
  </si>
  <si>
    <t>True</t>
  </si>
  <si>
    <t>0</t>
  </si>
  <si>
    <t>1,8*(12+3+12)*(0,17+0,3)</t>
  </si>
  <si>
    <t>Medzisúčet</t>
  </si>
  <si>
    <t>3</t>
  </si>
  <si>
    <t>0,023</t>
  </si>
  <si>
    <t>Súčet</t>
  </si>
  <si>
    <t>4</t>
  </si>
  <si>
    <t>549</t>
  </si>
  <si>
    <t>M</t>
  </si>
  <si>
    <t>597640007800.1</t>
  </si>
  <si>
    <t>Schodovka keramická 300x600 mm, presný výber pri realizácii</t>
  </si>
  <si>
    <t>ks</t>
  </si>
  <si>
    <t>32</t>
  </si>
  <si>
    <t>2002416043</t>
  </si>
  <si>
    <t>(1,5/0,6)*(12+3+12)</t>
  </si>
  <si>
    <t>(1,8/0,6)*(12+3+12)</t>
  </si>
  <si>
    <t>1,5</t>
  </si>
  <si>
    <t>550</t>
  </si>
  <si>
    <t>597740.2</t>
  </si>
  <si>
    <t>Dlaždice keramické - protišmykové R9, farba piesková, presný výber pri realizácii</t>
  </si>
  <si>
    <t>63453308</t>
  </si>
  <si>
    <t>1,5*(12+3+12)*0,17*1,02</t>
  </si>
  <si>
    <t>1,8*(12+3+12)*0,17*1,02</t>
  </si>
  <si>
    <t>0,05</t>
  </si>
  <si>
    <t>Súčet - podstupnice</t>
  </si>
  <si>
    <t>551</t>
  </si>
  <si>
    <t>771415004</t>
  </si>
  <si>
    <t>Montáž soklíkov z obkladačiek do tmelu veľ. 300 x 80 mm</t>
  </si>
  <si>
    <t>m</t>
  </si>
  <si>
    <t>-946893935</t>
  </si>
  <si>
    <t xml:space="preserve">2*(7,4+4,6)-(1,75+0,8+1,9+2*3,3+0,6)   </t>
  </si>
  <si>
    <t>2*(3,93+6,95)-(1,75+1,75+2*3,3+0,6)</t>
  </si>
  <si>
    <t>Medzisúčet - 1. NP s medzipodestami</t>
  </si>
  <si>
    <t>2,2+4,6+2,2-(1,75+0,8+1,9)</t>
  </si>
  <si>
    <t>2,05+3,93+2,05-(1,75+0,9)</t>
  </si>
  <si>
    <t>Medzisúčet - 2. NP podesty</t>
  </si>
  <si>
    <t>0,66</t>
  </si>
  <si>
    <t>552</t>
  </si>
  <si>
    <t>597740.3</t>
  </si>
  <si>
    <t>Dlaždice gres - sokel 300x80 mm, ako podlaha P5</t>
  </si>
  <si>
    <t>2125468847</t>
  </si>
  <si>
    <t>34/0,3*1,02</t>
  </si>
  <si>
    <t>0,4</t>
  </si>
  <si>
    <t>116*3,4 'Přepočítané koeficientom množstva</t>
  </si>
  <si>
    <t>False</t>
  </si>
  <si>
    <t>553</t>
  </si>
  <si>
    <t>771415064</t>
  </si>
  <si>
    <t>Montáž soklíkov z obkladačiek schodiskových stupňovitých do tmelu veľ. 300 x 80 mm</t>
  </si>
  <si>
    <t>-1033238868</t>
  </si>
  <si>
    <t>(0,17+0,3)*11+0,17</t>
  </si>
  <si>
    <t>(0,17+0,3)*2+0,17</t>
  </si>
  <si>
    <t>1,42</t>
  </si>
  <si>
    <t>554</t>
  </si>
  <si>
    <t>924424716</t>
  </si>
  <si>
    <t>25,0/0,3*1,05</t>
  </si>
  <si>
    <t>2,5</t>
  </si>
  <si>
    <t>90*3,4 'Přepočítané koeficientom množstva</t>
  </si>
  <si>
    <t>555</t>
  </si>
  <si>
    <t>771576109</t>
  </si>
  <si>
    <t xml:space="preserve">Montáž podláh z dlaždíc keramických do tmelu flexibilného  </t>
  </si>
  <si>
    <t>143092623</t>
  </si>
  <si>
    <t>1,42+1,04+5,22+3,17+27,66    "A</t>
  </si>
  <si>
    <t>2,75+2,75+2,88+12,19+7,62+4,44+3,14+2,67+2,47+2,02+1,03+2,94+3,45     "B</t>
  </si>
  <si>
    <t xml:space="preserve">1,24+1,33+1,51+2,89+2,75+2,75+2,7+2,75+3,57+3,44+2,39    "C </t>
  </si>
  <si>
    <t>1,32</t>
  </si>
  <si>
    <t xml:space="preserve">Medzisúčet - P3  </t>
  </si>
  <si>
    <t>0    "A</t>
  </si>
  <si>
    <t>5,99+5,99+4,06+3,26+2,68+6,7+1,25+1,35+3,99+6,18+5,49+10,44+9,39+12,05    "B</t>
  </si>
  <si>
    <t>0,68</t>
  </si>
  <si>
    <t>Medzisúčet - P8</t>
  </si>
  <si>
    <t>556</t>
  </si>
  <si>
    <t>266564767</t>
  </si>
  <si>
    <t>197,0*1,02</t>
  </si>
  <si>
    <t>0,06</t>
  </si>
  <si>
    <t>557</t>
  </si>
  <si>
    <t>771576136</t>
  </si>
  <si>
    <t>Montáž podláh z dlaždíc keramických do tmelu flexibilného veľ. 600 x 600 mm</t>
  </si>
  <si>
    <t>236936886</t>
  </si>
  <si>
    <t>34,51-(1,8*3,3+1,8*0,6+1,8*3,3)   "A1.15 bez stupňov</t>
  </si>
  <si>
    <t>27,66-(1,5*3,3+1,5*0,6+1,5*3,3)   "A1.21 bez stupňov</t>
  </si>
  <si>
    <t>2,2*4,6      "A2.01 podesta</t>
  </si>
  <si>
    <t>2,05*3,93  "A2.09 podesta</t>
  </si>
  <si>
    <t>0,413</t>
  </si>
  <si>
    <t>Medzisúčet - P5</t>
  </si>
  <si>
    <t>14,52+3,68+13,75+1,4</t>
  </si>
  <si>
    <t>0,65</t>
  </si>
  <si>
    <t>Medzisúčet - P3</t>
  </si>
  <si>
    <t>558</t>
  </si>
  <si>
    <t>597740.1</t>
  </si>
  <si>
    <t>Dlaždice gres protišmykové 600x600 mm, presný výber pri realizácii</t>
  </si>
  <si>
    <t>1047359714</t>
  </si>
  <si>
    <t>91,0*1,05</t>
  </si>
  <si>
    <t>559</t>
  </si>
  <si>
    <t>998771102</t>
  </si>
  <si>
    <t>Presun hmôt pre podlahy z dlaždíc v objektoch výšky nad 6 do 12 m</t>
  </si>
  <si>
    <t>t</t>
  </si>
  <si>
    <t>-872475401</t>
  </si>
  <si>
    <t>781</t>
  </si>
  <si>
    <t>Dokončovacie práce a obklady</t>
  </si>
  <si>
    <t>584</t>
  </si>
  <si>
    <t>781445212</t>
  </si>
  <si>
    <t xml:space="preserve">Montáž obkladov vnútor. stien z obkladačiek kladených do tmelu flexibilného </t>
  </si>
  <si>
    <t>702631506</t>
  </si>
  <si>
    <t>2*2,0*(1,5+1,3+0,95*2)-(0,7*2+0,6*2)*1,97</t>
  </si>
  <si>
    <t>2*2,0*(3,1+3,1+2,85*2+1,9+3,15+2,35*2+2,15+0,9+1,5+3,0)-(0,8*6+0,9+0,6*2)*1,97</t>
  </si>
  <si>
    <t>2*2,0*(2,45+1,35)-0,8*1,97</t>
  </si>
  <si>
    <t>Medzisúčet - A</t>
  </si>
  <si>
    <t>2*2,0*(1,25+2,5+1,25+2,5+1,64+1,75)-0,6*1,97*3</t>
  </si>
  <si>
    <t>2*3,0*(3,22+2,5)-0,9*1,97</t>
  </si>
  <si>
    <t>2*2,0*(1,3*2+0,9*2+1,0+1,01+1,3+1,46+1,0*2)-0,6*1,97*8</t>
  </si>
  <si>
    <t>2*2,0*(2,1+1,3)-0,9*1,97</t>
  </si>
  <si>
    <t>2*2,0*(0,9+1,35)-0,6*1,97</t>
  </si>
  <si>
    <t>2*2,0*(1,05*2+2,5*2)-0,6*1,97*2</t>
  </si>
  <si>
    <t>Medzisúčet - B</t>
  </si>
  <si>
    <t>2*2,0*(1,1+1,28+1,1+1,41)-0,6*1,97*2</t>
  </si>
  <si>
    <t>2*2,0*(1,9+0,9+1,9+1,8)-0,6*1,97*2</t>
  </si>
  <si>
    <t>2*2,0*(1,26+1,26+2,5*2+1,27+1,25+2,5*2)-0,6*1,97*4</t>
  </si>
  <si>
    <t>2*2,0*(2,8+1,88+1,8+1,71+0,25+1,4*2+0,9*2+1,3+0,99)-(0,8+0,6*6)*1,97</t>
  </si>
  <si>
    <t>Medzisúčet - C</t>
  </si>
  <si>
    <t>2*2,0*(0,95+1,9+0,95+1,67*3)-0,6*1,97*7</t>
  </si>
  <si>
    <t>2*2,0*(1,5*2+1,8+1,1)-0,6*1,97*3</t>
  </si>
  <si>
    <t>2*3,0*(1,65+0,4+1,95)-0,8*1,97</t>
  </si>
  <si>
    <t>2*2,0*(1,475+1,95)-0,8*1,97</t>
  </si>
  <si>
    <t>2*3,0*(3,55+2,05)-0,9*1,97</t>
  </si>
  <si>
    <t>2*2,0*(1,55*2+1,1+0,9+1,9+2,1)-0,6*1,97*5</t>
  </si>
  <si>
    <t>2*3,0*(2,44+2,4)-(0,8*1,97+1,1*1,2)</t>
  </si>
  <si>
    <t>2*3,0*(2,44+3,85)-(0,8*1,97+1,1*1,2*2)</t>
  </si>
  <si>
    <t>Medzisúčet - 2. NP</t>
  </si>
  <si>
    <t xml:space="preserve">2*2,0*(4,15+1,75+0,25*2)-0,8*(1,97+2,0)    </t>
  </si>
  <si>
    <t xml:space="preserve">2*2,0*(4,15+2,6)-0,8*(1,97+2,0)  </t>
  </si>
  <si>
    <t xml:space="preserve">2*2,0*(4,15+3,0)-0,8*(1,97+2,0)   </t>
  </si>
  <si>
    <t>3,328</t>
  </si>
  <si>
    <t xml:space="preserve">Medzisúčet - 2. NP </t>
  </si>
  <si>
    <t>32,966</t>
  </si>
  <si>
    <t>585</t>
  </si>
  <si>
    <t>597640.1</t>
  </si>
  <si>
    <t>Keramický obklad 200x500 mm</t>
  </si>
  <si>
    <t>-809098705</t>
  </si>
  <si>
    <t>785,0*1,02</t>
  </si>
  <si>
    <t>586</t>
  </si>
  <si>
    <t>781445212.1</t>
  </si>
  <si>
    <t>Montáž obkladov vnútor. stien - príplatok za brúsenie obkladov na vonkajšie Jolly rohy 45°</t>
  </si>
  <si>
    <t>1623098291</t>
  </si>
  <si>
    <t>420,0   "odhad</t>
  </si>
  <si>
    <t>587</t>
  </si>
  <si>
    <t>781445212.2</t>
  </si>
  <si>
    <t>Montáž obkladov vnútor. stien - príplatok za antibakteriálnye škárovanie</t>
  </si>
  <si>
    <t>-659431550</t>
  </si>
  <si>
    <t>120,0   "odhad</t>
  </si>
  <si>
    <t>588</t>
  </si>
  <si>
    <t>998781102</t>
  </si>
  <si>
    <t>Presun hmôt pre obklady keramické v objektoch výšky nad 6 do 12 m</t>
  </si>
  <si>
    <t>144934906</t>
  </si>
  <si>
    <t>verejné WC</t>
  </si>
  <si>
    <t>Dlažba</t>
  </si>
  <si>
    <t>Gres dlažba protišmyková R9, 60x60cm, 8 mm, svetlosivá</t>
  </si>
  <si>
    <t>Obklad</t>
  </si>
  <si>
    <t>keramický obklad 60x30cm, svetlosivá</t>
  </si>
  <si>
    <t>Zvyšok (umyvárne chirurgov, sociálky, technické...)</t>
  </si>
  <si>
    <t>Dlažba protišmyková R9, 300x300, 8 mm, svetlosivá</t>
  </si>
  <si>
    <t>keramický obklad 20x20cm (30x30), svetlosivá (hladká glazúra)</t>
  </si>
  <si>
    <t>Schodovka</t>
  </si>
  <si>
    <t>Gres R9 30x60cm, 8mm sivá</t>
  </si>
  <si>
    <t>Podesta</t>
  </si>
  <si>
    <t>Gres R9 60x60cm, 8mm sivá</t>
  </si>
  <si>
    <t>Sokel</t>
  </si>
  <si>
    <t>Gres R9 60x6cm, 8mm sivá</t>
  </si>
  <si>
    <t>Plochy a množstvá sú orientačné a budú upresnené.</t>
  </si>
  <si>
    <t>Schodiská</t>
  </si>
  <si>
    <t>Materál dodáva Menert</t>
  </si>
  <si>
    <t>Podlahy:</t>
  </si>
  <si>
    <t>Vyhladená mazanina</t>
  </si>
  <si>
    <t>Steny:</t>
  </si>
  <si>
    <t>Sádrová omietka; v operačnej sále bitumenová</t>
  </si>
  <si>
    <t>Predpríprava: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</si>
</sst>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00"/>
  </numFmts>
  <fonts count="11">
    <font>
      <sz val="11"/>
      <color rgb="FF000000"/>
      <name val="Arial CE"/>
      <family val="2"/>
      <charset val="238"/>
    </font>
    <font>
      <sz val="9"/>
      <name val="Arial CE"/>
      <charset val="1"/>
    </font>
    <font>
      <sz val="9"/>
      <color rgb="FF969696"/>
      <name val="Arial CE"/>
      <charset val="1"/>
    </font>
    <font>
      <sz val="8"/>
      <color rgb="FF003366"/>
      <name val="Arial CE"/>
      <charset val="1"/>
    </font>
    <font>
      <sz val="10"/>
      <color rgb="FF003366"/>
      <name val="Arial CE"/>
      <charset val="1"/>
    </font>
    <font>
      <sz val="8"/>
      <color rgb="FF505050"/>
      <name val="Arial CE"/>
      <charset val="1"/>
    </font>
    <font>
      <sz val="7"/>
      <color rgb="FF969696"/>
      <name val="Arial CE"/>
      <charset val="1"/>
    </font>
    <font>
      <sz val="8"/>
      <color rgb="FF0000A8"/>
      <name val="Arial CE"/>
      <charset val="1"/>
    </font>
    <font>
      <sz val="8"/>
      <color rgb="FFFF0000"/>
      <name val="Arial CE"/>
      <charset val="1"/>
    </font>
    <font>
      <i/>
      <sz val="9"/>
      <color rgb="FF0000FF"/>
      <name val="Arial CE"/>
      <charset val="1"/>
    </font>
    <font>
      <i/>
      <sz val="8"/>
      <color rgb="FF0000FF"/>
      <name val="Arial CE"/>
      <charset val="1"/>
    </font>
  </fonts>
  <fills count="5">
    <fill>
      <patternFill patternType="none"/>
    </fill>
    <fill>
      <patternFill patternType="gray125"/>
    </fill>
    <fill>
      <patternFill patternType="solid">
        <fgColor rgb="FFD2D2D2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 applyProtection="1">
      <protection locked="0"/>
    </xf>
    <xf numFmtId="4" fontId="4" fillId="0" borderId="0" xfId="0" applyNumberFormat="1" applyFont="1" applyAlignment="1"/>
    <xf numFmtId="0" fontId="3" fillId="0" borderId="5" xfId="0" applyFont="1" applyBorder="1" applyAlignment="1"/>
    <xf numFmtId="0" fontId="3" fillId="0" borderId="0" xfId="0" applyFont="1" applyBorder="1" applyAlignment="1"/>
    <xf numFmtId="164" fontId="3" fillId="0" borderId="0" xfId="0" applyNumberFormat="1" applyFont="1" applyBorder="1" applyAlignment="1"/>
    <xf numFmtId="164" fontId="3" fillId="0" borderId="6" xfId="0" applyNumberFormat="1" applyFont="1" applyBorder="1" applyAlignme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Border="1" applyAlignment="1" applyProtection="1">
      <alignment vertical="center"/>
      <protection locked="0"/>
    </xf>
    <xf numFmtId="4" fontId="1" fillId="3" borderId="7" xfId="0" applyNumberFormat="1" applyFont="1" applyFill="1" applyBorder="1" applyAlignment="1" applyProtection="1">
      <alignment vertical="center"/>
      <protection locked="0"/>
    </xf>
    <xf numFmtId="4" fontId="1" fillId="0" borderId="7" xfId="0" applyNumberFormat="1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5" fontId="7" fillId="0" borderId="0" xfId="0" applyNumberFormat="1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165" fontId="9" fillId="0" borderId="7" xfId="0" applyNumberFormat="1" applyFont="1" applyBorder="1" applyAlignment="1" applyProtection="1">
      <alignment vertical="center"/>
      <protection locked="0"/>
    </xf>
    <xf numFmtId="4" fontId="9" fillId="3" borderId="7" xfId="0" applyNumberFormat="1" applyFont="1" applyFill="1" applyBorder="1" applyAlignment="1" applyProtection="1">
      <alignment vertical="center"/>
      <protection locked="0"/>
    </xf>
    <xf numFmtId="4" fontId="9" fillId="0" borderId="7" xfId="0" applyNumberFormat="1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vertical="center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4" borderId="7" xfId="0" applyFont="1" applyFill="1" applyBorder="1" applyAlignment="1" applyProtection="1">
      <alignment horizontal="left" vertical="center" wrapText="1"/>
      <protection locked="0"/>
    </xf>
  </cellXfs>
  <cellStyles count="1">
    <cellStyle name="normáln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A8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M81"/>
  <sheetViews>
    <sheetView zoomScale="130" zoomScaleNormal="130" workbookViewId="0">
      <selection activeCell="E17" sqref="E17"/>
    </sheetView>
  </sheetViews>
  <sheetFormatPr defaultColWidth="8.625" defaultRowHeight="14.25"/>
  <cols>
    <col min="1" max="1" width="1.5" customWidth="1"/>
    <col min="2" max="2" width="1.75" customWidth="1"/>
    <col min="4" max="4" width="3.25" customWidth="1"/>
    <col min="5" max="5" width="13.25" customWidth="1"/>
    <col min="6" max="6" width="60.125" customWidth="1"/>
    <col min="7" max="7" width="3.625" customWidth="1"/>
    <col min="8" max="8" width="7.125" customWidth="1"/>
    <col min="13" max="28" width="10.5" hidden="1" customWidth="1"/>
  </cols>
  <sheetData>
    <row r="1" spans="1:65" s="12" customFormat="1" ht="36">
      <c r="A1" s="1"/>
      <c r="B1" s="2"/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5" t="s">
        <v>6</v>
      </c>
      <c r="J1" s="6" t="s">
        <v>7</v>
      </c>
      <c r="K1" s="7" t="s">
        <v>8</v>
      </c>
      <c r="L1" s="8"/>
      <c r="M1" s="9"/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1" t="s">
        <v>15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65" s="13" customFormat="1" ht="12.75">
      <c r="B2" s="14"/>
      <c r="D2" s="15" t="s">
        <v>16</v>
      </c>
      <c r="E2" s="16" t="s">
        <v>17</v>
      </c>
      <c r="F2" s="16" t="s">
        <v>18</v>
      </c>
      <c r="I2" s="17"/>
      <c r="J2" s="18">
        <f>BK2</f>
        <v>0</v>
      </c>
      <c r="L2" s="14"/>
      <c r="M2" s="19"/>
      <c r="N2" s="20"/>
      <c r="O2" s="20"/>
      <c r="P2" s="21">
        <f>SUM(P3:P81)</f>
        <v>0</v>
      </c>
      <c r="Q2" s="20"/>
      <c r="R2" s="21">
        <f>SUM(R3:R81)</f>
        <v>7.1769909999999992</v>
      </c>
      <c r="S2" s="20"/>
      <c r="T2" s="22">
        <f>SUM(T3:T81)</f>
        <v>0</v>
      </c>
      <c r="AR2" s="15" t="s">
        <v>19</v>
      </c>
      <c r="AT2" s="23" t="s">
        <v>16</v>
      </c>
      <c r="AU2" s="23" t="s">
        <v>20</v>
      </c>
      <c r="AY2" s="15" t="s">
        <v>21</v>
      </c>
      <c r="BK2" s="24">
        <f>SUM(BK3:BK81)</f>
        <v>0</v>
      </c>
    </row>
    <row r="3" spans="1:65" s="41" customFormat="1">
      <c r="A3" s="25"/>
      <c r="B3" s="26"/>
      <c r="C3" s="27" t="s">
        <v>22</v>
      </c>
      <c r="D3" s="27" t="s">
        <v>23</v>
      </c>
      <c r="E3" s="28" t="s">
        <v>24</v>
      </c>
      <c r="F3" s="29" t="s">
        <v>25</v>
      </c>
      <c r="G3" s="30" t="s">
        <v>26</v>
      </c>
      <c r="H3" s="31">
        <v>41.9</v>
      </c>
      <c r="I3" s="32"/>
      <c r="J3" s="33">
        <f>ROUND(I3*H3,2)</f>
        <v>0</v>
      </c>
      <c r="K3" s="34"/>
      <c r="L3" s="35"/>
      <c r="M3" s="36"/>
      <c r="N3" s="37" t="s">
        <v>27</v>
      </c>
      <c r="O3" s="38"/>
      <c r="P3" s="39">
        <f>O3*H3</f>
        <v>0</v>
      </c>
      <c r="Q3" s="39">
        <v>4.5900000000000003E-3</v>
      </c>
      <c r="R3" s="39">
        <f>Q3*H3</f>
        <v>0.19232100000000002</v>
      </c>
      <c r="S3" s="39">
        <v>0</v>
      </c>
      <c r="T3" s="40">
        <f>S3*H3</f>
        <v>0</v>
      </c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R3" s="42" t="s">
        <v>28</v>
      </c>
      <c r="AT3" s="42" t="s">
        <v>23</v>
      </c>
      <c r="AU3" s="42" t="s">
        <v>19</v>
      </c>
      <c r="AY3" s="43" t="s">
        <v>21</v>
      </c>
      <c r="BE3" s="44">
        <f>IF(N3="základná",J3,0)</f>
        <v>0</v>
      </c>
      <c r="BF3" s="44">
        <f>IF(N3="znížená",J3,0)</f>
        <v>0</v>
      </c>
      <c r="BG3" s="44">
        <f>IF(N3="zákl. prenesená",J3,0)</f>
        <v>0</v>
      </c>
      <c r="BH3" s="44">
        <f>IF(N3="zníž. prenesená",J3,0)</f>
        <v>0</v>
      </c>
      <c r="BI3" s="44">
        <f>IF(N3="nulová",J3,0)</f>
        <v>0</v>
      </c>
      <c r="BJ3" s="43" t="s">
        <v>19</v>
      </c>
      <c r="BK3" s="44">
        <f>ROUND(I3*H3,2)</f>
        <v>0</v>
      </c>
      <c r="BL3" s="43" t="s">
        <v>28</v>
      </c>
      <c r="BM3" s="42" t="s">
        <v>29</v>
      </c>
    </row>
    <row r="4" spans="1:65" s="45" customFormat="1" ht="10.5">
      <c r="B4" s="46"/>
      <c r="D4" s="47" t="s">
        <v>30</v>
      </c>
      <c r="E4" s="48"/>
      <c r="F4" s="49" t="s">
        <v>31</v>
      </c>
      <c r="H4" s="50">
        <v>19.035</v>
      </c>
      <c r="I4" s="51"/>
      <c r="L4" s="46"/>
      <c r="M4" s="52"/>
      <c r="N4" s="53"/>
      <c r="O4" s="53"/>
      <c r="P4" s="53"/>
      <c r="Q4" s="53"/>
      <c r="R4" s="53"/>
      <c r="S4" s="53"/>
      <c r="T4" s="54"/>
      <c r="AT4" s="48" t="s">
        <v>30</v>
      </c>
      <c r="AU4" s="48" t="s">
        <v>19</v>
      </c>
      <c r="AV4" s="45" t="s">
        <v>19</v>
      </c>
      <c r="AW4" s="45" t="s">
        <v>32</v>
      </c>
      <c r="AX4" s="45" t="s">
        <v>33</v>
      </c>
      <c r="AY4" s="48" t="s">
        <v>21</v>
      </c>
    </row>
    <row r="5" spans="1:65" s="45" customFormat="1" ht="10.5">
      <c r="B5" s="46"/>
      <c r="D5" s="47" t="s">
        <v>30</v>
      </c>
      <c r="E5" s="48"/>
      <c r="F5" s="49" t="s">
        <v>34</v>
      </c>
      <c r="H5" s="50">
        <v>22.841999999999999</v>
      </c>
      <c r="I5" s="51"/>
      <c r="L5" s="46"/>
      <c r="M5" s="52"/>
      <c r="N5" s="53"/>
      <c r="O5" s="53"/>
      <c r="P5" s="53"/>
      <c r="Q5" s="53"/>
      <c r="R5" s="53"/>
      <c r="S5" s="53"/>
      <c r="T5" s="54"/>
      <c r="AT5" s="48" t="s">
        <v>30</v>
      </c>
      <c r="AU5" s="48" t="s">
        <v>19</v>
      </c>
      <c r="AV5" s="45" t="s">
        <v>19</v>
      </c>
      <c r="AW5" s="45" t="s">
        <v>32</v>
      </c>
      <c r="AX5" s="45" t="s">
        <v>33</v>
      </c>
      <c r="AY5" s="48" t="s">
        <v>21</v>
      </c>
    </row>
    <row r="6" spans="1:65" s="55" customFormat="1" ht="10.5">
      <c r="B6" s="56"/>
      <c r="D6" s="47" t="s">
        <v>30</v>
      </c>
      <c r="E6" s="57"/>
      <c r="F6" s="58" t="s">
        <v>35</v>
      </c>
      <c r="H6" s="59">
        <v>41.877000000000002</v>
      </c>
      <c r="I6" s="60"/>
      <c r="L6" s="56"/>
      <c r="M6" s="61"/>
      <c r="N6" s="62"/>
      <c r="O6" s="62"/>
      <c r="P6" s="62"/>
      <c r="Q6" s="62"/>
      <c r="R6" s="62"/>
      <c r="S6" s="62"/>
      <c r="T6" s="63"/>
      <c r="AT6" s="57" t="s">
        <v>30</v>
      </c>
      <c r="AU6" s="57" t="s">
        <v>19</v>
      </c>
      <c r="AV6" s="55" t="s">
        <v>36</v>
      </c>
      <c r="AW6" s="55" t="s">
        <v>32</v>
      </c>
      <c r="AX6" s="55" t="s">
        <v>33</v>
      </c>
      <c r="AY6" s="57" t="s">
        <v>21</v>
      </c>
    </row>
    <row r="7" spans="1:65" s="45" customFormat="1" ht="10.5">
      <c r="B7" s="46"/>
      <c r="D7" s="47" t="s">
        <v>30</v>
      </c>
      <c r="E7" s="48"/>
      <c r="F7" s="49" t="s">
        <v>37</v>
      </c>
      <c r="H7" s="50">
        <v>2.3E-2</v>
      </c>
      <c r="I7" s="51"/>
      <c r="L7" s="46"/>
      <c r="M7" s="52"/>
      <c r="N7" s="53"/>
      <c r="O7" s="53"/>
      <c r="P7" s="53"/>
      <c r="Q7" s="53"/>
      <c r="R7" s="53"/>
      <c r="S7" s="53"/>
      <c r="T7" s="54"/>
      <c r="AT7" s="48" t="s">
        <v>30</v>
      </c>
      <c r="AU7" s="48" t="s">
        <v>19</v>
      </c>
      <c r="AV7" s="45" t="s">
        <v>19</v>
      </c>
      <c r="AW7" s="45" t="s">
        <v>32</v>
      </c>
      <c r="AX7" s="45" t="s">
        <v>33</v>
      </c>
      <c r="AY7" s="48" t="s">
        <v>21</v>
      </c>
    </row>
    <row r="8" spans="1:65" s="64" customFormat="1" ht="10.5">
      <c r="B8" s="65"/>
      <c r="D8" s="47" t="s">
        <v>30</v>
      </c>
      <c r="E8" s="66"/>
      <c r="F8" s="67" t="s">
        <v>38</v>
      </c>
      <c r="H8" s="68">
        <v>41.9</v>
      </c>
      <c r="I8" s="69"/>
      <c r="L8" s="65"/>
      <c r="M8" s="70"/>
      <c r="N8" s="71"/>
      <c r="O8" s="71"/>
      <c r="P8" s="71"/>
      <c r="Q8" s="71"/>
      <c r="R8" s="71"/>
      <c r="S8" s="71"/>
      <c r="T8" s="72"/>
      <c r="AT8" s="66" t="s">
        <v>30</v>
      </c>
      <c r="AU8" s="66" t="s">
        <v>19</v>
      </c>
      <c r="AV8" s="64" t="s">
        <v>39</v>
      </c>
      <c r="AW8" s="64" t="s">
        <v>32</v>
      </c>
      <c r="AX8" s="64" t="s">
        <v>20</v>
      </c>
      <c r="AY8" s="66" t="s">
        <v>21</v>
      </c>
    </row>
    <row r="9" spans="1:65" s="41" customFormat="1">
      <c r="A9" s="25"/>
      <c r="B9" s="26"/>
      <c r="C9" s="73" t="s">
        <v>40</v>
      </c>
      <c r="D9" s="73" t="s">
        <v>41</v>
      </c>
      <c r="E9" s="74" t="s">
        <v>42</v>
      </c>
      <c r="F9" s="75" t="s">
        <v>43</v>
      </c>
      <c r="G9" s="76" t="s">
        <v>44</v>
      </c>
      <c r="H9" s="77">
        <v>150</v>
      </c>
      <c r="I9" s="78"/>
      <c r="J9" s="79">
        <f>ROUND(I9*H9,2)</f>
        <v>0</v>
      </c>
      <c r="K9" s="80"/>
      <c r="L9" s="81"/>
      <c r="M9" s="82"/>
      <c r="N9" s="83" t="s">
        <v>27</v>
      </c>
      <c r="O9" s="38"/>
      <c r="P9" s="39">
        <f>O9*H9</f>
        <v>0</v>
      </c>
      <c r="Q9" s="39">
        <v>3.8700000000000002E-3</v>
      </c>
      <c r="R9" s="39">
        <f>Q9*H9</f>
        <v>0.58050000000000002</v>
      </c>
      <c r="S9" s="39">
        <v>0</v>
      </c>
      <c r="T9" s="40">
        <f>S9*H9</f>
        <v>0</v>
      </c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R9" s="42" t="s">
        <v>45</v>
      </c>
      <c r="AT9" s="42" t="s">
        <v>41</v>
      </c>
      <c r="AU9" s="42" t="s">
        <v>19</v>
      </c>
      <c r="AY9" s="43" t="s">
        <v>21</v>
      </c>
      <c r="BE9" s="44">
        <f>IF(N9="základná",J9,0)</f>
        <v>0</v>
      </c>
      <c r="BF9" s="44">
        <f>IF(N9="znížená",J9,0)</f>
        <v>0</v>
      </c>
      <c r="BG9" s="44">
        <f>IF(N9="zákl. prenesená",J9,0)</f>
        <v>0</v>
      </c>
      <c r="BH9" s="44">
        <f>IF(N9="zníž. prenesená",J9,0)</f>
        <v>0</v>
      </c>
      <c r="BI9" s="44">
        <f>IF(N9="nulová",J9,0)</f>
        <v>0</v>
      </c>
      <c r="BJ9" s="43" t="s">
        <v>19</v>
      </c>
      <c r="BK9" s="44">
        <f>ROUND(I9*H9,2)</f>
        <v>0</v>
      </c>
      <c r="BL9" s="43" t="s">
        <v>28</v>
      </c>
      <c r="BM9" s="42" t="s">
        <v>46</v>
      </c>
    </row>
    <row r="10" spans="1:65" s="45" customFormat="1" ht="10.5">
      <c r="B10" s="46"/>
      <c r="D10" s="47" t="s">
        <v>30</v>
      </c>
      <c r="E10" s="48"/>
      <c r="F10" s="49" t="s">
        <v>47</v>
      </c>
      <c r="H10" s="50">
        <v>67.5</v>
      </c>
      <c r="I10" s="51"/>
      <c r="L10" s="46"/>
      <c r="M10" s="52"/>
      <c r="N10" s="53"/>
      <c r="O10" s="53"/>
      <c r="P10" s="53"/>
      <c r="Q10" s="53"/>
      <c r="R10" s="53"/>
      <c r="S10" s="53"/>
      <c r="T10" s="54"/>
      <c r="AT10" s="48" t="s">
        <v>30</v>
      </c>
      <c r="AU10" s="48" t="s">
        <v>19</v>
      </c>
      <c r="AV10" s="45" t="s">
        <v>19</v>
      </c>
      <c r="AW10" s="45" t="s">
        <v>32</v>
      </c>
      <c r="AX10" s="45" t="s">
        <v>33</v>
      </c>
      <c r="AY10" s="48" t="s">
        <v>21</v>
      </c>
    </row>
    <row r="11" spans="1:65" s="45" customFormat="1" ht="10.5">
      <c r="B11" s="46"/>
      <c r="D11" s="47" t="s">
        <v>30</v>
      </c>
      <c r="E11" s="48"/>
      <c r="F11" s="49" t="s">
        <v>48</v>
      </c>
      <c r="H11" s="50">
        <v>81</v>
      </c>
      <c r="I11" s="51"/>
      <c r="L11" s="46"/>
      <c r="M11" s="52"/>
      <c r="N11" s="53"/>
      <c r="O11" s="53"/>
      <c r="P11" s="53"/>
      <c r="Q11" s="53"/>
      <c r="R11" s="53"/>
      <c r="S11" s="53"/>
      <c r="T11" s="54"/>
      <c r="AT11" s="48" t="s">
        <v>30</v>
      </c>
      <c r="AU11" s="48" t="s">
        <v>19</v>
      </c>
      <c r="AV11" s="45" t="s">
        <v>19</v>
      </c>
      <c r="AW11" s="45" t="s">
        <v>32</v>
      </c>
      <c r="AX11" s="45" t="s">
        <v>33</v>
      </c>
      <c r="AY11" s="48" t="s">
        <v>21</v>
      </c>
    </row>
    <row r="12" spans="1:65" s="55" customFormat="1" ht="10.5">
      <c r="B12" s="56"/>
      <c r="D12" s="47" t="s">
        <v>30</v>
      </c>
      <c r="E12" s="57"/>
      <c r="F12" s="58" t="s">
        <v>35</v>
      </c>
      <c r="H12" s="59">
        <v>148.5</v>
      </c>
      <c r="I12" s="60"/>
      <c r="L12" s="56"/>
      <c r="M12" s="61"/>
      <c r="N12" s="62"/>
      <c r="O12" s="62"/>
      <c r="P12" s="62"/>
      <c r="Q12" s="62"/>
      <c r="R12" s="62"/>
      <c r="S12" s="62"/>
      <c r="T12" s="63"/>
      <c r="AT12" s="57" t="s">
        <v>30</v>
      </c>
      <c r="AU12" s="57" t="s">
        <v>19</v>
      </c>
      <c r="AV12" s="55" t="s">
        <v>36</v>
      </c>
      <c r="AW12" s="55" t="s">
        <v>32</v>
      </c>
      <c r="AX12" s="55" t="s">
        <v>33</v>
      </c>
      <c r="AY12" s="57" t="s">
        <v>21</v>
      </c>
    </row>
    <row r="13" spans="1:65" s="45" customFormat="1" ht="10.5">
      <c r="B13" s="46"/>
      <c r="D13" s="47" t="s">
        <v>30</v>
      </c>
      <c r="E13" s="48"/>
      <c r="F13" s="49" t="s">
        <v>49</v>
      </c>
      <c r="H13" s="50">
        <v>1.5</v>
      </c>
      <c r="I13" s="51"/>
      <c r="L13" s="46"/>
      <c r="M13" s="52"/>
      <c r="N13" s="53"/>
      <c r="O13" s="53"/>
      <c r="P13" s="53"/>
      <c r="Q13" s="53"/>
      <c r="R13" s="53"/>
      <c r="S13" s="53"/>
      <c r="T13" s="54"/>
      <c r="AT13" s="48" t="s">
        <v>30</v>
      </c>
      <c r="AU13" s="48" t="s">
        <v>19</v>
      </c>
      <c r="AV13" s="45" t="s">
        <v>19</v>
      </c>
      <c r="AW13" s="45" t="s">
        <v>32</v>
      </c>
      <c r="AX13" s="45" t="s">
        <v>33</v>
      </c>
      <c r="AY13" s="48" t="s">
        <v>21</v>
      </c>
    </row>
    <row r="14" spans="1:65" s="64" customFormat="1" ht="10.5">
      <c r="B14" s="65"/>
      <c r="D14" s="47" t="s">
        <v>30</v>
      </c>
      <c r="E14" s="66"/>
      <c r="F14" s="67" t="s">
        <v>38</v>
      </c>
      <c r="H14" s="68">
        <v>150</v>
      </c>
      <c r="I14" s="69"/>
      <c r="L14" s="65"/>
      <c r="M14" s="70"/>
      <c r="N14" s="71"/>
      <c r="O14" s="71"/>
      <c r="P14" s="71"/>
      <c r="Q14" s="71"/>
      <c r="R14" s="71"/>
      <c r="S14" s="71"/>
      <c r="T14" s="72"/>
      <c r="AT14" s="66" t="s">
        <v>30</v>
      </c>
      <c r="AU14" s="66" t="s">
        <v>19</v>
      </c>
      <c r="AV14" s="64" t="s">
        <v>39</v>
      </c>
      <c r="AW14" s="64" t="s">
        <v>32</v>
      </c>
      <c r="AX14" s="64" t="s">
        <v>20</v>
      </c>
      <c r="AY14" s="66" t="s">
        <v>21</v>
      </c>
    </row>
    <row r="15" spans="1:65" s="41" customFormat="1">
      <c r="A15" s="25"/>
      <c r="B15" s="26"/>
      <c r="C15" s="73" t="s">
        <v>50</v>
      </c>
      <c r="D15" s="73" t="s">
        <v>41</v>
      </c>
      <c r="E15" s="74" t="s">
        <v>51</v>
      </c>
      <c r="F15" s="84" t="s">
        <v>52</v>
      </c>
      <c r="G15" s="76" t="s">
        <v>26</v>
      </c>
      <c r="H15" s="77">
        <v>15.5</v>
      </c>
      <c r="I15" s="78"/>
      <c r="J15" s="79">
        <f>ROUND(I15*H15,2)</f>
        <v>0</v>
      </c>
      <c r="K15" s="80"/>
      <c r="L15" s="81"/>
      <c r="M15" s="82"/>
      <c r="N15" s="83" t="s">
        <v>27</v>
      </c>
      <c r="O15" s="38"/>
      <c r="P15" s="39">
        <f>O15*H15</f>
        <v>0</v>
      </c>
      <c r="Q15" s="39">
        <v>1.132E-2</v>
      </c>
      <c r="R15" s="39">
        <f>Q15*H15</f>
        <v>0.17546</v>
      </c>
      <c r="S15" s="39">
        <v>0</v>
      </c>
      <c r="T15" s="40">
        <f>S15*H15</f>
        <v>0</v>
      </c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R15" s="42" t="s">
        <v>45</v>
      </c>
      <c r="AT15" s="42" t="s">
        <v>41</v>
      </c>
      <c r="AU15" s="42" t="s">
        <v>19</v>
      </c>
      <c r="AY15" s="43" t="s">
        <v>21</v>
      </c>
      <c r="BE15" s="44">
        <f>IF(N15="základná",J15,0)</f>
        <v>0</v>
      </c>
      <c r="BF15" s="44">
        <f>IF(N15="znížená",J15,0)</f>
        <v>0</v>
      </c>
      <c r="BG15" s="44">
        <f>IF(N15="zákl. prenesená",J15,0)</f>
        <v>0</v>
      </c>
      <c r="BH15" s="44">
        <f>IF(N15="zníž. prenesená",J15,0)</f>
        <v>0</v>
      </c>
      <c r="BI15" s="44">
        <f>IF(N15="nulová",J15,0)</f>
        <v>0</v>
      </c>
      <c r="BJ15" s="43" t="s">
        <v>19</v>
      </c>
      <c r="BK15" s="44">
        <f>ROUND(I15*H15,2)</f>
        <v>0</v>
      </c>
      <c r="BL15" s="43" t="s">
        <v>28</v>
      </c>
      <c r="BM15" s="42" t="s">
        <v>53</v>
      </c>
    </row>
    <row r="16" spans="1:65" s="45" customFormat="1" ht="10.5">
      <c r="B16" s="46"/>
      <c r="D16" s="47" t="s">
        <v>30</v>
      </c>
      <c r="E16" s="48"/>
      <c r="F16" s="49" t="s">
        <v>54</v>
      </c>
      <c r="H16" s="50">
        <v>7.0229999999999997</v>
      </c>
      <c r="I16" s="51"/>
      <c r="L16" s="46"/>
      <c r="M16" s="52"/>
      <c r="N16" s="53"/>
      <c r="O16" s="53"/>
      <c r="P16" s="53"/>
      <c r="Q16" s="53"/>
      <c r="R16" s="53"/>
      <c r="S16" s="53"/>
      <c r="T16" s="54"/>
      <c r="AT16" s="48" t="s">
        <v>30</v>
      </c>
      <c r="AU16" s="48" t="s">
        <v>19</v>
      </c>
      <c r="AV16" s="45" t="s">
        <v>19</v>
      </c>
      <c r="AW16" s="45" t="s">
        <v>32</v>
      </c>
      <c r="AX16" s="45" t="s">
        <v>33</v>
      </c>
      <c r="AY16" s="48" t="s">
        <v>21</v>
      </c>
    </row>
    <row r="17" spans="1:65" s="45" customFormat="1" ht="10.5">
      <c r="B17" s="46"/>
      <c r="D17" s="47" t="s">
        <v>30</v>
      </c>
      <c r="E17" s="48"/>
      <c r="F17" s="49" t="s">
        <v>55</v>
      </c>
      <c r="H17" s="50">
        <v>8.4269999999999996</v>
      </c>
      <c r="I17" s="51"/>
      <c r="L17" s="46"/>
      <c r="M17" s="52"/>
      <c r="N17" s="53"/>
      <c r="O17" s="53"/>
      <c r="P17" s="53"/>
      <c r="Q17" s="53"/>
      <c r="R17" s="53"/>
      <c r="S17" s="53"/>
      <c r="T17" s="54"/>
      <c r="AT17" s="48" t="s">
        <v>30</v>
      </c>
      <c r="AU17" s="48" t="s">
        <v>19</v>
      </c>
      <c r="AV17" s="45" t="s">
        <v>19</v>
      </c>
      <c r="AW17" s="45" t="s">
        <v>32</v>
      </c>
      <c r="AX17" s="45" t="s">
        <v>33</v>
      </c>
      <c r="AY17" s="48" t="s">
        <v>21</v>
      </c>
    </row>
    <row r="18" spans="1:65" s="55" customFormat="1" ht="10.5">
      <c r="B18" s="56"/>
      <c r="D18" s="47" t="s">
        <v>30</v>
      </c>
      <c r="E18" s="57"/>
      <c r="F18" s="58" t="s">
        <v>35</v>
      </c>
      <c r="H18" s="59">
        <v>15.45</v>
      </c>
      <c r="I18" s="60"/>
      <c r="L18" s="56"/>
      <c r="M18" s="61"/>
      <c r="N18" s="62"/>
      <c r="O18" s="62"/>
      <c r="P18" s="62"/>
      <c r="Q18" s="62"/>
      <c r="R18" s="62"/>
      <c r="S18" s="62"/>
      <c r="T18" s="63"/>
      <c r="AT18" s="57" t="s">
        <v>30</v>
      </c>
      <c r="AU18" s="57" t="s">
        <v>19</v>
      </c>
      <c r="AV18" s="55" t="s">
        <v>36</v>
      </c>
      <c r="AW18" s="55" t="s">
        <v>32</v>
      </c>
      <c r="AX18" s="55" t="s">
        <v>33</v>
      </c>
      <c r="AY18" s="57" t="s">
        <v>21</v>
      </c>
    </row>
    <row r="19" spans="1:65" s="45" customFormat="1" ht="10.5">
      <c r="B19" s="46"/>
      <c r="D19" s="47" t="s">
        <v>30</v>
      </c>
      <c r="E19" s="48"/>
      <c r="F19" s="49" t="s">
        <v>56</v>
      </c>
      <c r="H19" s="50">
        <v>0.05</v>
      </c>
      <c r="I19" s="51"/>
      <c r="L19" s="46"/>
      <c r="M19" s="52"/>
      <c r="N19" s="53"/>
      <c r="O19" s="53"/>
      <c r="P19" s="53"/>
      <c r="Q19" s="53"/>
      <c r="R19" s="53"/>
      <c r="S19" s="53"/>
      <c r="T19" s="54"/>
      <c r="AT19" s="48" t="s">
        <v>30</v>
      </c>
      <c r="AU19" s="48" t="s">
        <v>19</v>
      </c>
      <c r="AV19" s="45" t="s">
        <v>19</v>
      </c>
      <c r="AW19" s="45" t="s">
        <v>32</v>
      </c>
      <c r="AX19" s="45" t="s">
        <v>33</v>
      </c>
      <c r="AY19" s="48" t="s">
        <v>21</v>
      </c>
    </row>
    <row r="20" spans="1:65" s="64" customFormat="1" ht="10.5">
      <c r="B20" s="65"/>
      <c r="D20" s="47" t="s">
        <v>30</v>
      </c>
      <c r="E20" s="66"/>
      <c r="F20" s="67" t="s">
        <v>57</v>
      </c>
      <c r="H20" s="68">
        <v>15.5</v>
      </c>
      <c r="I20" s="69"/>
      <c r="L20" s="65"/>
      <c r="M20" s="70"/>
      <c r="N20" s="71"/>
      <c r="O20" s="71"/>
      <c r="P20" s="71"/>
      <c r="Q20" s="71"/>
      <c r="R20" s="71"/>
      <c r="S20" s="71"/>
      <c r="T20" s="72"/>
      <c r="AT20" s="66" t="s">
        <v>30</v>
      </c>
      <c r="AU20" s="66" t="s">
        <v>19</v>
      </c>
      <c r="AV20" s="64" t="s">
        <v>39</v>
      </c>
      <c r="AW20" s="64" t="s">
        <v>32</v>
      </c>
      <c r="AX20" s="64" t="s">
        <v>20</v>
      </c>
      <c r="AY20" s="66" t="s">
        <v>21</v>
      </c>
    </row>
    <row r="21" spans="1:65" s="41" customFormat="1">
      <c r="A21" s="25"/>
      <c r="B21" s="26"/>
      <c r="C21" s="27" t="s">
        <v>58</v>
      </c>
      <c r="D21" s="27" t="s">
        <v>23</v>
      </c>
      <c r="E21" s="28" t="s">
        <v>59</v>
      </c>
      <c r="F21" s="29" t="s">
        <v>60</v>
      </c>
      <c r="G21" s="30" t="s">
        <v>61</v>
      </c>
      <c r="H21" s="31">
        <v>34</v>
      </c>
      <c r="I21" s="32"/>
      <c r="J21" s="33">
        <f>ROUND(I21*H21,2)</f>
        <v>0</v>
      </c>
      <c r="K21" s="34"/>
      <c r="L21" s="35"/>
      <c r="M21" s="36"/>
      <c r="N21" s="37" t="s">
        <v>27</v>
      </c>
      <c r="O21" s="38"/>
      <c r="P21" s="39">
        <f>O21*H21</f>
        <v>0</v>
      </c>
      <c r="Q21" s="39">
        <v>3.4299999999999999E-3</v>
      </c>
      <c r="R21" s="39">
        <f>Q21*H21</f>
        <v>0.11662</v>
      </c>
      <c r="S21" s="39">
        <v>0</v>
      </c>
      <c r="T21" s="40">
        <f>S21*H21</f>
        <v>0</v>
      </c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R21" s="42" t="s">
        <v>28</v>
      </c>
      <c r="AT21" s="42" t="s">
        <v>23</v>
      </c>
      <c r="AU21" s="42" t="s">
        <v>19</v>
      </c>
      <c r="AY21" s="43" t="s">
        <v>21</v>
      </c>
      <c r="BE21" s="44">
        <f>IF(N21="základná",J21,0)</f>
        <v>0</v>
      </c>
      <c r="BF21" s="44">
        <f>IF(N21="znížená",J21,0)</f>
        <v>0</v>
      </c>
      <c r="BG21" s="44">
        <f>IF(N21="zákl. prenesená",J21,0)</f>
        <v>0</v>
      </c>
      <c r="BH21" s="44">
        <f>IF(N21="zníž. prenesená",J21,0)</f>
        <v>0</v>
      </c>
      <c r="BI21" s="44">
        <f>IF(N21="nulová",J21,0)</f>
        <v>0</v>
      </c>
      <c r="BJ21" s="43" t="s">
        <v>19</v>
      </c>
      <c r="BK21" s="44">
        <f>ROUND(I21*H21,2)</f>
        <v>0</v>
      </c>
      <c r="BL21" s="43" t="s">
        <v>28</v>
      </c>
      <c r="BM21" s="42" t="s">
        <v>62</v>
      </c>
    </row>
    <row r="22" spans="1:65" s="45" customFormat="1" ht="10.5">
      <c r="B22" s="46"/>
      <c r="D22" s="47" t="s">
        <v>30</v>
      </c>
      <c r="E22" s="48"/>
      <c r="F22" s="49" t="s">
        <v>63</v>
      </c>
      <c r="H22" s="50">
        <v>12.35</v>
      </c>
      <c r="I22" s="51"/>
      <c r="L22" s="46"/>
      <c r="M22" s="52"/>
      <c r="N22" s="53"/>
      <c r="O22" s="53"/>
      <c r="P22" s="53"/>
      <c r="Q22" s="53"/>
      <c r="R22" s="53"/>
      <c r="S22" s="53"/>
      <c r="T22" s="54"/>
      <c r="AT22" s="48" t="s">
        <v>30</v>
      </c>
      <c r="AU22" s="48" t="s">
        <v>19</v>
      </c>
      <c r="AV22" s="45" t="s">
        <v>19</v>
      </c>
      <c r="AW22" s="45" t="s">
        <v>32</v>
      </c>
      <c r="AX22" s="45" t="s">
        <v>33</v>
      </c>
      <c r="AY22" s="48" t="s">
        <v>21</v>
      </c>
    </row>
    <row r="23" spans="1:65" s="45" customFormat="1" ht="10.5">
      <c r="B23" s="46"/>
      <c r="D23" s="47" t="s">
        <v>30</v>
      </c>
      <c r="E23" s="48"/>
      <c r="F23" s="49" t="s">
        <v>64</v>
      </c>
      <c r="H23" s="50">
        <v>11.06</v>
      </c>
      <c r="I23" s="51"/>
      <c r="L23" s="46"/>
      <c r="M23" s="52"/>
      <c r="N23" s="53"/>
      <c r="O23" s="53"/>
      <c r="P23" s="53"/>
      <c r="Q23" s="53"/>
      <c r="R23" s="53"/>
      <c r="S23" s="53"/>
      <c r="T23" s="54"/>
      <c r="AT23" s="48" t="s">
        <v>30</v>
      </c>
      <c r="AU23" s="48" t="s">
        <v>19</v>
      </c>
      <c r="AV23" s="45" t="s">
        <v>19</v>
      </c>
      <c r="AW23" s="45" t="s">
        <v>32</v>
      </c>
      <c r="AX23" s="45" t="s">
        <v>33</v>
      </c>
      <c r="AY23" s="48" t="s">
        <v>21</v>
      </c>
    </row>
    <row r="24" spans="1:65" s="55" customFormat="1" ht="10.5">
      <c r="B24" s="56"/>
      <c r="D24" s="47" t="s">
        <v>30</v>
      </c>
      <c r="E24" s="57"/>
      <c r="F24" s="58" t="s">
        <v>65</v>
      </c>
      <c r="H24" s="59">
        <v>23.41</v>
      </c>
      <c r="I24" s="60"/>
      <c r="L24" s="56"/>
      <c r="M24" s="61"/>
      <c r="N24" s="62"/>
      <c r="O24" s="62"/>
      <c r="P24" s="62"/>
      <c r="Q24" s="62"/>
      <c r="R24" s="62"/>
      <c r="S24" s="62"/>
      <c r="T24" s="63"/>
      <c r="AT24" s="57" t="s">
        <v>30</v>
      </c>
      <c r="AU24" s="57" t="s">
        <v>19</v>
      </c>
      <c r="AV24" s="55" t="s">
        <v>36</v>
      </c>
      <c r="AW24" s="55" t="s">
        <v>32</v>
      </c>
      <c r="AX24" s="55" t="s">
        <v>33</v>
      </c>
      <c r="AY24" s="57" t="s">
        <v>21</v>
      </c>
    </row>
    <row r="25" spans="1:65" s="45" customFormat="1" ht="10.5">
      <c r="B25" s="46"/>
      <c r="D25" s="47" t="s">
        <v>30</v>
      </c>
      <c r="E25" s="48"/>
      <c r="F25" s="49" t="s">
        <v>66</v>
      </c>
      <c r="H25" s="50">
        <v>4.55</v>
      </c>
      <c r="I25" s="51"/>
      <c r="L25" s="46"/>
      <c r="M25" s="52"/>
      <c r="N25" s="53"/>
      <c r="O25" s="53"/>
      <c r="P25" s="53"/>
      <c r="Q25" s="53"/>
      <c r="R25" s="53"/>
      <c r="S25" s="53"/>
      <c r="T25" s="54"/>
      <c r="AT25" s="48" t="s">
        <v>30</v>
      </c>
      <c r="AU25" s="48" t="s">
        <v>19</v>
      </c>
      <c r="AV25" s="45" t="s">
        <v>19</v>
      </c>
      <c r="AW25" s="45" t="s">
        <v>32</v>
      </c>
      <c r="AX25" s="45" t="s">
        <v>33</v>
      </c>
      <c r="AY25" s="48" t="s">
        <v>21</v>
      </c>
    </row>
    <row r="26" spans="1:65" s="45" customFormat="1" ht="10.5">
      <c r="B26" s="46"/>
      <c r="D26" s="47" t="s">
        <v>30</v>
      </c>
      <c r="E26" s="48"/>
      <c r="F26" s="49" t="s">
        <v>67</v>
      </c>
      <c r="H26" s="50">
        <v>5.38</v>
      </c>
      <c r="I26" s="51"/>
      <c r="L26" s="46"/>
      <c r="M26" s="52"/>
      <c r="N26" s="53"/>
      <c r="O26" s="53"/>
      <c r="P26" s="53"/>
      <c r="Q26" s="53"/>
      <c r="R26" s="53"/>
      <c r="S26" s="53"/>
      <c r="T26" s="54"/>
      <c r="AT26" s="48" t="s">
        <v>30</v>
      </c>
      <c r="AU26" s="48" t="s">
        <v>19</v>
      </c>
      <c r="AV26" s="45" t="s">
        <v>19</v>
      </c>
      <c r="AW26" s="45" t="s">
        <v>32</v>
      </c>
      <c r="AX26" s="45" t="s">
        <v>33</v>
      </c>
      <c r="AY26" s="48" t="s">
        <v>21</v>
      </c>
    </row>
    <row r="27" spans="1:65" s="55" customFormat="1" ht="10.5">
      <c r="B27" s="56"/>
      <c r="D27" s="47" t="s">
        <v>30</v>
      </c>
      <c r="E27" s="57"/>
      <c r="F27" s="58" t="s">
        <v>68</v>
      </c>
      <c r="H27" s="59">
        <v>9.93</v>
      </c>
      <c r="I27" s="60"/>
      <c r="L27" s="56"/>
      <c r="M27" s="61"/>
      <c r="N27" s="62"/>
      <c r="O27" s="62"/>
      <c r="P27" s="62"/>
      <c r="Q27" s="62"/>
      <c r="R27" s="62"/>
      <c r="S27" s="62"/>
      <c r="T27" s="63"/>
      <c r="AT27" s="57" t="s">
        <v>30</v>
      </c>
      <c r="AU27" s="57" t="s">
        <v>19</v>
      </c>
      <c r="AV27" s="55" t="s">
        <v>36</v>
      </c>
      <c r="AW27" s="55" t="s">
        <v>32</v>
      </c>
      <c r="AX27" s="55" t="s">
        <v>33</v>
      </c>
      <c r="AY27" s="57" t="s">
        <v>21</v>
      </c>
    </row>
    <row r="28" spans="1:65" s="45" customFormat="1" ht="10.5">
      <c r="B28" s="46"/>
      <c r="D28" s="47" t="s">
        <v>30</v>
      </c>
      <c r="E28" s="48"/>
      <c r="F28" s="49" t="s">
        <v>69</v>
      </c>
      <c r="H28" s="50">
        <v>0.66</v>
      </c>
      <c r="I28" s="51"/>
      <c r="L28" s="46"/>
      <c r="M28" s="52"/>
      <c r="N28" s="53"/>
      <c r="O28" s="53"/>
      <c r="P28" s="53"/>
      <c r="Q28" s="53"/>
      <c r="R28" s="53"/>
      <c r="S28" s="53"/>
      <c r="T28" s="54"/>
      <c r="AT28" s="48" t="s">
        <v>30</v>
      </c>
      <c r="AU28" s="48" t="s">
        <v>19</v>
      </c>
      <c r="AV28" s="45" t="s">
        <v>19</v>
      </c>
      <c r="AW28" s="45" t="s">
        <v>32</v>
      </c>
      <c r="AX28" s="45" t="s">
        <v>33</v>
      </c>
      <c r="AY28" s="48" t="s">
        <v>21</v>
      </c>
    </row>
    <row r="29" spans="1:65" s="64" customFormat="1" ht="10.5">
      <c r="B29" s="65"/>
      <c r="D29" s="47" t="s">
        <v>30</v>
      </c>
      <c r="E29" s="66"/>
      <c r="F29" s="67" t="s">
        <v>38</v>
      </c>
      <c r="H29" s="68">
        <v>34</v>
      </c>
      <c r="I29" s="69"/>
      <c r="L29" s="65"/>
      <c r="M29" s="70"/>
      <c r="N29" s="71"/>
      <c r="O29" s="71"/>
      <c r="P29" s="71"/>
      <c r="Q29" s="71"/>
      <c r="R29" s="71"/>
      <c r="S29" s="71"/>
      <c r="T29" s="72"/>
      <c r="AT29" s="66" t="s">
        <v>30</v>
      </c>
      <c r="AU29" s="66" t="s">
        <v>19</v>
      </c>
      <c r="AV29" s="64" t="s">
        <v>39</v>
      </c>
      <c r="AW29" s="64" t="s">
        <v>32</v>
      </c>
      <c r="AX29" s="64" t="s">
        <v>20</v>
      </c>
      <c r="AY29" s="66" t="s">
        <v>21</v>
      </c>
    </row>
    <row r="30" spans="1:65" s="41" customFormat="1">
      <c r="A30" s="25"/>
      <c r="B30" s="26"/>
      <c r="C30" s="73" t="s">
        <v>70</v>
      </c>
      <c r="D30" s="73" t="s">
        <v>41</v>
      </c>
      <c r="E30" s="74" t="s">
        <v>71</v>
      </c>
      <c r="F30" s="75" t="s">
        <v>72</v>
      </c>
      <c r="G30" s="76" t="s">
        <v>44</v>
      </c>
      <c r="H30" s="77">
        <v>394.4</v>
      </c>
      <c r="I30" s="78"/>
      <c r="J30" s="79">
        <f>ROUND(I30*H30,2)</f>
        <v>0</v>
      </c>
      <c r="K30" s="80"/>
      <c r="L30" s="81"/>
      <c r="M30" s="82"/>
      <c r="N30" s="83" t="s">
        <v>27</v>
      </c>
      <c r="O30" s="38"/>
      <c r="P30" s="39">
        <f>O30*H30</f>
        <v>0</v>
      </c>
      <c r="Q30" s="39">
        <v>3.5E-4</v>
      </c>
      <c r="R30" s="39">
        <f>Q30*H30</f>
        <v>0.13804</v>
      </c>
      <c r="S30" s="39">
        <v>0</v>
      </c>
      <c r="T30" s="40">
        <f>S30*H30</f>
        <v>0</v>
      </c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R30" s="42" t="s">
        <v>45</v>
      </c>
      <c r="AT30" s="42" t="s">
        <v>41</v>
      </c>
      <c r="AU30" s="42" t="s">
        <v>19</v>
      </c>
      <c r="AY30" s="43" t="s">
        <v>21</v>
      </c>
      <c r="BE30" s="44">
        <f>IF(N30="základná",J30,0)</f>
        <v>0</v>
      </c>
      <c r="BF30" s="44">
        <f>IF(N30="znížená",J30,0)</f>
        <v>0</v>
      </c>
      <c r="BG30" s="44">
        <f>IF(N30="zákl. prenesená",J30,0)</f>
        <v>0</v>
      </c>
      <c r="BH30" s="44">
        <f>IF(N30="zníž. prenesená",J30,0)</f>
        <v>0</v>
      </c>
      <c r="BI30" s="44">
        <f>IF(N30="nulová",J30,0)</f>
        <v>0</v>
      </c>
      <c r="BJ30" s="43" t="s">
        <v>19</v>
      </c>
      <c r="BK30" s="44">
        <f>ROUND(I30*H30,2)</f>
        <v>0</v>
      </c>
      <c r="BL30" s="43" t="s">
        <v>28</v>
      </c>
      <c r="BM30" s="42" t="s">
        <v>73</v>
      </c>
    </row>
    <row r="31" spans="1:65" s="45" customFormat="1" ht="10.5">
      <c r="B31" s="46"/>
      <c r="D31" s="47" t="s">
        <v>30</v>
      </c>
      <c r="E31" s="48"/>
      <c r="F31" s="49" t="s">
        <v>74</v>
      </c>
      <c r="H31" s="50">
        <v>115.6</v>
      </c>
      <c r="I31" s="51"/>
      <c r="L31" s="46"/>
      <c r="M31" s="52"/>
      <c r="N31" s="53"/>
      <c r="O31" s="53"/>
      <c r="P31" s="53"/>
      <c r="Q31" s="53"/>
      <c r="R31" s="53"/>
      <c r="S31" s="53"/>
      <c r="T31" s="54"/>
      <c r="AT31" s="48" t="s">
        <v>30</v>
      </c>
      <c r="AU31" s="48" t="s">
        <v>19</v>
      </c>
      <c r="AV31" s="45" t="s">
        <v>19</v>
      </c>
      <c r="AW31" s="45" t="s">
        <v>32</v>
      </c>
      <c r="AX31" s="45" t="s">
        <v>33</v>
      </c>
      <c r="AY31" s="48" t="s">
        <v>21</v>
      </c>
    </row>
    <row r="32" spans="1:65" s="45" customFormat="1" ht="10.5">
      <c r="B32" s="46"/>
      <c r="D32" s="47" t="s">
        <v>30</v>
      </c>
      <c r="E32" s="48"/>
      <c r="F32" s="49" t="s">
        <v>75</v>
      </c>
      <c r="H32" s="50">
        <v>0.4</v>
      </c>
      <c r="I32" s="51"/>
      <c r="L32" s="46"/>
      <c r="M32" s="52"/>
      <c r="N32" s="53"/>
      <c r="O32" s="53"/>
      <c r="P32" s="53"/>
      <c r="Q32" s="53"/>
      <c r="R32" s="53"/>
      <c r="S32" s="53"/>
      <c r="T32" s="54"/>
      <c r="AT32" s="48" t="s">
        <v>30</v>
      </c>
      <c r="AU32" s="48" t="s">
        <v>19</v>
      </c>
      <c r="AV32" s="45" t="s">
        <v>19</v>
      </c>
      <c r="AW32" s="45" t="s">
        <v>32</v>
      </c>
      <c r="AX32" s="45" t="s">
        <v>33</v>
      </c>
      <c r="AY32" s="48" t="s">
        <v>21</v>
      </c>
    </row>
    <row r="33" spans="1:65" s="64" customFormat="1" ht="10.5">
      <c r="B33" s="65"/>
      <c r="D33" s="47" t="s">
        <v>30</v>
      </c>
      <c r="E33" s="66"/>
      <c r="F33" s="67" t="s">
        <v>38</v>
      </c>
      <c r="H33" s="68">
        <v>116</v>
      </c>
      <c r="I33" s="69"/>
      <c r="L33" s="65"/>
      <c r="M33" s="70"/>
      <c r="N33" s="71"/>
      <c r="O33" s="71"/>
      <c r="P33" s="71"/>
      <c r="Q33" s="71"/>
      <c r="R33" s="71"/>
      <c r="S33" s="71"/>
      <c r="T33" s="72"/>
      <c r="AT33" s="66" t="s">
        <v>30</v>
      </c>
      <c r="AU33" s="66" t="s">
        <v>19</v>
      </c>
      <c r="AV33" s="64" t="s">
        <v>39</v>
      </c>
      <c r="AW33" s="64" t="s">
        <v>32</v>
      </c>
      <c r="AX33" s="64" t="s">
        <v>20</v>
      </c>
      <c r="AY33" s="66" t="s">
        <v>21</v>
      </c>
    </row>
    <row r="34" spans="1:65" s="45" customFormat="1" ht="10.5">
      <c r="B34" s="46"/>
      <c r="D34" s="47" t="s">
        <v>30</v>
      </c>
      <c r="F34" s="49" t="s">
        <v>76</v>
      </c>
      <c r="H34" s="50">
        <v>394.4</v>
      </c>
      <c r="I34" s="51"/>
      <c r="L34" s="46"/>
      <c r="M34" s="52"/>
      <c r="N34" s="53"/>
      <c r="O34" s="53"/>
      <c r="P34" s="53"/>
      <c r="Q34" s="53"/>
      <c r="R34" s="53"/>
      <c r="S34" s="53"/>
      <c r="T34" s="54"/>
      <c r="AT34" s="48" t="s">
        <v>30</v>
      </c>
      <c r="AU34" s="48" t="s">
        <v>19</v>
      </c>
      <c r="AV34" s="45" t="s">
        <v>19</v>
      </c>
      <c r="AW34" s="45" t="s">
        <v>77</v>
      </c>
      <c r="AX34" s="45" t="s">
        <v>20</v>
      </c>
      <c r="AY34" s="48" t="s">
        <v>21</v>
      </c>
    </row>
    <row r="35" spans="1:65" s="41" customFormat="1">
      <c r="A35" s="25"/>
      <c r="B35" s="26"/>
      <c r="C35" s="27" t="s">
        <v>78</v>
      </c>
      <c r="D35" s="27" t="s">
        <v>23</v>
      </c>
      <c r="E35" s="28" t="s">
        <v>79</v>
      </c>
      <c r="F35" s="29" t="s">
        <v>80</v>
      </c>
      <c r="G35" s="30" t="s">
        <v>61</v>
      </c>
      <c r="H35" s="31">
        <v>25</v>
      </c>
      <c r="I35" s="32"/>
      <c r="J35" s="33">
        <f>ROUND(I35*H35,2)</f>
        <v>0</v>
      </c>
      <c r="K35" s="34"/>
      <c r="L35" s="35"/>
      <c r="M35" s="36"/>
      <c r="N35" s="37" t="s">
        <v>27</v>
      </c>
      <c r="O35" s="38"/>
      <c r="P35" s="39">
        <f>O35*H35</f>
        <v>0</v>
      </c>
      <c r="Q35" s="39">
        <v>3.4299999999999999E-3</v>
      </c>
      <c r="R35" s="39">
        <f>Q35*H35</f>
        <v>8.5749999999999993E-2</v>
      </c>
      <c r="S35" s="39">
        <v>0</v>
      </c>
      <c r="T35" s="40">
        <f>S35*H35</f>
        <v>0</v>
      </c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R35" s="42" t="s">
        <v>28</v>
      </c>
      <c r="AT35" s="42" t="s">
        <v>23</v>
      </c>
      <c r="AU35" s="42" t="s">
        <v>19</v>
      </c>
      <c r="AY35" s="43" t="s">
        <v>21</v>
      </c>
      <c r="BE35" s="44">
        <f>IF(N35="základná",J35,0)</f>
        <v>0</v>
      </c>
      <c r="BF35" s="44">
        <f>IF(N35="znížená",J35,0)</f>
        <v>0</v>
      </c>
      <c r="BG35" s="44">
        <f>IF(N35="zákl. prenesená",J35,0)</f>
        <v>0</v>
      </c>
      <c r="BH35" s="44">
        <f>IF(N35="zníž. prenesená",J35,0)</f>
        <v>0</v>
      </c>
      <c r="BI35" s="44">
        <f>IF(N35="nulová",J35,0)</f>
        <v>0</v>
      </c>
      <c r="BJ35" s="43" t="s">
        <v>19</v>
      </c>
      <c r="BK35" s="44">
        <f>ROUND(I35*H35,2)</f>
        <v>0</v>
      </c>
      <c r="BL35" s="43" t="s">
        <v>28</v>
      </c>
      <c r="BM35" s="42" t="s">
        <v>81</v>
      </c>
    </row>
    <row r="36" spans="1:65" s="45" customFormat="1" ht="10.5">
      <c r="B36" s="46"/>
      <c r="D36" s="47" t="s">
        <v>30</v>
      </c>
      <c r="E36" s="48"/>
      <c r="F36" s="49" t="s">
        <v>82</v>
      </c>
      <c r="H36" s="50">
        <v>5.34</v>
      </c>
      <c r="I36" s="51"/>
      <c r="L36" s="46"/>
      <c r="M36" s="52"/>
      <c r="N36" s="53"/>
      <c r="O36" s="53"/>
      <c r="P36" s="53"/>
      <c r="Q36" s="53"/>
      <c r="R36" s="53"/>
      <c r="S36" s="53"/>
      <c r="T36" s="54"/>
      <c r="AT36" s="48" t="s">
        <v>30</v>
      </c>
      <c r="AU36" s="48" t="s">
        <v>19</v>
      </c>
      <c r="AV36" s="45" t="s">
        <v>19</v>
      </c>
      <c r="AW36" s="45" t="s">
        <v>32</v>
      </c>
      <c r="AX36" s="45" t="s">
        <v>33</v>
      </c>
      <c r="AY36" s="48" t="s">
        <v>21</v>
      </c>
    </row>
    <row r="37" spans="1:65" s="45" customFormat="1" ht="10.5">
      <c r="B37" s="46"/>
      <c r="D37" s="47" t="s">
        <v>30</v>
      </c>
      <c r="E37" s="48"/>
      <c r="F37" s="49" t="s">
        <v>83</v>
      </c>
      <c r="H37" s="50">
        <v>1.1100000000000001</v>
      </c>
      <c r="I37" s="51"/>
      <c r="L37" s="46"/>
      <c r="M37" s="52"/>
      <c r="N37" s="53"/>
      <c r="O37" s="53"/>
      <c r="P37" s="53"/>
      <c r="Q37" s="53"/>
      <c r="R37" s="53"/>
      <c r="S37" s="53"/>
      <c r="T37" s="54"/>
      <c r="AT37" s="48" t="s">
        <v>30</v>
      </c>
      <c r="AU37" s="48" t="s">
        <v>19</v>
      </c>
      <c r="AV37" s="45" t="s">
        <v>19</v>
      </c>
      <c r="AW37" s="45" t="s">
        <v>32</v>
      </c>
      <c r="AX37" s="45" t="s">
        <v>33</v>
      </c>
      <c r="AY37" s="48" t="s">
        <v>21</v>
      </c>
    </row>
    <row r="38" spans="1:65" s="45" customFormat="1" ht="10.5">
      <c r="B38" s="46"/>
      <c r="D38" s="47" t="s">
        <v>30</v>
      </c>
      <c r="E38" s="48"/>
      <c r="F38" s="49" t="s">
        <v>82</v>
      </c>
      <c r="H38" s="50">
        <v>5.34</v>
      </c>
      <c r="I38" s="51"/>
      <c r="L38" s="46"/>
      <c r="M38" s="52"/>
      <c r="N38" s="53"/>
      <c r="O38" s="53"/>
      <c r="P38" s="53"/>
      <c r="Q38" s="53"/>
      <c r="R38" s="53"/>
      <c r="S38" s="53"/>
      <c r="T38" s="54"/>
      <c r="AT38" s="48" t="s">
        <v>30</v>
      </c>
      <c r="AU38" s="48" t="s">
        <v>19</v>
      </c>
      <c r="AV38" s="45" t="s">
        <v>19</v>
      </c>
      <c r="AW38" s="45" t="s">
        <v>32</v>
      </c>
      <c r="AX38" s="45" t="s">
        <v>33</v>
      </c>
      <c r="AY38" s="48" t="s">
        <v>21</v>
      </c>
    </row>
    <row r="39" spans="1:65" s="55" customFormat="1" ht="10.5">
      <c r="B39" s="56"/>
      <c r="D39" s="47" t="s">
        <v>30</v>
      </c>
      <c r="E39" s="57"/>
      <c r="F39" s="58" t="s">
        <v>35</v>
      </c>
      <c r="H39" s="59">
        <v>11.79</v>
      </c>
      <c r="I39" s="60"/>
      <c r="L39" s="56"/>
      <c r="M39" s="61"/>
      <c r="N39" s="62"/>
      <c r="O39" s="62"/>
      <c r="P39" s="62"/>
      <c r="Q39" s="62"/>
      <c r="R39" s="62"/>
      <c r="S39" s="62"/>
      <c r="T39" s="63"/>
      <c r="AT39" s="57" t="s">
        <v>30</v>
      </c>
      <c r="AU39" s="57" t="s">
        <v>19</v>
      </c>
      <c r="AV39" s="55" t="s">
        <v>36</v>
      </c>
      <c r="AW39" s="55" t="s">
        <v>32</v>
      </c>
      <c r="AX39" s="55" t="s">
        <v>33</v>
      </c>
      <c r="AY39" s="57" t="s">
        <v>21</v>
      </c>
    </row>
    <row r="40" spans="1:65" s="45" customFormat="1" ht="10.5">
      <c r="B40" s="46"/>
      <c r="D40" s="47" t="s">
        <v>30</v>
      </c>
      <c r="E40" s="48"/>
      <c r="F40" s="49" t="s">
        <v>82</v>
      </c>
      <c r="H40" s="50">
        <v>5.34</v>
      </c>
      <c r="I40" s="51"/>
      <c r="L40" s="46"/>
      <c r="M40" s="52"/>
      <c r="N40" s="53"/>
      <c r="O40" s="53"/>
      <c r="P40" s="53"/>
      <c r="Q40" s="53"/>
      <c r="R40" s="53"/>
      <c r="S40" s="53"/>
      <c r="T40" s="54"/>
      <c r="AT40" s="48" t="s">
        <v>30</v>
      </c>
      <c r="AU40" s="48" t="s">
        <v>19</v>
      </c>
      <c r="AV40" s="45" t="s">
        <v>19</v>
      </c>
      <c r="AW40" s="45" t="s">
        <v>32</v>
      </c>
      <c r="AX40" s="45" t="s">
        <v>33</v>
      </c>
      <c r="AY40" s="48" t="s">
        <v>21</v>
      </c>
    </row>
    <row r="41" spans="1:65" s="45" customFormat="1" ht="10.5">
      <c r="B41" s="46"/>
      <c r="D41" s="47" t="s">
        <v>30</v>
      </c>
      <c r="E41" s="48"/>
      <c r="F41" s="49" t="s">
        <v>83</v>
      </c>
      <c r="H41" s="50">
        <v>1.1100000000000001</v>
      </c>
      <c r="I41" s="51"/>
      <c r="L41" s="46"/>
      <c r="M41" s="52"/>
      <c r="N41" s="53"/>
      <c r="O41" s="53"/>
      <c r="P41" s="53"/>
      <c r="Q41" s="53"/>
      <c r="R41" s="53"/>
      <c r="S41" s="53"/>
      <c r="T41" s="54"/>
      <c r="AT41" s="48" t="s">
        <v>30</v>
      </c>
      <c r="AU41" s="48" t="s">
        <v>19</v>
      </c>
      <c r="AV41" s="45" t="s">
        <v>19</v>
      </c>
      <c r="AW41" s="45" t="s">
        <v>32</v>
      </c>
      <c r="AX41" s="45" t="s">
        <v>33</v>
      </c>
      <c r="AY41" s="48" t="s">
        <v>21</v>
      </c>
    </row>
    <row r="42" spans="1:65" s="45" customFormat="1" ht="10.5">
      <c r="B42" s="46"/>
      <c r="D42" s="47" t="s">
        <v>30</v>
      </c>
      <c r="E42" s="48"/>
      <c r="F42" s="49" t="s">
        <v>82</v>
      </c>
      <c r="H42" s="50">
        <v>5.34</v>
      </c>
      <c r="I42" s="51"/>
      <c r="L42" s="46"/>
      <c r="M42" s="52"/>
      <c r="N42" s="53"/>
      <c r="O42" s="53"/>
      <c r="P42" s="53"/>
      <c r="Q42" s="53"/>
      <c r="R42" s="53"/>
      <c r="S42" s="53"/>
      <c r="T42" s="54"/>
      <c r="AT42" s="48" t="s">
        <v>30</v>
      </c>
      <c r="AU42" s="48" t="s">
        <v>19</v>
      </c>
      <c r="AV42" s="45" t="s">
        <v>19</v>
      </c>
      <c r="AW42" s="45" t="s">
        <v>32</v>
      </c>
      <c r="AX42" s="45" t="s">
        <v>33</v>
      </c>
      <c r="AY42" s="48" t="s">
        <v>21</v>
      </c>
    </row>
    <row r="43" spans="1:65" s="55" customFormat="1" ht="10.5">
      <c r="B43" s="56"/>
      <c r="D43" s="47" t="s">
        <v>30</v>
      </c>
      <c r="E43" s="57"/>
      <c r="F43" s="58" t="s">
        <v>35</v>
      </c>
      <c r="H43" s="59">
        <v>11.79</v>
      </c>
      <c r="I43" s="60"/>
      <c r="L43" s="56"/>
      <c r="M43" s="61"/>
      <c r="N43" s="62"/>
      <c r="O43" s="62"/>
      <c r="P43" s="62"/>
      <c r="Q43" s="62"/>
      <c r="R43" s="62"/>
      <c r="S43" s="62"/>
      <c r="T43" s="63"/>
      <c r="AT43" s="57" t="s">
        <v>30</v>
      </c>
      <c r="AU43" s="57" t="s">
        <v>19</v>
      </c>
      <c r="AV43" s="55" t="s">
        <v>36</v>
      </c>
      <c r="AW43" s="55" t="s">
        <v>32</v>
      </c>
      <c r="AX43" s="55" t="s">
        <v>33</v>
      </c>
      <c r="AY43" s="57" t="s">
        <v>21</v>
      </c>
    </row>
    <row r="44" spans="1:65" s="45" customFormat="1" ht="10.5">
      <c r="B44" s="46"/>
      <c r="D44" s="47" t="s">
        <v>30</v>
      </c>
      <c r="E44" s="48"/>
      <c r="F44" s="49" t="s">
        <v>84</v>
      </c>
      <c r="H44" s="50">
        <v>1.42</v>
      </c>
      <c r="I44" s="51"/>
      <c r="L44" s="46"/>
      <c r="M44" s="52"/>
      <c r="N44" s="53"/>
      <c r="O44" s="53"/>
      <c r="P44" s="53"/>
      <c r="Q44" s="53"/>
      <c r="R44" s="53"/>
      <c r="S44" s="53"/>
      <c r="T44" s="54"/>
      <c r="AT44" s="48" t="s">
        <v>30</v>
      </c>
      <c r="AU44" s="48" t="s">
        <v>19</v>
      </c>
      <c r="AV44" s="45" t="s">
        <v>19</v>
      </c>
      <c r="AW44" s="45" t="s">
        <v>32</v>
      </c>
      <c r="AX44" s="45" t="s">
        <v>33</v>
      </c>
      <c r="AY44" s="48" t="s">
        <v>21</v>
      </c>
    </row>
    <row r="45" spans="1:65" s="64" customFormat="1" ht="10.5">
      <c r="B45" s="65"/>
      <c r="D45" s="47" t="s">
        <v>30</v>
      </c>
      <c r="E45" s="66"/>
      <c r="F45" s="67" t="s">
        <v>38</v>
      </c>
      <c r="H45" s="68">
        <v>25</v>
      </c>
      <c r="I45" s="69"/>
      <c r="L45" s="65"/>
      <c r="M45" s="70"/>
      <c r="N45" s="71"/>
      <c r="O45" s="71"/>
      <c r="P45" s="71"/>
      <c r="Q45" s="71"/>
      <c r="R45" s="71"/>
      <c r="S45" s="71"/>
      <c r="T45" s="72"/>
      <c r="AT45" s="66" t="s">
        <v>30</v>
      </c>
      <c r="AU45" s="66" t="s">
        <v>19</v>
      </c>
      <c r="AV45" s="64" t="s">
        <v>39</v>
      </c>
      <c r="AW45" s="64" t="s">
        <v>32</v>
      </c>
      <c r="AX45" s="64" t="s">
        <v>20</v>
      </c>
      <c r="AY45" s="66" t="s">
        <v>21</v>
      </c>
    </row>
    <row r="46" spans="1:65" s="41" customFormat="1">
      <c r="A46" s="25"/>
      <c r="B46" s="26"/>
      <c r="C46" s="73" t="s">
        <v>85</v>
      </c>
      <c r="D46" s="73" t="s">
        <v>41</v>
      </c>
      <c r="E46" s="74" t="s">
        <v>71</v>
      </c>
      <c r="F46" s="75" t="s">
        <v>72</v>
      </c>
      <c r="G46" s="76" t="s">
        <v>44</v>
      </c>
      <c r="H46" s="77">
        <v>306</v>
      </c>
      <c r="I46" s="78"/>
      <c r="J46" s="79">
        <f>ROUND(I46*H46,2)</f>
        <v>0</v>
      </c>
      <c r="K46" s="80"/>
      <c r="L46" s="81"/>
      <c r="M46" s="82"/>
      <c r="N46" s="83" t="s">
        <v>27</v>
      </c>
      <c r="O46" s="38"/>
      <c r="P46" s="39">
        <f>O46*H46</f>
        <v>0</v>
      </c>
      <c r="Q46" s="39">
        <v>3.5E-4</v>
      </c>
      <c r="R46" s="39">
        <f>Q46*H46</f>
        <v>0.1071</v>
      </c>
      <c r="S46" s="39">
        <v>0</v>
      </c>
      <c r="T46" s="40">
        <f>S46*H46</f>
        <v>0</v>
      </c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R46" s="42" t="s">
        <v>45</v>
      </c>
      <c r="AT46" s="42" t="s">
        <v>41</v>
      </c>
      <c r="AU46" s="42" t="s">
        <v>19</v>
      </c>
      <c r="AY46" s="43" t="s">
        <v>21</v>
      </c>
      <c r="BE46" s="44">
        <f>IF(N46="základná",J46,0)</f>
        <v>0</v>
      </c>
      <c r="BF46" s="44">
        <f>IF(N46="znížená",J46,0)</f>
        <v>0</v>
      </c>
      <c r="BG46" s="44">
        <f>IF(N46="zákl. prenesená",J46,0)</f>
        <v>0</v>
      </c>
      <c r="BH46" s="44">
        <f>IF(N46="zníž. prenesená",J46,0)</f>
        <v>0</v>
      </c>
      <c r="BI46" s="44">
        <f>IF(N46="nulová",J46,0)</f>
        <v>0</v>
      </c>
      <c r="BJ46" s="43" t="s">
        <v>19</v>
      </c>
      <c r="BK46" s="44">
        <f>ROUND(I46*H46,2)</f>
        <v>0</v>
      </c>
      <c r="BL46" s="43" t="s">
        <v>28</v>
      </c>
      <c r="BM46" s="42" t="s">
        <v>86</v>
      </c>
    </row>
    <row r="47" spans="1:65" s="45" customFormat="1" ht="10.5">
      <c r="B47" s="46"/>
      <c r="D47" s="47" t="s">
        <v>30</v>
      </c>
      <c r="E47" s="48"/>
      <c r="F47" s="49" t="s">
        <v>87</v>
      </c>
      <c r="H47" s="50">
        <v>87.5</v>
      </c>
      <c r="I47" s="51"/>
      <c r="L47" s="46"/>
      <c r="M47" s="52"/>
      <c r="N47" s="53"/>
      <c r="O47" s="53"/>
      <c r="P47" s="53"/>
      <c r="Q47" s="53"/>
      <c r="R47" s="53"/>
      <c r="S47" s="53"/>
      <c r="T47" s="54"/>
      <c r="AT47" s="48" t="s">
        <v>30</v>
      </c>
      <c r="AU47" s="48" t="s">
        <v>19</v>
      </c>
      <c r="AV47" s="45" t="s">
        <v>19</v>
      </c>
      <c r="AW47" s="45" t="s">
        <v>32</v>
      </c>
      <c r="AX47" s="45" t="s">
        <v>33</v>
      </c>
      <c r="AY47" s="48" t="s">
        <v>21</v>
      </c>
    </row>
    <row r="48" spans="1:65" s="45" customFormat="1" ht="10.5">
      <c r="B48" s="46"/>
      <c r="D48" s="47" t="s">
        <v>30</v>
      </c>
      <c r="E48" s="48"/>
      <c r="F48" s="49" t="s">
        <v>88</v>
      </c>
      <c r="H48" s="50">
        <v>2.5</v>
      </c>
      <c r="I48" s="51"/>
      <c r="L48" s="46"/>
      <c r="M48" s="52"/>
      <c r="N48" s="53"/>
      <c r="O48" s="53"/>
      <c r="P48" s="53"/>
      <c r="Q48" s="53"/>
      <c r="R48" s="53"/>
      <c r="S48" s="53"/>
      <c r="T48" s="54"/>
      <c r="AT48" s="48" t="s">
        <v>30</v>
      </c>
      <c r="AU48" s="48" t="s">
        <v>19</v>
      </c>
      <c r="AV48" s="45" t="s">
        <v>19</v>
      </c>
      <c r="AW48" s="45" t="s">
        <v>32</v>
      </c>
      <c r="AX48" s="45" t="s">
        <v>33</v>
      </c>
      <c r="AY48" s="48" t="s">
        <v>21</v>
      </c>
    </row>
    <row r="49" spans="1:65" s="64" customFormat="1" ht="10.5">
      <c r="B49" s="65"/>
      <c r="D49" s="47" t="s">
        <v>30</v>
      </c>
      <c r="E49" s="66"/>
      <c r="F49" s="67" t="s">
        <v>38</v>
      </c>
      <c r="H49" s="68">
        <v>90</v>
      </c>
      <c r="I49" s="69"/>
      <c r="L49" s="65"/>
      <c r="M49" s="70"/>
      <c r="N49" s="71"/>
      <c r="O49" s="71"/>
      <c r="P49" s="71"/>
      <c r="Q49" s="71"/>
      <c r="R49" s="71"/>
      <c r="S49" s="71"/>
      <c r="T49" s="72"/>
      <c r="AT49" s="66" t="s">
        <v>30</v>
      </c>
      <c r="AU49" s="66" t="s">
        <v>19</v>
      </c>
      <c r="AV49" s="64" t="s">
        <v>39</v>
      </c>
      <c r="AW49" s="64" t="s">
        <v>32</v>
      </c>
      <c r="AX49" s="64" t="s">
        <v>20</v>
      </c>
      <c r="AY49" s="66" t="s">
        <v>21</v>
      </c>
    </row>
    <row r="50" spans="1:65" s="45" customFormat="1" ht="10.5">
      <c r="B50" s="46"/>
      <c r="D50" s="47" t="s">
        <v>30</v>
      </c>
      <c r="F50" s="49" t="s">
        <v>89</v>
      </c>
      <c r="H50" s="50">
        <v>306</v>
      </c>
      <c r="I50" s="51"/>
      <c r="L50" s="46"/>
      <c r="M50" s="52"/>
      <c r="N50" s="53"/>
      <c r="O50" s="53"/>
      <c r="P50" s="53"/>
      <c r="Q50" s="53"/>
      <c r="R50" s="53"/>
      <c r="S50" s="53"/>
      <c r="T50" s="54"/>
      <c r="AT50" s="48" t="s">
        <v>30</v>
      </c>
      <c r="AU50" s="48" t="s">
        <v>19</v>
      </c>
      <c r="AV50" s="45" t="s">
        <v>19</v>
      </c>
      <c r="AW50" s="45" t="s">
        <v>77</v>
      </c>
      <c r="AX50" s="45" t="s">
        <v>20</v>
      </c>
      <c r="AY50" s="48" t="s">
        <v>21</v>
      </c>
    </row>
    <row r="51" spans="1:65" s="41" customFormat="1">
      <c r="A51" s="25"/>
      <c r="B51" s="26"/>
      <c r="C51" s="27" t="s">
        <v>90</v>
      </c>
      <c r="D51" s="27" t="s">
        <v>23</v>
      </c>
      <c r="E51" s="28" t="s">
        <v>91</v>
      </c>
      <c r="F51" s="29" t="s">
        <v>92</v>
      </c>
      <c r="G51" s="30" t="s">
        <v>26</v>
      </c>
      <c r="H51" s="31">
        <v>197</v>
      </c>
      <c r="I51" s="32"/>
      <c r="J51" s="33">
        <f>ROUND(I51*H51,2)</f>
        <v>0</v>
      </c>
      <c r="K51" s="34"/>
      <c r="L51" s="35"/>
      <c r="M51" s="36"/>
      <c r="N51" s="37" t="s">
        <v>27</v>
      </c>
      <c r="O51" s="38"/>
      <c r="P51" s="39">
        <f>O51*H51</f>
        <v>0</v>
      </c>
      <c r="Q51" s="39">
        <v>4.1099999999999999E-3</v>
      </c>
      <c r="R51" s="39">
        <f>Q51*H51</f>
        <v>0.80967</v>
      </c>
      <c r="S51" s="39">
        <v>0</v>
      </c>
      <c r="T51" s="40">
        <f>S51*H51</f>
        <v>0</v>
      </c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R51" s="42" t="s">
        <v>28</v>
      </c>
      <c r="AT51" s="42" t="s">
        <v>23</v>
      </c>
      <c r="AU51" s="42" t="s">
        <v>19</v>
      </c>
      <c r="AY51" s="43" t="s">
        <v>21</v>
      </c>
      <c r="BE51" s="44">
        <f>IF(N51="základná",J51,0)</f>
        <v>0</v>
      </c>
      <c r="BF51" s="44">
        <f>IF(N51="znížená",J51,0)</f>
        <v>0</v>
      </c>
      <c r="BG51" s="44">
        <f>IF(N51="zákl. prenesená",J51,0)</f>
        <v>0</v>
      </c>
      <c r="BH51" s="44">
        <f>IF(N51="zníž. prenesená",J51,0)</f>
        <v>0</v>
      </c>
      <c r="BI51" s="44">
        <f>IF(N51="nulová",J51,0)</f>
        <v>0</v>
      </c>
      <c r="BJ51" s="43" t="s">
        <v>19</v>
      </c>
      <c r="BK51" s="44">
        <f>ROUND(I51*H51,2)</f>
        <v>0</v>
      </c>
      <c r="BL51" s="43" t="s">
        <v>28</v>
      </c>
      <c r="BM51" s="42" t="s">
        <v>93</v>
      </c>
    </row>
    <row r="52" spans="1:65" s="45" customFormat="1" ht="10.5">
      <c r="B52" s="46"/>
      <c r="D52" s="47" t="s">
        <v>30</v>
      </c>
      <c r="E52" s="48"/>
      <c r="F52" s="49" t="s">
        <v>94</v>
      </c>
      <c r="H52" s="50">
        <v>38.51</v>
      </c>
      <c r="I52" s="51"/>
      <c r="L52" s="46"/>
      <c r="M52" s="52"/>
      <c r="N52" s="53"/>
      <c r="O52" s="53"/>
      <c r="P52" s="53"/>
      <c r="Q52" s="53"/>
      <c r="R52" s="53"/>
      <c r="S52" s="53"/>
      <c r="T52" s="54"/>
      <c r="AT52" s="48" t="s">
        <v>30</v>
      </c>
      <c r="AU52" s="48" t="s">
        <v>19</v>
      </c>
      <c r="AV52" s="45" t="s">
        <v>19</v>
      </c>
      <c r="AW52" s="45" t="s">
        <v>32</v>
      </c>
      <c r="AX52" s="45" t="s">
        <v>33</v>
      </c>
      <c r="AY52" s="48" t="s">
        <v>21</v>
      </c>
    </row>
    <row r="53" spans="1:65" s="45" customFormat="1" ht="10.5">
      <c r="B53" s="46"/>
      <c r="D53" s="47" t="s">
        <v>30</v>
      </c>
      <c r="E53" s="48"/>
      <c r="F53" s="49" t="s">
        <v>95</v>
      </c>
      <c r="H53" s="50">
        <v>50.35</v>
      </c>
      <c r="I53" s="51"/>
      <c r="L53" s="46"/>
      <c r="M53" s="52"/>
      <c r="N53" s="53"/>
      <c r="O53" s="53"/>
      <c r="P53" s="53"/>
      <c r="Q53" s="53"/>
      <c r="R53" s="53"/>
      <c r="S53" s="53"/>
      <c r="T53" s="54"/>
      <c r="AT53" s="48" t="s">
        <v>30</v>
      </c>
      <c r="AU53" s="48" t="s">
        <v>19</v>
      </c>
      <c r="AV53" s="45" t="s">
        <v>19</v>
      </c>
      <c r="AW53" s="45" t="s">
        <v>32</v>
      </c>
      <c r="AX53" s="45" t="s">
        <v>33</v>
      </c>
      <c r="AY53" s="48" t="s">
        <v>21</v>
      </c>
    </row>
    <row r="54" spans="1:65" s="45" customFormat="1" ht="10.5">
      <c r="B54" s="46"/>
      <c r="D54" s="47" t="s">
        <v>30</v>
      </c>
      <c r="E54" s="48"/>
      <c r="F54" s="49" t="s">
        <v>96</v>
      </c>
      <c r="H54" s="50">
        <v>27.32</v>
      </c>
      <c r="I54" s="51"/>
      <c r="L54" s="46"/>
      <c r="M54" s="52"/>
      <c r="N54" s="53"/>
      <c r="O54" s="53"/>
      <c r="P54" s="53"/>
      <c r="Q54" s="53"/>
      <c r="R54" s="53"/>
      <c r="S54" s="53"/>
      <c r="T54" s="54"/>
      <c r="AT54" s="48" t="s">
        <v>30</v>
      </c>
      <c r="AU54" s="48" t="s">
        <v>19</v>
      </c>
      <c r="AV54" s="45" t="s">
        <v>19</v>
      </c>
      <c r="AW54" s="45" t="s">
        <v>32</v>
      </c>
      <c r="AX54" s="45" t="s">
        <v>33</v>
      </c>
      <c r="AY54" s="48" t="s">
        <v>21</v>
      </c>
    </row>
    <row r="55" spans="1:65" s="45" customFormat="1" ht="10.5">
      <c r="B55" s="46"/>
      <c r="D55" s="47" t="s">
        <v>30</v>
      </c>
      <c r="E55" s="48"/>
      <c r="F55" s="49" t="s">
        <v>97</v>
      </c>
      <c r="H55" s="50">
        <v>1.32</v>
      </c>
      <c r="I55" s="51"/>
      <c r="L55" s="46"/>
      <c r="M55" s="52"/>
      <c r="N55" s="53"/>
      <c r="O55" s="53"/>
      <c r="P55" s="53"/>
      <c r="Q55" s="53"/>
      <c r="R55" s="53"/>
      <c r="S55" s="53"/>
      <c r="T55" s="54"/>
      <c r="AT55" s="48" t="s">
        <v>30</v>
      </c>
      <c r="AU55" s="48" t="s">
        <v>19</v>
      </c>
      <c r="AV55" s="45" t="s">
        <v>19</v>
      </c>
      <c r="AW55" s="45" t="s">
        <v>32</v>
      </c>
      <c r="AX55" s="45" t="s">
        <v>33</v>
      </c>
      <c r="AY55" s="48" t="s">
        <v>21</v>
      </c>
    </row>
    <row r="56" spans="1:65" s="55" customFormat="1" ht="10.5">
      <c r="B56" s="56"/>
      <c r="D56" s="47" t="s">
        <v>30</v>
      </c>
      <c r="E56" s="57"/>
      <c r="F56" s="58" t="s">
        <v>98</v>
      </c>
      <c r="H56" s="59">
        <v>117.5</v>
      </c>
      <c r="I56" s="60"/>
      <c r="L56" s="56"/>
      <c r="M56" s="61"/>
      <c r="N56" s="62"/>
      <c r="O56" s="62"/>
      <c r="P56" s="62"/>
      <c r="Q56" s="62"/>
      <c r="R56" s="62"/>
      <c r="S56" s="62"/>
      <c r="T56" s="63"/>
      <c r="AT56" s="57" t="s">
        <v>30</v>
      </c>
      <c r="AU56" s="57" t="s">
        <v>19</v>
      </c>
      <c r="AV56" s="55" t="s">
        <v>36</v>
      </c>
      <c r="AW56" s="55" t="s">
        <v>32</v>
      </c>
      <c r="AX56" s="55" t="s">
        <v>33</v>
      </c>
      <c r="AY56" s="57" t="s">
        <v>21</v>
      </c>
    </row>
    <row r="57" spans="1:65" s="45" customFormat="1" ht="10.5">
      <c r="B57" s="46"/>
      <c r="D57" s="47" t="s">
        <v>30</v>
      </c>
      <c r="E57" s="48"/>
      <c r="F57" s="49" t="s">
        <v>99</v>
      </c>
      <c r="H57" s="50">
        <v>0</v>
      </c>
      <c r="I57" s="51"/>
      <c r="L57" s="46"/>
      <c r="M57" s="52"/>
      <c r="N57" s="53"/>
      <c r="O57" s="53"/>
      <c r="P57" s="53"/>
      <c r="Q57" s="53"/>
      <c r="R57" s="53"/>
      <c r="S57" s="53"/>
      <c r="T57" s="54"/>
      <c r="AT57" s="48" t="s">
        <v>30</v>
      </c>
      <c r="AU57" s="48" t="s">
        <v>19</v>
      </c>
      <c r="AV57" s="45" t="s">
        <v>19</v>
      </c>
      <c r="AW57" s="45" t="s">
        <v>32</v>
      </c>
      <c r="AX57" s="45" t="s">
        <v>33</v>
      </c>
      <c r="AY57" s="48" t="s">
        <v>21</v>
      </c>
    </row>
    <row r="58" spans="1:65" s="45" customFormat="1" ht="10.5">
      <c r="B58" s="46"/>
      <c r="D58" s="47" t="s">
        <v>30</v>
      </c>
      <c r="E58" s="48"/>
      <c r="F58" s="49" t="s">
        <v>100</v>
      </c>
      <c r="H58" s="50">
        <v>78.819999999999993</v>
      </c>
      <c r="I58" s="51"/>
      <c r="L58" s="46"/>
      <c r="M58" s="52"/>
      <c r="N58" s="53"/>
      <c r="O58" s="53"/>
      <c r="P58" s="53"/>
      <c r="Q58" s="53"/>
      <c r="R58" s="53"/>
      <c r="S58" s="53"/>
      <c r="T58" s="54"/>
      <c r="AT58" s="48" t="s">
        <v>30</v>
      </c>
      <c r="AU58" s="48" t="s">
        <v>19</v>
      </c>
      <c r="AV58" s="45" t="s">
        <v>19</v>
      </c>
      <c r="AW58" s="45" t="s">
        <v>32</v>
      </c>
      <c r="AX58" s="45" t="s">
        <v>33</v>
      </c>
      <c r="AY58" s="48" t="s">
        <v>21</v>
      </c>
    </row>
    <row r="59" spans="1:65" s="45" customFormat="1" ht="10.5">
      <c r="B59" s="46"/>
      <c r="D59" s="47" t="s">
        <v>30</v>
      </c>
      <c r="E59" s="48"/>
      <c r="F59" s="49" t="s">
        <v>101</v>
      </c>
      <c r="H59" s="50">
        <v>0.68</v>
      </c>
      <c r="I59" s="51"/>
      <c r="L59" s="46"/>
      <c r="M59" s="52"/>
      <c r="N59" s="53"/>
      <c r="O59" s="53"/>
      <c r="P59" s="53"/>
      <c r="Q59" s="53"/>
      <c r="R59" s="53"/>
      <c r="S59" s="53"/>
      <c r="T59" s="54"/>
      <c r="AT59" s="48" t="s">
        <v>30</v>
      </c>
      <c r="AU59" s="48" t="s">
        <v>19</v>
      </c>
      <c r="AV59" s="45" t="s">
        <v>19</v>
      </c>
      <c r="AW59" s="45" t="s">
        <v>32</v>
      </c>
      <c r="AX59" s="45" t="s">
        <v>33</v>
      </c>
      <c r="AY59" s="48" t="s">
        <v>21</v>
      </c>
    </row>
    <row r="60" spans="1:65" s="55" customFormat="1" ht="10.5">
      <c r="B60" s="56"/>
      <c r="D60" s="47" t="s">
        <v>30</v>
      </c>
      <c r="E60" s="57"/>
      <c r="F60" s="58" t="s">
        <v>102</v>
      </c>
      <c r="H60" s="59">
        <v>79.5</v>
      </c>
      <c r="I60" s="60"/>
      <c r="L60" s="56"/>
      <c r="M60" s="61"/>
      <c r="N60" s="62"/>
      <c r="O60" s="62"/>
      <c r="P60" s="62"/>
      <c r="Q60" s="62"/>
      <c r="R60" s="62"/>
      <c r="S60" s="62"/>
      <c r="T60" s="63"/>
      <c r="AT60" s="57" t="s">
        <v>30</v>
      </c>
      <c r="AU60" s="57" t="s">
        <v>19</v>
      </c>
      <c r="AV60" s="55" t="s">
        <v>36</v>
      </c>
      <c r="AW60" s="55" t="s">
        <v>32</v>
      </c>
      <c r="AX60" s="55" t="s">
        <v>33</v>
      </c>
      <c r="AY60" s="57" t="s">
        <v>21</v>
      </c>
    </row>
    <row r="61" spans="1:65" s="64" customFormat="1" ht="10.5">
      <c r="B61" s="65"/>
      <c r="D61" s="47" t="s">
        <v>30</v>
      </c>
      <c r="E61" s="66"/>
      <c r="F61" s="67" t="s">
        <v>38</v>
      </c>
      <c r="H61" s="68">
        <v>197</v>
      </c>
      <c r="I61" s="69"/>
      <c r="L61" s="65"/>
      <c r="M61" s="70"/>
      <c r="N61" s="71"/>
      <c r="O61" s="71"/>
      <c r="P61" s="71"/>
      <c r="Q61" s="71"/>
      <c r="R61" s="71"/>
      <c r="S61" s="71"/>
      <c r="T61" s="72"/>
      <c r="AT61" s="66" t="s">
        <v>30</v>
      </c>
      <c r="AU61" s="66" t="s">
        <v>19</v>
      </c>
      <c r="AV61" s="64" t="s">
        <v>39</v>
      </c>
      <c r="AW61" s="64" t="s">
        <v>32</v>
      </c>
      <c r="AX61" s="64" t="s">
        <v>20</v>
      </c>
      <c r="AY61" s="66" t="s">
        <v>21</v>
      </c>
    </row>
    <row r="62" spans="1:65" s="41" customFormat="1">
      <c r="A62" s="25"/>
      <c r="B62" s="26"/>
      <c r="C62" s="73" t="s">
        <v>103</v>
      </c>
      <c r="D62" s="73" t="s">
        <v>41</v>
      </c>
      <c r="E62" s="74" t="s">
        <v>51</v>
      </c>
      <c r="F62" s="75" t="s">
        <v>52</v>
      </c>
      <c r="G62" s="76" t="s">
        <v>26</v>
      </c>
      <c r="H62" s="77">
        <v>201</v>
      </c>
      <c r="I62" s="78"/>
      <c r="J62" s="79">
        <f>ROUND(I62*H62,2)</f>
        <v>0</v>
      </c>
      <c r="K62" s="80"/>
      <c r="L62" s="81"/>
      <c r="M62" s="82"/>
      <c r="N62" s="83" t="s">
        <v>27</v>
      </c>
      <c r="O62" s="38"/>
      <c r="P62" s="39">
        <f>O62*H62</f>
        <v>0</v>
      </c>
      <c r="Q62" s="39">
        <v>1.132E-2</v>
      </c>
      <c r="R62" s="39">
        <f>Q62*H62</f>
        <v>2.2753200000000002</v>
      </c>
      <c r="S62" s="39">
        <v>0</v>
      </c>
      <c r="T62" s="40">
        <f>S62*H62</f>
        <v>0</v>
      </c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R62" s="42" t="s">
        <v>45</v>
      </c>
      <c r="AT62" s="42" t="s">
        <v>41</v>
      </c>
      <c r="AU62" s="42" t="s">
        <v>19</v>
      </c>
      <c r="AY62" s="43" t="s">
        <v>21</v>
      </c>
      <c r="BE62" s="44">
        <f>IF(N62="základná",J62,0)</f>
        <v>0</v>
      </c>
      <c r="BF62" s="44">
        <f>IF(N62="znížená",J62,0)</f>
        <v>0</v>
      </c>
      <c r="BG62" s="44">
        <f>IF(N62="zákl. prenesená",J62,0)</f>
        <v>0</v>
      </c>
      <c r="BH62" s="44">
        <f>IF(N62="zníž. prenesená",J62,0)</f>
        <v>0</v>
      </c>
      <c r="BI62" s="44">
        <f>IF(N62="nulová",J62,0)</f>
        <v>0</v>
      </c>
      <c r="BJ62" s="43" t="s">
        <v>19</v>
      </c>
      <c r="BK62" s="44">
        <f>ROUND(I62*H62,2)</f>
        <v>0</v>
      </c>
      <c r="BL62" s="43" t="s">
        <v>28</v>
      </c>
      <c r="BM62" s="42" t="s">
        <v>104</v>
      </c>
    </row>
    <row r="63" spans="1:65" s="45" customFormat="1" ht="10.5">
      <c r="B63" s="46"/>
      <c r="D63" s="47" t="s">
        <v>30</v>
      </c>
      <c r="E63" s="48"/>
      <c r="F63" s="49" t="s">
        <v>105</v>
      </c>
      <c r="H63" s="50">
        <v>200.94</v>
      </c>
      <c r="I63" s="51"/>
      <c r="L63" s="46"/>
      <c r="M63" s="52"/>
      <c r="N63" s="53"/>
      <c r="O63" s="53"/>
      <c r="P63" s="53"/>
      <c r="Q63" s="53"/>
      <c r="R63" s="53"/>
      <c r="S63" s="53"/>
      <c r="T63" s="54"/>
      <c r="AT63" s="48" t="s">
        <v>30</v>
      </c>
      <c r="AU63" s="48" t="s">
        <v>19</v>
      </c>
      <c r="AV63" s="45" t="s">
        <v>19</v>
      </c>
      <c r="AW63" s="45" t="s">
        <v>32</v>
      </c>
      <c r="AX63" s="45" t="s">
        <v>33</v>
      </c>
      <c r="AY63" s="48" t="s">
        <v>21</v>
      </c>
    </row>
    <row r="64" spans="1:65" s="45" customFormat="1" ht="10.5">
      <c r="B64" s="46"/>
      <c r="D64" s="47" t="s">
        <v>30</v>
      </c>
      <c r="E64" s="48"/>
      <c r="F64" s="49" t="s">
        <v>106</v>
      </c>
      <c r="H64" s="50">
        <v>0.06</v>
      </c>
      <c r="I64" s="51"/>
      <c r="L64" s="46"/>
      <c r="M64" s="52"/>
      <c r="N64" s="53"/>
      <c r="O64" s="53"/>
      <c r="P64" s="53"/>
      <c r="Q64" s="53"/>
      <c r="R64" s="53"/>
      <c r="S64" s="53"/>
      <c r="T64" s="54"/>
      <c r="AT64" s="48" t="s">
        <v>30</v>
      </c>
      <c r="AU64" s="48" t="s">
        <v>19</v>
      </c>
      <c r="AV64" s="45" t="s">
        <v>19</v>
      </c>
      <c r="AW64" s="45" t="s">
        <v>32</v>
      </c>
      <c r="AX64" s="45" t="s">
        <v>33</v>
      </c>
      <c r="AY64" s="48" t="s">
        <v>21</v>
      </c>
    </row>
    <row r="65" spans="1:65" s="64" customFormat="1" ht="10.5">
      <c r="B65" s="65"/>
      <c r="D65" s="47" t="s">
        <v>30</v>
      </c>
      <c r="E65" s="66"/>
      <c r="F65" s="67" t="s">
        <v>38</v>
      </c>
      <c r="H65" s="68">
        <v>201</v>
      </c>
      <c r="I65" s="69"/>
      <c r="L65" s="65"/>
      <c r="M65" s="70"/>
      <c r="N65" s="71"/>
      <c r="O65" s="71"/>
      <c r="P65" s="71"/>
      <c r="Q65" s="71"/>
      <c r="R65" s="71"/>
      <c r="S65" s="71"/>
      <c r="T65" s="72"/>
      <c r="AT65" s="66" t="s">
        <v>30</v>
      </c>
      <c r="AU65" s="66" t="s">
        <v>19</v>
      </c>
      <c r="AV65" s="64" t="s">
        <v>39</v>
      </c>
      <c r="AW65" s="64" t="s">
        <v>32</v>
      </c>
      <c r="AX65" s="64" t="s">
        <v>20</v>
      </c>
      <c r="AY65" s="66" t="s">
        <v>21</v>
      </c>
    </row>
    <row r="66" spans="1:65" s="41" customFormat="1">
      <c r="A66" s="25"/>
      <c r="B66" s="26"/>
      <c r="C66" s="27" t="s">
        <v>107</v>
      </c>
      <c r="D66" s="27" t="s">
        <v>23</v>
      </c>
      <c r="E66" s="28" t="s">
        <v>108</v>
      </c>
      <c r="F66" s="29" t="s">
        <v>109</v>
      </c>
      <c r="G66" s="30" t="s">
        <v>26</v>
      </c>
      <c r="H66" s="31">
        <v>91</v>
      </c>
      <c r="I66" s="32"/>
      <c r="J66" s="33">
        <f>ROUND(I66*H66,2)</f>
        <v>0</v>
      </c>
      <c r="K66" s="34"/>
      <c r="L66" s="35"/>
      <c r="M66" s="36"/>
      <c r="N66" s="37" t="s">
        <v>27</v>
      </c>
      <c r="O66" s="38"/>
      <c r="P66" s="39">
        <f>O66*H66</f>
        <v>0</v>
      </c>
      <c r="Q66" s="39">
        <v>3.47E-3</v>
      </c>
      <c r="R66" s="39">
        <f>Q66*H66</f>
        <v>0.31577</v>
      </c>
      <c r="S66" s="39">
        <v>0</v>
      </c>
      <c r="T66" s="40">
        <f>S66*H66</f>
        <v>0</v>
      </c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R66" s="42" t="s">
        <v>28</v>
      </c>
      <c r="AT66" s="42" t="s">
        <v>23</v>
      </c>
      <c r="AU66" s="42" t="s">
        <v>19</v>
      </c>
      <c r="AY66" s="43" t="s">
        <v>21</v>
      </c>
      <c r="BE66" s="44">
        <f>IF(N66="základná",J66,0)</f>
        <v>0</v>
      </c>
      <c r="BF66" s="44">
        <f>IF(N66="znížená",J66,0)</f>
        <v>0</v>
      </c>
      <c r="BG66" s="44">
        <f>IF(N66="zákl. prenesená",J66,0)</f>
        <v>0</v>
      </c>
      <c r="BH66" s="44">
        <f>IF(N66="zníž. prenesená",J66,0)</f>
        <v>0</v>
      </c>
      <c r="BI66" s="44">
        <f>IF(N66="nulová",J66,0)</f>
        <v>0</v>
      </c>
      <c r="BJ66" s="43" t="s">
        <v>19</v>
      </c>
      <c r="BK66" s="44">
        <f>ROUND(I66*H66,2)</f>
        <v>0</v>
      </c>
      <c r="BL66" s="43" t="s">
        <v>28</v>
      </c>
      <c r="BM66" s="42" t="s">
        <v>110</v>
      </c>
    </row>
    <row r="67" spans="1:65" s="45" customFormat="1" ht="10.5">
      <c r="B67" s="46"/>
      <c r="D67" s="47" t="s">
        <v>30</v>
      </c>
      <c r="E67" s="48"/>
      <c r="F67" s="49" t="s">
        <v>111</v>
      </c>
      <c r="H67" s="50">
        <v>21.55</v>
      </c>
      <c r="I67" s="51"/>
      <c r="L67" s="46"/>
      <c r="M67" s="52"/>
      <c r="N67" s="53"/>
      <c r="O67" s="53"/>
      <c r="P67" s="53"/>
      <c r="Q67" s="53"/>
      <c r="R67" s="53"/>
      <c r="S67" s="53"/>
      <c r="T67" s="54"/>
      <c r="AT67" s="48" t="s">
        <v>30</v>
      </c>
      <c r="AU67" s="48" t="s">
        <v>19</v>
      </c>
      <c r="AV67" s="45" t="s">
        <v>19</v>
      </c>
      <c r="AW67" s="45" t="s">
        <v>32</v>
      </c>
      <c r="AX67" s="45" t="s">
        <v>33</v>
      </c>
      <c r="AY67" s="48" t="s">
        <v>21</v>
      </c>
    </row>
    <row r="68" spans="1:65" s="45" customFormat="1" ht="10.5">
      <c r="B68" s="46"/>
      <c r="D68" s="47" t="s">
        <v>30</v>
      </c>
      <c r="E68" s="48"/>
      <c r="F68" s="49" t="s">
        <v>112</v>
      </c>
      <c r="H68" s="50">
        <v>16.86</v>
      </c>
      <c r="I68" s="51"/>
      <c r="L68" s="46"/>
      <c r="M68" s="52"/>
      <c r="N68" s="53"/>
      <c r="O68" s="53"/>
      <c r="P68" s="53"/>
      <c r="Q68" s="53"/>
      <c r="R68" s="53"/>
      <c r="S68" s="53"/>
      <c r="T68" s="54"/>
      <c r="AT68" s="48" t="s">
        <v>30</v>
      </c>
      <c r="AU68" s="48" t="s">
        <v>19</v>
      </c>
      <c r="AV68" s="45" t="s">
        <v>19</v>
      </c>
      <c r="AW68" s="45" t="s">
        <v>32</v>
      </c>
      <c r="AX68" s="45" t="s">
        <v>33</v>
      </c>
      <c r="AY68" s="48" t="s">
        <v>21</v>
      </c>
    </row>
    <row r="69" spans="1:65" s="45" customFormat="1" ht="10.5">
      <c r="B69" s="46"/>
      <c r="D69" s="47" t="s">
        <v>30</v>
      </c>
      <c r="E69" s="48"/>
      <c r="F69" s="49" t="s">
        <v>113</v>
      </c>
      <c r="H69" s="50">
        <v>10.119999999999999</v>
      </c>
      <c r="I69" s="51"/>
      <c r="L69" s="46"/>
      <c r="M69" s="52"/>
      <c r="N69" s="53"/>
      <c r="O69" s="53"/>
      <c r="P69" s="53"/>
      <c r="Q69" s="53"/>
      <c r="R69" s="53"/>
      <c r="S69" s="53"/>
      <c r="T69" s="54"/>
      <c r="AT69" s="48" t="s">
        <v>30</v>
      </c>
      <c r="AU69" s="48" t="s">
        <v>19</v>
      </c>
      <c r="AV69" s="45" t="s">
        <v>19</v>
      </c>
      <c r="AW69" s="45" t="s">
        <v>32</v>
      </c>
      <c r="AX69" s="45" t="s">
        <v>33</v>
      </c>
      <c r="AY69" s="48" t="s">
        <v>21</v>
      </c>
    </row>
    <row r="70" spans="1:65" s="45" customFormat="1" ht="10.5">
      <c r="B70" s="46"/>
      <c r="D70" s="47" t="s">
        <v>30</v>
      </c>
      <c r="E70" s="48"/>
      <c r="F70" s="49" t="s">
        <v>114</v>
      </c>
      <c r="H70" s="50">
        <v>8.0570000000000004</v>
      </c>
      <c r="I70" s="51"/>
      <c r="L70" s="46"/>
      <c r="M70" s="52"/>
      <c r="N70" s="53"/>
      <c r="O70" s="53"/>
      <c r="P70" s="53"/>
      <c r="Q70" s="53"/>
      <c r="R70" s="53"/>
      <c r="S70" s="53"/>
      <c r="T70" s="54"/>
      <c r="AT70" s="48" t="s">
        <v>30</v>
      </c>
      <c r="AU70" s="48" t="s">
        <v>19</v>
      </c>
      <c r="AV70" s="45" t="s">
        <v>19</v>
      </c>
      <c r="AW70" s="45" t="s">
        <v>32</v>
      </c>
      <c r="AX70" s="45" t="s">
        <v>33</v>
      </c>
      <c r="AY70" s="48" t="s">
        <v>21</v>
      </c>
    </row>
    <row r="71" spans="1:65" s="45" customFormat="1" ht="10.5">
      <c r="B71" s="46"/>
      <c r="D71" s="47" t="s">
        <v>30</v>
      </c>
      <c r="E71" s="48"/>
      <c r="F71" s="49" t="s">
        <v>115</v>
      </c>
      <c r="H71" s="50">
        <v>0.41299999999999998</v>
      </c>
      <c r="I71" s="51"/>
      <c r="L71" s="46"/>
      <c r="M71" s="52"/>
      <c r="N71" s="53"/>
      <c r="O71" s="53"/>
      <c r="P71" s="53"/>
      <c r="Q71" s="53"/>
      <c r="R71" s="53"/>
      <c r="S71" s="53"/>
      <c r="T71" s="54"/>
      <c r="AT71" s="48" t="s">
        <v>30</v>
      </c>
      <c r="AU71" s="48" t="s">
        <v>19</v>
      </c>
      <c r="AV71" s="45" t="s">
        <v>19</v>
      </c>
      <c r="AW71" s="45" t="s">
        <v>32</v>
      </c>
      <c r="AX71" s="45" t="s">
        <v>33</v>
      </c>
      <c r="AY71" s="48" t="s">
        <v>21</v>
      </c>
    </row>
    <row r="72" spans="1:65" s="55" customFormat="1" ht="10.5">
      <c r="B72" s="56"/>
      <c r="D72" s="47" t="s">
        <v>30</v>
      </c>
      <c r="E72" s="57"/>
      <c r="F72" s="58" t="s">
        <v>116</v>
      </c>
      <c r="H72" s="59">
        <v>57</v>
      </c>
      <c r="I72" s="60"/>
      <c r="L72" s="56"/>
      <c r="M72" s="61"/>
      <c r="N72" s="62"/>
      <c r="O72" s="62"/>
      <c r="P72" s="62"/>
      <c r="Q72" s="62"/>
      <c r="R72" s="62"/>
      <c r="S72" s="62"/>
      <c r="T72" s="63"/>
      <c r="AT72" s="57" t="s">
        <v>30</v>
      </c>
      <c r="AU72" s="57" t="s">
        <v>19</v>
      </c>
      <c r="AV72" s="55" t="s">
        <v>36</v>
      </c>
      <c r="AW72" s="55" t="s">
        <v>32</v>
      </c>
      <c r="AX72" s="55" t="s">
        <v>33</v>
      </c>
      <c r="AY72" s="57" t="s">
        <v>21</v>
      </c>
    </row>
    <row r="73" spans="1:65" s="45" customFormat="1" ht="10.5">
      <c r="B73" s="46"/>
      <c r="D73" s="47" t="s">
        <v>30</v>
      </c>
      <c r="E73" s="48"/>
      <c r="F73" s="49" t="s">
        <v>117</v>
      </c>
      <c r="H73" s="50">
        <v>33.35</v>
      </c>
      <c r="I73" s="51"/>
      <c r="L73" s="46"/>
      <c r="M73" s="52"/>
      <c r="N73" s="53"/>
      <c r="O73" s="53"/>
      <c r="P73" s="53"/>
      <c r="Q73" s="53"/>
      <c r="R73" s="53"/>
      <c r="S73" s="53"/>
      <c r="T73" s="54"/>
      <c r="AT73" s="48" t="s">
        <v>30</v>
      </c>
      <c r="AU73" s="48" t="s">
        <v>19</v>
      </c>
      <c r="AV73" s="45" t="s">
        <v>19</v>
      </c>
      <c r="AW73" s="45" t="s">
        <v>32</v>
      </c>
      <c r="AX73" s="45" t="s">
        <v>33</v>
      </c>
      <c r="AY73" s="48" t="s">
        <v>21</v>
      </c>
    </row>
    <row r="74" spans="1:65" s="45" customFormat="1" ht="10.5">
      <c r="B74" s="46"/>
      <c r="D74" s="47" t="s">
        <v>30</v>
      </c>
      <c r="E74" s="48"/>
      <c r="F74" s="49" t="s">
        <v>118</v>
      </c>
      <c r="H74" s="50">
        <v>0.65</v>
      </c>
      <c r="I74" s="51"/>
      <c r="L74" s="46"/>
      <c r="M74" s="52"/>
      <c r="N74" s="53"/>
      <c r="O74" s="53"/>
      <c r="P74" s="53"/>
      <c r="Q74" s="53"/>
      <c r="R74" s="53"/>
      <c r="S74" s="53"/>
      <c r="T74" s="54"/>
      <c r="AT74" s="48" t="s">
        <v>30</v>
      </c>
      <c r="AU74" s="48" t="s">
        <v>19</v>
      </c>
      <c r="AV74" s="45" t="s">
        <v>19</v>
      </c>
      <c r="AW74" s="45" t="s">
        <v>32</v>
      </c>
      <c r="AX74" s="45" t="s">
        <v>33</v>
      </c>
      <c r="AY74" s="48" t="s">
        <v>21</v>
      </c>
    </row>
    <row r="75" spans="1:65" s="55" customFormat="1" ht="10.5">
      <c r="B75" s="56"/>
      <c r="D75" s="47" t="s">
        <v>30</v>
      </c>
      <c r="E75" s="57"/>
      <c r="F75" s="58" t="s">
        <v>119</v>
      </c>
      <c r="H75" s="59">
        <v>34</v>
      </c>
      <c r="I75" s="60"/>
      <c r="L75" s="56"/>
      <c r="M75" s="61"/>
      <c r="N75" s="62"/>
      <c r="O75" s="62"/>
      <c r="P75" s="62"/>
      <c r="Q75" s="62"/>
      <c r="R75" s="62"/>
      <c r="S75" s="62"/>
      <c r="T75" s="63"/>
      <c r="AT75" s="57" t="s">
        <v>30</v>
      </c>
      <c r="AU75" s="57" t="s">
        <v>19</v>
      </c>
      <c r="AV75" s="55" t="s">
        <v>36</v>
      </c>
      <c r="AW75" s="55" t="s">
        <v>32</v>
      </c>
      <c r="AX75" s="55" t="s">
        <v>33</v>
      </c>
      <c r="AY75" s="57" t="s">
        <v>21</v>
      </c>
    </row>
    <row r="76" spans="1:65" s="64" customFormat="1" ht="10.5">
      <c r="B76" s="65"/>
      <c r="D76" s="47" t="s">
        <v>30</v>
      </c>
      <c r="E76" s="66"/>
      <c r="F76" s="67" t="s">
        <v>38</v>
      </c>
      <c r="H76" s="68">
        <v>91</v>
      </c>
      <c r="I76" s="69"/>
      <c r="L76" s="65"/>
      <c r="M76" s="70"/>
      <c r="N76" s="71"/>
      <c r="O76" s="71"/>
      <c r="P76" s="71"/>
      <c r="Q76" s="71"/>
      <c r="R76" s="71"/>
      <c r="S76" s="71"/>
      <c r="T76" s="72"/>
      <c r="AT76" s="66" t="s">
        <v>30</v>
      </c>
      <c r="AU76" s="66" t="s">
        <v>19</v>
      </c>
      <c r="AV76" s="64" t="s">
        <v>39</v>
      </c>
      <c r="AW76" s="64" t="s">
        <v>32</v>
      </c>
      <c r="AX76" s="64" t="s">
        <v>20</v>
      </c>
      <c r="AY76" s="66" t="s">
        <v>21</v>
      </c>
    </row>
    <row r="77" spans="1:65" s="41" customFormat="1">
      <c r="A77" s="25"/>
      <c r="B77" s="26"/>
      <c r="C77" s="73" t="s">
        <v>120</v>
      </c>
      <c r="D77" s="73" t="s">
        <v>41</v>
      </c>
      <c r="E77" s="74" t="s">
        <v>121</v>
      </c>
      <c r="F77" s="75" t="s">
        <v>122</v>
      </c>
      <c r="G77" s="76" t="s">
        <v>26</v>
      </c>
      <c r="H77" s="77">
        <v>95.6</v>
      </c>
      <c r="I77" s="78"/>
      <c r="J77" s="79">
        <f>ROUND(I77*H77,2)</f>
        <v>0</v>
      </c>
      <c r="K77" s="80"/>
      <c r="L77" s="81"/>
      <c r="M77" s="82"/>
      <c r="N77" s="83" t="s">
        <v>27</v>
      </c>
      <c r="O77" s="38"/>
      <c r="P77" s="39">
        <f>O77*H77</f>
        <v>0</v>
      </c>
      <c r="Q77" s="39">
        <v>2.4899999999999999E-2</v>
      </c>
      <c r="R77" s="39">
        <f>Q77*H77</f>
        <v>2.3804399999999997</v>
      </c>
      <c r="S77" s="39">
        <v>0</v>
      </c>
      <c r="T77" s="40">
        <f>S77*H77</f>
        <v>0</v>
      </c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R77" s="42" t="s">
        <v>45</v>
      </c>
      <c r="AT77" s="42" t="s">
        <v>41</v>
      </c>
      <c r="AU77" s="42" t="s">
        <v>19</v>
      </c>
      <c r="AY77" s="43" t="s">
        <v>21</v>
      </c>
      <c r="BE77" s="44">
        <f>IF(N77="základná",J77,0)</f>
        <v>0</v>
      </c>
      <c r="BF77" s="44">
        <f>IF(N77="znížená",J77,0)</f>
        <v>0</v>
      </c>
      <c r="BG77" s="44">
        <f>IF(N77="zákl. prenesená",J77,0)</f>
        <v>0</v>
      </c>
      <c r="BH77" s="44">
        <f>IF(N77="zníž. prenesená",J77,0)</f>
        <v>0</v>
      </c>
      <c r="BI77" s="44">
        <f>IF(N77="nulová",J77,0)</f>
        <v>0</v>
      </c>
      <c r="BJ77" s="43" t="s">
        <v>19</v>
      </c>
      <c r="BK77" s="44">
        <f>ROUND(I77*H77,2)</f>
        <v>0</v>
      </c>
      <c r="BL77" s="43" t="s">
        <v>28</v>
      </c>
      <c r="BM77" s="42" t="s">
        <v>123</v>
      </c>
    </row>
    <row r="78" spans="1:65" s="45" customFormat="1" ht="10.5">
      <c r="B78" s="46"/>
      <c r="D78" s="47" t="s">
        <v>30</v>
      </c>
      <c r="E78" s="48"/>
      <c r="F78" s="49" t="s">
        <v>124</v>
      </c>
      <c r="H78" s="50">
        <v>95.55</v>
      </c>
      <c r="I78" s="51"/>
      <c r="L78" s="46"/>
      <c r="M78" s="52"/>
      <c r="N78" s="53"/>
      <c r="O78" s="53"/>
      <c r="P78" s="53"/>
      <c r="Q78" s="53"/>
      <c r="R78" s="53"/>
      <c r="S78" s="53"/>
      <c r="T78" s="54"/>
      <c r="AT78" s="48" t="s">
        <v>30</v>
      </c>
      <c r="AU78" s="48" t="s">
        <v>19</v>
      </c>
      <c r="AV78" s="45" t="s">
        <v>19</v>
      </c>
      <c r="AW78" s="45" t="s">
        <v>32</v>
      </c>
      <c r="AX78" s="45" t="s">
        <v>33</v>
      </c>
      <c r="AY78" s="48" t="s">
        <v>21</v>
      </c>
    </row>
    <row r="79" spans="1:65" s="45" customFormat="1" ht="10.5">
      <c r="B79" s="46"/>
      <c r="D79" s="47" t="s">
        <v>30</v>
      </c>
      <c r="E79" s="48"/>
      <c r="F79" s="49" t="s">
        <v>56</v>
      </c>
      <c r="H79" s="50">
        <v>0.05</v>
      </c>
      <c r="I79" s="51"/>
      <c r="L79" s="46"/>
      <c r="M79" s="52"/>
      <c r="N79" s="53"/>
      <c r="O79" s="53"/>
      <c r="P79" s="53"/>
      <c r="Q79" s="53"/>
      <c r="R79" s="53"/>
      <c r="S79" s="53"/>
      <c r="T79" s="54"/>
      <c r="AT79" s="48" t="s">
        <v>30</v>
      </c>
      <c r="AU79" s="48" t="s">
        <v>19</v>
      </c>
      <c r="AV79" s="45" t="s">
        <v>19</v>
      </c>
      <c r="AW79" s="45" t="s">
        <v>32</v>
      </c>
      <c r="AX79" s="45" t="s">
        <v>33</v>
      </c>
      <c r="AY79" s="48" t="s">
        <v>21</v>
      </c>
    </row>
    <row r="80" spans="1:65" s="64" customFormat="1" ht="10.5">
      <c r="B80" s="65"/>
      <c r="D80" s="47" t="s">
        <v>30</v>
      </c>
      <c r="E80" s="66"/>
      <c r="F80" s="67" t="s">
        <v>38</v>
      </c>
      <c r="H80" s="68">
        <v>95.6</v>
      </c>
      <c r="I80" s="69"/>
      <c r="L80" s="65"/>
      <c r="M80" s="70"/>
      <c r="N80" s="71"/>
      <c r="O80" s="71"/>
      <c r="P80" s="71"/>
      <c r="Q80" s="71"/>
      <c r="R80" s="71"/>
      <c r="S80" s="71"/>
      <c r="T80" s="72"/>
      <c r="AT80" s="66" t="s">
        <v>30</v>
      </c>
      <c r="AU80" s="66" t="s">
        <v>19</v>
      </c>
      <c r="AV80" s="64" t="s">
        <v>39</v>
      </c>
      <c r="AW80" s="64" t="s">
        <v>32</v>
      </c>
      <c r="AX80" s="64" t="s">
        <v>20</v>
      </c>
      <c r="AY80" s="66" t="s">
        <v>21</v>
      </c>
    </row>
    <row r="81" spans="1:65" s="41" customFormat="1">
      <c r="A81" s="25"/>
      <c r="B81" s="26"/>
      <c r="C81" s="27" t="s">
        <v>125</v>
      </c>
      <c r="D81" s="27" t="s">
        <v>23</v>
      </c>
      <c r="E81" s="28" t="s">
        <v>126</v>
      </c>
      <c r="F81" s="29" t="s">
        <v>127</v>
      </c>
      <c r="G81" s="30" t="s">
        <v>128</v>
      </c>
      <c r="H81" s="31">
        <v>7.1769999999999996</v>
      </c>
      <c r="I81" s="32"/>
      <c r="J81" s="33">
        <f>ROUND(I81*H81,2)</f>
        <v>0</v>
      </c>
      <c r="K81" s="34"/>
      <c r="L81" s="35"/>
      <c r="M81" s="36"/>
      <c r="N81" s="37" t="s">
        <v>27</v>
      </c>
      <c r="O81" s="38"/>
      <c r="P81" s="39">
        <f>O81*H81</f>
        <v>0</v>
      </c>
      <c r="Q81" s="39">
        <v>0</v>
      </c>
      <c r="R81" s="39">
        <f>Q81*H81</f>
        <v>0</v>
      </c>
      <c r="S81" s="39">
        <v>0</v>
      </c>
      <c r="T81" s="40">
        <f>S81*H81</f>
        <v>0</v>
      </c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R81" s="42" t="s">
        <v>28</v>
      </c>
      <c r="AT81" s="42" t="s">
        <v>23</v>
      </c>
      <c r="AU81" s="42" t="s">
        <v>19</v>
      </c>
      <c r="AY81" s="43" t="s">
        <v>21</v>
      </c>
      <c r="BE81" s="44">
        <f>IF(N81="základná",J81,0)</f>
        <v>0</v>
      </c>
      <c r="BF81" s="44">
        <f>IF(N81="znížená",J81,0)</f>
        <v>0</v>
      </c>
      <c r="BG81" s="44">
        <f>IF(N81="zákl. prenesená",J81,0)</f>
        <v>0</v>
      </c>
      <c r="BH81" s="44">
        <f>IF(N81="zníž. prenesená",J81,0)</f>
        <v>0</v>
      </c>
      <c r="BI81" s="44">
        <f>IF(N81="nulová",J81,0)</f>
        <v>0</v>
      </c>
      <c r="BJ81" s="43" t="s">
        <v>19</v>
      </c>
      <c r="BK81" s="44">
        <f>ROUND(I81*H81,2)</f>
        <v>0</v>
      </c>
      <c r="BL81" s="43" t="s">
        <v>28</v>
      </c>
      <c r="BM81" s="42" t="s">
        <v>129</v>
      </c>
    </row>
  </sheetData>
  <autoFilter ref="C1:K8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44"/>
  <sheetViews>
    <sheetView zoomScaleNormal="100" workbookViewId="0">
      <selection activeCell="F25" sqref="F25"/>
    </sheetView>
  </sheetViews>
  <sheetFormatPr defaultColWidth="8.625" defaultRowHeight="14.25"/>
  <cols>
    <col min="1" max="1" width="2.25" customWidth="1"/>
    <col min="2" max="2" width="1.875" customWidth="1"/>
    <col min="3" max="3" width="4" customWidth="1"/>
    <col min="4" max="4" width="3.25" customWidth="1"/>
    <col min="6" max="6" width="53.875" customWidth="1"/>
    <col min="7" max="7" width="3.625" customWidth="1"/>
    <col min="8" max="8" width="7.125" customWidth="1"/>
    <col min="13" max="24" width="10.5" hidden="1" customWidth="1"/>
  </cols>
  <sheetData>
    <row r="1" spans="1:65" s="12" customFormat="1" ht="36">
      <c r="A1" s="1"/>
      <c r="B1" s="2"/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5" t="s">
        <v>6</v>
      </c>
      <c r="J1" s="6" t="s">
        <v>7</v>
      </c>
      <c r="K1" s="7" t="s">
        <v>8</v>
      </c>
      <c r="L1" s="8"/>
      <c r="M1" s="9"/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1" t="s">
        <v>15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65" s="13" customFormat="1" ht="12.75">
      <c r="B2" s="14"/>
      <c r="D2" s="15" t="s">
        <v>16</v>
      </c>
      <c r="E2" s="16" t="s">
        <v>130</v>
      </c>
      <c r="F2" s="16" t="s">
        <v>131</v>
      </c>
      <c r="I2" s="17"/>
      <c r="J2" s="18">
        <f>BK2</f>
        <v>0</v>
      </c>
      <c r="L2" s="14"/>
      <c r="M2" s="19"/>
      <c r="N2" s="20"/>
      <c r="O2" s="20"/>
      <c r="P2" s="21">
        <f>SUM(P3:P44)</f>
        <v>0</v>
      </c>
      <c r="Q2" s="20"/>
      <c r="R2" s="21">
        <f>SUM(R3:R44)</f>
        <v>16.714220000000001</v>
      </c>
      <c r="S2" s="20"/>
      <c r="T2" s="22">
        <f>SUM(T3:T44)</f>
        <v>0</v>
      </c>
      <c r="AR2" s="15" t="s">
        <v>19</v>
      </c>
      <c r="AT2" s="23" t="s">
        <v>16</v>
      </c>
      <c r="AU2" s="23" t="s">
        <v>20</v>
      </c>
      <c r="AY2" s="15" t="s">
        <v>21</v>
      </c>
      <c r="BK2" s="24">
        <f>SUM(BK3:BK44)</f>
        <v>0</v>
      </c>
    </row>
    <row r="3" spans="1:65" s="41" customFormat="1" ht="24">
      <c r="A3" s="25"/>
      <c r="B3" s="26"/>
      <c r="C3" s="27" t="s">
        <v>132</v>
      </c>
      <c r="D3" s="27" t="s">
        <v>23</v>
      </c>
      <c r="E3" s="28" t="s">
        <v>133</v>
      </c>
      <c r="F3" s="29" t="s">
        <v>134</v>
      </c>
      <c r="G3" s="30" t="s">
        <v>26</v>
      </c>
      <c r="H3" s="31">
        <v>785</v>
      </c>
      <c r="I3" s="32"/>
      <c r="J3" s="33">
        <f>ROUND(I3*H3,2)</f>
        <v>0</v>
      </c>
      <c r="K3" s="34"/>
      <c r="L3" s="35"/>
      <c r="M3" s="36"/>
      <c r="N3" s="37" t="s">
        <v>27</v>
      </c>
      <c r="O3" s="38"/>
      <c r="P3" s="39">
        <f>O3*H3</f>
        <v>0</v>
      </c>
      <c r="Q3" s="39">
        <v>3.3400000000000001E-3</v>
      </c>
      <c r="R3" s="39">
        <f>Q3*H3</f>
        <v>2.6219000000000001</v>
      </c>
      <c r="S3" s="39">
        <v>0</v>
      </c>
      <c r="T3" s="40">
        <f>S3*H3</f>
        <v>0</v>
      </c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R3" s="42" t="s">
        <v>28</v>
      </c>
      <c r="AT3" s="42" t="s">
        <v>23</v>
      </c>
      <c r="AU3" s="42" t="s">
        <v>19</v>
      </c>
      <c r="AY3" s="43" t="s">
        <v>21</v>
      </c>
      <c r="BE3" s="44">
        <f>IF(N3="základná",J3,0)</f>
        <v>0</v>
      </c>
      <c r="BF3" s="44">
        <f>IF(N3="znížená",J3,0)</f>
        <v>0</v>
      </c>
      <c r="BG3" s="44">
        <f>IF(N3="zákl. prenesená",J3,0)</f>
        <v>0</v>
      </c>
      <c r="BH3" s="44">
        <f>IF(N3="zníž. prenesená",J3,0)</f>
        <v>0</v>
      </c>
      <c r="BI3" s="44">
        <f>IF(N3="nulová",J3,0)</f>
        <v>0</v>
      </c>
      <c r="BJ3" s="43" t="s">
        <v>19</v>
      </c>
      <c r="BK3" s="44">
        <f>ROUND(I3*H3,2)</f>
        <v>0</v>
      </c>
      <c r="BL3" s="43" t="s">
        <v>28</v>
      </c>
      <c r="BM3" s="42" t="s">
        <v>135</v>
      </c>
    </row>
    <row r="4" spans="1:65" s="45" customFormat="1" ht="10.5">
      <c r="B4" s="46"/>
      <c r="D4" s="47" t="s">
        <v>30</v>
      </c>
      <c r="E4" s="48"/>
      <c r="F4" s="49" t="s">
        <v>136</v>
      </c>
      <c r="H4" s="50">
        <v>13.678000000000001</v>
      </c>
      <c r="I4" s="51"/>
      <c r="L4" s="46"/>
      <c r="M4" s="52"/>
      <c r="N4" s="53"/>
      <c r="O4" s="53"/>
      <c r="P4" s="53"/>
      <c r="Q4" s="53"/>
      <c r="R4" s="53"/>
      <c r="S4" s="53"/>
      <c r="T4" s="54"/>
      <c r="AT4" s="48" t="s">
        <v>30</v>
      </c>
      <c r="AU4" s="48" t="s">
        <v>19</v>
      </c>
      <c r="AV4" s="45" t="s">
        <v>19</v>
      </c>
      <c r="AW4" s="45" t="s">
        <v>32</v>
      </c>
      <c r="AX4" s="45" t="s">
        <v>33</v>
      </c>
      <c r="AY4" s="48" t="s">
        <v>21</v>
      </c>
    </row>
    <row r="5" spans="1:65" s="45" customFormat="1" ht="10.5">
      <c r="B5" s="46"/>
      <c r="D5" s="47" t="s">
        <v>30</v>
      </c>
      <c r="E5" s="48"/>
      <c r="F5" s="49" t="s">
        <v>137</v>
      </c>
      <c r="H5" s="50">
        <v>103.20699999999999</v>
      </c>
      <c r="I5" s="51"/>
      <c r="L5" s="46"/>
      <c r="M5" s="52"/>
      <c r="N5" s="53"/>
      <c r="O5" s="53"/>
      <c r="P5" s="53"/>
      <c r="Q5" s="53"/>
      <c r="R5" s="53"/>
      <c r="S5" s="53"/>
      <c r="T5" s="54"/>
      <c r="AT5" s="48" t="s">
        <v>30</v>
      </c>
      <c r="AU5" s="48" t="s">
        <v>19</v>
      </c>
      <c r="AV5" s="45" t="s">
        <v>19</v>
      </c>
      <c r="AW5" s="45" t="s">
        <v>32</v>
      </c>
      <c r="AX5" s="45" t="s">
        <v>33</v>
      </c>
      <c r="AY5" s="48" t="s">
        <v>21</v>
      </c>
    </row>
    <row r="6" spans="1:65" s="45" customFormat="1" ht="10.5">
      <c r="B6" s="46"/>
      <c r="D6" s="47" t="s">
        <v>30</v>
      </c>
      <c r="E6" s="48"/>
      <c r="F6" s="49" t="s">
        <v>138</v>
      </c>
      <c r="H6" s="50">
        <v>13.624000000000001</v>
      </c>
      <c r="I6" s="51"/>
      <c r="L6" s="46"/>
      <c r="M6" s="52"/>
      <c r="N6" s="53"/>
      <c r="O6" s="53"/>
      <c r="P6" s="53"/>
      <c r="Q6" s="53"/>
      <c r="R6" s="53"/>
      <c r="S6" s="53"/>
      <c r="T6" s="54"/>
      <c r="AT6" s="48" t="s">
        <v>30</v>
      </c>
      <c r="AU6" s="48" t="s">
        <v>19</v>
      </c>
      <c r="AV6" s="45" t="s">
        <v>19</v>
      </c>
      <c r="AW6" s="45" t="s">
        <v>32</v>
      </c>
      <c r="AX6" s="45" t="s">
        <v>33</v>
      </c>
      <c r="AY6" s="48" t="s">
        <v>21</v>
      </c>
    </row>
    <row r="7" spans="1:65" s="55" customFormat="1" ht="10.5">
      <c r="B7" s="56"/>
      <c r="D7" s="47" t="s">
        <v>30</v>
      </c>
      <c r="E7" s="57"/>
      <c r="F7" s="58" t="s">
        <v>139</v>
      </c>
      <c r="H7" s="59">
        <v>130.50899999999999</v>
      </c>
      <c r="I7" s="60"/>
      <c r="L7" s="56"/>
      <c r="M7" s="61"/>
      <c r="N7" s="62"/>
      <c r="O7" s="62"/>
      <c r="P7" s="62"/>
      <c r="Q7" s="62"/>
      <c r="R7" s="62"/>
      <c r="S7" s="62"/>
      <c r="T7" s="63"/>
      <c r="AT7" s="57" t="s">
        <v>30</v>
      </c>
      <c r="AU7" s="57" t="s">
        <v>19</v>
      </c>
      <c r="AV7" s="55" t="s">
        <v>36</v>
      </c>
      <c r="AW7" s="55" t="s">
        <v>32</v>
      </c>
      <c r="AX7" s="55" t="s">
        <v>33</v>
      </c>
      <c r="AY7" s="57" t="s">
        <v>21</v>
      </c>
    </row>
    <row r="8" spans="1:65" s="45" customFormat="1" ht="10.5">
      <c r="B8" s="46"/>
      <c r="D8" s="47" t="s">
        <v>30</v>
      </c>
      <c r="E8" s="48"/>
      <c r="F8" s="49" t="s">
        <v>140</v>
      </c>
      <c r="H8" s="50">
        <v>40.014000000000003</v>
      </c>
      <c r="I8" s="51"/>
      <c r="L8" s="46"/>
      <c r="M8" s="52"/>
      <c r="N8" s="53"/>
      <c r="O8" s="53"/>
      <c r="P8" s="53"/>
      <c r="Q8" s="53"/>
      <c r="R8" s="53"/>
      <c r="S8" s="53"/>
      <c r="T8" s="54"/>
      <c r="AT8" s="48" t="s">
        <v>30</v>
      </c>
      <c r="AU8" s="48" t="s">
        <v>19</v>
      </c>
      <c r="AV8" s="45" t="s">
        <v>19</v>
      </c>
      <c r="AW8" s="45" t="s">
        <v>32</v>
      </c>
      <c r="AX8" s="45" t="s">
        <v>33</v>
      </c>
      <c r="AY8" s="48" t="s">
        <v>21</v>
      </c>
    </row>
    <row r="9" spans="1:65" s="45" customFormat="1" ht="10.5">
      <c r="B9" s="46"/>
      <c r="D9" s="47" t="s">
        <v>30</v>
      </c>
      <c r="E9" s="48"/>
      <c r="F9" s="49" t="s">
        <v>141</v>
      </c>
      <c r="H9" s="50">
        <v>32.546999999999997</v>
      </c>
      <c r="I9" s="51"/>
      <c r="L9" s="46"/>
      <c r="M9" s="52"/>
      <c r="N9" s="53"/>
      <c r="O9" s="53"/>
      <c r="P9" s="53"/>
      <c r="Q9" s="53"/>
      <c r="R9" s="53"/>
      <c r="S9" s="53"/>
      <c r="T9" s="54"/>
      <c r="AT9" s="48" t="s">
        <v>30</v>
      </c>
      <c r="AU9" s="48" t="s">
        <v>19</v>
      </c>
      <c r="AV9" s="45" t="s">
        <v>19</v>
      </c>
      <c r="AW9" s="45" t="s">
        <v>32</v>
      </c>
      <c r="AX9" s="45" t="s">
        <v>33</v>
      </c>
      <c r="AY9" s="48" t="s">
        <v>21</v>
      </c>
    </row>
    <row r="10" spans="1:65" s="45" customFormat="1" ht="10.5">
      <c r="B10" s="46"/>
      <c r="D10" s="47" t="s">
        <v>30</v>
      </c>
      <c r="E10" s="48"/>
      <c r="F10" s="49" t="s">
        <v>142</v>
      </c>
      <c r="H10" s="50">
        <v>35.223999999999997</v>
      </c>
      <c r="I10" s="51"/>
      <c r="L10" s="46"/>
      <c r="M10" s="52"/>
      <c r="N10" s="53"/>
      <c r="O10" s="53"/>
      <c r="P10" s="53"/>
      <c r="Q10" s="53"/>
      <c r="R10" s="53"/>
      <c r="S10" s="53"/>
      <c r="T10" s="54"/>
      <c r="AT10" s="48" t="s">
        <v>30</v>
      </c>
      <c r="AU10" s="48" t="s">
        <v>19</v>
      </c>
      <c r="AV10" s="45" t="s">
        <v>19</v>
      </c>
      <c r="AW10" s="45" t="s">
        <v>32</v>
      </c>
      <c r="AX10" s="45" t="s">
        <v>33</v>
      </c>
      <c r="AY10" s="48" t="s">
        <v>21</v>
      </c>
    </row>
    <row r="11" spans="1:65" s="45" customFormat="1" ht="10.5">
      <c r="B11" s="46"/>
      <c r="D11" s="47" t="s">
        <v>30</v>
      </c>
      <c r="E11" s="48"/>
      <c r="F11" s="49" t="s">
        <v>143</v>
      </c>
      <c r="H11" s="50">
        <v>11.827</v>
      </c>
      <c r="I11" s="51"/>
      <c r="L11" s="46"/>
      <c r="M11" s="52"/>
      <c r="N11" s="53"/>
      <c r="O11" s="53"/>
      <c r="P11" s="53"/>
      <c r="Q11" s="53"/>
      <c r="R11" s="53"/>
      <c r="S11" s="53"/>
      <c r="T11" s="54"/>
      <c r="AT11" s="48" t="s">
        <v>30</v>
      </c>
      <c r="AU11" s="48" t="s">
        <v>19</v>
      </c>
      <c r="AV11" s="45" t="s">
        <v>19</v>
      </c>
      <c r="AW11" s="45" t="s">
        <v>32</v>
      </c>
      <c r="AX11" s="45" t="s">
        <v>33</v>
      </c>
      <c r="AY11" s="48" t="s">
        <v>21</v>
      </c>
    </row>
    <row r="12" spans="1:65" s="45" customFormat="1" ht="10.5">
      <c r="B12" s="46"/>
      <c r="D12" s="47" t="s">
        <v>30</v>
      </c>
      <c r="E12" s="48"/>
      <c r="F12" s="49" t="s">
        <v>144</v>
      </c>
      <c r="H12" s="50">
        <v>7.8179999999999996</v>
      </c>
      <c r="I12" s="51"/>
      <c r="L12" s="46"/>
      <c r="M12" s="52"/>
      <c r="N12" s="53"/>
      <c r="O12" s="53"/>
      <c r="P12" s="53"/>
      <c r="Q12" s="53"/>
      <c r="R12" s="53"/>
      <c r="S12" s="53"/>
      <c r="T12" s="54"/>
      <c r="AT12" s="48" t="s">
        <v>30</v>
      </c>
      <c r="AU12" s="48" t="s">
        <v>19</v>
      </c>
      <c r="AV12" s="45" t="s">
        <v>19</v>
      </c>
      <c r="AW12" s="45" t="s">
        <v>32</v>
      </c>
      <c r="AX12" s="45" t="s">
        <v>33</v>
      </c>
      <c r="AY12" s="48" t="s">
        <v>21</v>
      </c>
    </row>
    <row r="13" spans="1:65" s="45" customFormat="1" ht="10.5">
      <c r="B13" s="46"/>
      <c r="D13" s="47" t="s">
        <v>30</v>
      </c>
      <c r="E13" s="48"/>
      <c r="F13" s="49" t="s">
        <v>145</v>
      </c>
      <c r="H13" s="50">
        <v>26.036000000000001</v>
      </c>
      <c r="I13" s="51"/>
      <c r="L13" s="46"/>
      <c r="M13" s="52"/>
      <c r="N13" s="53"/>
      <c r="O13" s="53"/>
      <c r="P13" s="53"/>
      <c r="Q13" s="53"/>
      <c r="R13" s="53"/>
      <c r="S13" s="53"/>
      <c r="T13" s="54"/>
      <c r="AT13" s="48" t="s">
        <v>30</v>
      </c>
      <c r="AU13" s="48" t="s">
        <v>19</v>
      </c>
      <c r="AV13" s="45" t="s">
        <v>19</v>
      </c>
      <c r="AW13" s="45" t="s">
        <v>32</v>
      </c>
      <c r="AX13" s="45" t="s">
        <v>33</v>
      </c>
      <c r="AY13" s="48" t="s">
        <v>21</v>
      </c>
    </row>
    <row r="14" spans="1:65" s="55" customFormat="1" ht="10.5">
      <c r="B14" s="56"/>
      <c r="D14" s="47" t="s">
        <v>30</v>
      </c>
      <c r="E14" s="57"/>
      <c r="F14" s="58" t="s">
        <v>146</v>
      </c>
      <c r="H14" s="59">
        <v>153.46600000000001</v>
      </c>
      <c r="I14" s="60"/>
      <c r="L14" s="56"/>
      <c r="M14" s="61"/>
      <c r="N14" s="62"/>
      <c r="O14" s="62"/>
      <c r="P14" s="62"/>
      <c r="Q14" s="62"/>
      <c r="R14" s="62"/>
      <c r="S14" s="62"/>
      <c r="T14" s="63"/>
      <c r="AT14" s="57" t="s">
        <v>30</v>
      </c>
      <c r="AU14" s="57" t="s">
        <v>19</v>
      </c>
      <c r="AV14" s="55" t="s">
        <v>36</v>
      </c>
      <c r="AW14" s="55" t="s">
        <v>32</v>
      </c>
      <c r="AX14" s="55" t="s">
        <v>33</v>
      </c>
      <c r="AY14" s="57" t="s">
        <v>21</v>
      </c>
    </row>
    <row r="15" spans="1:65" s="45" customFormat="1" ht="10.5">
      <c r="B15" s="46"/>
      <c r="D15" s="47" t="s">
        <v>30</v>
      </c>
      <c r="E15" s="48"/>
      <c r="F15" s="49" t="s">
        <v>147</v>
      </c>
      <c r="H15" s="50">
        <v>17.196000000000002</v>
      </c>
      <c r="I15" s="51"/>
      <c r="L15" s="46"/>
      <c r="M15" s="52"/>
      <c r="N15" s="53"/>
      <c r="O15" s="53"/>
      <c r="P15" s="53"/>
      <c r="Q15" s="53"/>
      <c r="R15" s="53"/>
      <c r="S15" s="53"/>
      <c r="T15" s="54"/>
      <c r="AT15" s="48" t="s">
        <v>30</v>
      </c>
      <c r="AU15" s="48" t="s">
        <v>19</v>
      </c>
      <c r="AV15" s="45" t="s">
        <v>19</v>
      </c>
      <c r="AW15" s="45" t="s">
        <v>32</v>
      </c>
      <c r="AX15" s="45" t="s">
        <v>33</v>
      </c>
      <c r="AY15" s="48" t="s">
        <v>21</v>
      </c>
    </row>
    <row r="16" spans="1:65" s="45" customFormat="1" ht="10.5">
      <c r="B16" s="46"/>
      <c r="D16" s="47" t="s">
        <v>30</v>
      </c>
      <c r="E16" s="48"/>
      <c r="F16" s="49" t="s">
        <v>148</v>
      </c>
      <c r="H16" s="50">
        <v>23.635999999999999</v>
      </c>
      <c r="I16" s="51"/>
      <c r="L16" s="46"/>
      <c r="M16" s="52"/>
      <c r="N16" s="53"/>
      <c r="O16" s="53"/>
      <c r="P16" s="53"/>
      <c r="Q16" s="53"/>
      <c r="R16" s="53"/>
      <c r="S16" s="53"/>
      <c r="T16" s="54"/>
      <c r="AT16" s="48" t="s">
        <v>30</v>
      </c>
      <c r="AU16" s="48" t="s">
        <v>19</v>
      </c>
      <c r="AV16" s="45" t="s">
        <v>19</v>
      </c>
      <c r="AW16" s="45" t="s">
        <v>32</v>
      </c>
      <c r="AX16" s="45" t="s">
        <v>33</v>
      </c>
      <c r="AY16" s="48" t="s">
        <v>21</v>
      </c>
    </row>
    <row r="17" spans="2:51" s="45" customFormat="1" ht="10.5">
      <c r="B17" s="46"/>
      <c r="D17" s="47" t="s">
        <v>30</v>
      </c>
      <c r="E17" s="48"/>
      <c r="F17" s="49" t="s">
        <v>149</v>
      </c>
      <c r="H17" s="50">
        <v>55.432000000000002</v>
      </c>
      <c r="I17" s="51"/>
      <c r="L17" s="46"/>
      <c r="M17" s="52"/>
      <c r="N17" s="53"/>
      <c r="O17" s="53"/>
      <c r="P17" s="53"/>
      <c r="Q17" s="53"/>
      <c r="R17" s="53"/>
      <c r="S17" s="53"/>
      <c r="T17" s="54"/>
      <c r="AT17" s="48" t="s">
        <v>30</v>
      </c>
      <c r="AU17" s="48" t="s">
        <v>19</v>
      </c>
      <c r="AV17" s="45" t="s">
        <v>19</v>
      </c>
      <c r="AW17" s="45" t="s">
        <v>32</v>
      </c>
      <c r="AX17" s="45" t="s">
        <v>33</v>
      </c>
      <c r="AY17" s="48" t="s">
        <v>21</v>
      </c>
    </row>
    <row r="18" spans="2:51" s="45" customFormat="1" ht="10.5">
      <c r="B18" s="46"/>
      <c r="D18" s="47" t="s">
        <v>30</v>
      </c>
      <c r="E18" s="48"/>
      <c r="F18" s="49" t="s">
        <v>150</v>
      </c>
      <c r="H18" s="50">
        <v>52.652000000000001</v>
      </c>
      <c r="I18" s="51"/>
      <c r="L18" s="46"/>
      <c r="M18" s="52"/>
      <c r="N18" s="53"/>
      <c r="O18" s="53"/>
      <c r="P18" s="53"/>
      <c r="Q18" s="53"/>
      <c r="R18" s="53"/>
      <c r="S18" s="53"/>
      <c r="T18" s="54"/>
      <c r="AT18" s="48" t="s">
        <v>30</v>
      </c>
      <c r="AU18" s="48" t="s">
        <v>19</v>
      </c>
      <c r="AV18" s="45" t="s">
        <v>19</v>
      </c>
      <c r="AW18" s="45" t="s">
        <v>32</v>
      </c>
      <c r="AX18" s="45" t="s">
        <v>33</v>
      </c>
      <c r="AY18" s="48" t="s">
        <v>21</v>
      </c>
    </row>
    <row r="19" spans="2:51" s="55" customFormat="1" ht="10.5">
      <c r="B19" s="56"/>
      <c r="D19" s="47" t="s">
        <v>30</v>
      </c>
      <c r="E19" s="57"/>
      <c r="F19" s="58" t="s">
        <v>151</v>
      </c>
      <c r="H19" s="59">
        <v>148.916</v>
      </c>
      <c r="I19" s="60"/>
      <c r="L19" s="56"/>
      <c r="M19" s="61"/>
      <c r="N19" s="62"/>
      <c r="O19" s="62"/>
      <c r="P19" s="62"/>
      <c r="Q19" s="62"/>
      <c r="R19" s="62"/>
      <c r="S19" s="62"/>
      <c r="T19" s="63"/>
      <c r="AT19" s="57" t="s">
        <v>30</v>
      </c>
      <c r="AU19" s="57" t="s">
        <v>19</v>
      </c>
      <c r="AV19" s="55" t="s">
        <v>36</v>
      </c>
      <c r="AW19" s="55" t="s">
        <v>32</v>
      </c>
      <c r="AX19" s="55" t="s">
        <v>33</v>
      </c>
      <c r="AY19" s="57" t="s">
        <v>21</v>
      </c>
    </row>
    <row r="20" spans="2:51" s="45" customFormat="1" ht="10.5">
      <c r="B20" s="46"/>
      <c r="D20" s="47" t="s">
        <v>30</v>
      </c>
      <c r="E20" s="48"/>
      <c r="F20" s="49" t="s">
        <v>138</v>
      </c>
      <c r="H20" s="50">
        <v>13.624000000000001</v>
      </c>
      <c r="I20" s="51"/>
      <c r="L20" s="46"/>
      <c r="M20" s="52"/>
      <c r="N20" s="53"/>
      <c r="O20" s="53"/>
      <c r="P20" s="53"/>
      <c r="Q20" s="53"/>
      <c r="R20" s="53"/>
      <c r="S20" s="53"/>
      <c r="T20" s="54"/>
      <c r="AT20" s="48" t="s">
        <v>30</v>
      </c>
      <c r="AU20" s="48" t="s">
        <v>19</v>
      </c>
      <c r="AV20" s="45" t="s">
        <v>19</v>
      </c>
      <c r="AW20" s="45" t="s">
        <v>32</v>
      </c>
      <c r="AX20" s="45" t="s">
        <v>33</v>
      </c>
      <c r="AY20" s="48" t="s">
        <v>21</v>
      </c>
    </row>
    <row r="21" spans="2:51" s="45" customFormat="1" ht="10.5">
      <c r="B21" s="46"/>
      <c r="D21" s="47" t="s">
        <v>30</v>
      </c>
      <c r="E21" s="48"/>
      <c r="F21" s="49" t="s">
        <v>152</v>
      </c>
      <c r="H21" s="50">
        <v>26.966000000000001</v>
      </c>
      <c r="I21" s="51"/>
      <c r="L21" s="46"/>
      <c r="M21" s="52"/>
      <c r="N21" s="53"/>
      <c r="O21" s="53"/>
      <c r="P21" s="53"/>
      <c r="Q21" s="53"/>
      <c r="R21" s="53"/>
      <c r="S21" s="53"/>
      <c r="T21" s="54"/>
      <c r="AT21" s="48" t="s">
        <v>30</v>
      </c>
      <c r="AU21" s="48" t="s">
        <v>19</v>
      </c>
      <c r="AV21" s="45" t="s">
        <v>19</v>
      </c>
      <c r="AW21" s="45" t="s">
        <v>32</v>
      </c>
      <c r="AX21" s="45" t="s">
        <v>33</v>
      </c>
      <c r="AY21" s="48" t="s">
        <v>21</v>
      </c>
    </row>
    <row r="22" spans="2:51" s="45" customFormat="1" ht="10.5">
      <c r="B22" s="46"/>
      <c r="D22" s="47" t="s">
        <v>30</v>
      </c>
      <c r="E22" s="48"/>
      <c r="F22" s="49" t="s">
        <v>152</v>
      </c>
      <c r="H22" s="50">
        <v>26.966000000000001</v>
      </c>
      <c r="I22" s="51"/>
      <c r="L22" s="46"/>
      <c r="M22" s="52"/>
      <c r="N22" s="53"/>
      <c r="O22" s="53"/>
      <c r="P22" s="53"/>
      <c r="Q22" s="53"/>
      <c r="R22" s="53"/>
      <c r="S22" s="53"/>
      <c r="T22" s="54"/>
      <c r="AT22" s="48" t="s">
        <v>30</v>
      </c>
      <c r="AU22" s="48" t="s">
        <v>19</v>
      </c>
      <c r="AV22" s="45" t="s">
        <v>19</v>
      </c>
      <c r="AW22" s="45" t="s">
        <v>32</v>
      </c>
      <c r="AX22" s="45" t="s">
        <v>33</v>
      </c>
      <c r="AY22" s="48" t="s">
        <v>21</v>
      </c>
    </row>
    <row r="23" spans="2:51" s="45" customFormat="1" ht="10.5">
      <c r="B23" s="46"/>
      <c r="D23" s="47" t="s">
        <v>30</v>
      </c>
      <c r="E23" s="48"/>
      <c r="F23" s="49" t="s">
        <v>153</v>
      </c>
      <c r="H23" s="50">
        <v>20.053999999999998</v>
      </c>
      <c r="I23" s="51"/>
      <c r="L23" s="46"/>
      <c r="M23" s="52"/>
      <c r="N23" s="53"/>
      <c r="O23" s="53"/>
      <c r="P23" s="53"/>
      <c r="Q23" s="53"/>
      <c r="R23" s="53"/>
      <c r="S23" s="53"/>
      <c r="T23" s="54"/>
      <c r="AT23" s="48" t="s">
        <v>30</v>
      </c>
      <c r="AU23" s="48" t="s">
        <v>19</v>
      </c>
      <c r="AV23" s="45" t="s">
        <v>19</v>
      </c>
      <c r="AW23" s="45" t="s">
        <v>32</v>
      </c>
      <c r="AX23" s="45" t="s">
        <v>33</v>
      </c>
      <c r="AY23" s="48" t="s">
        <v>21</v>
      </c>
    </row>
    <row r="24" spans="2:51" s="45" customFormat="1" ht="10.5">
      <c r="B24" s="46"/>
      <c r="D24" s="47" t="s">
        <v>30</v>
      </c>
      <c r="E24" s="48"/>
      <c r="F24" s="49" t="s">
        <v>154</v>
      </c>
      <c r="H24" s="50">
        <v>22.423999999999999</v>
      </c>
      <c r="I24" s="51"/>
      <c r="L24" s="46"/>
      <c r="M24" s="52"/>
      <c r="N24" s="53"/>
      <c r="O24" s="53"/>
      <c r="P24" s="53"/>
      <c r="Q24" s="53"/>
      <c r="R24" s="53"/>
      <c r="S24" s="53"/>
      <c r="T24" s="54"/>
      <c r="AT24" s="48" t="s">
        <v>30</v>
      </c>
      <c r="AU24" s="48" t="s">
        <v>19</v>
      </c>
      <c r="AV24" s="45" t="s">
        <v>19</v>
      </c>
      <c r="AW24" s="45" t="s">
        <v>32</v>
      </c>
      <c r="AX24" s="45" t="s">
        <v>33</v>
      </c>
      <c r="AY24" s="48" t="s">
        <v>21</v>
      </c>
    </row>
    <row r="25" spans="2:51" s="45" customFormat="1" ht="10.5">
      <c r="B25" s="46"/>
      <c r="D25" s="47" t="s">
        <v>30</v>
      </c>
      <c r="E25" s="48"/>
      <c r="F25" s="49" t="s">
        <v>155</v>
      </c>
      <c r="H25" s="50">
        <v>12.124000000000001</v>
      </c>
      <c r="I25" s="51"/>
      <c r="L25" s="46"/>
      <c r="M25" s="52"/>
      <c r="N25" s="53"/>
      <c r="O25" s="53"/>
      <c r="P25" s="53"/>
      <c r="Q25" s="53"/>
      <c r="R25" s="53"/>
      <c r="S25" s="53"/>
      <c r="T25" s="54"/>
      <c r="AT25" s="48" t="s">
        <v>30</v>
      </c>
      <c r="AU25" s="48" t="s">
        <v>19</v>
      </c>
      <c r="AV25" s="45" t="s">
        <v>19</v>
      </c>
      <c r="AW25" s="45" t="s">
        <v>32</v>
      </c>
      <c r="AX25" s="45" t="s">
        <v>33</v>
      </c>
      <c r="AY25" s="48" t="s">
        <v>21</v>
      </c>
    </row>
    <row r="26" spans="2:51" s="45" customFormat="1" ht="10.5">
      <c r="B26" s="46"/>
      <c r="D26" s="47" t="s">
        <v>30</v>
      </c>
      <c r="E26" s="48"/>
      <c r="F26" s="49" t="s">
        <v>156</v>
      </c>
      <c r="H26" s="50">
        <v>31.827000000000002</v>
      </c>
      <c r="I26" s="51"/>
      <c r="L26" s="46"/>
      <c r="M26" s="52"/>
      <c r="N26" s="53"/>
      <c r="O26" s="53"/>
      <c r="P26" s="53"/>
      <c r="Q26" s="53"/>
      <c r="R26" s="53"/>
      <c r="S26" s="53"/>
      <c r="T26" s="54"/>
      <c r="AT26" s="48" t="s">
        <v>30</v>
      </c>
      <c r="AU26" s="48" t="s">
        <v>19</v>
      </c>
      <c r="AV26" s="45" t="s">
        <v>19</v>
      </c>
      <c r="AW26" s="45" t="s">
        <v>32</v>
      </c>
      <c r="AX26" s="45" t="s">
        <v>33</v>
      </c>
      <c r="AY26" s="48" t="s">
        <v>21</v>
      </c>
    </row>
    <row r="27" spans="2:51" s="45" customFormat="1" ht="10.5">
      <c r="B27" s="46"/>
      <c r="D27" s="47" t="s">
        <v>30</v>
      </c>
      <c r="E27" s="48"/>
      <c r="F27" s="49" t="s">
        <v>157</v>
      </c>
      <c r="H27" s="50">
        <v>30.49</v>
      </c>
      <c r="I27" s="51"/>
      <c r="L27" s="46"/>
      <c r="M27" s="52"/>
      <c r="N27" s="53"/>
      <c r="O27" s="53"/>
      <c r="P27" s="53"/>
      <c r="Q27" s="53"/>
      <c r="R27" s="53"/>
      <c r="S27" s="53"/>
      <c r="T27" s="54"/>
      <c r="AT27" s="48" t="s">
        <v>30</v>
      </c>
      <c r="AU27" s="48" t="s">
        <v>19</v>
      </c>
      <c r="AV27" s="45" t="s">
        <v>19</v>
      </c>
      <c r="AW27" s="45" t="s">
        <v>32</v>
      </c>
      <c r="AX27" s="45" t="s">
        <v>33</v>
      </c>
      <c r="AY27" s="48" t="s">
        <v>21</v>
      </c>
    </row>
    <row r="28" spans="2:51" s="45" customFormat="1" ht="10.5">
      <c r="B28" s="46"/>
      <c r="D28" s="47" t="s">
        <v>30</v>
      </c>
      <c r="E28" s="48"/>
      <c r="F28" s="49" t="s">
        <v>158</v>
      </c>
      <c r="H28" s="50">
        <v>26.143999999999998</v>
      </c>
      <c r="I28" s="51"/>
      <c r="L28" s="46"/>
      <c r="M28" s="52"/>
      <c r="N28" s="53"/>
      <c r="O28" s="53"/>
      <c r="P28" s="53"/>
      <c r="Q28" s="53"/>
      <c r="R28" s="53"/>
      <c r="S28" s="53"/>
      <c r="T28" s="54"/>
      <c r="AT28" s="48" t="s">
        <v>30</v>
      </c>
      <c r="AU28" s="48" t="s">
        <v>19</v>
      </c>
      <c r="AV28" s="45" t="s">
        <v>19</v>
      </c>
      <c r="AW28" s="45" t="s">
        <v>32</v>
      </c>
      <c r="AX28" s="45" t="s">
        <v>33</v>
      </c>
      <c r="AY28" s="48" t="s">
        <v>21</v>
      </c>
    </row>
    <row r="29" spans="2:51" s="45" customFormat="1" ht="10.5">
      <c r="B29" s="46"/>
      <c r="D29" s="47" t="s">
        <v>30</v>
      </c>
      <c r="E29" s="48"/>
      <c r="F29" s="49" t="s">
        <v>159</v>
      </c>
      <c r="H29" s="50">
        <v>33.524000000000001</v>
      </c>
      <c r="I29" s="51"/>
      <c r="L29" s="46"/>
      <c r="M29" s="52"/>
      <c r="N29" s="53"/>
      <c r="O29" s="53"/>
      <c r="P29" s="53"/>
      <c r="Q29" s="53"/>
      <c r="R29" s="53"/>
      <c r="S29" s="53"/>
      <c r="T29" s="54"/>
      <c r="AT29" s="48" t="s">
        <v>30</v>
      </c>
      <c r="AU29" s="48" t="s">
        <v>19</v>
      </c>
      <c r="AV29" s="45" t="s">
        <v>19</v>
      </c>
      <c r="AW29" s="45" t="s">
        <v>32</v>
      </c>
      <c r="AX29" s="45" t="s">
        <v>33</v>
      </c>
      <c r="AY29" s="48" t="s">
        <v>21</v>
      </c>
    </row>
    <row r="30" spans="2:51" s="55" customFormat="1" ht="10.5">
      <c r="B30" s="56"/>
      <c r="D30" s="47" t="s">
        <v>30</v>
      </c>
      <c r="E30" s="57"/>
      <c r="F30" s="58" t="s">
        <v>160</v>
      </c>
      <c r="H30" s="59">
        <v>244.143</v>
      </c>
      <c r="I30" s="60"/>
      <c r="L30" s="56"/>
      <c r="M30" s="61"/>
      <c r="N30" s="62"/>
      <c r="O30" s="62"/>
      <c r="P30" s="62"/>
      <c r="Q30" s="62"/>
      <c r="R30" s="62"/>
      <c r="S30" s="62"/>
      <c r="T30" s="63"/>
      <c r="AT30" s="57" t="s">
        <v>30</v>
      </c>
      <c r="AU30" s="57" t="s">
        <v>19</v>
      </c>
      <c r="AV30" s="55" t="s">
        <v>36</v>
      </c>
      <c r="AW30" s="55" t="s">
        <v>32</v>
      </c>
      <c r="AX30" s="55" t="s">
        <v>33</v>
      </c>
      <c r="AY30" s="57" t="s">
        <v>21</v>
      </c>
    </row>
    <row r="31" spans="2:51" s="45" customFormat="1" ht="10.5">
      <c r="B31" s="46"/>
      <c r="D31" s="47" t="s">
        <v>30</v>
      </c>
      <c r="E31" s="48"/>
      <c r="F31" s="49" t="s">
        <v>161</v>
      </c>
      <c r="H31" s="50">
        <v>22.423999999999999</v>
      </c>
      <c r="I31" s="51"/>
      <c r="L31" s="46"/>
      <c r="M31" s="52"/>
      <c r="N31" s="53"/>
      <c r="O31" s="53"/>
      <c r="P31" s="53"/>
      <c r="Q31" s="53"/>
      <c r="R31" s="53"/>
      <c r="S31" s="53"/>
      <c r="T31" s="54"/>
      <c r="AT31" s="48" t="s">
        <v>30</v>
      </c>
      <c r="AU31" s="48" t="s">
        <v>19</v>
      </c>
      <c r="AV31" s="45" t="s">
        <v>19</v>
      </c>
      <c r="AW31" s="45" t="s">
        <v>32</v>
      </c>
      <c r="AX31" s="45" t="s">
        <v>33</v>
      </c>
      <c r="AY31" s="48" t="s">
        <v>21</v>
      </c>
    </row>
    <row r="32" spans="2:51" s="45" customFormat="1" ht="10.5">
      <c r="B32" s="46"/>
      <c r="D32" s="47" t="s">
        <v>30</v>
      </c>
      <c r="E32" s="48"/>
      <c r="F32" s="49" t="s">
        <v>162</v>
      </c>
      <c r="H32" s="50">
        <v>23.824000000000002</v>
      </c>
      <c r="I32" s="51"/>
      <c r="L32" s="46"/>
      <c r="M32" s="52"/>
      <c r="N32" s="53"/>
      <c r="O32" s="53"/>
      <c r="P32" s="53"/>
      <c r="Q32" s="53"/>
      <c r="R32" s="53"/>
      <c r="S32" s="53"/>
      <c r="T32" s="54"/>
      <c r="AT32" s="48" t="s">
        <v>30</v>
      </c>
      <c r="AU32" s="48" t="s">
        <v>19</v>
      </c>
      <c r="AV32" s="45" t="s">
        <v>19</v>
      </c>
      <c r="AW32" s="45" t="s">
        <v>32</v>
      </c>
      <c r="AX32" s="45" t="s">
        <v>33</v>
      </c>
      <c r="AY32" s="48" t="s">
        <v>21</v>
      </c>
    </row>
    <row r="33" spans="1:65" s="45" customFormat="1" ht="10.5">
      <c r="B33" s="46"/>
      <c r="D33" s="47" t="s">
        <v>30</v>
      </c>
      <c r="E33" s="48"/>
      <c r="F33" s="49" t="s">
        <v>163</v>
      </c>
      <c r="H33" s="50">
        <v>25.423999999999999</v>
      </c>
      <c r="I33" s="51"/>
      <c r="L33" s="46"/>
      <c r="M33" s="52"/>
      <c r="N33" s="53"/>
      <c r="O33" s="53"/>
      <c r="P33" s="53"/>
      <c r="Q33" s="53"/>
      <c r="R33" s="53"/>
      <c r="S33" s="53"/>
      <c r="T33" s="54"/>
      <c r="AT33" s="48" t="s">
        <v>30</v>
      </c>
      <c r="AU33" s="48" t="s">
        <v>19</v>
      </c>
      <c r="AV33" s="45" t="s">
        <v>19</v>
      </c>
      <c r="AW33" s="45" t="s">
        <v>32</v>
      </c>
      <c r="AX33" s="45" t="s">
        <v>33</v>
      </c>
      <c r="AY33" s="48" t="s">
        <v>21</v>
      </c>
    </row>
    <row r="34" spans="1:65" s="45" customFormat="1" ht="10.5">
      <c r="B34" s="46"/>
      <c r="D34" s="47" t="s">
        <v>30</v>
      </c>
      <c r="E34" s="48"/>
      <c r="F34" s="49" t="s">
        <v>164</v>
      </c>
      <c r="H34" s="50">
        <v>3.3279999999999998</v>
      </c>
      <c r="I34" s="51"/>
      <c r="L34" s="46"/>
      <c r="M34" s="52"/>
      <c r="N34" s="53"/>
      <c r="O34" s="53"/>
      <c r="P34" s="53"/>
      <c r="Q34" s="53"/>
      <c r="R34" s="53"/>
      <c r="S34" s="53"/>
      <c r="T34" s="54"/>
      <c r="AT34" s="48" t="s">
        <v>30</v>
      </c>
      <c r="AU34" s="48" t="s">
        <v>19</v>
      </c>
      <c r="AV34" s="45" t="s">
        <v>19</v>
      </c>
      <c r="AW34" s="45" t="s">
        <v>32</v>
      </c>
      <c r="AX34" s="45" t="s">
        <v>33</v>
      </c>
      <c r="AY34" s="48" t="s">
        <v>21</v>
      </c>
    </row>
    <row r="35" spans="1:65" s="55" customFormat="1" ht="10.5">
      <c r="B35" s="56"/>
      <c r="D35" s="47" t="s">
        <v>30</v>
      </c>
      <c r="E35" s="57"/>
      <c r="F35" s="58" t="s">
        <v>165</v>
      </c>
      <c r="H35" s="59">
        <v>75</v>
      </c>
      <c r="I35" s="60"/>
      <c r="L35" s="56"/>
      <c r="M35" s="61"/>
      <c r="N35" s="62"/>
      <c r="O35" s="62"/>
      <c r="P35" s="62"/>
      <c r="Q35" s="62"/>
      <c r="R35" s="62"/>
      <c r="S35" s="62"/>
      <c r="T35" s="63"/>
      <c r="AT35" s="57" t="s">
        <v>30</v>
      </c>
      <c r="AU35" s="57" t="s">
        <v>19</v>
      </c>
      <c r="AV35" s="55" t="s">
        <v>36</v>
      </c>
      <c r="AW35" s="55" t="s">
        <v>32</v>
      </c>
      <c r="AX35" s="55" t="s">
        <v>33</v>
      </c>
      <c r="AY35" s="57" t="s">
        <v>21</v>
      </c>
    </row>
    <row r="36" spans="1:65" s="45" customFormat="1" ht="10.5">
      <c r="B36" s="46"/>
      <c r="D36" s="47" t="s">
        <v>30</v>
      </c>
      <c r="E36" s="48"/>
      <c r="F36" s="49" t="s">
        <v>166</v>
      </c>
      <c r="H36" s="50">
        <v>32.966000000000001</v>
      </c>
      <c r="I36" s="51"/>
      <c r="L36" s="46"/>
      <c r="M36" s="52"/>
      <c r="N36" s="53"/>
      <c r="O36" s="53"/>
      <c r="P36" s="53"/>
      <c r="Q36" s="53"/>
      <c r="R36" s="53"/>
      <c r="S36" s="53"/>
      <c r="T36" s="54"/>
      <c r="AT36" s="48" t="s">
        <v>30</v>
      </c>
      <c r="AU36" s="48" t="s">
        <v>19</v>
      </c>
      <c r="AV36" s="45" t="s">
        <v>19</v>
      </c>
      <c r="AW36" s="45" t="s">
        <v>32</v>
      </c>
      <c r="AX36" s="45" t="s">
        <v>33</v>
      </c>
      <c r="AY36" s="48" t="s">
        <v>21</v>
      </c>
    </row>
    <row r="37" spans="1:65" s="64" customFormat="1" ht="10.5">
      <c r="B37" s="65"/>
      <c r="D37" s="47" t="s">
        <v>30</v>
      </c>
      <c r="E37" s="66"/>
      <c r="F37" s="67" t="s">
        <v>38</v>
      </c>
      <c r="H37" s="68">
        <v>785</v>
      </c>
      <c r="I37" s="69"/>
      <c r="L37" s="65"/>
      <c r="M37" s="70"/>
      <c r="N37" s="71"/>
      <c r="O37" s="71"/>
      <c r="P37" s="71"/>
      <c r="Q37" s="71"/>
      <c r="R37" s="71"/>
      <c r="S37" s="71"/>
      <c r="T37" s="72"/>
      <c r="AT37" s="66" t="s">
        <v>30</v>
      </c>
      <c r="AU37" s="66" t="s">
        <v>19</v>
      </c>
      <c r="AV37" s="64" t="s">
        <v>39</v>
      </c>
      <c r="AW37" s="64" t="s">
        <v>32</v>
      </c>
      <c r="AX37" s="64" t="s">
        <v>20</v>
      </c>
      <c r="AY37" s="66" t="s">
        <v>21</v>
      </c>
    </row>
    <row r="38" spans="1:65" s="41" customFormat="1">
      <c r="A38" s="25"/>
      <c r="B38" s="26"/>
      <c r="C38" s="73" t="s">
        <v>167</v>
      </c>
      <c r="D38" s="73" t="s">
        <v>41</v>
      </c>
      <c r="E38" s="74" t="s">
        <v>168</v>
      </c>
      <c r="F38" s="75" t="s">
        <v>169</v>
      </c>
      <c r="G38" s="76" t="s">
        <v>26</v>
      </c>
      <c r="H38" s="77">
        <v>800.7</v>
      </c>
      <c r="I38" s="78"/>
      <c r="J38" s="79">
        <f>ROUND(I38*H38,2)</f>
        <v>0</v>
      </c>
      <c r="K38" s="80"/>
      <c r="L38" s="81"/>
      <c r="M38" s="82"/>
      <c r="N38" s="83" t="s">
        <v>27</v>
      </c>
      <c r="O38" s="38"/>
      <c r="P38" s="39">
        <f>O38*H38</f>
        <v>0</v>
      </c>
      <c r="Q38" s="39">
        <v>1.7600000000000001E-2</v>
      </c>
      <c r="R38" s="39">
        <f>Q38*H38</f>
        <v>14.092320000000001</v>
      </c>
      <c r="S38" s="39">
        <v>0</v>
      </c>
      <c r="T38" s="40">
        <f>S38*H38</f>
        <v>0</v>
      </c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R38" s="42" t="s">
        <v>45</v>
      </c>
      <c r="AT38" s="42" t="s">
        <v>41</v>
      </c>
      <c r="AU38" s="42" t="s">
        <v>19</v>
      </c>
      <c r="AY38" s="43" t="s">
        <v>21</v>
      </c>
      <c r="BE38" s="44">
        <f>IF(N38="základná",J38,0)</f>
        <v>0</v>
      </c>
      <c r="BF38" s="44">
        <f>IF(N38="znížená",J38,0)</f>
        <v>0</v>
      </c>
      <c r="BG38" s="44">
        <f>IF(N38="zákl. prenesená",J38,0)</f>
        <v>0</v>
      </c>
      <c r="BH38" s="44">
        <f>IF(N38="zníž. prenesená",J38,0)</f>
        <v>0</v>
      </c>
      <c r="BI38" s="44">
        <f>IF(N38="nulová",J38,0)</f>
        <v>0</v>
      </c>
      <c r="BJ38" s="43" t="s">
        <v>19</v>
      </c>
      <c r="BK38" s="44">
        <f>ROUND(I38*H38,2)</f>
        <v>0</v>
      </c>
      <c r="BL38" s="43" t="s">
        <v>28</v>
      </c>
      <c r="BM38" s="42" t="s">
        <v>170</v>
      </c>
    </row>
    <row r="39" spans="1:65" s="45" customFormat="1" ht="10.5">
      <c r="B39" s="46"/>
      <c r="D39" s="47" t="s">
        <v>30</v>
      </c>
      <c r="E39" s="48"/>
      <c r="F39" s="49" t="s">
        <v>171</v>
      </c>
      <c r="H39" s="50">
        <v>800.7</v>
      </c>
      <c r="I39" s="51"/>
      <c r="L39" s="46"/>
      <c r="M39" s="52"/>
      <c r="N39" s="53"/>
      <c r="O39" s="53"/>
      <c r="P39" s="53"/>
      <c r="Q39" s="53"/>
      <c r="R39" s="53"/>
      <c r="S39" s="53"/>
      <c r="T39" s="54"/>
      <c r="AT39" s="48" t="s">
        <v>30</v>
      </c>
      <c r="AU39" s="48" t="s">
        <v>19</v>
      </c>
      <c r="AV39" s="45" t="s">
        <v>19</v>
      </c>
      <c r="AW39" s="45" t="s">
        <v>32</v>
      </c>
      <c r="AX39" s="45" t="s">
        <v>20</v>
      </c>
      <c r="AY39" s="48" t="s">
        <v>21</v>
      </c>
    </row>
    <row r="40" spans="1:65" s="41" customFormat="1" ht="24">
      <c r="A40" s="25"/>
      <c r="B40" s="26"/>
      <c r="C40" s="27" t="s">
        <v>172</v>
      </c>
      <c r="D40" s="27" t="s">
        <v>23</v>
      </c>
      <c r="E40" s="28" t="s">
        <v>173</v>
      </c>
      <c r="F40" s="29" t="s">
        <v>174</v>
      </c>
      <c r="G40" s="30" t="s">
        <v>61</v>
      </c>
      <c r="H40" s="31">
        <v>420</v>
      </c>
      <c r="I40" s="32"/>
      <c r="J40" s="33">
        <f>ROUND(I40*H40,2)</f>
        <v>0</v>
      </c>
      <c r="K40" s="34"/>
      <c r="L40" s="35"/>
      <c r="M40" s="36"/>
      <c r="N40" s="37" t="s">
        <v>27</v>
      </c>
      <c r="O40" s="38"/>
      <c r="P40" s="39">
        <f>O40*H40</f>
        <v>0</v>
      </c>
      <c r="Q40" s="39">
        <v>0</v>
      </c>
      <c r="R40" s="39">
        <f>Q40*H40</f>
        <v>0</v>
      </c>
      <c r="S40" s="39">
        <v>0</v>
      </c>
      <c r="T40" s="40">
        <f>S40*H40</f>
        <v>0</v>
      </c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R40" s="42" t="s">
        <v>28</v>
      </c>
      <c r="AT40" s="42" t="s">
        <v>23</v>
      </c>
      <c r="AU40" s="42" t="s">
        <v>19</v>
      </c>
      <c r="AY40" s="43" t="s">
        <v>21</v>
      </c>
      <c r="BE40" s="44">
        <f>IF(N40="základná",J40,0)</f>
        <v>0</v>
      </c>
      <c r="BF40" s="44">
        <f>IF(N40="znížená",J40,0)</f>
        <v>0</v>
      </c>
      <c r="BG40" s="44">
        <f>IF(N40="zákl. prenesená",J40,0)</f>
        <v>0</v>
      </c>
      <c r="BH40" s="44">
        <f>IF(N40="zníž. prenesená",J40,0)</f>
        <v>0</v>
      </c>
      <c r="BI40" s="44">
        <f>IF(N40="nulová",J40,0)</f>
        <v>0</v>
      </c>
      <c r="BJ40" s="43" t="s">
        <v>19</v>
      </c>
      <c r="BK40" s="44">
        <f>ROUND(I40*H40,2)</f>
        <v>0</v>
      </c>
      <c r="BL40" s="43" t="s">
        <v>28</v>
      </c>
      <c r="BM40" s="42" t="s">
        <v>175</v>
      </c>
    </row>
    <row r="41" spans="1:65" s="45" customFormat="1" ht="10.5">
      <c r="B41" s="46"/>
      <c r="D41" s="47" t="s">
        <v>30</v>
      </c>
      <c r="E41" s="48"/>
      <c r="F41" s="49" t="s">
        <v>176</v>
      </c>
      <c r="H41" s="50">
        <v>420</v>
      </c>
      <c r="I41" s="51"/>
      <c r="L41" s="46"/>
      <c r="M41" s="52"/>
      <c r="N41" s="53"/>
      <c r="O41" s="53"/>
      <c r="P41" s="53"/>
      <c r="Q41" s="53"/>
      <c r="R41" s="53"/>
      <c r="S41" s="53"/>
      <c r="T41" s="54"/>
      <c r="AT41" s="48" t="s">
        <v>30</v>
      </c>
      <c r="AU41" s="48" t="s">
        <v>19</v>
      </c>
      <c r="AV41" s="45" t="s">
        <v>19</v>
      </c>
      <c r="AW41" s="45" t="s">
        <v>32</v>
      </c>
      <c r="AX41" s="45" t="s">
        <v>20</v>
      </c>
      <c r="AY41" s="48" t="s">
        <v>21</v>
      </c>
    </row>
    <row r="42" spans="1:65" s="41" customFormat="1" ht="24">
      <c r="A42" s="25"/>
      <c r="B42" s="26"/>
      <c r="C42" s="27" t="s">
        <v>177</v>
      </c>
      <c r="D42" s="27" t="s">
        <v>23</v>
      </c>
      <c r="E42" s="28" t="s">
        <v>178</v>
      </c>
      <c r="F42" s="29" t="s">
        <v>179</v>
      </c>
      <c r="G42" s="30" t="s">
        <v>26</v>
      </c>
      <c r="H42" s="31">
        <v>120</v>
      </c>
      <c r="I42" s="32"/>
      <c r="J42" s="33">
        <f>ROUND(I42*H42,2)</f>
        <v>0</v>
      </c>
      <c r="K42" s="34"/>
      <c r="L42" s="35"/>
      <c r="M42" s="36"/>
      <c r="N42" s="37" t="s">
        <v>27</v>
      </c>
      <c r="O42" s="38"/>
      <c r="P42" s="39">
        <f>O42*H42</f>
        <v>0</v>
      </c>
      <c r="Q42" s="39">
        <v>0</v>
      </c>
      <c r="R42" s="39">
        <f>Q42*H42</f>
        <v>0</v>
      </c>
      <c r="S42" s="39">
        <v>0</v>
      </c>
      <c r="T42" s="40">
        <f>S42*H42</f>
        <v>0</v>
      </c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R42" s="42" t="s">
        <v>28</v>
      </c>
      <c r="AT42" s="42" t="s">
        <v>23</v>
      </c>
      <c r="AU42" s="42" t="s">
        <v>19</v>
      </c>
      <c r="AY42" s="43" t="s">
        <v>21</v>
      </c>
      <c r="BE42" s="44">
        <f>IF(N42="základná",J42,0)</f>
        <v>0</v>
      </c>
      <c r="BF42" s="44">
        <f>IF(N42="znížená",J42,0)</f>
        <v>0</v>
      </c>
      <c r="BG42" s="44">
        <f>IF(N42="zákl. prenesená",J42,0)</f>
        <v>0</v>
      </c>
      <c r="BH42" s="44">
        <f>IF(N42="zníž. prenesená",J42,0)</f>
        <v>0</v>
      </c>
      <c r="BI42" s="44">
        <f>IF(N42="nulová",J42,0)</f>
        <v>0</v>
      </c>
      <c r="BJ42" s="43" t="s">
        <v>19</v>
      </c>
      <c r="BK42" s="44">
        <f>ROUND(I42*H42,2)</f>
        <v>0</v>
      </c>
      <c r="BL42" s="43" t="s">
        <v>28</v>
      </c>
      <c r="BM42" s="42" t="s">
        <v>180</v>
      </c>
    </row>
    <row r="43" spans="1:65" s="45" customFormat="1" ht="10.5">
      <c r="B43" s="46"/>
      <c r="D43" s="47" t="s">
        <v>30</v>
      </c>
      <c r="E43" s="48"/>
      <c r="F43" s="49" t="s">
        <v>181</v>
      </c>
      <c r="H43" s="50">
        <v>120</v>
      </c>
      <c r="I43" s="51"/>
      <c r="L43" s="46"/>
      <c r="M43" s="52"/>
      <c r="N43" s="53"/>
      <c r="O43" s="53"/>
      <c r="P43" s="53"/>
      <c r="Q43" s="53"/>
      <c r="R43" s="53"/>
      <c r="S43" s="53"/>
      <c r="T43" s="54"/>
      <c r="AT43" s="48" t="s">
        <v>30</v>
      </c>
      <c r="AU43" s="48" t="s">
        <v>19</v>
      </c>
      <c r="AV43" s="45" t="s">
        <v>19</v>
      </c>
      <c r="AW43" s="45" t="s">
        <v>32</v>
      </c>
      <c r="AX43" s="45" t="s">
        <v>20</v>
      </c>
      <c r="AY43" s="48" t="s">
        <v>21</v>
      </c>
    </row>
    <row r="44" spans="1:65" s="41" customFormat="1" ht="24">
      <c r="A44" s="25"/>
      <c r="B44" s="26"/>
      <c r="C44" s="27" t="s">
        <v>182</v>
      </c>
      <c r="D44" s="27" t="s">
        <v>23</v>
      </c>
      <c r="E44" s="28" t="s">
        <v>183</v>
      </c>
      <c r="F44" s="29" t="s">
        <v>184</v>
      </c>
      <c r="G44" s="30" t="s">
        <v>128</v>
      </c>
      <c r="H44" s="31">
        <v>16.713999999999999</v>
      </c>
      <c r="I44" s="32"/>
      <c r="J44" s="33">
        <f>ROUND(I44*H44,2)</f>
        <v>0</v>
      </c>
      <c r="K44" s="34"/>
      <c r="L44" s="35"/>
      <c r="M44" s="36"/>
      <c r="N44" s="37" t="s">
        <v>27</v>
      </c>
      <c r="O44" s="38"/>
      <c r="P44" s="39">
        <f>O44*H44</f>
        <v>0</v>
      </c>
      <c r="Q44" s="39">
        <v>0</v>
      </c>
      <c r="R44" s="39">
        <f>Q44*H44</f>
        <v>0</v>
      </c>
      <c r="S44" s="39">
        <v>0</v>
      </c>
      <c r="T44" s="40">
        <f>S44*H44</f>
        <v>0</v>
      </c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R44" s="42" t="s">
        <v>28</v>
      </c>
      <c r="AT44" s="42" t="s">
        <v>23</v>
      </c>
      <c r="AU44" s="42" t="s">
        <v>19</v>
      </c>
      <c r="AY44" s="43" t="s">
        <v>21</v>
      </c>
      <c r="BE44" s="44">
        <f>IF(N44="základná",J44,0)</f>
        <v>0</v>
      </c>
      <c r="BF44" s="44">
        <f>IF(N44="znížená",J44,0)</f>
        <v>0</v>
      </c>
      <c r="BG44" s="44">
        <f>IF(N44="zákl. prenesená",J44,0)</f>
        <v>0</v>
      </c>
      <c r="BH44" s="44">
        <f>IF(N44="zníž. prenesená",J44,0)</f>
        <v>0</v>
      </c>
      <c r="BI44" s="44">
        <f>IF(N44="nulová",J44,0)</f>
        <v>0</v>
      </c>
      <c r="BJ44" s="43" t="s">
        <v>19</v>
      </c>
      <c r="BK44" s="44">
        <f>ROUND(I44*H44,2)</f>
        <v>0</v>
      </c>
      <c r="BL44" s="43" t="s">
        <v>28</v>
      </c>
      <c r="BM44" s="42" t="s">
        <v>185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0"/>
  <sheetViews>
    <sheetView tabSelected="1" zoomScale="160" zoomScaleNormal="160" workbookViewId="0">
      <selection activeCell="D4" sqref="D4"/>
    </sheetView>
  </sheetViews>
  <sheetFormatPr defaultColWidth="8.625" defaultRowHeight="14.25"/>
  <cols>
    <col min="1" max="1" width="12.25" customWidth="1"/>
    <col min="2" max="2" width="55.75" customWidth="1"/>
    <col min="3" max="3" width="5.625" customWidth="1"/>
    <col min="4" max="4" width="8.125" customWidth="1"/>
    <col min="5" max="5" width="9.25" customWidth="1"/>
  </cols>
  <sheetData>
    <row r="2" spans="1:9">
      <c r="B2" t="s">
        <v>186</v>
      </c>
    </row>
    <row r="3" spans="1:9">
      <c r="A3" t="s">
        <v>187</v>
      </c>
      <c r="B3" t="s">
        <v>188</v>
      </c>
      <c r="C3" t="s">
        <v>26</v>
      </c>
      <c r="D3">
        <v>33.4</v>
      </c>
      <c r="E3">
        <v>0.6</v>
      </c>
      <c r="F3">
        <f>D3/E3</f>
        <v>55.666666666666664</v>
      </c>
      <c r="G3">
        <v>29.83</v>
      </c>
      <c r="H3">
        <f>F3*G3</f>
        <v>1660.5366666666664</v>
      </c>
      <c r="I3">
        <f>D3*G3</f>
        <v>996.32199999999989</v>
      </c>
    </row>
    <row r="4" spans="1:9">
      <c r="A4" t="s">
        <v>189</v>
      </c>
      <c r="B4" t="s">
        <v>190</v>
      </c>
      <c r="C4" t="s">
        <v>26</v>
      </c>
      <c r="D4">
        <v>131.19999999999999</v>
      </c>
      <c r="E4">
        <v>0.18</v>
      </c>
      <c r="F4">
        <f>D4/E4</f>
        <v>728.8888888888888</v>
      </c>
      <c r="G4">
        <v>13.89</v>
      </c>
      <c r="H4">
        <f>F4*G4</f>
        <v>10124.266666666666</v>
      </c>
      <c r="I4">
        <f>D4*G4</f>
        <v>1822.3679999999999</v>
      </c>
    </row>
    <row r="6" spans="1:9">
      <c r="B6" t="s">
        <v>191</v>
      </c>
    </row>
    <row r="7" spans="1:9">
      <c r="A7" t="s">
        <v>187</v>
      </c>
      <c r="B7" t="s">
        <v>192</v>
      </c>
      <c r="C7" t="s">
        <v>26</v>
      </c>
      <c r="D7">
        <v>250</v>
      </c>
    </row>
    <row r="8" spans="1:9">
      <c r="A8" t="s">
        <v>189</v>
      </c>
      <c r="B8" t="s">
        <v>193</v>
      </c>
      <c r="C8" t="s">
        <v>26</v>
      </c>
      <c r="D8">
        <v>650</v>
      </c>
    </row>
    <row r="10" spans="1:9">
      <c r="B10" t="s">
        <v>201</v>
      </c>
    </row>
    <row r="11" spans="1:9">
      <c r="A11" t="s">
        <v>194</v>
      </c>
      <c r="B11" t="s">
        <v>195</v>
      </c>
      <c r="C11" t="s">
        <v>44</v>
      </c>
      <c r="D11">
        <v>150</v>
      </c>
    </row>
    <row r="12" spans="1:9">
      <c r="A12" t="s">
        <v>196</v>
      </c>
      <c r="B12" t="s">
        <v>197</v>
      </c>
      <c r="C12" t="s">
        <v>26</v>
      </c>
      <c r="D12">
        <v>15</v>
      </c>
    </row>
    <row r="13" spans="1:9">
      <c r="A13" t="s">
        <v>198</v>
      </c>
      <c r="B13" t="s">
        <v>199</v>
      </c>
      <c r="C13" t="s">
        <v>44</v>
      </c>
      <c r="D13">
        <v>700</v>
      </c>
    </row>
    <row r="15" spans="1:9">
      <c r="B15" t="s">
        <v>200</v>
      </c>
    </row>
    <row r="16" spans="1:9">
      <c r="B16" t="s">
        <v>202</v>
      </c>
    </row>
    <row r="18" spans="1:2">
      <c r="A18" t="s">
        <v>207</v>
      </c>
    </row>
    <row r="19" spans="1:2">
      <c r="A19" t="s">
        <v>203</v>
      </c>
      <c r="B19" t="s">
        <v>204</v>
      </c>
    </row>
    <row r="20" spans="1:2">
      <c r="A20" t="s">
        <v>205</v>
      </c>
      <c r="B20" t="s">
        <v>206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Dlažby</vt:lpstr>
      <vt:lpstr>obklady</vt:lpstr>
      <vt:lpstr>Hárok3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marianm</dc:creator>
  <dc:description/>
  <cp:lastModifiedBy>marianm</cp:lastModifiedBy>
  <cp:revision>1</cp:revision>
  <dcterms:created xsi:type="dcterms:W3CDTF">2021-07-27T12:26:29Z</dcterms:created>
  <dcterms:modified xsi:type="dcterms:W3CDTF">2021-09-29T07:55:23Z</dcterms:modified>
  <dc:language>sk-SK</dc:language>
</cp:coreProperties>
</file>