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60" windowWidth="19440" windowHeight="14310" tabRatio="500"/>
  </bookViews>
  <sheets>
    <sheet name="Zadanie" sheetId="3" r:id="rId1"/>
    <sheet name="Figury" sheetId="4" r:id="rId2"/>
  </sheets>
  <definedNames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25725"/>
  <extLs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W1089" i="3"/>
  <c r="E1089"/>
  <c r="N1089"/>
  <c r="L1089"/>
  <c r="J1089"/>
  <c r="I1089"/>
  <c r="H1089"/>
  <c r="W1087"/>
  <c r="E1087"/>
  <c r="N1087"/>
  <c r="L1087"/>
  <c r="J1087"/>
  <c r="I1087"/>
  <c r="H1087"/>
  <c r="W1085"/>
  <c r="E1085"/>
  <c r="N1085"/>
  <c r="L1085"/>
  <c r="J1085"/>
  <c r="I1085"/>
  <c r="H1085"/>
  <c r="N1084"/>
  <c r="L1084"/>
  <c r="J1084"/>
  <c r="H1084"/>
  <c r="N1081"/>
  <c r="L1081"/>
  <c r="J1081"/>
  <c r="H1081"/>
  <c r="W1078"/>
  <c r="E1078"/>
  <c r="N1078"/>
  <c r="L1078"/>
  <c r="J1078"/>
  <c r="I1078"/>
  <c r="H1078"/>
  <c r="N1073"/>
  <c r="L1073"/>
  <c r="J1073"/>
  <c r="H1073"/>
  <c r="N1043"/>
  <c r="L1043"/>
  <c r="J1043"/>
  <c r="H1043"/>
  <c r="N1037"/>
  <c r="L1037"/>
  <c r="J1037"/>
  <c r="H1037"/>
  <c r="W1034"/>
  <c r="E1034"/>
  <c r="N1034"/>
  <c r="L1034"/>
  <c r="J1034"/>
  <c r="I1034"/>
  <c r="H1034"/>
  <c r="N1033"/>
  <c r="L1033"/>
  <c r="J1033"/>
  <c r="H1033"/>
  <c r="N1031"/>
  <c r="L1031"/>
  <c r="J1031"/>
  <c r="I1031"/>
  <c r="N1028"/>
  <c r="L1028"/>
  <c r="J1028"/>
  <c r="I1028"/>
  <c r="N1025"/>
  <c r="L1025"/>
  <c r="J1025"/>
  <c r="I1025"/>
  <c r="N1016"/>
  <c r="L1016"/>
  <c r="J1016"/>
  <c r="H1016"/>
  <c r="W1013"/>
  <c r="E1013"/>
  <c r="N1013"/>
  <c r="L1013"/>
  <c r="J1013"/>
  <c r="I1013"/>
  <c r="H1013"/>
  <c r="N1012"/>
  <c r="L1012"/>
  <c r="J1012"/>
  <c r="H1012"/>
  <c r="N1010"/>
  <c r="L1010"/>
  <c r="J1010"/>
  <c r="I1010"/>
  <c r="N1008"/>
  <c r="L1008"/>
  <c r="J1008"/>
  <c r="I1008"/>
  <c r="N1005"/>
  <c r="L1005"/>
  <c r="J1005"/>
  <c r="H1005"/>
  <c r="N1003"/>
  <c r="L1003"/>
  <c r="J1003"/>
  <c r="I1003"/>
  <c r="N1000"/>
  <c r="L1000"/>
  <c r="J1000"/>
  <c r="H1000"/>
  <c r="N998"/>
  <c r="L998"/>
  <c r="J998"/>
  <c r="I998"/>
  <c r="N982"/>
  <c r="L982"/>
  <c r="J982"/>
  <c r="H982"/>
  <c r="W979"/>
  <c r="E979"/>
  <c r="N979"/>
  <c r="L979"/>
  <c r="J979"/>
  <c r="I979"/>
  <c r="H979"/>
  <c r="N978"/>
  <c r="L978"/>
  <c r="J978"/>
  <c r="H978"/>
  <c r="N976"/>
  <c r="L976"/>
  <c r="J976"/>
  <c r="I976"/>
  <c r="N974"/>
  <c r="L974"/>
  <c r="J974"/>
  <c r="I974"/>
  <c r="N967"/>
  <c r="L967"/>
  <c r="J967"/>
  <c r="I967"/>
  <c r="N960"/>
  <c r="L960"/>
  <c r="J960"/>
  <c r="I960"/>
  <c r="N957"/>
  <c r="L957"/>
  <c r="J957"/>
  <c r="H957"/>
  <c r="N954"/>
  <c r="L954"/>
  <c r="J954"/>
  <c r="H954"/>
  <c r="N951"/>
  <c r="L951"/>
  <c r="J951"/>
  <c r="H951"/>
  <c r="W948"/>
  <c r="E948"/>
  <c r="N948"/>
  <c r="L948"/>
  <c r="J948"/>
  <c r="I948"/>
  <c r="H948"/>
  <c r="N947"/>
  <c r="L947"/>
  <c r="J947"/>
  <c r="H947"/>
  <c r="N944"/>
  <c r="L944"/>
  <c r="J944"/>
  <c r="I944"/>
  <c r="N941"/>
  <c r="L941"/>
  <c r="J941"/>
  <c r="H941"/>
  <c r="N932"/>
  <c r="L932"/>
  <c r="J932"/>
  <c r="I932"/>
  <c r="N929"/>
  <c r="L929"/>
  <c r="J929"/>
  <c r="H929"/>
  <c r="N922"/>
  <c r="L922"/>
  <c r="J922"/>
  <c r="I922"/>
  <c r="N915"/>
  <c r="L915"/>
  <c r="J915"/>
  <c r="I915"/>
  <c r="N908"/>
  <c r="L908"/>
  <c r="J908"/>
  <c r="I908"/>
  <c r="N901"/>
  <c r="L901"/>
  <c r="J901"/>
  <c r="I901"/>
  <c r="N894"/>
  <c r="L894"/>
  <c r="J894"/>
  <c r="I894"/>
  <c r="N887"/>
  <c r="L887"/>
  <c r="J887"/>
  <c r="I887"/>
  <c r="N880"/>
  <c r="L880"/>
  <c r="J880"/>
  <c r="I880"/>
  <c r="N873"/>
  <c r="L873"/>
  <c r="J873"/>
  <c r="I873"/>
  <c r="N871"/>
  <c r="L871"/>
  <c r="J871"/>
  <c r="I871"/>
  <c r="N869"/>
  <c r="L869"/>
  <c r="J869"/>
  <c r="I869"/>
  <c r="N852"/>
  <c r="L852"/>
  <c r="J852"/>
  <c r="H852"/>
  <c r="W849"/>
  <c r="E849"/>
  <c r="N849"/>
  <c r="L849"/>
  <c r="J849"/>
  <c r="I849"/>
  <c r="H849"/>
  <c r="N848"/>
  <c r="L848"/>
  <c r="J848"/>
  <c r="H848"/>
  <c r="N847"/>
  <c r="L847"/>
  <c r="J847"/>
  <c r="I847"/>
  <c r="N845"/>
  <c r="L845"/>
  <c r="J845"/>
  <c r="H845"/>
  <c r="N841"/>
  <c r="L841"/>
  <c r="J841"/>
  <c r="I841"/>
  <c r="N837"/>
  <c r="L837"/>
  <c r="J837"/>
  <c r="H837"/>
  <c r="N835"/>
  <c r="L835"/>
  <c r="J835"/>
  <c r="I835"/>
  <c r="N833"/>
  <c r="L833"/>
  <c r="J833"/>
  <c r="H833"/>
  <c r="N830"/>
  <c r="L830"/>
  <c r="J830"/>
  <c r="I830"/>
  <c r="N828"/>
  <c r="L828"/>
  <c r="J828"/>
  <c r="H828"/>
  <c r="N825"/>
  <c r="L825"/>
  <c r="J825"/>
  <c r="H825"/>
  <c r="N824"/>
  <c r="L824"/>
  <c r="J824"/>
  <c r="I824"/>
  <c r="N822"/>
  <c r="L822"/>
  <c r="J822"/>
  <c r="H822"/>
  <c r="N821"/>
  <c r="L821"/>
  <c r="J821"/>
  <c r="I821"/>
  <c r="N819"/>
  <c r="L819"/>
  <c r="J819"/>
  <c r="H819"/>
  <c r="W816"/>
  <c r="E816"/>
  <c r="N816"/>
  <c r="L816"/>
  <c r="J816"/>
  <c r="I816"/>
  <c r="H816"/>
  <c r="N815"/>
  <c r="L815"/>
  <c r="J815"/>
  <c r="H815"/>
  <c r="N813"/>
  <c r="L813"/>
  <c r="J813"/>
  <c r="H813"/>
  <c r="N808"/>
  <c r="L808"/>
  <c r="J808"/>
  <c r="H808"/>
  <c r="N807"/>
  <c r="L807"/>
  <c r="J807"/>
  <c r="H807"/>
  <c r="N806"/>
  <c r="L806"/>
  <c r="J806"/>
  <c r="H806"/>
  <c r="N803"/>
  <c r="L803"/>
  <c r="J803"/>
  <c r="H803"/>
  <c r="N796"/>
  <c r="L796"/>
  <c r="J796"/>
  <c r="H796"/>
  <c r="W793"/>
  <c r="E793"/>
  <c r="N793"/>
  <c r="L793"/>
  <c r="J793"/>
  <c r="I793"/>
  <c r="H793"/>
  <c r="N792"/>
  <c r="L792"/>
  <c r="J792"/>
  <c r="H792"/>
  <c r="N791"/>
  <c r="L791"/>
  <c r="J791"/>
  <c r="H791"/>
  <c r="N790"/>
  <c r="L790"/>
  <c r="J790"/>
  <c r="H790"/>
  <c r="N789"/>
  <c r="L789"/>
  <c r="J789"/>
  <c r="H789"/>
  <c r="N788"/>
  <c r="L788"/>
  <c r="J788"/>
  <c r="H788"/>
  <c r="N783"/>
  <c r="L783"/>
  <c r="J783"/>
  <c r="H783"/>
  <c r="N782"/>
  <c r="L782"/>
  <c r="J782"/>
  <c r="H782"/>
  <c r="N777"/>
  <c r="L777"/>
  <c r="J777"/>
  <c r="H777"/>
  <c r="N776"/>
  <c r="L776"/>
  <c r="J776"/>
  <c r="I776"/>
  <c r="N773"/>
  <c r="L773"/>
  <c r="J773"/>
  <c r="H773"/>
  <c r="N768"/>
  <c r="L768"/>
  <c r="J768"/>
  <c r="H768"/>
  <c r="W765"/>
  <c r="E765"/>
  <c r="N765"/>
  <c r="L765"/>
  <c r="J765"/>
  <c r="I765"/>
  <c r="H765"/>
  <c r="N764"/>
  <c r="L764"/>
  <c r="J764"/>
  <c r="H764"/>
  <c r="N762"/>
  <c r="L762"/>
  <c r="J762"/>
  <c r="H762"/>
  <c r="N759"/>
  <c r="L759"/>
  <c r="J759"/>
  <c r="H759"/>
  <c r="N747"/>
  <c r="L747"/>
  <c r="J747"/>
  <c r="H747"/>
  <c r="W744"/>
  <c r="E744"/>
  <c r="N744"/>
  <c r="L744"/>
  <c r="J744"/>
  <c r="I744"/>
  <c r="H744"/>
  <c r="N743"/>
  <c r="L743"/>
  <c r="J743"/>
  <c r="H743"/>
  <c r="N741"/>
  <c r="L741"/>
  <c r="J741"/>
  <c r="I741"/>
  <c r="N738"/>
  <c r="L738"/>
  <c r="J738"/>
  <c r="I738"/>
  <c r="N734"/>
  <c r="L734"/>
  <c r="J734"/>
  <c r="H734"/>
  <c r="N729"/>
  <c r="L729"/>
  <c r="J729"/>
  <c r="H729"/>
  <c r="N727"/>
  <c r="L727"/>
  <c r="J727"/>
  <c r="I727"/>
  <c r="N724"/>
  <c r="L724"/>
  <c r="J724"/>
  <c r="H724"/>
  <c r="N719"/>
  <c r="L719"/>
  <c r="J719"/>
  <c r="H719"/>
  <c r="N716"/>
  <c r="L716"/>
  <c r="J716"/>
  <c r="H716"/>
  <c r="N711"/>
  <c r="L711"/>
  <c r="J711"/>
  <c r="H711"/>
  <c r="N702"/>
  <c r="L702"/>
  <c r="J702"/>
  <c r="H702"/>
  <c r="N700"/>
  <c r="L700"/>
  <c r="J700"/>
  <c r="I700"/>
  <c r="N698"/>
  <c r="L698"/>
  <c r="J698"/>
  <c r="I698"/>
  <c r="N694"/>
  <c r="L694"/>
  <c r="J694"/>
  <c r="H694"/>
  <c r="N691"/>
  <c r="L691"/>
  <c r="J691"/>
  <c r="I691"/>
  <c r="N687"/>
  <c r="L687"/>
  <c r="J687"/>
  <c r="H687"/>
  <c r="N685"/>
  <c r="L685"/>
  <c r="J685"/>
  <c r="I685"/>
  <c r="N681"/>
  <c r="L681"/>
  <c r="J681"/>
  <c r="H681"/>
  <c r="N665"/>
  <c r="L665"/>
  <c r="J665"/>
  <c r="I665"/>
  <c r="N661"/>
  <c r="L661"/>
  <c r="J661"/>
  <c r="H661"/>
  <c r="N654"/>
  <c r="L654"/>
  <c r="J654"/>
  <c r="H654"/>
  <c r="N647"/>
  <c r="L647"/>
  <c r="J647"/>
  <c r="H647"/>
  <c r="N643"/>
  <c r="L643"/>
  <c r="J643"/>
  <c r="I643"/>
  <c r="N637"/>
  <c r="L637"/>
  <c r="J637"/>
  <c r="H637"/>
  <c r="W634"/>
  <c r="E634"/>
  <c r="N634"/>
  <c r="L634"/>
  <c r="J634"/>
  <c r="I634"/>
  <c r="H634"/>
  <c r="N633"/>
  <c r="L633"/>
  <c r="J633"/>
  <c r="H633"/>
  <c r="N632"/>
  <c r="L632"/>
  <c r="J632"/>
  <c r="I632"/>
  <c r="N631"/>
  <c r="L631"/>
  <c r="J631"/>
  <c r="H631"/>
  <c r="W628"/>
  <c r="E628"/>
  <c r="N628"/>
  <c r="L628"/>
  <c r="J628"/>
  <c r="I628"/>
  <c r="H628"/>
  <c r="N627"/>
  <c r="L627"/>
  <c r="J627"/>
  <c r="H627"/>
  <c r="N624"/>
  <c r="L624"/>
  <c r="J624"/>
  <c r="I624"/>
  <c r="N619"/>
  <c r="L619"/>
  <c r="J619"/>
  <c r="H619"/>
  <c r="N609"/>
  <c r="L609"/>
  <c r="J609"/>
  <c r="H609"/>
  <c r="N607"/>
  <c r="L607"/>
  <c r="J607"/>
  <c r="I607"/>
  <c r="N602"/>
  <c r="L602"/>
  <c r="J602"/>
  <c r="H602"/>
  <c r="N600"/>
  <c r="L600"/>
  <c r="J600"/>
  <c r="I600"/>
  <c r="N598"/>
  <c r="L598"/>
  <c r="J598"/>
  <c r="I598"/>
  <c r="N587"/>
  <c r="L587"/>
  <c r="J587"/>
  <c r="H587"/>
  <c r="N584"/>
  <c r="L584"/>
  <c r="J584"/>
  <c r="I584"/>
  <c r="N581"/>
  <c r="L581"/>
  <c r="J581"/>
  <c r="I581"/>
  <c r="N575"/>
  <c r="L575"/>
  <c r="J575"/>
  <c r="H575"/>
  <c r="N573"/>
  <c r="L573"/>
  <c r="J573"/>
  <c r="I573"/>
  <c r="N550"/>
  <c r="L550"/>
  <c r="J550"/>
  <c r="H550"/>
  <c r="N547"/>
  <c r="L547"/>
  <c r="J547"/>
  <c r="I547"/>
  <c r="N542"/>
  <c r="L542"/>
  <c r="J542"/>
  <c r="H542"/>
  <c r="W539"/>
  <c r="E539"/>
  <c r="N539"/>
  <c r="L539"/>
  <c r="J539"/>
  <c r="I539"/>
  <c r="H539"/>
  <c r="N538"/>
  <c r="L538"/>
  <c r="J538"/>
  <c r="H538"/>
  <c r="N537"/>
  <c r="L537"/>
  <c r="J537"/>
  <c r="I537"/>
  <c r="N531"/>
  <c r="L531"/>
  <c r="J531"/>
  <c r="H531"/>
  <c r="N523"/>
  <c r="L523"/>
  <c r="J523"/>
  <c r="H523"/>
  <c r="N521"/>
  <c r="L521"/>
  <c r="J521"/>
  <c r="I521"/>
  <c r="N515"/>
  <c r="L515"/>
  <c r="J515"/>
  <c r="H515"/>
  <c r="N513"/>
  <c r="L513"/>
  <c r="J513"/>
  <c r="I513"/>
  <c r="N505"/>
  <c r="L505"/>
  <c r="J505"/>
  <c r="H505"/>
  <c r="N503"/>
  <c r="L503"/>
  <c r="J503"/>
  <c r="I503"/>
  <c r="N499"/>
  <c r="L499"/>
  <c r="J499"/>
  <c r="H499"/>
  <c r="N495"/>
  <c r="L495"/>
  <c r="J495"/>
  <c r="H495"/>
  <c r="N492"/>
  <c r="L492"/>
  <c r="J492"/>
  <c r="H492"/>
  <c r="W488"/>
  <c r="E488"/>
  <c r="N488"/>
  <c r="L488"/>
  <c r="J488"/>
  <c r="I488"/>
  <c r="H488"/>
  <c r="W486"/>
  <c r="E486"/>
  <c r="N486"/>
  <c r="L486"/>
  <c r="J486"/>
  <c r="I486"/>
  <c r="H486"/>
  <c r="N485"/>
  <c r="L485"/>
  <c r="J485"/>
  <c r="H485"/>
  <c r="N484"/>
  <c r="L484"/>
  <c r="J484"/>
  <c r="H484"/>
  <c r="N481"/>
  <c r="L481"/>
  <c r="J481"/>
  <c r="H481"/>
  <c r="N479"/>
  <c r="L479"/>
  <c r="J479"/>
  <c r="H479"/>
  <c r="N477"/>
  <c r="L477"/>
  <c r="J477"/>
  <c r="H477"/>
  <c r="N475"/>
  <c r="L475"/>
  <c r="J475"/>
  <c r="H475"/>
  <c r="N474"/>
  <c r="L474"/>
  <c r="J474"/>
  <c r="H474"/>
  <c r="N472"/>
  <c r="L472"/>
  <c r="J472"/>
  <c r="H472"/>
  <c r="N463"/>
  <c r="L463"/>
  <c r="J463"/>
  <c r="H463"/>
  <c r="N461"/>
  <c r="L461"/>
  <c r="J461"/>
  <c r="H461"/>
  <c r="N459"/>
  <c r="L459"/>
  <c r="J459"/>
  <c r="I459"/>
  <c r="N451"/>
  <c r="L451"/>
  <c r="J451"/>
  <c r="H451"/>
  <c r="W448"/>
  <c r="E448"/>
  <c r="N448"/>
  <c r="L448"/>
  <c r="J448"/>
  <c r="I448"/>
  <c r="H448"/>
  <c r="N446"/>
  <c r="L446"/>
  <c r="J446"/>
  <c r="I446"/>
  <c r="N445"/>
  <c r="L445"/>
  <c r="J445"/>
  <c r="I445"/>
  <c r="N428"/>
  <c r="L428"/>
  <c r="J428"/>
  <c r="H428"/>
  <c r="N426"/>
  <c r="L426"/>
  <c r="J426"/>
  <c r="H426"/>
  <c r="N420"/>
  <c r="L420"/>
  <c r="J420"/>
  <c r="H420"/>
  <c r="N414"/>
  <c r="L414"/>
  <c r="J414"/>
  <c r="H414"/>
  <c r="N407"/>
  <c r="L407"/>
  <c r="J407"/>
  <c r="H407"/>
  <c r="N392"/>
  <c r="L392"/>
  <c r="J392"/>
  <c r="H392"/>
  <c r="N374"/>
  <c r="L374"/>
  <c r="J374"/>
  <c r="H374"/>
  <c r="N363"/>
  <c r="L363"/>
  <c r="J363"/>
  <c r="H363"/>
  <c r="N356"/>
  <c r="L356"/>
  <c r="J356"/>
  <c r="H356"/>
  <c r="N342"/>
  <c r="L342"/>
  <c r="J342"/>
  <c r="H342"/>
  <c r="N329"/>
  <c r="L329"/>
  <c r="J329"/>
  <c r="H329"/>
  <c r="N316"/>
  <c r="L316"/>
  <c r="J316"/>
  <c r="H316"/>
  <c r="N303"/>
  <c r="L303"/>
  <c r="J303"/>
  <c r="H303"/>
  <c r="N298"/>
  <c r="L298"/>
  <c r="J298"/>
  <c r="H298"/>
  <c r="N281"/>
  <c r="L281"/>
  <c r="J281"/>
  <c r="H281"/>
  <c r="N274"/>
  <c r="L274"/>
  <c r="J274"/>
  <c r="H274"/>
  <c r="N243"/>
  <c r="L243"/>
  <c r="J243"/>
  <c r="H243"/>
  <c r="N240"/>
  <c r="L240"/>
  <c r="J240"/>
  <c r="H240"/>
  <c r="N239"/>
  <c r="L239"/>
  <c r="J239"/>
  <c r="H239"/>
  <c r="N234"/>
  <c r="L234"/>
  <c r="J234"/>
  <c r="H234"/>
  <c r="N225"/>
  <c r="L225"/>
  <c r="J225"/>
  <c r="H225"/>
  <c r="W222"/>
  <c r="E222"/>
  <c r="N222"/>
  <c r="L222"/>
  <c r="J222"/>
  <c r="I222"/>
  <c r="H222"/>
  <c r="N220"/>
  <c r="L220"/>
  <c r="J220"/>
  <c r="I220"/>
  <c r="N210"/>
  <c r="L210"/>
  <c r="J210"/>
  <c r="H210"/>
  <c r="N207"/>
  <c r="L207"/>
  <c r="J207"/>
  <c r="H207"/>
  <c r="N202"/>
  <c r="L202"/>
  <c r="J202"/>
  <c r="H202"/>
  <c r="W199"/>
  <c r="E199"/>
  <c r="N199"/>
  <c r="L199"/>
  <c r="J199"/>
  <c r="I199"/>
  <c r="H199"/>
  <c r="N195"/>
  <c r="L195"/>
  <c r="J195"/>
  <c r="H195"/>
  <c r="N193"/>
  <c r="L193"/>
  <c r="J193"/>
  <c r="H193"/>
  <c r="N192"/>
  <c r="L192"/>
  <c r="J192"/>
  <c r="H192"/>
  <c r="N185"/>
  <c r="L185"/>
  <c r="J185"/>
  <c r="H185"/>
  <c r="N178"/>
  <c r="L178"/>
  <c r="J178"/>
  <c r="H178"/>
  <c r="N177"/>
  <c r="L177"/>
  <c r="J177"/>
  <c r="H177"/>
  <c r="N172"/>
  <c r="L172"/>
  <c r="J172"/>
  <c r="H172"/>
  <c r="N171"/>
  <c r="L171"/>
  <c r="J171"/>
  <c r="H171"/>
  <c r="N166"/>
  <c r="L166"/>
  <c r="J166"/>
  <c r="H166"/>
  <c r="N160"/>
  <c r="L160"/>
  <c r="J160"/>
  <c r="H160"/>
  <c r="W157"/>
  <c r="E157"/>
  <c r="N157"/>
  <c r="L157"/>
  <c r="J157"/>
  <c r="I157"/>
  <c r="H157"/>
  <c r="N153"/>
  <c r="L153"/>
  <c r="J153"/>
  <c r="H153"/>
  <c r="N150"/>
  <c r="L150"/>
  <c r="J150"/>
  <c r="H150"/>
  <c r="N149"/>
  <c r="L149"/>
  <c r="J149"/>
  <c r="H149"/>
  <c r="N138"/>
  <c r="L138"/>
  <c r="J138"/>
  <c r="H138"/>
  <c r="N127"/>
  <c r="L127"/>
  <c r="J127"/>
  <c r="H127"/>
  <c r="N126"/>
  <c r="L126"/>
  <c r="J126"/>
  <c r="I126"/>
  <c r="N125"/>
  <c r="L125"/>
  <c r="J125"/>
  <c r="H125"/>
  <c r="N124"/>
  <c r="L124"/>
  <c r="J124"/>
  <c r="I124"/>
  <c r="N123"/>
  <c r="L123"/>
  <c r="J123"/>
  <c r="H123"/>
  <c r="N122"/>
  <c r="L122"/>
  <c r="J122"/>
  <c r="H122"/>
  <c r="N121"/>
  <c r="L121"/>
  <c r="J121"/>
  <c r="H121"/>
  <c r="N119"/>
  <c r="L119"/>
  <c r="J119"/>
  <c r="H119"/>
  <c r="N117"/>
  <c r="L117"/>
  <c r="J117"/>
  <c r="H117"/>
  <c r="N112"/>
  <c r="L112"/>
  <c r="J112"/>
  <c r="H112"/>
  <c r="N101"/>
  <c r="L101"/>
  <c r="J101"/>
  <c r="H101"/>
  <c r="N79"/>
  <c r="L79"/>
  <c r="J79"/>
  <c r="H79"/>
  <c r="W76"/>
  <c r="E76"/>
  <c r="N76"/>
  <c r="L76"/>
  <c r="J76"/>
  <c r="I76"/>
  <c r="H76"/>
  <c r="N72"/>
  <c r="L72"/>
  <c r="J72"/>
  <c r="H72"/>
  <c r="N67"/>
  <c r="L67"/>
  <c r="J67"/>
  <c r="H67"/>
  <c r="N61"/>
  <c r="L61"/>
  <c r="J61"/>
  <c r="H61"/>
  <c r="N54"/>
  <c r="L54"/>
  <c r="J54"/>
  <c r="H54"/>
  <c r="W51"/>
  <c r="E51"/>
  <c r="N51"/>
  <c r="L51"/>
  <c r="J51"/>
  <c r="I51"/>
  <c r="H51"/>
  <c r="N50"/>
  <c r="L50"/>
  <c r="J50"/>
  <c r="I50"/>
  <c r="N47"/>
  <c r="L47"/>
  <c r="J47"/>
  <c r="H47"/>
  <c r="N40"/>
  <c r="L40"/>
  <c r="J40"/>
  <c r="H40"/>
  <c r="N38"/>
  <c r="L38"/>
  <c r="J38"/>
  <c r="I38"/>
  <c r="N35"/>
  <c r="L35"/>
  <c r="J35"/>
  <c r="H35"/>
  <c r="N34"/>
  <c r="L34"/>
  <c r="J34"/>
  <c r="H34"/>
  <c r="N32"/>
  <c r="L32"/>
  <c r="J32"/>
  <c r="H32"/>
  <c r="N27"/>
  <c r="L27"/>
  <c r="J27"/>
  <c r="H27"/>
  <c r="N26"/>
  <c r="L26"/>
  <c r="J26"/>
  <c r="H26"/>
  <c r="N22"/>
  <c r="L22"/>
  <c r="J22"/>
  <c r="H22"/>
  <c r="N21"/>
  <c r="L21"/>
  <c r="J21"/>
  <c r="H21"/>
  <c r="N18"/>
  <c r="L18"/>
  <c r="J18"/>
  <c r="H18"/>
  <c r="N14"/>
  <c r="L14"/>
  <c r="J14"/>
  <c r="H14"/>
  <c r="D8" l="1"/>
</calcChain>
</file>

<file path=xl/sharedStrings.xml><?xml version="1.0" encoding="utf-8"?>
<sst xmlns="http://schemas.openxmlformats.org/spreadsheetml/2006/main" count="4163" uniqueCount="1368">
  <si>
    <t>a</t>
  </si>
  <si>
    <t>b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</si>
  <si>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</si>
  <si>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</si>
  <si>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</si>
  <si>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</si>
  <si>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</si>
  <si>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</si>
  <si>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</si>
  <si>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</si>
  <si>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</si>
  <si>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</si>
  <si>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</si>
  <si>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</si>
  <si>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</si>
  <si>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</si>
  <si>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</si>
  <si>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</si>
  <si>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</si>
  <si>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</si>
  <si>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</si>
  <si>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</si>
  <si>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</si>
  <si>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</si>
  <si>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</si>
  <si>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</si>
  <si>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</si>
  <si>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</si>
  <si>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</si>
  <si>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</si>
  <si>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</si>
  <si>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</si>
  <si>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</si>
  <si>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</si>
  <si>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</si>
  <si>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</si>
  <si>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</si>
  <si>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</si>
  <si>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</si>
  <si>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</si>
  <si>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</si>
  <si>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</si>
  <si>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</si>
  <si>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</si>
  <si>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</si>
  <si>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</si>
  <si>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</si>
  <si>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</si>
  <si>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</si>
  <si>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</si>
  <si>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</si>
  <si>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</si>
  <si>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</si>
  <si>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</si>
  <si>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</si>
  <si>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</si>
  <si>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</si>
  <si>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</si>
  <si>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</si>
  <si>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</si>
  <si>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</si>
  <si>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</si>
  <si>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</si>
  <si>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</si>
  <si>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</si>
  <si>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</si>
  <si>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</si>
  <si>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</si>
  <si>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</si>
  <si>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</si>
  <si>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Róbert Kišš </t>
  </si>
  <si>
    <t xml:space="preserve">Spracoval: Ing. Zuzana Krajčiová                   </t>
  </si>
  <si>
    <t xml:space="preserve">Projektant: pb project , s.r.o. Bratislava </t>
  </si>
  <si>
    <t>JKSO : 803611</t>
  </si>
  <si>
    <t xml:space="preserve">Dodávateľ: bude určený výberovým konaním </t>
  </si>
  <si>
    <t>Dátum: 22.06.2023</t>
  </si>
  <si>
    <t>Objekt : SO 01 Rodinný dom - stavebná časť</t>
  </si>
  <si>
    <t>Ing. Zuzana Krajčiová</t>
  </si>
  <si>
    <t>Zaradenie</t>
  </si>
  <si>
    <t>pre KL</t>
  </si>
  <si>
    <t>Lev0</t>
  </si>
  <si>
    <t>pozícia</t>
  </si>
  <si>
    <t>PRÁCE A DODÁVKY HSV</t>
  </si>
  <si>
    <t>1 - ZEMNE PRÁCE</t>
  </si>
  <si>
    <t>272</t>
  </si>
  <si>
    <t>121101101</t>
  </si>
  <si>
    <t>Odstránenie ornice s premiestnením do 50 m</t>
  </si>
  <si>
    <t>m3</t>
  </si>
  <si>
    <t xml:space="preserve">                    </t>
  </si>
  <si>
    <t>12110-1101</t>
  </si>
  <si>
    <t>45.11.21</t>
  </si>
  <si>
    <t>EK</t>
  </si>
  <si>
    <t>S</t>
  </si>
  <si>
    <t>"-uvažuje sa odstránenie ornice v hr. 250 mm"</t>
  </si>
  <si>
    <t>((17,10+2,0)*(14,6+2,0)-12,6*4,0)*0,25 =   66,665</t>
  </si>
  <si>
    <t>Ornica sa uloží na pozemku a neskôr sa použije na pri sadových a terénnych úpravách.</t>
  </si>
  <si>
    <t>001</t>
  </si>
  <si>
    <t>122201101</t>
  </si>
  <si>
    <t>Odkopávky a prekopávky nezapaž. v horn. tr. 3 do 100 m3</t>
  </si>
  <si>
    <t>12220-1101</t>
  </si>
  <si>
    <t>"-odkop terénu pod rodinný dom a priľahlé spevnené plochy, hr. 260 mm"</t>
  </si>
  <si>
    <t>((0,58-0,07)-0,25)*((17,10+2,0)*(14,6+2,0)-12,6*4,0) =   69,332</t>
  </si>
  <si>
    <t>122201109</t>
  </si>
  <si>
    <t>Príplatok za lepivosť horniny tr.3</t>
  </si>
  <si>
    <t>12220-1109</t>
  </si>
  <si>
    <t>132201101</t>
  </si>
  <si>
    <t>Hĺbenie rýh šírka do 60 cm v horn. tr. 3 do 100 m3</t>
  </si>
  <si>
    <t>13220-1101</t>
  </si>
  <si>
    <t>"-š=600 mm, kóta dna ryhy=-1,180, kóta hornej hrany ryhy=--0,580"</t>
  </si>
  <si>
    <t>0,6*(1,18-0,58)*(7,2+6,9+6,9+0,6+5,88+3,9+0,6+4,275+8,825+5,88) =   18,346</t>
  </si>
  <si>
    <t>0,6*(1,18-0,58)*(5,88+9,8+0,6+0,6+6,0+4,68+0,6) =   10,138</t>
  </si>
  <si>
    <t>132201110</t>
  </si>
  <si>
    <t>Príplatok za lepivosť horniny tr. 3 v rýhach š. do 60 cm s urovnaním dna</t>
  </si>
  <si>
    <t>13220-1110</t>
  </si>
  <si>
    <t>162701105</t>
  </si>
  <si>
    <t>Vodorovné premiestnenie výkopu do 10000 m horn. tr. 1-4</t>
  </si>
  <si>
    <t>16270-1105</t>
  </si>
  <si>
    <t>45.11.24</t>
  </si>
  <si>
    <t>69,332 =   69,332</t>
  </si>
  <si>
    <t>28,484 =   28,484</t>
  </si>
  <si>
    <t>162701109</t>
  </si>
  <si>
    <t>Príplatok za každých ďalších 1000 m nad 10000 m horn. tr. 1-4</t>
  </si>
  <si>
    <t>16270-1109</t>
  </si>
  <si>
    <t>97,816*5 =   489,080</t>
  </si>
  <si>
    <t>171201201</t>
  </si>
  <si>
    <t>Uloženie sypaniny na skládku</t>
  </si>
  <si>
    <t>17120-1201</t>
  </si>
  <si>
    <t>174101101</t>
  </si>
  <si>
    <t>Zásyp zhutnený jám, rýh, šachiet alebo okolo objektu</t>
  </si>
  <si>
    <t>17410-1101</t>
  </si>
  <si>
    <t>"-výmera Odkvapový chodník z dekoračného kameniva hr. 150 mm so zhutnením</t>
  </si>
  <si>
    <t>13,29"m2"*0,65 =   8,639</t>
  </si>
  <si>
    <t>MAT</t>
  </si>
  <si>
    <t>5833D0111</t>
  </si>
  <si>
    <t>Štrk netriedený 0-32mm zásypový</t>
  </si>
  <si>
    <t>t</t>
  </si>
  <si>
    <t xml:space="preserve">  .  .  </t>
  </si>
  <si>
    <t>EZ</t>
  </si>
  <si>
    <t>8,639"m3"*1,67"t/m3" =   14,427</t>
  </si>
  <si>
    <t>181101102</t>
  </si>
  <si>
    <t>Úprava pláne v zárezoch v horn. tr. 1-4 so zhutnením</t>
  </si>
  <si>
    <t>m2</t>
  </si>
  <si>
    <t>18110-1102</t>
  </si>
  <si>
    <t>"-pod RD a terasu"</t>
  </si>
  <si>
    <t>178,80 =   178,800</t>
  </si>
  <si>
    <t>"-okapový chodník a spevnené plochy pri RD, ozn. SP1"</t>
  </si>
  <si>
    <t>+2,4*4,255+1,2*(0,2+6,4758+1,0+1,05+0,16) =   20,875</t>
  </si>
  <si>
    <t>+1,62*(2,2+0,16+4,9+0,16) =   12,020</t>
  </si>
  <si>
    <t>;++ Medzisúčet: =   32,895</t>
  </si>
  <si>
    <t>231</t>
  </si>
  <si>
    <t>184813115</t>
  </si>
  <si>
    <t>Položenie podkladnej textílie vodorovnej - fólia proti prerastaniu koreňov</t>
  </si>
  <si>
    <t>45.22.20</t>
  </si>
  <si>
    <t>Odkvapový chodník z dekoračného kameniva hr. 150 mm so zhutnením</t>
  </si>
  <si>
    <t>13,29"m2"*1,1 =   14,619</t>
  </si>
  <si>
    <t>685330101</t>
  </si>
  <si>
    <t>Záhradná textília brániaca prerastaniu buriny</t>
  </si>
  <si>
    <t>17.54.20</t>
  </si>
  <si>
    <t xml:space="preserve">1 - ZEMNE PRÁCE  spolu: </t>
  </si>
  <si>
    <t>2 - ZÁKLADY</t>
  </si>
  <si>
    <t>011</t>
  </si>
  <si>
    <t>273321411</t>
  </si>
  <si>
    <t>Základové dosky zo železobetónu tr. C20/25</t>
  </si>
  <si>
    <t>27332-1411</t>
  </si>
  <si>
    <t>45.25.32</t>
  </si>
  <si>
    <t>"-podkladný betón - doska hr. 150 mm"</t>
  </si>
  <si>
    <t>+0,15*(7,08-0,15*2)*(8,825-0,15*2) =   8,670</t>
  </si>
  <si>
    <t>+0,15*(4,275+0,15*2)*(4,68+0,15+0,45) =   3,623</t>
  </si>
  <si>
    <t>+0,15*(3,9-0,15*2)*(5,88+0,6+0,15-0,15) =   3,499</t>
  </si>
  <si>
    <t>+0,15*(7,2-0,15*2)*(6,9+0,45*2) =   8,073</t>
  </si>
  <si>
    <t>;++ Medzisúčet: =   23,865</t>
  </si>
  <si>
    <t>273362033</t>
  </si>
  <si>
    <t>Výstuž základových dosiek zo zvarovaných sietí KARI d 8/8 mm, oko 150x150 mm</t>
  </si>
  <si>
    <t>27336-2033</t>
  </si>
  <si>
    <t>"-výstuž KY 50, viď statika V.č.05"</t>
  </si>
  <si>
    <t>+(23*3,0*2,0+3*1,28*2,0+3*1,5*2,0+2*2,78*2,0+1*1,5*0,7) =   166,850</t>
  </si>
  <si>
    <t>+(2*3,0*0,7+1*0,98*2,0+2*2,18*2,0+1*0,68*2,0+1*1,5*1,3) =   18,190</t>
  </si>
  <si>
    <t>+(4*3,0*1,3+1*2,18*1,3) =   18,434</t>
  </si>
  <si>
    <t>;++ Medzisúčet: =   203,474</t>
  </si>
  <si>
    <t>274321312</t>
  </si>
  <si>
    <t>Základové pásy zo železobetónu tr. C25/30</t>
  </si>
  <si>
    <t>27432-1312</t>
  </si>
  <si>
    <t>"-š=600 mm, kóta dna =-1,180, kóta hornej hrany =--0,580"</t>
  </si>
  <si>
    <t>+"ZP01...64,42 m"         0,6*0,6*64,42 =   23,191</t>
  </si>
  <si>
    <t>+"ZP02...17,30 m"         0,6*0,6*17,30 =   6,228</t>
  </si>
  <si>
    <t>;++ Medzisúčet: =   29,419</t>
  </si>
  <si>
    <t>274361821</t>
  </si>
  <si>
    <t>Výstuž základových pásov BSt 500 (10505)</t>
  </si>
  <si>
    <t>27436-1821</t>
  </si>
  <si>
    <t>"-viď. STATIKA, v.č.05"</t>
  </si>
  <si>
    <t>1901,48"kg"*0,001 =   1,901</t>
  </si>
  <si>
    <t>"Vrátane čakacej výstuže stĺpov."</t>
  </si>
  <si>
    <t xml:space="preserve">2 - ZÁKLADY  spolu: </t>
  </si>
  <si>
    <t>3 - ZVISLÉ A KOMPLETNÉ KONŠTRUKCIE</t>
  </si>
  <si>
    <t>311231830</t>
  </si>
  <si>
    <t>Murivo nosné z tehál POROTHERM Kombi 30 Profi  P15</t>
  </si>
  <si>
    <t>31123-1830</t>
  </si>
  <si>
    <t>45.25.50</t>
  </si>
  <si>
    <t>OBVODOVÉ MURIVO</t>
  </si>
  <si>
    <t>"-murivo od kóty -0,180 po kótu +2,870"</t>
  </si>
  <si>
    <t>0,3*(0,18+2,87)*(6,9+7,2+9,8+0,3+6,18+17,06-0,16-0,2+1,2*2+14,6-0,16*2-0,3*2) =   57,791</t>
  </si>
  <si>
    <t>"-murivo štítových stien od kóty +2,870 po kótu +4,450"</t>
  </si>
  <si>
    <t>0,3*6,78*(4,45-2,87)/2 =   1,607</t>
  </si>
  <si>
    <t>0,3*6,90*(4,45-2,87)/2 =   1,635</t>
  </si>
  <si>
    <t>"-odpočet muriva žb stĺpov"</t>
  </si>
  <si>
    <t>-1,723 =   -1,723</t>
  </si>
  <si>
    <t>"-odpočet muriva žb nosníkov"</t>
  </si>
  <si>
    <t>-2,238 =   -2,238</t>
  </si>
  <si>
    <t>"-odpočet muriva prekladov KP7-125"</t>
  </si>
  <si>
    <t>-0,238*0,07*1,25*(15-3) =   -0,250</t>
  </si>
  <si>
    <t>"-odpočet muriva prekladov KP7-250"</t>
  </si>
  <si>
    <t>-0,238*0,07*2,5*4 =   -0,167</t>
  </si>
  <si>
    <t>-odpočet muriva žb vencov"</t>
  </si>
  <si>
    <t>-5,697 =   -5,697</t>
  </si>
  <si>
    <t>0,3*0,25*6,9+0,3*0,25*3,63+0,3*0,25*1,3 =   0,887</t>
  </si>
  <si>
    <t>"-odpočet výplní otvorov</t>
  </si>
  <si>
    <t>-0,3*(0,8*1,0+2,0*1,5+1,0*2,32+1,0*1,0+1,0*1,0+2,5*2,32*2+2,75*2,32*2) =   -9,744</t>
  </si>
  <si>
    <t>-0,3*(3,66+3,285)/2*0,8 =   -0,833</t>
  </si>
  <si>
    <t>-0,3*(4,27+2,99)/2*2,75 =   -2,995</t>
  </si>
  <si>
    <t>311231840</t>
  </si>
  <si>
    <t>Murivo nosné z tehál POROTHERM Profi 25 P+D P12,P15</t>
  </si>
  <si>
    <t>31123-1840</t>
  </si>
  <si>
    <t>VNÚTORNÉ NOSNÉ MURIVO</t>
  </si>
  <si>
    <t>0,25*(0,18+2,87)*(6,9-0,14+1,21+0,14+3,63) =   8,952</t>
  </si>
  <si>
    <t>-0,238*0,07*1,25*3 =   -0,062</t>
  </si>
  <si>
    <t>-0,3*0,25*6,9+0,3*0,25*3,63+0,3*0,25*1,3 =   -0,148</t>
  </si>
  <si>
    <t>-0,25*(0,9*2,57+1,06*2,57) =   -1,259</t>
  </si>
  <si>
    <t>.</t>
  </si>
  <si>
    <t>311272203</t>
  </si>
  <si>
    <t>Murivo nosné (základových pásov ) z betónových tvárnic PREMAC DT30 hr. 300mm s výplňou C16/20</t>
  </si>
  <si>
    <t>31127-2203</t>
  </si>
  <si>
    <t>"-1 rada tvárnic na základové pásy "</t>
  </si>
  <si>
    <t>0,3*0,25*(14,58-0,15*2+6,0+0,15*2+6,9-0,15+2,7+0,3+0,6*2+4,275+0,3) =   2,708</t>
  </si>
  <si>
    <t>0,3*0,25*(4,68+0,45+0,15+5,88+0,3+7,625+0,45*2+5,88+0,3+9,8+0,45) =   2,731</t>
  </si>
  <si>
    <t>0,3*0,25*(6,0+0,3) =   0,473</t>
  </si>
  <si>
    <t>317161131</t>
  </si>
  <si>
    <t>Preklady keramické POROTHERM 238/70/1250 mm, ozn. RP01</t>
  </si>
  <si>
    <t>kus</t>
  </si>
  <si>
    <t>31716-1131</t>
  </si>
  <si>
    <t>"-výkaz viď. STATIKA v.č.02"             15 =   15,000</t>
  </si>
  <si>
    <t>317161136</t>
  </si>
  <si>
    <t>Preklady keramické POROTHERM 238/70/2500 mm, ozn. RP02</t>
  </si>
  <si>
    <t>31716-1136</t>
  </si>
  <si>
    <t>"-výkaz viď. STATIKA v.č.02"             4 =   4,000</t>
  </si>
  <si>
    <t>317161242</t>
  </si>
  <si>
    <t>Preklady keramické POROTHERM 145/71/1250 mm</t>
  </si>
  <si>
    <t>31716-1242</t>
  </si>
  <si>
    <t>317161246</t>
  </si>
  <si>
    <t>Preklady keramické POROTHERM 145/71/2250 mm</t>
  </si>
  <si>
    <t>31716-1246</t>
  </si>
  <si>
    <t>317168025</t>
  </si>
  <si>
    <t>Montáž Podomietkový žalúziový kastlík  dĺžky 250 cm (2500x140x245mm)</t>
  </si>
  <si>
    <t>31716-8025</t>
  </si>
  <si>
    <t>5953B04551</t>
  </si>
  <si>
    <t>Podomietkový žalúziový kastlík  dĺžky 250 cm (2500x140x245 mm)</t>
  </si>
  <si>
    <t>317168027</t>
  </si>
  <si>
    <t>Montáž Podomietkový žalúziový kastlík  dĺžky 275 cm (2750x140x245mm)</t>
  </si>
  <si>
    <t>31716-8027</t>
  </si>
  <si>
    <t>5953B04561</t>
  </si>
  <si>
    <t>Podomietkový žalúziový kastlík  dĺžky 275 cm (2750x140x245mm)</t>
  </si>
  <si>
    <t>330321410</t>
  </si>
  <si>
    <t>Stĺpy a piliere zo železobetónu tr. C25/30</t>
  </si>
  <si>
    <t>33032-1410</t>
  </si>
  <si>
    <t>"-stĺp ozn. S101, 680x250 mm, 1 kus"</t>
  </si>
  <si>
    <t>0,68*0,25*(4,33+0,18)*1 =   0,767</t>
  </si>
  <si>
    <t>"-stĺp ozn. S102, 250x250 mm, 1 kus"</t>
  </si>
  <si>
    <t>0,25*0,25*(0,18+2,87)*1 =   0,191</t>
  </si>
  <si>
    <t>"-stĺp ozn. S103, 250x400 mm, 1 kus"</t>
  </si>
  <si>
    <t>0,25*0,4*(0,18+2,87)*1 =   0,305</t>
  </si>
  <si>
    <t>"-stĺp ozn. S104, 250x250 mm, 1 kus"</t>
  </si>
  <si>
    <t>0,25*0,25*(3,685+0,18)*1 =   0,242</t>
  </si>
  <si>
    <t>"-stĺp ozn. S105, 250x250 mm, 1 kus"</t>
  </si>
  <si>
    <t>0,25*0,25*(3,315+0,18)*1 =   0,218</t>
  </si>
  <si>
    <t>331351101</t>
  </si>
  <si>
    <t>Debnenie stĺpov prierezu 4-uholníka v. do 4 m zhotovenie</t>
  </si>
  <si>
    <t>33135-1101</t>
  </si>
  <si>
    <t>2*(0,68+0,25+0,05)*(4,33+0,18)*1 =   8,840</t>
  </si>
  <si>
    <t>2*(0,25+0,25+0,05+0,05)*(0,18+2,87)*1 =   3,660</t>
  </si>
  <si>
    <t>2*(0,25+0,4)*(0,18+2,87)*1 =   3,965</t>
  </si>
  <si>
    <t>2*(0,25+0,25+0,05)*(3,685+0,18)*1 =   4,252</t>
  </si>
  <si>
    <t>2*(0,25+0,25+0,05)*(3,315+0,18)*1 =   3,845</t>
  </si>
  <si>
    <t>331351102</t>
  </si>
  <si>
    <t>Debnenie stĺpov prierezu 4-uholníka v. do 4 m odstránenie</t>
  </si>
  <si>
    <t>33135-1102</t>
  </si>
  <si>
    <t>331361821</t>
  </si>
  <si>
    <t>Výstuž stĺpov hranatých BSt 500 (10505)</t>
  </si>
  <si>
    <t>33136-1821</t>
  </si>
  <si>
    <t>"-výkaz viď. STATIKA v.č.06"</t>
  </si>
  <si>
    <t>230,3"kg" *0,001 =   0,230</t>
  </si>
  <si>
    <t>342242134</t>
  </si>
  <si>
    <t>Priečky POROTHERM Profi 14 presných na tenkovrstvú maltu</t>
  </si>
  <si>
    <t>34224-2134</t>
  </si>
  <si>
    <t>"v.p.=3,18 m"</t>
  </si>
  <si>
    <t>3,18*(6,3+3,18+0,25+1,21+3,0+3,81+2,25+0,14+2,285+3,63+2,285+2,635+1,2) =   102,317</t>
  </si>
  <si>
    <t>-(0,9*2,05*3+0,8*2,05*4+1,0*2,05*1) =   -14,145</t>
  </si>
  <si>
    <t xml:space="preserve">3 - ZVISLÉ A KOMPLETNÉ KONŠTRUKCIE  spolu: </t>
  </si>
  <si>
    <t>4 - VODOROVNÉ KONŠTRUKCIE</t>
  </si>
  <si>
    <t>413321414</t>
  </si>
  <si>
    <t>Nosníky zo železobetónu tr. C25/30</t>
  </si>
  <si>
    <t>41332-1414</t>
  </si>
  <si>
    <t>"-prievlak-nosník ozn. P101...250x550 mm, dĺ. 8475 mm...1 kus"</t>
  </si>
  <si>
    <t>0,25*0,55*8,475*1 =   1,165</t>
  </si>
  <si>
    <t>"-prievlak-nosník ozn. P102...250x550 mm,dĺ. 7800 mm...1 kus"</t>
  </si>
  <si>
    <t>0,25*0,55*7,8*1 =   1,073</t>
  </si>
  <si>
    <t>Vo výmere výkazu výstuže vencov, pol.č.417361821 je započítaná aj výstuž prievlakov P101 a P102.</t>
  </si>
  <si>
    <t>413351107</t>
  </si>
  <si>
    <t>Debnenie nosníkov bez podpernej konštrukcie zhotovenie</t>
  </si>
  <si>
    <t>41335-1107</t>
  </si>
  <si>
    <t>0,55*8,475*2*1+(0,25+0,05)*(8,475-0,3-0,275-1,75-0,4)*1 =   11,048</t>
  </si>
  <si>
    <t>0,55*7,8*2*1+(0,25+0,05)*(7,8-0,3-0,3-0,45-1,25-0,5)*1 =   10,080</t>
  </si>
  <si>
    <t>413351108</t>
  </si>
  <si>
    <t>Debnenie nosníkov bez podpernej konštrukcie odstránenie</t>
  </si>
  <si>
    <t>41335-1108</t>
  </si>
  <si>
    <t>413351215</t>
  </si>
  <si>
    <t>Podperná konštr. nosníkov pre zaťaženie do 20 kPa zhotovenie</t>
  </si>
  <si>
    <t>41335-1215</t>
  </si>
  <si>
    <t>(0,25+0,05)*(8,475-0,3-0,275-1,75-0,4)*1 =   1,725</t>
  </si>
  <si>
    <t>(0,25+0,05)*(7,8-0,3-0,3-0,45-1,25-0,5)*1 =   1,500</t>
  </si>
  <si>
    <t>413351216</t>
  </si>
  <si>
    <t>Podperná konštr. nosníkov pre zaťaženie do 20 kPa odstránenie</t>
  </si>
  <si>
    <t>41335-1216</t>
  </si>
  <si>
    <t>417321414</t>
  </si>
  <si>
    <t>Stužujúce pásy a vence zo železobetónu tr. C25/30</t>
  </si>
  <si>
    <t>41732-1414</t>
  </si>
  <si>
    <t>"-veniec ozn. V101, 250x300 mm...48,15 m"</t>
  </si>
  <si>
    <t>0,25*0,3*48,15 =   3,611</t>
  </si>
  <si>
    <t>"-veniec ozn. V102, 250x550 mm...7,90 m"</t>
  </si>
  <si>
    <t>0,25*0,55*7,9 =   1,086</t>
  </si>
  <si>
    <t>"-šikmý veniec ozn. V201, 250x250 mm...16,00 m"</t>
  </si>
  <si>
    <t>0,25*0,25*16,0 =   1,000</t>
  </si>
  <si>
    <t>417351115</t>
  </si>
  <si>
    <t>Debnenie stužujúcich pásov a vencov zhotovenie</t>
  </si>
  <si>
    <t>41735-1115</t>
  </si>
  <si>
    <t>2*0,3*48,15 =   28,890</t>
  </si>
  <si>
    <t>2*0,55*7,9 =   8,690</t>
  </si>
  <si>
    <t>2*0,25*16,0 =   8,000</t>
  </si>
  <si>
    <t>417351116</t>
  </si>
  <si>
    <t>Debnenie stužujúcich pásov a vencov odstránenie</t>
  </si>
  <si>
    <t>41735-1116</t>
  </si>
  <si>
    <t>417353121</t>
  </si>
  <si>
    <t>Debnenie prestupových otvorov v stužujúcich vencoch 0,02-0,05 m2, hr. do 0,5 m</t>
  </si>
  <si>
    <t>41735-3121</t>
  </si>
  <si>
    <t>"-prestup vencom 500/100 hr.300 mm"      3 =   3,000</t>
  </si>
  <si>
    <t>417361821</t>
  </si>
  <si>
    <t>Výstuž stužujúcich pásov, vencov BSt 500 (10505)</t>
  </si>
  <si>
    <t>41736-1821</t>
  </si>
  <si>
    <t>"-výkaz viď. STATIKA v.č.07"</t>
  </si>
  <si>
    <t>841,56"kg"*0,001 =   0,842</t>
  </si>
  <si>
    <t>Vo výmere výkazu výstuže je započítaná aj výstuž prievlakov P101 a P102.</t>
  </si>
  <si>
    <t xml:space="preserve">4 - VODOROVNÉ KONŠTRUKCIE  spolu: </t>
  </si>
  <si>
    <t>5 - KOMUNIKÁCIE</t>
  </si>
  <si>
    <t>221</t>
  </si>
  <si>
    <t>564261111</t>
  </si>
  <si>
    <t>Podklad zo štrkopiesku hr. 200 mm, fr. 0-8 mm</t>
  </si>
  <si>
    <t>56426-1111</t>
  </si>
  <si>
    <t>45.23.11</t>
  </si>
  <si>
    <t>výmera Kladenie bet. dlažby pre chodcov do lôžka z kam., veľ. do 0,25 m2, pl. do 50 m2</t>
  </si>
  <si>
    <t>32,895 =   32,895</t>
  </si>
  <si>
    <t>"-v skladbe podlahy terasy ozn. P03"</t>
  </si>
  <si>
    <t>"-m.č.1.12"                45,80 =   45,800</t>
  </si>
  <si>
    <t>567122110</t>
  </si>
  <si>
    <t>Podklad z kameniva s prímesou betónu hr. 100 mm, fr. 4-8 mm</t>
  </si>
  <si>
    <t>56712-2110</t>
  </si>
  <si>
    <t>596811220</t>
  </si>
  <si>
    <t>Kladenie bet. dlažby pre chodcov do lôžka z kam., veľ. do 0,25 m2, pl. do 50 m2</t>
  </si>
  <si>
    <t>59681-1220</t>
  </si>
  <si>
    <t>45.23.12</t>
  </si>
  <si>
    <t>"-Spevnené plochy a okapový chodník pri RD"</t>
  </si>
  <si>
    <t>Poznámky:</t>
  </si>
  <si>
    <t>1. V cenách sú započítané aj náklady na dodanie hmôt pre lôžko a na dodanie toho istého materiálu pre výplň škár.</t>
  </si>
  <si>
    <t>2. V cenách nie sú započítané náklady na dodanie dlaždíc, ktoré sa oceňujú v špecifikácii, stratné sa rozpočtuje vo výške 1%.</t>
  </si>
  <si>
    <t>3. Časť lôžka presahujúca hrúbku 30 mm sa oceňuje cenami súboru cien 451 ..-9 Príplatok za každých ďalších 10 mm hrúbky podkladu</t>
  </si>
  <si>
    <t xml:space="preserve"> alebo lôžka.</t>
  </si>
  <si>
    <t>592453170</t>
  </si>
  <si>
    <t>Dlažba betónová PREMAC CITY XL dlažba 50x25x8 cm farba podľa výberu investora</t>
  </si>
  <si>
    <t>26.61.11</t>
  </si>
  <si>
    <t>32,895*1,01 =   33,224</t>
  </si>
  <si>
    <t xml:space="preserve">5 - KOMUNIKÁCIE  spolu: </t>
  </si>
  <si>
    <t>6 - ÚPRAVY POVRCHOV, PODLAHY, VÝPLNE</t>
  </si>
  <si>
    <t>610991111</t>
  </si>
  <si>
    <t>Zakrývanie vnút. okenných otvorov, predmetov a konštrukcií</t>
  </si>
  <si>
    <t>61099-1111</t>
  </si>
  <si>
    <t>45.41.10</t>
  </si>
  <si>
    <t>"-zakrývanie výplní otvorov v obvodovom murive"</t>
  </si>
  <si>
    <t>+(0,8*1,0+2,0*1,5+1,0*2,32+1,0*1,0*2+2,75*2,32*2+2,5*2,32*2)*1,05 =   34,104</t>
  </si>
  <si>
    <t>+((3,66+3,285)/2*0,8+(4,27+2,99)/2*2,75)*1,05 =   13,399</t>
  </si>
  <si>
    <t>;++ Medzisúčet: =   47,503</t>
  </si>
  <si>
    <t>"-zakrývanie podláh"</t>
  </si>
  <si>
    <t>(178,8-45,8)*1,05 =   139,650</t>
  </si>
  <si>
    <t>"-zakrývanie ker.obkladu"</t>
  </si>
  <si>
    <t>64,367*1,05 =   67,585</t>
  </si>
  <si>
    <t>612412310</t>
  </si>
  <si>
    <t>Omietka vnútor. stien RIGIPS, sadrová Rimano UNI hr. 10 mm</t>
  </si>
  <si>
    <t>61241-2310</t>
  </si>
  <si>
    <t>Príprava vnútorného podkladu stien penetráciou základnou</t>
  </si>
  <si>
    <t>344,777 =   344,777</t>
  </si>
  <si>
    <t>Omietka vnút. stien cem. hrubá zatretá (omietka pod keramický obklad)</t>
  </si>
  <si>
    <t>-64,367 =   -64,367</t>
  </si>
  <si>
    <t>612413103</t>
  </si>
  <si>
    <t>Omietka vnútor. stien RIGIPS, sadrová Rimat 100 DLP hr. 3 mm</t>
  </si>
  <si>
    <t>61241-3103</t>
  </si>
  <si>
    <t>612451111</t>
  </si>
  <si>
    <t>61245-1111</t>
  </si>
  <si>
    <t>Montáž obkladov vnút. z gresu/keramický do flexibilného tmelu vrátane doplnkov (</t>
  </si>
  <si>
    <t>64,367 =   64,367</t>
  </si>
  <si>
    <t>612460121</t>
  </si>
  <si>
    <t>"-m.č.1.01, sv.v.=2,75 m"</t>
  </si>
  <si>
    <t>2,75*2*(3,63+2,25)+0,2*2*2,05-(1,0*2,05+1,0*2,32+0,715*2,05) =   27,324</t>
  </si>
  <si>
    <t>"-m.č.1.02, sv.v.=2,60 m"</t>
  </si>
  <si>
    <t>2,60*2*(1,83+2,285)+0,2*(1,0+1,0*2)-(1,0*1,0+0,715*2,05) =   19,532</t>
  </si>
  <si>
    <t>"-m.č.1.03, sv.v.=2,60 m"</t>
  </si>
  <si>
    <t>2,60*2*(1,66+2,285)-0,8*2,05 =   18,874</t>
  </si>
  <si>
    <t>"-m.č.1.04, sv.v.=2,75 m"</t>
  </si>
  <si>
    <t>2,75*2*(1,21+2,25+0,14+2,285+0,25)-(0,9*2,05+0,8*2,05+1,0*2,05+1,21*2,57) =   25,098</t>
  </si>
  <si>
    <t>"-m.č.1.05, sv.v.=2,75 m"</t>
  </si>
  <si>
    <t>2,75*(2,635*2+0,14*2+4,84)+0,2*2*2,32-(1,21*2,57+0,715*2,05+2,75*2,32) =   18,545</t>
  </si>
  <si>
    <t>"-m.č.1.05, sv.v.=3,00-4,43 m"</t>
  </si>
  <si>
    <t>3,0*2*(7,925+2,635-0,14)+0,2*2,32*2-(2,75*2,35) =   56,986</t>
  </si>
  <si>
    <t>0,2*(2,99+4,27)-(4,27+2,99)/2*2,75 =   -8,531</t>
  </si>
  <si>
    <t>6,18*(4,43-3,0)/2 =   4,419</t>
  </si>
  <si>
    <t>"-m.č.1.06, sv.v.=2,60 m"</t>
  </si>
  <si>
    <t>2,6*2*(1,2+2,635)+0,2*(1,0+1,0*2)-1,0*1,0 =   19,542</t>
  </si>
  <si>
    <t>"-m.č.1.07, sv.v.=2,6 a 2,45 m"</t>
  </si>
  <si>
    <t>2,6*(5,27-1,5)*2+2,6*1,06-0,8*2,05-0,9*2,05*2 =   17,030</t>
  </si>
  <si>
    <t>2,45*(1,5*2+1,06)-(0,9*2,05*2+0,15*2*2,05) =   5,642</t>
  </si>
  <si>
    <t>"-m.č.1.08, sv.v.=2,75 m"</t>
  </si>
  <si>
    <t>2,75*2*(4,83+3,0)+0,2*(1,5*2+2,0)*(2,0*1,5+0,9*2,05) =   47,910</t>
  </si>
  <si>
    <t>"-m.č.1.09, sv.v.=2,60 a 2,45 m"</t>
  </si>
  <si>
    <t>2,6*2*(1,8+3,81)+0,2*(0,8+1,0*2)-(0,8*1,0+0,8*2,05+0,9*2,57) =   24,979</t>
  </si>
  <si>
    <t>2,45*2*(1,8+1,21)+0,25*(0,9+2,57*2)-(0,9*2,57) =   13,946</t>
  </si>
  <si>
    <t>"-m.č.1.10, sv.v.=2,75 m"</t>
  </si>
  <si>
    <t>2,75*2*(3,81+3,16)+0,2*(2,5+2,32*2)-(2,5*2,32+0,9*2,05) =   32,118</t>
  </si>
  <si>
    <t>"-m.č.1.11, sv.v.=3,00-4,43 m"</t>
  </si>
  <si>
    <t>3,0*2*3,3+(4,43-3,0)*6,3/2*2+0,2*(0,8+3,66+3,285)+0,2*(2,5+2,32*2) =   31,786</t>
  </si>
  <si>
    <t>-(0,9*2,05+2,5*2,32) =   -7,645</t>
  </si>
  <si>
    <t>-(3,66+3,285)/2*0,8 =   -2,778</t>
  </si>
  <si>
    <t>612473186</t>
  </si>
  <si>
    <t>Prípl. za zabudované rohovníky k vnút. omietke zo suchých zmesí</t>
  </si>
  <si>
    <t>m</t>
  </si>
  <si>
    <t>61247-3186</t>
  </si>
  <si>
    <t>"-ostenie a nadpražie výplní otvorov v obvodovom murive"</t>
  </si>
  <si>
    <t>+(0,8+1,0*2)+(2+1,5*2)+(1,0+2,32*2)+(1,0+1,0*2)*2+(2,5+2,32*2)*2+(2,75+2,32*2)*2 =   48,500</t>
  </si>
  <si>
    <t>+(3,66+3,285+0,9)+(4,27+2,99+3,0) =   18,105</t>
  </si>
  <si>
    <t>;++ Medzisúčet: =   66,605</t>
  </si>
  <si>
    <t>rohy vnútorné murivo"</t>
  </si>
  <si>
    <t>2,75+3,6+2,75 =   9,100</t>
  </si>
  <si>
    <t>615981132</t>
  </si>
  <si>
    <t>Obklad vnútorn. a vonkajších stien bet. konštr. do debnenia extrud.polystyrén hr. 50 mm</t>
  </si>
  <si>
    <t>61598-1132</t>
  </si>
  <si>
    <t>0,3*(48,15-3,3-2,1-1,9-3,63*2-1,35*2) =   9,267</t>
  </si>
  <si>
    <t>"-veniec ozn. V102, 250x550 mm...7,90 m"                                 0,55*7,9 =   4,345</t>
  </si>
  <si>
    <t>"-šikmý veniec ozn. V201, 250x250 mm...16,00 m"                     0,25*16,0 =   4,000</t>
  </si>
  <si>
    <t>"-prievlak-nosník ozn. P101...250x550 mm, dĺ. 8475 mm...1 kus"  0,55*8,475*1 =   4,661</t>
  </si>
  <si>
    <t>"-prievlak-nosník ozn. P102...250x550 mm,dĺ. 7800 mm...1 kus"   0,55*7,8*1 =   4,290</t>
  </si>
  <si>
    <t>0,68*(4,33+0,18)*1 =   3,067</t>
  </si>
  <si>
    <t>(0,25+0,3)*(0,18+2,87)*1 =   1,678</t>
  </si>
  <si>
    <t>0,4*(0,18+2,87)*1 =   1,220</t>
  </si>
  <si>
    <t>0,25*(3,685+0,18)*1 =   0,966</t>
  </si>
  <si>
    <t>0,25*(3,315+0,18)*1 =   0,874</t>
  </si>
  <si>
    <t>620991121</t>
  </si>
  <si>
    <t>Zakrývanie výplní vonk. otvorov z lešenia</t>
  </si>
  <si>
    <t>62099-1121</t>
  </si>
  <si>
    <t>622445012</t>
  </si>
  <si>
    <t>Príprava podkladu, Primer, stien PROFI  pod omietky a nátery</t>
  </si>
  <si>
    <t>62244-5012</t>
  </si>
  <si>
    <t>"-v skladbe zateplenia stien v úrovni sokla ozn. St05 od kóty -0,07 po kótu +0,30 "</t>
  </si>
  <si>
    <t>19,591 =   19,591</t>
  </si>
  <si>
    <t>"-ostenie výplní otovorv v skladbe stien St01,St02,St03,St04,St06"</t>
  </si>
  <si>
    <t>10,451 =   10,451</t>
  </si>
  <si>
    <t>Kontaktný zatepľovací systém PROFI z min. vlny hr. 120 mm skrut. kotvy</t>
  </si>
  <si>
    <t>4,043 =   4,043</t>
  </si>
  <si>
    <t>Kontaktný zatepľovací systém PROFI z min. vlny hr. 160 mm skrut. kotvy</t>
  </si>
  <si>
    <t>116,732 =   116,732</t>
  </si>
  <si>
    <t>Kontaktný zatepľovací systém PROFI z min. vlny hr. 200 mm skrut. kotvy</t>
  </si>
  <si>
    <t>11,402 =   11,402</t>
  </si>
  <si>
    <t>Kontaktný zatepľovací systém PROFI z bieleho fasád. polystyrénu hr. 20 mm</t>
  </si>
  <si>
    <t>71,169 =   71,169</t>
  </si>
  <si>
    <t>622448111</t>
  </si>
  <si>
    <t>Omietka vonk. stien PROFI, silikónová, Silikonharzputz, hladená, hr. 1,5 mm</t>
  </si>
  <si>
    <t>62244-8111</t>
  </si>
  <si>
    <t>622460121</t>
  </si>
  <si>
    <t>Príprava vonkajšieho podkladu stien penetráciou základnou</t>
  </si>
  <si>
    <t>622481118</t>
  </si>
  <si>
    <t>Potiahnutie vonk. stien sklovláknitým pletivom vtlačeným do tmelu</t>
  </si>
  <si>
    <t>62248-1118</t>
  </si>
  <si>
    <t>+0,37*(6,78+9,8-0,2-0,16+7,2+0,3+6,9+14,6-0,16*2+3,6) =   17,945</t>
  </si>
  <si>
    <t>+0,37*(1,2+4,575+1,2+8,525+0,16*5+0,2*2) =   6,179</t>
  </si>
  <si>
    <t>-0,37*(2,75*3+1,0+2,5*2) =   -5,273</t>
  </si>
  <si>
    <t>"-ostenie"</t>
  </si>
  <si>
    <t>0,2*0,37*10 =   0,740</t>
  </si>
  <si>
    <t>;++ Medzisúčet: =   18,851</t>
  </si>
  <si>
    <t>+0,16*(0,8+1,0*2+2,0+1,5*2+1,0+2,02*2+1,0+1,0*2+1,0+1,0*2) =   3,014</t>
  </si>
  <si>
    <t>+0,16*(2,75*2+2,02*2*2+2,5*2+2,02*2*2+0,8+3,285+3,66) =   5,505</t>
  </si>
  <si>
    <t>+0,2*(3,97+2,69+3,0) =   1,932</t>
  </si>
  <si>
    <t>;++ Medzisúčet: =   10,451</t>
  </si>
  <si>
    <t>- vrátane dodoávky lepiacej a armovacej malty</t>
  </si>
  <si>
    <t>625259138</t>
  </si>
  <si>
    <t>62525-9138</t>
  </si>
  <si>
    <t>Obloženie stropu z dosiek OSB skrutk. na zraz hr. dosky 20,5 mm - podbitie strechy</t>
  </si>
  <si>
    <t>Na podbitie strechy</t>
  </si>
  <si>
    <t xml:space="preserve">KZS: V cene položky sú náklady ne montáž a dodávku tepelný izolant, kotvenie izolantu tanierovými kotvami, lepiaca a </t>
  </si>
  <si>
    <t xml:space="preserve">armovaciamalta, armovacia tkanina (sklotextilná mriežka), vrátane doplnkov zateplenia (zakladacie profily, rohové, okenné </t>
  </si>
  <si>
    <t>APU,....lišty)</t>
  </si>
  <si>
    <t>625259603</t>
  </si>
  <si>
    <t>62525-9603</t>
  </si>
  <si>
    <t>"-v skladbe obvodových stien ozn. St03"</t>
  </si>
  <si>
    <t>"-od kóty +0,300 po kótu +2,750"</t>
  </si>
  <si>
    <t>(2,75-0,3)*1,25 =   3,063</t>
  </si>
  <si>
    <t>"-v skladbe obvodových stien ozn. St06 v úrovni žb stĺpa medzi oknami"</t>
  </si>
  <si>
    <t>(2,75-0,3)*0,40 =   0,980</t>
  </si>
  <si>
    <t>Ostenie okna zatepliť presahom izolácie min. 30 mm.</t>
  </si>
  <si>
    <t>625259606</t>
  </si>
  <si>
    <t>62525-9606</t>
  </si>
  <si>
    <t>"-v skladbe obvodových stien ozn. St01"</t>
  </si>
  <si>
    <t>+(2,75-0,3)*(17,1-0,2-0,4+7,5-1,25+2,2+14,6-1,5+3,6+1,4*2+4,575-0,16*2+8,525) =   140,214</t>
  </si>
  <si>
    <t>"-odpočet výplní otvorov vrátane otvorov v štítových stenách"</t>
  </si>
  <si>
    <t>-(0,8*1,0+2,0*1,5+1,0*1,0+0,8*(3,66+3,285)/2) =   -7,578</t>
  </si>
  <si>
    <t>-(2,32-0,3)*(2,5+2,5+2,75+2,75) =   -21,210</t>
  </si>
  <si>
    <t>-1,0*(2,32-0,3) =   -2,020</t>
  </si>
  <si>
    <t>;++ Medzisúčet: =   109,406</t>
  </si>
  <si>
    <t>"-štítové steny od kóty +2,75 po kótu +4,45"</t>
  </si>
  <si>
    <t>"-pohľad juhozápadný"</t>
  </si>
  <si>
    <t>+(6,9+0,16+0,2)*1,7/2 =   6,171</t>
  </si>
  <si>
    <t>"-pohľad juhovýchodný"</t>
  </si>
  <si>
    <t>+2,2*1,05/2 =   1,155</t>
  </si>
  <si>
    <t>;++ Medzisúčet: =   7,326</t>
  </si>
  <si>
    <t xml:space="preserve">KZS: V cene položky sú náklady ne montáž a dodávku tepelný izolant, kotvenie izolantu tanierovými kotvami, lepiaca a armovacia </t>
  </si>
  <si>
    <t>malta, armovacia tkanina (sklotextilná mriežka), vrátane doplnkov zateplenia (zakladacie profily, rohové, okenné APU,....lišty)</t>
  </si>
  <si>
    <t>625259608</t>
  </si>
  <si>
    <t>62525-9608</t>
  </si>
  <si>
    <t>"-v skladbe obvodových stien ozn. St02"</t>
  </si>
  <si>
    <t>+(2,75-0,3)*(1,5+4,9) =   15,680</t>
  </si>
  <si>
    <t>-((4,27+2,99)/2-0,3)*2,75 =   -9,158</t>
  </si>
  <si>
    <t>;++ Medzisúčet: =   6,522</t>
  </si>
  <si>
    <t>"-pohľad juhozápadný"           0</t>
  </si>
  <si>
    <t>+(2,2+4,9)*1,7/2-2,2*1,05/2 =   4,880</t>
  </si>
  <si>
    <t>;++ Medzisúčet: =   4,880</t>
  </si>
  <si>
    <t>631571003</t>
  </si>
  <si>
    <t>Násyp zo štrkopiesku 0-32 spevňujúceho</t>
  </si>
  <si>
    <t>63157-1003</t>
  </si>
  <si>
    <t>v skladbe podláh P01 a P02 - medzi základovými pásmi z DT tvárnic, hr. 150 mm"</t>
  </si>
  <si>
    <t>+0,15*(7,625+0,15*2)*(5,88+0,15*2) =   7,346</t>
  </si>
  <si>
    <t>+0,15*(4,68+0,15*2)*(4,275+0,15*2) =   3,418</t>
  </si>
  <si>
    <t>+0,15*(2,7+0,15*2)*(5,88+0,15*2) =   2,781</t>
  </si>
  <si>
    <t>+0,15*(6,0+0,15*2)*(6,9+0,15*2) =   6,804</t>
  </si>
  <si>
    <t>;++ Medzisúčet: =   20,349</t>
  </si>
  <si>
    <t>632442550</t>
  </si>
  <si>
    <t>Poter anhydritový samonivelačný napr. CEMIX hr. do 55 mm C25 interiérový</t>
  </si>
  <si>
    <t>63244-2550</t>
  </si>
  <si>
    <t>"-podlaha ozn. P01"</t>
  </si>
  <si>
    <t>"-m.č.1.01,1.02,1.03,1.09"            8,2+4,2+3,5+9,1 =   25,000</t>
  </si>
  <si>
    <t>- vhodný pre podlahové vykurovanie</t>
  </si>
  <si>
    <t xml:space="preserve">Poznámka! Podlahové vykurovanie )rozvody , systémová doska pre vykurovanie) nie sú predmetom tohto rozpočtu! Ocenené v </t>
  </si>
  <si>
    <t>samostatnej časti VYKUROVANIE.</t>
  </si>
  <si>
    <t>632442551</t>
  </si>
  <si>
    <t>Poter anhydritový samonivelačný napr. CEMIX hr. do 60 mm C25 interiérový</t>
  </si>
  <si>
    <t>63244-2551</t>
  </si>
  <si>
    <t>"-podlaha ozn. P02"</t>
  </si>
  <si>
    <t>"-m.č.1.04,1.05,1.06,1.07,1.08.1.10,1.11"     6,0+45,9+3,2+5,6+14,5+12,0+20,9 =   108,100</t>
  </si>
  <si>
    <t>637121112</t>
  </si>
  <si>
    <t>63712-1112</t>
  </si>
  <si>
    <t>0,5*(6,9+0,16+0,16+0,5+14,6+0,5+3,6+0,16) =   13,290</t>
  </si>
  <si>
    <t>648991113</t>
  </si>
  <si>
    <t>Osadenie parapetných dosák z plastických hmôt š. nad 20 cm</t>
  </si>
  <si>
    <t>64899-1113</t>
  </si>
  <si>
    <t>45.42.11</t>
  </si>
  <si>
    <t>Okno plast.1-krídlové OS -výš.100, šír.100 cm, ozn. O01</t>
  </si>
  <si>
    <t>"-P02" 1,0*2 =   2,000</t>
  </si>
  <si>
    <t>Okno plast.2-krídlové OS+O -výš.150, šír.200 cm, ozn. O02</t>
  </si>
  <si>
    <t>"-P01" 2,0*1 =   2,000</t>
  </si>
  <si>
    <t>Okno plast.1-krídlové OS -výš.100, šír.80 cm, ozn. O03</t>
  </si>
  <si>
    <t>"-P03" 0,8*1 =   0,800</t>
  </si>
  <si>
    <t>Okno plast.1-krídlové FIX  -výš.328,5-366 šír.80 cm, ozn. O04</t>
  </si>
  <si>
    <t>bez parapetu</t>
  </si>
  <si>
    <t>Okno plast.2-krídlové FIX+OS  -výš.232 šír.250 cm, ozn. O05</t>
  </si>
  <si>
    <t>Okno plast.2-krídlové FIX+POS  -výš.232 šír.275 cm, ozn. O06</t>
  </si>
  <si>
    <t>Okno plast.1-krídlové FIX  -výš.232 šír.275 cm, ozn. O07</t>
  </si>
  <si>
    <t>Okno plast.1-krídlové FIX  -výš.299-427 šír.275 cm, ozn. O08</t>
  </si>
  <si>
    <t>2,75*1 =   2,750</t>
  </si>
  <si>
    <t>6119A0202</t>
  </si>
  <si>
    <t>Parapeta vnútorná komôrkové plastová šír.280 mm, farba antracit šedá RAL7016, P01,P02,P03</t>
  </si>
  <si>
    <t>25.23.14</t>
  </si>
  <si>
    <t>6119A0206</t>
  </si>
  <si>
    <t>Parapeta vnútorná - koncovka plastová antracit pár (ks)</t>
  </si>
  <si>
    <t>2+1+1+1 =   5,000</t>
  </si>
  <si>
    <t xml:space="preserve">6 - ÚPRAVY POVRCHOV, PODLAHY, VÝPLNE  spolu: </t>
  </si>
  <si>
    <t>9 - OSTATNÉ KONŠTRUKCIE A PRÁCE</t>
  </si>
  <si>
    <t>916561111</t>
  </si>
  <si>
    <t>Osadenie záhon. obrubníka betón. do lôžka z betónu tr. C 12/15 s bočnou oporou</t>
  </si>
  <si>
    <t>91656-1111</t>
  </si>
  <si>
    <t>"-Ohraničenie okapového chodníka štrkového"</t>
  </si>
  <si>
    <t>0,5+6,9+0,16+0,16+0,5+14,6+0,5+3,6+0,16 =   27,080</t>
  </si>
  <si>
    <t>"-Ohraničenie okapového chodníka a spevnenej plochy pri RD"</t>
  </si>
  <si>
    <t>1,2+17,06-3,6-0,16-0,16+1,62+2,2+4,9 =   23,060</t>
  </si>
  <si>
    <t>1. V cenách nie sú započítané náklady na dodanie obrubníkov, ktoré sa oceňuje v špecifikácii, stratné sa rozpočtuje vo výške 1%.</t>
  </si>
  <si>
    <t>2. Časť lôžka presahujúca hrúbku 100 mm sa oceňuje cenou 918 10-1111 Lôžko pod obrubníky, krajníky alebo obruby.</t>
  </si>
  <si>
    <t>592173210</t>
  </si>
  <si>
    <t>OBRUBNÍK PARKOVÝ - rozmer 100 x 8 x 25 cm hrana so skosením</t>
  </si>
  <si>
    <t>50,140/1,0*1,01 =   50,641</t>
  </si>
  <si>
    <t>918101111</t>
  </si>
  <si>
    <t>Lôžko pod obrubníky, krajníky, obruby z betónu tr. C 12/15</t>
  </si>
  <si>
    <t>91810-1111</t>
  </si>
  <si>
    <t>50,14*0,2*0,10 =   1,003</t>
  </si>
  <si>
    <t>003</t>
  </si>
  <si>
    <t>941941031</t>
  </si>
  <si>
    <t>Montáž lešenia ľahk. radového s podlahami š. do 1 m v. do 10 m</t>
  </si>
  <si>
    <t>94194-1031</t>
  </si>
  <si>
    <t>45.25.10</t>
  </si>
  <si>
    <t>(17,10+1,0*2)*2,6+(6,9+0,2+0,16)*1,7/2 =   55,831</t>
  </si>
  <si>
    <t>(14,6+1,0)*2,6+(6,18+0,3+0,3+0,16)/1,7/2 =   42,601</t>
  </si>
  <si>
    <t>"-pohľad severovýchodný"</t>
  </si>
  <si>
    <t>(17,06+1,0+1,2+1,2)*2,6 =   53,196</t>
  </si>
  <si>
    <t>"-pohľad severozápadný"</t>
  </si>
  <si>
    <t>14,6*2,6 =   37,960</t>
  </si>
  <si>
    <t>941941191</t>
  </si>
  <si>
    <t>Príplatok za prvý a každý ďalší mesiac použitia lešenia k pol. -1031</t>
  </si>
  <si>
    <t>94194-1191</t>
  </si>
  <si>
    <t>189,588*1 =   189,588</t>
  </si>
  <si>
    <t>941941831</t>
  </si>
  <si>
    <t>Demontáž lešenia ľahk. radového s podlahami š. do 1 m v. do 10 m</t>
  </si>
  <si>
    <t>94194-1831</t>
  </si>
  <si>
    <t>941955001</t>
  </si>
  <si>
    <t>Lešenie ľahké prac. pomocné výš. podlahy do 1,2 m</t>
  </si>
  <si>
    <t>94195-5001</t>
  </si>
  <si>
    <t>178,8-45,8-6,18*5,15-20,9 =   80,273</t>
  </si>
  <si>
    <t>941955003</t>
  </si>
  <si>
    <t>Lešenie ľahké prac. pomocné výš. podlahy do 2,5 m</t>
  </si>
  <si>
    <t>94195-5003</t>
  </si>
  <si>
    <t>20,9+6,18*5,15 =   52,727</t>
  </si>
  <si>
    <t>952901111</t>
  </si>
  <si>
    <t>Vyčistenie budov byt. alebo občian. výstavby pri výške podlažia do 4 m</t>
  </si>
  <si>
    <t>95290-1111</t>
  </si>
  <si>
    <t>45.45.13</t>
  </si>
  <si>
    <t>178,8-45,8 =   133,000</t>
  </si>
  <si>
    <t>952901411</t>
  </si>
  <si>
    <t>Vyčistenie ostatných objektov</t>
  </si>
  <si>
    <t>95290-1411</t>
  </si>
  <si>
    <t>"-priestor pod strechou pre skladové účely"   34,169 =   34,169</t>
  </si>
  <si>
    <t>"-terasa, m.č.1.12"                45,80 =   45,800</t>
  </si>
  <si>
    <t>979131415</t>
  </si>
  <si>
    <t>Poplatok za uloženie vykopanej zeminy</t>
  </si>
  <si>
    <t>97913-1415</t>
  </si>
  <si>
    <t>45.11.11</t>
  </si>
  <si>
    <t>998011001</t>
  </si>
  <si>
    <t>Presun hmôt pre budovy murované výšky do 6 m</t>
  </si>
  <si>
    <t>99801-1001</t>
  </si>
  <si>
    <t>45.21.6*</t>
  </si>
  <si>
    <t xml:space="preserve">9 - OSTATNÉ KONŠTRUKCIE A PRÁCE  spolu: </t>
  </si>
  <si>
    <t xml:space="preserve">PRÁCE A DODÁVKY HSV  spolu: </t>
  </si>
  <si>
    <t>PRÁCE A DODÁVKY PSV</t>
  </si>
  <si>
    <t>711 - Izolácie proti vode a vlhkosti</t>
  </si>
  <si>
    <t>711</t>
  </si>
  <si>
    <t>711106111</t>
  </si>
  <si>
    <t>Jednozlož. hydroizolačná hmota CEMIX kúpeľňová hydroizolácia dvojnásobná ozn. I03 vodorovná</t>
  </si>
  <si>
    <t>I</t>
  </si>
  <si>
    <t>71110-6111</t>
  </si>
  <si>
    <t>IK</t>
  </si>
  <si>
    <t>"-m.č.1.09 - kúpeľňa"                    9,1 =   9,100</t>
  </si>
  <si>
    <t>- vrátane dodávky materiálu</t>
  </si>
  <si>
    <t>711106112</t>
  </si>
  <si>
    <t>Jednozlož. hydroizolačná hmota CEMIX kúpeľňová hydroizolácia dvojnásobná ozn. I03 zvislá</t>
  </si>
  <si>
    <t>71110-6112</t>
  </si>
  <si>
    <t>"-m.č.1.09 - kúpeľňa"</t>
  </si>
  <si>
    <t>31,258 =   31,258</t>
  </si>
  <si>
    <t>711131101</t>
  </si>
  <si>
    <t>Zhotovenie izolácie proti vlhkosti pásmi AIP na sucho vodor.</t>
  </si>
  <si>
    <t>71113-1101</t>
  </si>
  <si>
    <t>"-pred osadením drevených prvkov na betónovú konštrukciu uložiť pás lepenky"</t>
  </si>
  <si>
    <t>"-pod pomúrnicu 150x150"</t>
  </si>
  <si>
    <t>"-PO1-POMÚRNICA 150x150 mm"              48,50"m"*1"kus"*0,35 =   16,975</t>
  </si>
  <si>
    <t>628111200</t>
  </si>
  <si>
    <t>Pás asfaltovaný A330H</t>
  </si>
  <si>
    <t>21.12.56</t>
  </si>
  <si>
    <t>IZ</t>
  </si>
  <si>
    <t>16,975* 1,15000 =   19,521</t>
  </si>
  <si>
    <t>711141559</t>
  </si>
  <si>
    <t>Zhotovenie izolácie proti vlhkosti pritavením NAIP vodor.</t>
  </si>
  <si>
    <t>71114-1559</t>
  </si>
  <si>
    <t>"-v skladbe podlahy ozn. P01 a P02 (v prípade zlých hydrogeologických pomerov a výskytu agresívnej vody)"</t>
  </si>
  <si>
    <t>"-aplikácia na podkladný betón (základovú dosku) - doska hr. 150 mm"</t>
  </si>
  <si>
    <t>+ (7,08-0,15*2)*(8,825-0,15*2) =   57,800</t>
  </si>
  <si>
    <t>+ (4,275+0,15*2)*(4,68+0,15+0,45) =   24,156</t>
  </si>
  <si>
    <t>+ (3,9-0,15*2)*(5,88+0,6+0,15-0,15) =   23,328</t>
  </si>
  <si>
    <t>+ (7,2-0,15*2)*(6,9+0,45*2) =   53,820</t>
  </si>
  <si>
    <t>;++ Medzisúčet: =   159,104</t>
  </si>
  <si>
    <t>628329321</t>
  </si>
  <si>
    <t>Elastobit GG 40 Speed Profile SBS</t>
  </si>
  <si>
    <t>159,104* 1,15000 =   182,970</t>
  </si>
  <si>
    <t>711142559</t>
  </si>
  <si>
    <t>Zhotovenie izolácie proti vlhkosti pritavením NAIP zvislá</t>
  </si>
  <si>
    <t>71114-2559</t>
  </si>
  <si>
    <t>"-vytiahnutie hydroizolácie od kóty -0,580 po kótu + 0,300 po obvode objektu"</t>
  </si>
  <si>
    <t>+(0,58+0,30)*(6,78+9,8-0,2-0,16+7,2+0,3+6,9+14,6-0,16*2+3,6) =   42,680</t>
  </si>
  <si>
    <t>+(0,58+0,3)*(1,2+4,575+1,2+8,525) =   13,640</t>
  </si>
  <si>
    <t>-0,3*(2,75*3+0,8+1,0) =   -3,015</t>
  </si>
  <si>
    <t>;++ Medzisúčet: =   53,305</t>
  </si>
  <si>
    <t>53,305* 1,20000 =   63,966</t>
  </si>
  <si>
    <t>711161316</t>
  </si>
  <si>
    <t>Izolácia proti zemnej vlhkosti stien fóliami pre bežné podmienky Fondaline S 600 šírky 1,0 m</t>
  </si>
  <si>
    <t>71116-1316</t>
  </si>
  <si>
    <t>"-nopová fólia ako ochrana tepelnej izolácie základových konštrukcií"</t>
  </si>
  <si>
    <t>"-v skladbe stien pod terénom, ozn. St05"</t>
  </si>
  <si>
    <t>"-zateplenie obvodových stien a časti základov od kóty -0,58 po kótu -0,07"</t>
  </si>
  <si>
    <t>+(0,58-0,07)*(6,78+9,8-0,2-0,16+7,2+0,3+6,9+14,6-0,16*2+3,6)*1,05 =   25,972</t>
  </si>
  <si>
    <t>+(0,58-0,07)*(1,2+4,575+1,2+8,525+0,16*5+0,2*2)*1,05 =   8,943</t>
  </si>
  <si>
    <t>;++ Medzisúčet: =   34,915</t>
  </si>
  <si>
    <t>- vrátane montáže a dodávky fólie, kotvenia , ukončovacích profilov</t>
  </si>
  <si>
    <t>711161339</t>
  </si>
  <si>
    <t>Prekrytie izolácie tepelnej separačnou geotextíliou hr. 2,0 mm na zvislej ploche</t>
  </si>
  <si>
    <t>693665120</t>
  </si>
  <si>
    <t>Geotextília polypropylénová TATRATEX PP 300g/m2</t>
  </si>
  <si>
    <t>17.20.10</t>
  </si>
  <si>
    <t>998711201</t>
  </si>
  <si>
    <t>Presun hmôt pre izolácie proti vode v objektoch výšky do 6 m</t>
  </si>
  <si>
    <t>99871-1201</t>
  </si>
  <si>
    <t xml:space="preserve">711 - Izolácie proti vode a vlhkosti  spolu: </t>
  </si>
  <si>
    <t>713 - Izolácie tepelné</t>
  </si>
  <si>
    <t>713</t>
  </si>
  <si>
    <t>713121111</t>
  </si>
  <si>
    <t>Montáž tep. izolácie podláh 1 x položenie</t>
  </si>
  <si>
    <t>71312-1111</t>
  </si>
  <si>
    <t>45.32.11</t>
  </si>
  <si>
    <t>"-podlaha ozn. P01, hr. 80 mm"</t>
  </si>
  <si>
    <t>"-podlaha ozn. P02, hr. 80 mm"</t>
  </si>
  <si>
    <t>2831BA218</t>
  </si>
  <si>
    <t>Doska izolačná Isover eps 100 S-8 hr.80mm 1000x500mm</t>
  </si>
  <si>
    <t>133,100* 1,05 =   139,755</t>
  </si>
  <si>
    <t>Dosky z penového polystyrénu Isover eps 100 S - ploché strechy, podlahy</t>
  </si>
  <si>
    <t>713121211</t>
  </si>
  <si>
    <t>Montáž tepelnej izolácie podláh volne kladenými okrajovými páskami</t>
  </si>
  <si>
    <t>71312-1211</t>
  </si>
  <si>
    <t>"-m.č.1.01"</t>
  </si>
  <si>
    <t>(3,63+2,25)*2 =   11,760</t>
  </si>
  <si>
    <t>"-m.č.1.02"</t>
  </si>
  <si>
    <t>(1,83+2,285)*2 =   8,230</t>
  </si>
  <si>
    <t>"-m.č.1.03"</t>
  </si>
  <si>
    <t>(1,66+2,285)*2 =   7,890</t>
  </si>
  <si>
    <t>"-m.č.1.04"</t>
  </si>
  <si>
    <t>1,21+2,25*2+0,14*2+2,285*2+0,25*2 =   11,060</t>
  </si>
  <si>
    <t>"-m.č.1.05"</t>
  </si>
  <si>
    <t>(7,925+6,18)*2+0,2*2*3-1,21 =   28,200</t>
  </si>
  <si>
    <t>"-m.č.1.06"</t>
  </si>
  <si>
    <t>(1,2+2,635)*2 =   7,670</t>
  </si>
  <si>
    <t>"-m.č.1.07"</t>
  </si>
  <si>
    <t>(1,06+5,27)*2 =   12,660</t>
  </si>
  <si>
    <t>"-m.č.1.08"</t>
  </si>
  <si>
    <t>(4,83+3,0)*2 =   15,660</t>
  </si>
  <si>
    <t>"-m.č.1.09"</t>
  </si>
  <si>
    <t>(3,81+0,25+1,21+1,8)*2 =   14,140</t>
  </si>
  <si>
    <t>"-m.č.1.10"</t>
  </si>
  <si>
    <t>(3,16+0,2+3,81)*2 =   14,340</t>
  </si>
  <si>
    <t>"-m.č.1.11"</t>
  </si>
  <si>
    <t>(3,3+0,2+6,3+0,2)*2 =   20,000</t>
  </si>
  <si>
    <t>2831BA227</t>
  </si>
  <si>
    <t>Okrajová dilatačná páska hr. 10mm</t>
  </si>
  <si>
    <t>151,61"m"*1,05 =   159,191</t>
  </si>
  <si>
    <t>713131141</t>
  </si>
  <si>
    <t>Montáž tep. izol. stien a základov lepením celopl. rohoží, pásov dielcov, dosiek +bodové kotvenie tanierovými hmoždinami</t>
  </si>
  <si>
    <t>71313-1141</t>
  </si>
  <si>
    <t>"-v skladbe zateplenia stien v úrovni sokla a pod soklom, ozn. St05"</t>
  </si>
  <si>
    <t>+(0,58+0,3)*(1,2+4,575+1,2+8,525+0,16*5+0,2*2) =   14,696</t>
  </si>
  <si>
    <t>-0,3*(2,75*3+1,0+2,5*2) =   -4,275</t>
  </si>
  <si>
    <t>;++ Medzisúčet: =   53,101</t>
  </si>
  <si>
    <t>2831C1110</t>
  </si>
  <si>
    <t>Doska z extr.pol.napr. AUSTROTHERM XPS P-GK 1250x600x160 mm alebo XPS STYRODUR 2800C</t>
  </si>
  <si>
    <t>25.21.41</t>
  </si>
  <si>
    <t>53,101*1,02-5,79 =   48,373</t>
  </si>
  <si>
    <t>Oblasť použitia: do železobetónových prekladov a prievlakov, obvodové múry a vence, pivničné steny a plochy soklov.</t>
  </si>
  <si>
    <t>2831C1111</t>
  </si>
  <si>
    <t>Doska z extr.pol.napr. AUSTROTHERM XPS P-GK 1250x600x200 mm alebo XPS STYRODUR 2800</t>
  </si>
  <si>
    <t>(0,58+0,30)*(4,95+1,5)*1,02 =   5,790</t>
  </si>
  <si>
    <t>713151131</t>
  </si>
  <si>
    <t>Montáž tep. izolácie striech šikm. volne medzi krokvy resp. podkonštrukciu pod krokvy, rohože, pásy, dosky do 30°</t>
  </si>
  <si>
    <t>71315-1131</t>
  </si>
  <si>
    <t>"-v skladbe strechy so sklonom 25° ozn. S01-izolácia hr. 180 mm MEDZI KROKVY"</t>
  </si>
  <si>
    <t>+(18,3-0,8*2+14,05-0,8)/2*4,0 =   59,900</t>
  </si>
  <si>
    <t>+(14,05-0,8+10,25)/2*4,0 =   47,000</t>
  </si>
  <si>
    <t>+(15,94-0,8*2+11,69-0,8)/2*4,0 =   50,460</t>
  </si>
  <si>
    <t>+(11,69-0,8+0,3+7,258+0,25)/2*4,0 =   37,396</t>
  </si>
  <si>
    <t>-1,6*4,575 =   -7,320</t>
  </si>
  <si>
    <t>;++ Medzisúčet: =   187,436</t>
  </si>
  <si>
    <t>"-v skladbe strechy so sklonom 25° ozn. S01-izolácia hr. 100 mm MEDZI PODKONŠTRUKCIU"</t>
  </si>
  <si>
    <t>"výmera detto medzi krokvy"</t>
  </si>
  <si>
    <t>187,436 =   187,436</t>
  </si>
  <si>
    <t>6315E0962</t>
  </si>
  <si>
    <t>Pás izolačný napr. krokvový UNIROLL Profi, hr.100 mm</t>
  </si>
  <si>
    <t>26.82.16</t>
  </si>
  <si>
    <t>187,436"m2"*1,02 =   191,185</t>
  </si>
  <si>
    <t>6315E0965</t>
  </si>
  <si>
    <t>Pás izolačný napr. krokvový UNIROLL Profi, hr.180 mm</t>
  </si>
  <si>
    <t>713191120</t>
  </si>
  <si>
    <t>Montáž - Izolácia tepelná podláh, stropov, striech vrchom, položením PE fólia oddeľovacia pre podlahové vykurovanie</t>
  </si>
  <si>
    <t>71319-1120</t>
  </si>
  <si>
    <t>"-podlaha ozn. P01 "</t>
  </si>
  <si>
    <t>"-podlaha ozn. P02 "</t>
  </si>
  <si>
    <t>283230011500</t>
  </si>
  <si>
    <t>Oddeľovacia PE fólia hr. 0,2 mm, pre podlahové vykurovanie</t>
  </si>
  <si>
    <t>283230011500.S</t>
  </si>
  <si>
    <t>133,10*1,1 =   146,410</t>
  </si>
  <si>
    <t>713191410</t>
  </si>
  <si>
    <t>Izolácia tepelná položenie parozábrany z PE folie hr 0,1m mechanicky kotvená do roštu</t>
  </si>
  <si>
    <t>71319-1410</t>
  </si>
  <si>
    <t>"-v skladbe strechy so sklonom 25° ozn. S01 "</t>
  </si>
  <si>
    <t>+(18,3-0,8*2+14,05-0,8)/2*4,0*1,12 =   67,088</t>
  </si>
  <si>
    <t>+(14,05-0,8+10,25)/2*4,0*1,12 =   52,640</t>
  </si>
  <si>
    <t>+(15,94-0,8*2+11,69-0,8)/2*4,0*1,12 =   56,515</t>
  </si>
  <si>
    <t>+(11,69-0,8+0,3+7,258+0,25)/2*4,0*1,12 =   41,884</t>
  </si>
  <si>
    <t>-1,6*4,575*1,12 =   -8,198</t>
  </si>
  <si>
    <t>;++ Medzisúčet: =   209,929</t>
  </si>
  <si>
    <t>- napr. ISOVER VARIO® Xtr systém inteligentnej parotesnej klímamembrány určený na použitie v prevetrávaných aj neprevetrávaných</t>
  </si>
  <si>
    <t>Vrátane dodávky materiálu!</t>
  </si>
  <si>
    <t>713191411</t>
  </si>
  <si>
    <t>Izolácia tepelná striech šikmých prevedenie podkladového roštu pod krokvy</t>
  </si>
  <si>
    <t>71319-1411</t>
  </si>
  <si>
    <t>"-podkonštrukia pod krokvy pre uloženie 2.vrstvy izolácie hr. 100 mm"</t>
  </si>
  <si>
    <t>4,0*(10+10+9+9+7+4) =   196,000</t>
  </si>
  <si>
    <t>2,8*4 =   11,200</t>
  </si>
  <si>
    <t>"-podkonštrukia pod krokvy pre uloženie 2.vrstvy izolácie hr. 80 mm"</t>
  </si>
  <si>
    <t>605125960</t>
  </si>
  <si>
    <t>Fošňa SM omietaná 1 50 000-600</t>
  </si>
  <si>
    <t>20.10.10</t>
  </si>
  <si>
    <t>"-podkladný rošt pre 2. vrstvu izolácie strechy 50/100 mm"</t>
  </si>
  <si>
    <t>207,2"m"*0,05*0,1*1,1 =   1,140</t>
  </si>
  <si>
    <t>998713201</t>
  </si>
  <si>
    <t>Presun hmôt pre izolácie tepelné v objektoch výšky do 6 m</t>
  </si>
  <si>
    <t>99871-3201</t>
  </si>
  <si>
    <t xml:space="preserve">713 - Izolácie tepelné  spolu: </t>
  </si>
  <si>
    <t>721 - Vnútorná kanalizácia</t>
  </si>
  <si>
    <t>721</t>
  </si>
  <si>
    <t>721273211</t>
  </si>
  <si>
    <t>Montáž ventilačných hlavíc ina odvetranie kanalizácie HL 810</t>
  </si>
  <si>
    <t>72127-32101</t>
  </si>
  <si>
    <t>562312220</t>
  </si>
  <si>
    <t>Súprava ventilačná strešná HL810 DN110</t>
  </si>
  <si>
    <t>998721201</t>
  </si>
  <si>
    <t>Presun hmôt pre vnút. kanalizáciu v objektoch výšky do 6 m</t>
  </si>
  <si>
    <t>99872-1201</t>
  </si>
  <si>
    <t>45.33.30</t>
  </si>
  <si>
    <t xml:space="preserve">721 - Vnútorná kanalizácia  spolu: </t>
  </si>
  <si>
    <t>762 - Konštrukcie tesárske</t>
  </si>
  <si>
    <t>762</t>
  </si>
  <si>
    <t>762313112</t>
  </si>
  <si>
    <t>Montáž svorníkov dĺžky nad 150 do 300 mm</t>
  </si>
  <si>
    <t>76231-3112</t>
  </si>
  <si>
    <t>45.42.13</t>
  </si>
  <si>
    <t>"-kotvenie pomúrnice</t>
  </si>
  <si>
    <t>"-PO1-POMÚRNICA 150x150 mm         48,50m*1 kus="54 =   54,000</t>
  </si>
  <si>
    <t>- osadenie kotviacich tyčí pomúrnice pred betonážou venca</t>
  </si>
  <si>
    <t>- alternatíva môže byť vyvŕtanie otvoru do žb venca a osadenie závitovej tyče s ukotvením na chcemickú kotvu (drahšia</t>
  </si>
  <si>
    <t>alternatíva)</t>
  </si>
  <si>
    <t>553043711ZT</t>
  </si>
  <si>
    <t>Prvky kov.kotev., styk.a iné pre výr.a mont.dokonč.výr - do 1 kg  SVORNÍK resp.ZÁVITOVÁ TYČ fí 14 mm +matica s podložkou</t>
  </si>
  <si>
    <t>28.12.10</t>
  </si>
  <si>
    <t>- dĺžka tyče 300 mm</t>
  </si>
  <si>
    <t>- povrchová úprava galvanické pozinkovanie</t>
  </si>
  <si>
    <t>- navarenie kotvy v tvare"T" na tyč pre uloženie do žb venca</t>
  </si>
  <si>
    <t>762332120</t>
  </si>
  <si>
    <t>Montáž krovov viazaných prierez. plocha nad 120 do 224 cm2</t>
  </si>
  <si>
    <t>76233-2120</t>
  </si>
  <si>
    <t>45.22.11</t>
  </si>
  <si>
    <t>"-viď. STATIKA"</t>
  </si>
  <si>
    <t>"-K1-KROKVY 100x180 mm"         5,25"m"*66"kusov" =   346,500</t>
  </si>
  <si>
    <t>"-K1-KROKVY 100x180 mm"         3,50"m"*6"kusov" =   21,000</t>
  </si>
  <si>
    <t>"-KL1-KLIEŠTINY 80x180 mm"       7,50"m"*45"kusov" =   337,500</t>
  </si>
  <si>
    <t>"-KL2-KLIEŠTINY 80x180 mm"       4,50"m"*14"kusov" =   63,000</t>
  </si>
  <si>
    <t>"-KL3-KLIEŠTINY 80x180 mm"       1,30"m"*6"kusov" =   7,800</t>
  </si>
  <si>
    <t>762332130</t>
  </si>
  <si>
    <t>Montáž krovov viazaných prierez. plocha nad 224 do 288 cm2</t>
  </si>
  <si>
    <t>76233-2130</t>
  </si>
  <si>
    <t>"-S1-STĹP 150x150 mm"                           1,70"m"*2"kusy" =   3,400</t>
  </si>
  <si>
    <t>"-VZ1-VZPERA 150x150 mm"                     2,80"m"*4"kusy" =   11,200</t>
  </si>
  <si>
    <t>"-RT1-ROZNÁŠACÍ TRÁM 150x150 mm"      5,30"m"*2"kusy" =   10,600</t>
  </si>
  <si>
    <t>"-PO1-POMÚRNICA 150x150 mm"              48,50"m"*1"kus" =   48,500</t>
  </si>
  <si>
    <t>"-NK1-NÁROŽNÁ KROKVA 120x220 mm"    7,20"m"*2"kusy" =   14,400</t>
  </si>
  <si>
    <t>762332140</t>
  </si>
  <si>
    <t>Montáž krovov viazaných prierez. plocha nad 288 do 450 cm2</t>
  </si>
  <si>
    <t>76233-2140</t>
  </si>
  <si>
    <t>"-VV1-VRCHOLOVÁ VAZNICA 150x200 mm"    5,30"m"*1"kus" =   5,300</t>
  </si>
  <si>
    <t>"-VV2-VRCHOLOVÁ VAZNICA 150x200 mm"    3,50"m"*1"kus" =   3,500</t>
  </si>
  <si>
    <t>605151501</t>
  </si>
  <si>
    <t>Hranol SM 1 600-800/8x10,8x16,10x10,10x160,12x12,15x15,16x16.../</t>
  </si>
  <si>
    <t>"-K1-KROKVY 100x180 mm"                   5,25"m"*66"kusov"*0,1*0,18*1,1 =   6,861</t>
  </si>
  <si>
    <t>"-K1-KROKVY 100x180 mm"                   3,50"m"*6"kusov"*0,1*0,18*1,1 =   0,416</t>
  </si>
  <si>
    <t>"-KL1-KLIEŠTINY 80x180 mm"                 7,50"m"*45"kusov"*0,08*0,18*1,1 =   5,346</t>
  </si>
  <si>
    <t>"-KL2-KLIEŠTINY 80x180 mm"                 4,50"m"*14"kusov"*0,08*0,18*1,1 =   0,998</t>
  </si>
  <si>
    <t>"-KL3-KLIEŠTINY 80x180 mm"                 1,30"m"*6"kusov"*0,08*0,18*1,1 =   0,124</t>
  </si>
  <si>
    <t>"-S1-STĹP 150x150 mm"                           1,70"m"*2"kusy"*0,15*0,15*1,1 =   0,084</t>
  </si>
  <si>
    <t>"-VZ1-VZPERA 150x150 mm"                     2,80"m"*4"kusy"*0,15*0,15*1,1 =   0,277</t>
  </si>
  <si>
    <t>"-RT1-ROZNÁŠACÍ TRÁM 150x150 mm"      5,30"m"*2"kusy"*0,15*0,15*1,1 =   0,262</t>
  </si>
  <si>
    <t>"-PO1-POMÚRNICA 150x150 mm"              48,50"m"*1"kus"*0,15*0,15*1,1 =   1,200</t>
  </si>
  <si>
    <t>"-NK1-NÁROŽNÁ KROKVA 120x220 mm"    7,20"m"*2"kusy"*0,12*0,22*1,1 =   0,418</t>
  </si>
  <si>
    <t>"-VV1-VRCHOLOVÁ VAZNICA 150x200 mm"    5,30"m"*1"kus"*0,15*0,2*1,1 =   0,175</t>
  </si>
  <si>
    <t>"-VV2-VRCHOLOVÁ VAZNICA 150x200 mm"    3,50"m"*1"kus"*0,15*0,2*1,1 =   0,116</t>
  </si>
  <si>
    <t>762341210</t>
  </si>
  <si>
    <t>Montáž debnenia striech rovných z dosiek hrubých na zraz</t>
  </si>
  <si>
    <t>76234-1210</t>
  </si>
  <si>
    <t>"- v skladbe strechy ozn. S01"</t>
  </si>
  <si>
    <t>výmera Krytina keramická napr. TONDACH jednoduchá strecha, škridla drážková Twiston 9</t>
  </si>
  <si>
    <t>241,958"m2" =   241,958</t>
  </si>
  <si>
    <t>605127110</t>
  </si>
  <si>
    <t>Doska SM omietaná 1 18-22x170-240</t>
  </si>
  <si>
    <t>241,958"m2"*0,020*1,1 =   5,323</t>
  </si>
  <si>
    <t>762342214</t>
  </si>
  <si>
    <t>Montáž latovania do 60° rozpätie nad 260 do 360 mm</t>
  </si>
  <si>
    <t>76234-2214</t>
  </si>
  <si>
    <t>Krytina keramická napr. TONDACH jednoduchá strecha, škridla drážková Twiston 9</t>
  </si>
  <si>
    <t>605171129</t>
  </si>
  <si>
    <t>Strešná lata 5x5cm SM 1 0-600cm</t>
  </si>
  <si>
    <t>"spotreba latovania na 1 m2 plochy strechy cca = 3,5 m"</t>
  </si>
  <si>
    <t>241,958"m2"*3,5"m" =   846,853</t>
  </si>
  <si>
    <t>762342451</t>
  </si>
  <si>
    <t>Montáž kontralate</t>
  </si>
  <si>
    <t>76234-2451</t>
  </si>
  <si>
    <t>"-viď. STATIKA- na krokvy"</t>
  </si>
  <si>
    <t>2832K0107</t>
  </si>
  <si>
    <t>Páska Tondach Nail Tape Butyl tesniaca pod kontralaty (butyl) 50mmx30m bal.6ks</t>
  </si>
  <si>
    <t>367,500"m"/30,0*1,03 =   12,618</t>
  </si>
  <si>
    <t>605171126</t>
  </si>
  <si>
    <t>Kontra lata 5x5cm SM 1 0-600cm</t>
  </si>
  <si>
    <t>367,50"m"*1,1 =   404,250</t>
  </si>
  <si>
    <t>762395000</t>
  </si>
  <si>
    <t>Spojovacie a ochranné prostriedky k montáži krovov</t>
  </si>
  <si>
    <t>76239-5000</t>
  </si>
  <si>
    <t>16,277/1,1 =   14,797</t>
  </si>
  <si>
    <t>5,323/1,1 =   4,839</t>
  </si>
  <si>
    <t>846,853*0,05*0,05 =   2,117</t>
  </si>
  <si>
    <t>404,25*0,05*0,05/1,1 =   0,919</t>
  </si>
  <si>
    <t>762421015</t>
  </si>
  <si>
    <t>76242-1015</t>
  </si>
  <si>
    <t>(0,18+0,8)*(9,8+7,44+15,94+18,3-0,8) =   49,666</t>
  </si>
  <si>
    <t>0,8*4,0*4+0,18*4,7*4 =   16,184</t>
  </si>
  <si>
    <t>1,25*4,255 =   5,319</t>
  </si>
  <si>
    <t>762495000</t>
  </si>
  <si>
    <t>Spojovacie a ochranné prostriedky k montáži obloženia stropov alebo stien</t>
  </si>
  <si>
    <t>76249-5000</t>
  </si>
  <si>
    <t>71,169*0,0205 =   1,459</t>
  </si>
  <si>
    <t>762810035</t>
  </si>
  <si>
    <t>Záklop stropov z dosiek OSB skrutk. na rošt na zraz hr. dosky 20,5 mm</t>
  </si>
  <si>
    <t>76281-0035</t>
  </si>
  <si>
    <t>"-záklop klieštín skladového priestoru, z vrchnej strany klieštín"</t>
  </si>
  <si>
    <t>(3,16+0,14+1,0+0,14+1,8)*3,81 =   23,774</t>
  </si>
  <si>
    <t>(3,0+0,15)*3,3 =   10,395</t>
  </si>
  <si>
    <t>762822110</t>
  </si>
  <si>
    <t>Montáž stropníc z hraneného a polohr. reziva, prier. plocha do 144 cm2 (rošt záklopu)</t>
  </si>
  <si>
    <t>76282-2110</t>
  </si>
  <si>
    <t>"-rošt hr. 50 mm pre záklop klieštin pre vytvorenie skladového priestoru"</t>
  </si>
  <si>
    <t>"-predpoklad množstva roštu cca 1,5 bm/m2 plochy"      34,169"m2"*1,5 =   51,254</t>
  </si>
  <si>
    <t>605171127</t>
  </si>
  <si>
    <t>Lata 5x5cm SM 1 0-600cm (rošt záklopu)</t>
  </si>
  <si>
    <t>51,254*1,08 =   55,354</t>
  </si>
  <si>
    <t>762895000</t>
  </si>
  <si>
    <t>Spojovacie a ochranné prostriedky k montáži stropov</t>
  </si>
  <si>
    <t>76289-5000</t>
  </si>
  <si>
    <t>34,169"m2"*0,0205 =   0,700</t>
  </si>
  <si>
    <t>51,254"m"*0,05*0,05 =   0,128</t>
  </si>
  <si>
    <t>762952044</t>
  </si>
  <si>
    <t>Montáž terás z dosiek š do 140 mm z drevoplastu skrytým spojom brúsených bez povrchovej úpravy</t>
  </si>
  <si>
    <t>76295-2044</t>
  </si>
  <si>
    <t>- vrátane montáže kovového podkladného roštu uloženého na betónových základoch</t>
  </si>
  <si>
    <t>2831M06501</t>
  </si>
  <si>
    <t>Doska drevoplastová terasová napr. PROFI WPC Slovakia vrátane podklad.Al hranolov, klipov a skrutiek</t>
  </si>
  <si>
    <t>45,8*1,03 =   47,174</t>
  </si>
  <si>
    <t>- s ochrannou vrstvou</t>
  </si>
  <si>
    <t>2831M06502</t>
  </si>
  <si>
    <t>Lišta L-profil drevoplastová terasová napr. PROFI WPC Slovakia</t>
  </si>
  <si>
    <t>3,3+11,45+1,9+4,25 =   20,900</t>
  </si>
  <si>
    <t>998762202</t>
  </si>
  <si>
    <t>Presun hmôt pre tesárske konštr. v objektoch výšky do 12 m</t>
  </si>
  <si>
    <t>99876-2202</t>
  </si>
  <si>
    <t xml:space="preserve">762 - Konštrukcie tesárske  spolu: </t>
  </si>
  <si>
    <t>763 - Konštrukcie  - drevostavby</t>
  </si>
  <si>
    <t>763</t>
  </si>
  <si>
    <t>763132210</t>
  </si>
  <si>
    <t>Podhľady sadr. D112 zaves. 2-vrstv. oceľ. konštr. CD, bez tep. izol. GKF 12,5 mm</t>
  </si>
  <si>
    <t>76313-2210</t>
  </si>
  <si>
    <t>ROVNÝ PODHĽAD</t>
  </si>
  <si>
    <t>"-podhľad ozn. P01, SH=+2,75"</t>
  </si>
  <si>
    <t>+8,2+16,0+45,9+14,5+12,0 =   96,600</t>
  </si>
  <si>
    <t>+"-m.č.1.05 - časť kuchynský kút"  4,84*(2,635+0,14) =   13,431</t>
  </si>
  <si>
    <t>;++ Medzisúčet: =   110,031</t>
  </si>
  <si>
    <t>ŠIKMÝ PODHĽAD</t>
  </si>
  <si>
    <t>"-m.č.1.05 - časť obývacia izba"</t>
  </si>
  <si>
    <t>+3,5*2*(7,925-2,635-0,14) =   36,050</t>
  </si>
  <si>
    <t>+3,5*2*3,3 =   23,100</t>
  </si>
  <si>
    <t>;++ Medzisúčet: =   59,150</t>
  </si>
  <si>
    <t>763132410</t>
  </si>
  <si>
    <t>Podhľady sadr. D112 zaves. 2-vrstv. oceľ. konštr. CD, bez tep. iz. GKFI 12,5 mm</t>
  </si>
  <si>
    <t>76313-2410</t>
  </si>
  <si>
    <t>"-podhľad ozn. P02, SH=+2,60 a P03, SH=2,45"</t>
  </si>
  <si>
    <t>4,2+3,5+3,2+5,6+9,1 =   25,600</t>
  </si>
  <si>
    <t>763167103</t>
  </si>
  <si>
    <t>Obklad zvislého potrubia ZTI sadrokartónom - kapotáž tvaru L</t>
  </si>
  <si>
    <t>"-m.č.1.11"               3,0*(0,25+0,25) =   1,500</t>
  </si>
  <si>
    <t>998763201</t>
  </si>
  <si>
    <t>Presun hmôt pre drevostavby v objektoch výšky do 12 m</t>
  </si>
  <si>
    <t>99876-3201</t>
  </si>
  <si>
    <t xml:space="preserve">763 - Konštrukcie  - drevostavby  spolu: </t>
  </si>
  <si>
    <t>764 - Konštrukcie klampiarske</t>
  </si>
  <si>
    <t>764</t>
  </si>
  <si>
    <t>764711114</t>
  </si>
  <si>
    <t>Farbený Pz plech oplechovanie parapetov rš 265, farba antracitová šedá RAL 7016, ozn. K02,K03, K04</t>
  </si>
  <si>
    <t>76471-1114</t>
  </si>
  <si>
    <t>45.22.13</t>
  </si>
  <si>
    <t>"-K02"             2,0*1"kus" =   2,000</t>
  </si>
  <si>
    <t>"-K03"             1,0*2"kusy" =   2,000</t>
  </si>
  <si>
    <t>"-K04"             0,8*2"kusy" =   1,600</t>
  </si>
  <si>
    <t>- vrátane silikónovania styku parapetu s obvodovým plášťom napr. Tmel TEC 7</t>
  </si>
  <si>
    <t>764711115</t>
  </si>
  <si>
    <t>Farbený Pz plech oplechovanie parapetov rš 305, farba antracitová šedá RAL 7016, ozn. K01</t>
  </si>
  <si>
    <t>76471-1115</t>
  </si>
  <si>
    <t>5534C2514</t>
  </si>
  <si>
    <t>Parapeta vonkajšia hliníková - bočné čelo šír.260-360 mm pár (ks)</t>
  </si>
  <si>
    <t>764751112</t>
  </si>
  <si>
    <t>Farbený Pz plech dažďový zvod 100 mm, farba antracit, ozn. DK07, DK08, DK10</t>
  </si>
  <si>
    <t>76475-1112</t>
  </si>
  <si>
    <t>"-ozn. DK07"                   15,25 =   15,250</t>
  </si>
  <si>
    <t>"-ozn. DK08 - spojka zvodu , množstvo určí dodávateľ počas realizácie"</t>
  </si>
  <si>
    <t>"-ozn. DK10 - objímka zvodu, množstvo určí dodávateľ počas realizácie"</t>
  </si>
  <si>
    <t>- vrátane montáže a dodávky objímok a spojok</t>
  </si>
  <si>
    <t>764751132</t>
  </si>
  <si>
    <t>Farbený Pz plech koleno rúry odkvapovej d 100 mm  farba antracit, ozn. DK09</t>
  </si>
  <si>
    <t>76475-1132</t>
  </si>
  <si>
    <t>764761122</t>
  </si>
  <si>
    <t>Farbený Pz plech žľab pododkvapný  150 mm, farba antracit, ozn. DK01, DK02, DK04</t>
  </si>
  <si>
    <t>76476-1122</t>
  </si>
  <si>
    <t>"-ozn. DK01"                   51,48 =   51,480</t>
  </si>
  <si>
    <t>"-ozn. DK02 - háky , množstvo určí dodávateľ počas realizácie"</t>
  </si>
  <si>
    <t>"-ozn. DK04 - spojky , množstvo určí dodávateľ počas realizácie"</t>
  </si>
  <si>
    <t>- vrátane montáže a dodávky žľabových hákov a spojok</t>
  </si>
  <si>
    <t>764761172</t>
  </si>
  <si>
    <t>Farbený Pz plech kotlík SOK kruh žľab 333/100 mm, farba antracit, ozn. DK06</t>
  </si>
  <si>
    <t>76476-1172</t>
  </si>
  <si>
    <t>764761234</t>
  </si>
  <si>
    <t>Farbený Pz plech žľabový polkruhový roh 150 mm, farba antracit, ozn. DK05</t>
  </si>
  <si>
    <t>76476-1234</t>
  </si>
  <si>
    <t>764761242</t>
  </si>
  <si>
    <t>Farbený Pz plech revízna klapka 100 mm, farba antracit, ozn. DK11</t>
  </si>
  <si>
    <t>76476-1242</t>
  </si>
  <si>
    <t>764841214 SCHP</t>
  </si>
  <si>
    <t>Schiedel PERMETER SMOOTH AIR – dvojplášťový systémový komín pre pece, krby a kotly na tuhé palivá rúra d  150 mm</t>
  </si>
  <si>
    <t>kpl</t>
  </si>
  <si>
    <t>998764201</t>
  </si>
  <si>
    <t>Presun hmôt pre klampiarske konštr. v objektoch výšky do 6 m</t>
  </si>
  <si>
    <t>99876-4201</t>
  </si>
  <si>
    <t xml:space="preserve">764 - Konštrukcie klampiarske  spolu: </t>
  </si>
  <si>
    <t>765 - Krytiny tvrdé</t>
  </si>
  <si>
    <t>765</t>
  </si>
  <si>
    <t>765011244</t>
  </si>
  <si>
    <t>Krytina keramická napr. TONDACH jednoduchá strecha, škridla drážková Twiston 9  čierna engoba (Twist XXL)</t>
  </si>
  <si>
    <t>76501-1244</t>
  </si>
  <si>
    <t>"-sklon 25°"</t>
  </si>
  <si>
    <t>(15,94+11,69)/2*4,70 =   64,931</t>
  </si>
  <si>
    <t>(11,69+7,44)/2*4,70 =   44,956</t>
  </si>
  <si>
    <t>(18,30+14,05)/2*4,70 =   76,023</t>
  </si>
  <si>
    <t>(14,05+14,05-4,25)/2*4,70 =   56,048</t>
  </si>
  <si>
    <t>- vrátane doplnkov krytiny - snehové lapače</t>
  </si>
  <si>
    <t>765011416</t>
  </si>
  <si>
    <t>Krytina keramická TONDACH hrebeň z hrebenáčov drážk. na sucho vetrací pás univerzálny</t>
  </si>
  <si>
    <t>76501-1416</t>
  </si>
  <si>
    <t>"-hrebeň"    11,69+14,05 =   25,740</t>
  </si>
  <si>
    <t>"-nárožie"    6,35 =   6,350</t>
  </si>
  <si>
    <t>765011422</t>
  </si>
  <si>
    <t>Krytina keramická TONDACH hrebeň z hrebenáčov rozdelovacích X Y</t>
  </si>
  <si>
    <t>76501-1422</t>
  </si>
  <si>
    <t>765011424</t>
  </si>
  <si>
    <t>Krytina keramická TONDACH hrebenáč ukončovací vrchný</t>
  </si>
  <si>
    <t>76501-1424</t>
  </si>
  <si>
    <t>765011712</t>
  </si>
  <si>
    <t>Pokrytie jednoduchej strechy fóliou napr. Tondach Tuning FOL -N</t>
  </si>
  <si>
    <t>76501-1712</t>
  </si>
  <si>
    <t>241,958"m2"*1,1 =   266,154</t>
  </si>
  <si>
    <t>Poistná hydroizolačná fólia - difúzna mechanicky kotvená na podklad do plného záklopu</t>
  </si>
  <si>
    <t>765313511</t>
  </si>
  <si>
    <t>Úžľabie TONDACH izol. pás s tesnením</t>
  </si>
  <si>
    <t>76531-3511</t>
  </si>
  <si>
    <t>45.22.12</t>
  </si>
  <si>
    <t>6,35 =   6,350</t>
  </si>
  <si>
    <t>998765201</t>
  </si>
  <si>
    <t>Presun hmôt pre krytiny tvrdé na objektoch výšky do 6 m</t>
  </si>
  <si>
    <t>99876-5201</t>
  </si>
  <si>
    <t xml:space="preserve">765 - Krytiny tvrdé  spolu: </t>
  </si>
  <si>
    <t>766 - Konštrukcie stolárske</t>
  </si>
  <si>
    <t>766</t>
  </si>
  <si>
    <t>766231113</t>
  </si>
  <si>
    <t>Montáž sklápacích pôjdnych schodov</t>
  </si>
  <si>
    <t>76623-1113</t>
  </si>
  <si>
    <t>"-strešný výlez do podkrovného skladovacieho priestoru, ozn. SV"     1 =   1,000</t>
  </si>
  <si>
    <t>6149A0160</t>
  </si>
  <si>
    <t>Schody sklápacie stropné napr FAKRO Komfort 60x100 cm</t>
  </si>
  <si>
    <t>20.30.13</t>
  </si>
  <si>
    <t>766653112</t>
  </si>
  <si>
    <t>Montáž puzdra posuv. dverí do mont. priečky s 1 zasúv. púzdrom pre 1 krídlo pri šírke prechodu nad 800 do 1200 mm</t>
  </si>
  <si>
    <t>76665-3112</t>
  </si>
  <si>
    <t>"-ozn. D05"          2 =   2,000</t>
  </si>
  <si>
    <t>6118B0108</t>
  </si>
  <si>
    <t>Stavebné púzdro napr. ECLISSE SYNTESIS LINE jednokrídlové 815 mm, murivo istý priechod 800 mm</t>
  </si>
  <si>
    <t>20.30.11</t>
  </si>
  <si>
    <t>766661112</t>
  </si>
  <si>
    <t>Montáž dvier kompl. otvár. do zárubne 1-krídl. do 0,8m</t>
  </si>
  <si>
    <t>76666-1112</t>
  </si>
  <si>
    <t>"-ozn. D03 - dvere 1-krídl. 800/1970 mm"         4"ľ" =   4,000</t>
  </si>
  <si>
    <t>"-ozn. D04 - dvere 1-krídl. 8700/1970 mm"        1"ľ"+1"p" =   2,000</t>
  </si>
  <si>
    <t>766661122</t>
  </si>
  <si>
    <t>Montáž dvier kompl. otvár. do zárubne 1-krídl. nad 0,8m</t>
  </si>
  <si>
    <t>76666-1122</t>
  </si>
  <si>
    <t>"-ozn. D02 - dvere 1-krídl. 900/1970 mm"         1"p" =   1,000</t>
  </si>
  <si>
    <t>611603684</t>
  </si>
  <si>
    <t>Dvere vnútorné otváravé podľa výberu investora (napr.SAPELI) 1 krídlové CPL laminát, podľa výberu investora</t>
  </si>
  <si>
    <t>- profilácia a zasklenie podľa požiadaviek investora</t>
  </si>
  <si>
    <t>- rozmer 600-900 /1970 mm</t>
  </si>
  <si>
    <t>766662322</t>
  </si>
  <si>
    <t>Montáž dvier interérových posuvných do púzdra 1-kr. nad 0,8m</t>
  </si>
  <si>
    <t>76666-2322</t>
  </si>
  <si>
    <t>"-ozn. D05"                    2 =   2,000</t>
  </si>
  <si>
    <t>611603687</t>
  </si>
  <si>
    <t>Dvere vnútorné posuvné podľa výberu investora (napr.SAPELI) 1 krídlové plné CPL laminát, podľa výberu investora</t>
  </si>
  <si>
    <t>766682111</t>
  </si>
  <si>
    <t>Montáž zárubní obložkových pre dvere jednokrídl. hr.steny do 170 mm</t>
  </si>
  <si>
    <t>76668-2111</t>
  </si>
  <si>
    <t>"-ozn. D03 - dvere 1-krídl. 800/1970 mm"         3"ľ" =   3,000</t>
  </si>
  <si>
    <t>6116D2105</t>
  </si>
  <si>
    <t>Zárubňa obložková podľa výberu investora - hr.steny 7-15 cm - FÓLIOVANÉ, šír.stav.otv.do 100 cm (napr. SAPELI)</t>
  </si>
  <si>
    <t>766682112</t>
  </si>
  <si>
    <t>Montáž zárubní obložkových pre dvere jednokrídl. hr. steny do 350 mm</t>
  </si>
  <si>
    <t>76668-2112</t>
  </si>
  <si>
    <t>"-ozn. D03 - dvere 1-krídl. 800/1970 mm"         1"ľ" =   1,000</t>
  </si>
  <si>
    <t>6116D2106</t>
  </si>
  <si>
    <t>Zárubňa obložková podľa výberu investora - hr.steny 16-25 cm - FÓLIOVANÉ, šír.stav.otv.do 100 cm (napr. SAPELI)</t>
  </si>
  <si>
    <t>998766201</t>
  </si>
  <si>
    <t>Presun hmôt pre konštr. stolárske v objektoch výšky do 6 m</t>
  </si>
  <si>
    <t>99876-6201</t>
  </si>
  <si>
    <t xml:space="preserve">766 - Konštrukcie stolárske  spolu: </t>
  </si>
  <si>
    <t>767 - Konštrukcie doplnk. kovové stavebné</t>
  </si>
  <si>
    <t>767</t>
  </si>
  <si>
    <t>767631510</t>
  </si>
  <si>
    <t>Montáž okien plastových s hydroizolačnými ISO páskami</t>
  </si>
  <si>
    <t>76763-1510</t>
  </si>
  <si>
    <t>"-okno plast.1-krídl. OS 1000x1000 mm, ozn. O01"</t>
  </si>
  <si>
    <t>(1,0+1,0)*2*2"kusy" =   8,000</t>
  </si>
  <si>
    <t>"-okno plast.2-krídl. OS+O 2000x1500 mm, ozn. O02"</t>
  </si>
  <si>
    <t>(2,0+1,5)*2*1"kus" =   7,000</t>
  </si>
  <si>
    <t>"-okno plast.1-krídl. OS 800x1000 mm, ozn. O03"</t>
  </si>
  <si>
    <t>(0,8+1,0)*2*1"kus" =   3,600</t>
  </si>
  <si>
    <t>"-okno plast.1-krídl. FIX 800x3285-3660 mm, ozn. O04"</t>
  </si>
  <si>
    <t>(0,8+3,5)*2*1"kus" =   8,600</t>
  </si>
  <si>
    <t>"-okno plast.2-krídl. FIX+OS 2500x2320 mm, ozn. O05"</t>
  </si>
  <si>
    <t>(2,5+2,32)*2*1"kus" =   9,640</t>
  </si>
  <si>
    <t>"-okno plast.2-krídl. FIX+POS 2750x2320 mm, ozn. O06"</t>
  </si>
  <si>
    <t>(2,75+2,32)*2*1"kus" =   10,140</t>
  </si>
  <si>
    <t>"-okno plast.1-krídl. FIX 2750x2320 mm, ozn. O07"</t>
  </si>
  <si>
    <t>"-okno plast.1-krídl. FIX 2750x2990-4270 mm, ozn. O08"</t>
  </si>
  <si>
    <t>(2,75+(2,99+4,27)/2)*2*1"kus" =   12,760</t>
  </si>
  <si>
    <t>283290006100</t>
  </si>
  <si>
    <t>Tesniaca paropriepustná fólia polymér-flísová, š. 90 mm, dĺ. 30 m, pre tesnenie pripájacej škáry okenného rámu a muriva</t>
  </si>
  <si>
    <t>283290006100.S</t>
  </si>
  <si>
    <t>OUTSIDE</t>
  </si>
  <si>
    <t>283290006101</t>
  </si>
  <si>
    <t>Tesniaca paropriepustná fólia polymér-flísová, š. 290 mm, dĺ. 30 m, pre tesnenie pripájacej škáry okenného rámu a muriva</t>
  </si>
  <si>
    <t>INSIDE</t>
  </si>
  <si>
    <t>6114B1746-O01</t>
  </si>
  <si>
    <t>Súčiniteľ prechodu tepla okna: Uwn=0,85 W/(m2.K)</t>
  </si>
  <si>
    <t>Rozmer: 1000x1000 mm , (OS)</t>
  </si>
  <si>
    <t>Farba krídla a rámu: exteriér/interiér Antracitová šedá(RAL 7016)/Antracitová šedá(RAL 7016)</t>
  </si>
  <si>
    <t>Zasklenie: Izolačné trojsklo Ug=0,6(m2.W)/K</t>
  </si>
  <si>
    <t>Kovanie celoobvodové</t>
  </si>
  <si>
    <t>Poznámka: Rozmery stavebného otvoru premerať priamo na stavbe</t>
  </si>
  <si>
    <t>6114B1746-O02</t>
  </si>
  <si>
    <t>Rozmer: 2000(1000+1000)x1500 mm , (OS+O)</t>
  </si>
  <si>
    <t>6114B1746-O03</t>
  </si>
  <si>
    <t>Rozmer: 800x1000 mm , (OS)</t>
  </si>
  <si>
    <t>6114B1746-O04</t>
  </si>
  <si>
    <t>Rozmer: 800x3289-3660 mm , (FIX nepriehľadný panel hr. 250 mm)</t>
  </si>
  <si>
    <t>Zasklenie:</t>
  </si>
  <si>
    <t>6114B1746-O05</t>
  </si>
  <si>
    <t>Rozmer: 2500(1600+900)x2320 mm , (FIX+OS)</t>
  </si>
  <si>
    <t>6114B1746-O06</t>
  </si>
  <si>
    <t>Rozmer: 2750(1450+1300)x2320 mm , (FIX+POS)</t>
  </si>
  <si>
    <t>6114B1746-O07</t>
  </si>
  <si>
    <t>Rozmer: 2750x2320 mm , (FIX)</t>
  </si>
  <si>
    <t>6114B1746-O08</t>
  </si>
  <si>
    <t>Rozmer: 2750x2990-4270 mm , (FIX nepriehľadný panel hr. 150 mm)</t>
  </si>
  <si>
    <t>767631512</t>
  </si>
  <si>
    <t>Montáž dverí hliníkových resp. plastových s hydroizolačnými ISO páskami (exteriérová a interiérová)</t>
  </si>
  <si>
    <t>76763-1512</t>
  </si>
  <si>
    <t>"-ozn. D01 dverer 1-krídl. bezpečnostné 1000/2320 mm"</t>
  </si>
  <si>
    <t>1"ľ"*(1,0+2,32)*2 =   6,640</t>
  </si>
  <si>
    <t>6114B47169-D01</t>
  </si>
  <si>
    <t>Dvere hliníkové exteriérové bezpečnostné vchodové -výš.232, šír.100 cm, ozn. D01</t>
  </si>
  <si>
    <t>- profil hliníkový</t>
  </si>
  <si>
    <t>- súčiniteľ prechodu tepla dverí Udn= 2,0 W/(m2.K)&gt;Ud</t>
  </si>
  <si>
    <t>- presklenie izolačné trojsklo bezpečnostné Ug&lt;0,6 W/(m2.K)</t>
  </si>
  <si>
    <t>- farba krídla a rámu Antracit RAL7016</t>
  </si>
  <si>
    <t>- kovanie celoobvodové, bezpečnostné - stupeň zabezpečenia podľa požiadaviek investora</t>
  </si>
  <si>
    <t>- reprofilácia a zasklenie podľa požiadaviek investora</t>
  </si>
  <si>
    <t>Členenie dverí: 1 krídlo otváravé O 1000x2320 mm</t>
  </si>
  <si>
    <t>POZNÁMKA: Rozmery stavebného otvoru pred výrobou dverí premerať priamo na stavbe!</t>
  </si>
  <si>
    <t>767995106</t>
  </si>
  <si>
    <t>Montáž atypických stavebných doplnk. konštrukcií do 250 kg</t>
  </si>
  <si>
    <t>kg</t>
  </si>
  <si>
    <t>76799-5106</t>
  </si>
  <si>
    <t>45.42.12</t>
  </si>
  <si>
    <t>"-viď.STATIKA"</t>
  </si>
  <si>
    <t>"-ozn. N01 SHS 150/8 mm"              5,175"m"*1"kus"*35,1"kg/m" =   181,643</t>
  </si>
  <si>
    <t>1457A0171</t>
  </si>
  <si>
    <t>Jakl 150x150x8mm (SHS 150/8)</t>
  </si>
  <si>
    <t>"-ozn. N01 SHS 150/8 mm"              5,175"m"*1"kus"*1,05 =   5,434</t>
  </si>
  <si>
    <t>998767201</t>
  </si>
  <si>
    <t>Presun hmôt pre kovové stav. doplnk. konštr. v objektoch výšky do 6 m</t>
  </si>
  <si>
    <t>99876-7201</t>
  </si>
  <si>
    <t xml:space="preserve">767 - Konštrukcie doplnk. kovové stavebné  spolu: </t>
  </si>
  <si>
    <t>771 - Podlahy z dlaždíc  keramických</t>
  </si>
  <si>
    <t>771</t>
  </si>
  <si>
    <t>771474111</t>
  </si>
  <si>
    <t>Montáž soklov keram.rovných do flexib.lep.do 6,5cm</t>
  </si>
  <si>
    <t>77147-4111</t>
  </si>
  <si>
    <t>45.43.12</t>
  </si>
  <si>
    <t>"-m.č.1.01"           (3,63+2,25)*2-1,0*2+0,2*2 =   10,160</t>
  </si>
  <si>
    <t>771575109</t>
  </si>
  <si>
    <t>Montáž podláh z dlaždíc keram. rež. hlad. 300x300 do tmelu</t>
  </si>
  <si>
    <t>77157-5109</t>
  </si>
  <si>
    <t>771579791</t>
  </si>
  <si>
    <t>Prípl. za plochu do 5m2 jednotlivo pri montáži podláh keram.</t>
  </si>
  <si>
    <t>77157-9791</t>
  </si>
  <si>
    <t>"-m.č. 1.02,1.03 "             4,2+3,5 =   7,700</t>
  </si>
  <si>
    <t>585821437</t>
  </si>
  <si>
    <t>Tmel lepiaci na obklady a dlažby flexibilný</t>
  </si>
  <si>
    <t>26.64.10</t>
  </si>
  <si>
    <t>DLAŽBA</t>
  </si>
  <si>
    <t>"-lepiaca malta hr. 5 mm v skladbe podlahy P.01"</t>
  </si>
  <si>
    <t>"spotreba 3,5 kg/m2 pre hrúbku 5 mm"          25"m2"*3,5"kg/m2" =   87,500</t>
  </si>
  <si>
    <t>SOKLÍK</t>
  </si>
  <si>
    <t>"spotreba 3,5 kg/m2 pre hrúbku 5 mm"          10,16"m"*0,06*3,5"kg/m2" =   2,134</t>
  </si>
  <si>
    <t>585821442</t>
  </si>
  <si>
    <t>Tmel špárovací flexibilný</t>
  </si>
  <si>
    <t>"DLAŽBA"</t>
  </si>
  <si>
    <t>"  v skladbe podlahy P.01 "</t>
  </si>
  <si>
    <t>"spotreba 0,5 kg/m2 pre hrúbku dlažby 10 mm"           25,0"m2"*0,5"kg/m2" =   12,500</t>
  </si>
  <si>
    <t>"spotreba 0,5 kg/m2 pre hrúbku dlažby 10 mm"           10,16"m"*0,06*0,5"kg/m2" =   0,305</t>
  </si>
  <si>
    <t>597100152</t>
  </si>
  <si>
    <t>Gresová/keramická dlažba protišmyková, hr. 10 mm</t>
  </si>
  <si>
    <t>26.40.12</t>
  </si>
  <si>
    <t>25,0*1,03 =   25,750</t>
  </si>
  <si>
    <t>597100156</t>
  </si>
  <si>
    <t>Tvarovka - soklovka Gresová/keramická dlažba protišmyková, hr. 10 mm, v=60 mm</t>
  </si>
  <si>
    <t>10,16*1,05 =   10,668</t>
  </si>
  <si>
    <t>998771201</t>
  </si>
  <si>
    <t>Presun hmôt pre podlahy z dlaždíc v objektoch výšky do 6 m</t>
  </si>
  <si>
    <t>99877-1201</t>
  </si>
  <si>
    <t xml:space="preserve">771 - Podlahy z dlaždíc  keramických  spolu: </t>
  </si>
  <si>
    <t>775 - Podlahy vlysové a parketové</t>
  </si>
  <si>
    <t>775</t>
  </si>
  <si>
    <t>775419124</t>
  </si>
  <si>
    <t>Montáž podlahovej lišty obvodovej laminovanej zaklapnutím</t>
  </si>
  <si>
    <t>77541-9124</t>
  </si>
  <si>
    <t>45.43.22</t>
  </si>
  <si>
    <t>"-podlaha ozn. P02, hr. 8 mm"</t>
  </si>
  <si>
    <t>1,21+2,25*2+0,14*2+2,285*2+0,25*2-0,9-1,0 =   9,160</t>
  </si>
  <si>
    <t>(6,18+7,925)*2+0,2*2*3-(1,21+2,75+2,75+2,75+0,715) =   19,235</t>
  </si>
  <si>
    <t>(1,2+2,635)*2-0,715 =   6,955</t>
  </si>
  <si>
    <t>(1,06+5,27)*2-(0,8+0,9*4) =   8,260</t>
  </si>
  <si>
    <t>(4,83+3,0)*2-0,9 =   14,760</t>
  </si>
  <si>
    <t>(3,81+3,16)*2-0,9 =   13,040</t>
  </si>
  <si>
    <t>(3,3+6,3)*2+0,2*2*2-(0,9+0,8+2,5) =   15,800</t>
  </si>
  <si>
    <t>553361002</t>
  </si>
  <si>
    <t>Podlahová lišta  soklová v=60 mm podľa výberu investora</t>
  </si>
  <si>
    <t>87,21"m"*1,03 =   89,826</t>
  </si>
  <si>
    <t>775429124</t>
  </si>
  <si>
    <t>Montáž podlahovej lišty prechodovej laminovanej zaklapnutím</t>
  </si>
  <si>
    <t>77542-9124</t>
  </si>
  <si>
    <t>0,9+0,7+0,7 =   2,300</t>
  </si>
  <si>
    <t>"-prechod podláhy ker.dlažba/vinylová podlaha</t>
  </si>
  <si>
    <t>553361001</t>
  </si>
  <si>
    <t>Prechodová lišta spojovacia  pre podlahy podľa výberu investora</t>
  </si>
  <si>
    <t>2,3"m"*1,2 =   2,760</t>
  </si>
  <si>
    <t>775919012</t>
  </si>
  <si>
    <t>Montáž komplet parket podláh laminát š.do 200mm pláv bez lep spojov systém clic</t>
  </si>
  <si>
    <t>77591-9012</t>
  </si>
  <si>
    <t>283775610</t>
  </si>
  <si>
    <t>Folia MIRELON -biela podložka pod plávajúce podlahy hr.2mm š.1,1m</t>
  </si>
  <si>
    <t>25.21.30</t>
  </si>
  <si>
    <t xml:space="preserve">0 252130            </t>
  </si>
  <si>
    <t>108,100"m2"*1,05 =   113,505</t>
  </si>
  <si>
    <t>2841B0510</t>
  </si>
  <si>
    <t>Krytina podlahová plávajúca vinylová  hr. 8mm rozmer podľa výberu investora</t>
  </si>
  <si>
    <t>998775201</t>
  </si>
  <si>
    <t>Presun hmôt pre podlahy vlysové v objektoch výšky do 6 m</t>
  </si>
  <si>
    <t>99877-5201</t>
  </si>
  <si>
    <t xml:space="preserve">775 - Podlahy vlysové a parketové  spolu: </t>
  </si>
  <si>
    <t>781 - Obklady z obkladačiek a dosiek</t>
  </si>
  <si>
    <t>781415015</t>
  </si>
  <si>
    <t>Montáž obkladov vnút. z gresu/keramický do flexibilného tmelu vrátane doplnkov (rohové, ukončovacie lišty,..)</t>
  </si>
  <si>
    <t>78141-5015</t>
  </si>
  <si>
    <t>"-m.č.1.02...v.o.=2100 mm"</t>
  </si>
  <si>
    <t>2,1*2*(1,83+2,285)+0,2*2*1,1-(1,0*1,0+0,715*2,1) =   15,222</t>
  </si>
  <si>
    <t>"-m.č.1.03...v.o.=2100 mm"</t>
  </si>
  <si>
    <t>2,1*2*(1,66+2,285)-0,8*2,05 =   14,929</t>
  </si>
  <si>
    <t>"-m.č.1.05...v.o.=600 mm za linkou"</t>
  </si>
  <si>
    <t>0,6*(3,63+0,65+0,65) =   2,958</t>
  </si>
  <si>
    <t>"-m.č.1.09...v.o.=2100 mm"</t>
  </si>
  <si>
    <t>2,1*2*(3,81+1,8+1,21+1,8)+0,25*2*2,1+0,2*2*0,22-0,8*0,78-0,8*2,1-0,9*2,1*2 =   31,258</t>
  </si>
  <si>
    <t>64,367"m2"*3,0 =   193,101</t>
  </si>
  <si>
    <t>-spotreba tmelu cca 3kg/m2</t>
  </si>
  <si>
    <t>64,367"m2"*0,3 =   19,310</t>
  </si>
  <si>
    <t>-spotreba tmelu cca 0,3kg/m2</t>
  </si>
  <si>
    <t>597671550</t>
  </si>
  <si>
    <t>Obklad gresový/keramický podľa výberu investora vrátane doplnkov (rohové, ukončovacie lišty,..)</t>
  </si>
  <si>
    <t>26.30.10</t>
  </si>
  <si>
    <t>64,367"m2"*1,05 =   67,585</t>
  </si>
  <si>
    <t>998781201</t>
  </si>
  <si>
    <t>Presun hmôt pre obklady keramické v objektoch výšky do 6 m</t>
  </si>
  <si>
    <t>99878-1201</t>
  </si>
  <si>
    <t xml:space="preserve">781 - Obklady z obkladačiek a dosiek  spolu: </t>
  </si>
  <si>
    <t>783 - Nátery</t>
  </si>
  <si>
    <t>783</t>
  </si>
  <si>
    <t>783726300</t>
  </si>
  <si>
    <t>Nátery tesárskych konštr. syntetické lazur. lakom 3x lakovanie</t>
  </si>
  <si>
    <t>78372-6300</t>
  </si>
  <si>
    <t>45.44.22</t>
  </si>
  <si>
    <t>"-náter klieštín - priznané, m.č.1.05 a 1.11"</t>
  </si>
  <si>
    <t>"-KL1-KLIEŠTINY 80x180 mm"</t>
  </si>
  <si>
    <t>+6,15*14*(0,08+0,18)*2 =   44,772</t>
  </si>
  <si>
    <t>+6,3*8*(0,08+0,18)*2 =   26,208</t>
  </si>
  <si>
    <t>;++ Medzisúčet: =   70,980</t>
  </si>
  <si>
    <t>783782203</t>
  </si>
  <si>
    <t>Nátery tesárskych konštr. Lastanoxom Q (Bochemit QB-inovovaná náhrada)</t>
  </si>
  <si>
    <t>78378-2203</t>
  </si>
  <si>
    <t>Montáž</t>
  </si>
  <si>
    <t>"-K1-KROKVY 100x180 mm"                   5,25"m"*66"kusov"*(0,1+0,18)*2 =   194,040</t>
  </si>
  <si>
    <t>"-K1-KROKVY 100x180 mm"                   3,50"m"*6"kusov"*(0,1+0,18)*2 =   11,760</t>
  </si>
  <si>
    <t>"-KL1-KLIEŠTINY 80x180 mm"                 7,50"m"*45"kusov"*(0,08+0,18)*2 =   175,500</t>
  </si>
  <si>
    <t>"-KL2-KLIEŠTINY 80x180 mm"                 4,50"m"*14"kusov"*(0,08+0,18)*2 =   32,760</t>
  </si>
  <si>
    <t>"-KL3-KLIEŠTINY 80x180 mm"                 1,30"m"*6"kusov"*(0,08+0,18)*2 =   4,056</t>
  </si>
  <si>
    <t>"-S1-STĹP 150x150 mm"                           1,70"m"*2"kusy"*(0,15+0,15)*2 =   2,040</t>
  </si>
  <si>
    <t>"-VZ1-VZPERA 150x150 mm"                     2,80"m"*4"kusy"*(0,15+0,15)*2 =   6,720</t>
  </si>
  <si>
    <t>"-RT1-ROZNÁŠACÍ TRÁM 150x150 mm"      5,30"m"*2"kusy"*(0,15+0,15)*2 =   6,360</t>
  </si>
  <si>
    <t>"-PO1-POMÚRNICA 150x150 mm"              48,50"m"*1"kus"*(0,15+0,15)*2 =   29,100</t>
  </si>
  <si>
    <t>"-NK1-NÁROŽNÁ KROKVA 120x220 mm"    7,20"m"*2"kusy"*(0,12+0,22)*2 =   9,792</t>
  </si>
  <si>
    <t>"-VV1-VRCHOLOVÁ VAZNICA 150x200 mm"    5,30"m"*1"kus"*(0,15+0,2)*2 =   3,710</t>
  </si>
  <si>
    <t>"-VV2-VRCHOLOVÁ VAZNICA 150x200 mm"    3,50"m"*1"kus"*(0,15+0,2)*2 =   2,450</t>
  </si>
  <si>
    <t>(0,05+0,05)*2* 846,853 =   169,371</t>
  </si>
  <si>
    <t>(0,05+0,05)*2*367,50 =   73,500</t>
  </si>
  <si>
    <t>241,958"m2"*2 =   483,916</t>
  </si>
  <si>
    <t>"-odpočet plochy náteru priznaných klieštin"</t>
  </si>
  <si>
    <t>- 70,980 =   -70,980</t>
  </si>
  <si>
    <t>Fošňa SM omietaná 1 50 000-600      - podkonštrukcia pod krokvy pre TI</t>
  </si>
  <si>
    <t>207,2"m"*(0,05+0,1)*2 =   62,160</t>
  </si>
  <si>
    <t>51,254"m"*(0,05+0,05)*2 =   10,251</t>
  </si>
  <si>
    <t>783894612</t>
  </si>
  <si>
    <t>Náter omietok stropov ekolog riediteľ vodou SADAKRINOM bielym pre sadr. 2x</t>
  </si>
  <si>
    <t>78389-4612</t>
  </si>
  <si>
    <t>169,181 =   169,181</t>
  </si>
  <si>
    <t>25,60 =   25,600</t>
  </si>
  <si>
    <t xml:space="preserve">783 - Nátery  spolu: </t>
  </si>
  <si>
    <t>784 - Maľby</t>
  </si>
  <si>
    <t>784</t>
  </si>
  <si>
    <t>784410100</t>
  </si>
  <si>
    <t>Penetrovanie jednonásobné jemnozrnných podkladov výšky do 3, 80 m</t>
  </si>
  <si>
    <t>45.44.21</t>
  </si>
  <si>
    <t>280,410 =   280,410</t>
  </si>
  <si>
    <t>784452271</t>
  </si>
  <si>
    <t>Maľba zo zmesí tekut. 1 far. dvojnás. v miest. do 3,8m</t>
  </si>
  <si>
    <t>78445-2271</t>
  </si>
  <si>
    <t xml:space="preserve">784 - Maľby  spolu: </t>
  </si>
  <si>
    <t xml:space="preserve">PRÁCE A DODÁVKY PSV  spolu: </t>
  </si>
  <si>
    <t>Za rozpočet celkom</t>
  </si>
  <si>
    <t>Spracoval: Ing. Zuzana Krajčiová</t>
  </si>
  <si>
    <t>Figura</t>
  </si>
  <si>
    <t>Stavba : RODINNÝ DOM Poľovnícka ulica, 900 29, Nová Dedinka na p. č. 107/1, kat. územie Nová Ves pri Dunaji</t>
  </si>
</sst>
</file>

<file path=xl/styles.xml><?xml version="1.0" encoding="utf-8"?>
<styleSheet xmlns="http://schemas.openxmlformats.org/spreadsheetml/2006/main">
  <numFmts count="11">
    <numFmt numFmtId="165" formatCode="#,##0.0"/>
    <numFmt numFmtId="166" formatCode="#,##0.0000"/>
    <numFmt numFmtId="167" formatCode="_-* #,##0\ &quot;Sk&quot;_-;\-* #,##0\ &quot;Sk&quot;_-;_-* &quot;-&quot;\ &quot;Sk&quot;_-;_-@_-"/>
    <numFmt numFmtId="168" formatCode="#,##0.000"/>
    <numFmt numFmtId="169" formatCode="#,##0&quot; Sk&quot;;[Red]&quot;-&quot;#,##0&quot; Sk&quot;"/>
    <numFmt numFmtId="171" formatCode="_ * #,##0_ ;_ * \-#,##0_ ;_ * &quot;-&quot;_ ;_ @_ "/>
    <numFmt numFmtId="174" formatCode="_(&quot;$&quot;* #,##0_);_(&quot;$&quot;* \(#,##0\);_(&quot;$&quot;* &quot;-&quot;_);_(@_)"/>
    <numFmt numFmtId="176" formatCode="#,##0.00000"/>
    <numFmt numFmtId="177" formatCode="_(&quot;$&quot;* #,##0.00_);_(&quot;$&quot;* \(#,##0.00\);_(&quot;$&quot;* &quot;-&quot;??_);_(@_)"/>
    <numFmt numFmtId="178" formatCode="_ * #,##0.00_ ;_ * \-#,##0.00_ ;_ * &quot;-&quot;??_ ;_ @_ "/>
    <numFmt numFmtId="183" formatCode="0.000"/>
  </numFmts>
  <fonts count="31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  <font>
      <sz val="8"/>
      <color rgb="FF008000"/>
      <name val="Arial Narrow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9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174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7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9" fontId="25" fillId="10" borderId="9"/>
    <xf numFmtId="0" fontId="9" fillId="33" borderId="32" applyNumberFormat="0" applyBorder="0" applyAlignment="0" applyProtection="0">
      <alignment vertical="center"/>
    </xf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86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4" fontId="1" fillId="0" borderId="0" xfId="0" applyNumberFormat="1" applyFont="1"/>
    <xf numFmtId="176" fontId="1" fillId="0" borderId="0" xfId="0" applyNumberFormat="1" applyFont="1"/>
    <xf numFmtId="168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8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8" fontId="1" fillId="0" borderId="0" xfId="0" applyNumberFormat="1" applyFont="1" applyProtection="1">
      <protection locked="0"/>
    </xf>
    <xf numFmtId="0" fontId="1" fillId="0" borderId="49" xfId="0" applyFont="1" applyBorder="1" applyAlignment="1" applyProtection="1">
      <alignment horizontal="left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left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8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6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83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5" xfId="0" applyFont="1" applyBorder="1" applyAlignment="1">
      <alignment horizontal="centerContinuous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50" xfId="0" applyFont="1" applyBorder="1" applyAlignment="1">
      <alignment horizontal="center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168" fontId="1" fillId="0" borderId="50" xfId="0" applyNumberFormat="1" applyFont="1" applyBorder="1"/>
    <xf numFmtId="0" fontId="1" fillId="0" borderId="50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8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1" fillId="0" borderId="50" xfId="0" applyNumberFormat="1" applyFont="1" applyBorder="1" applyAlignment="1">
      <alignment horizontal="left"/>
    </xf>
    <xf numFmtId="0" fontId="1" fillId="0" borderId="50" xfId="0" applyFont="1" applyBorder="1" applyAlignment="1">
      <alignment horizontal="right"/>
    </xf>
    <xf numFmtId="49" fontId="3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left" vertical="top" wrapText="1"/>
    </xf>
    <xf numFmtId="168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176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83" fontId="6" fillId="0" borderId="0" xfId="0" applyNumberFormat="1" applyFont="1" applyAlignment="1">
      <alignment vertical="top"/>
    </xf>
    <xf numFmtId="49" fontId="30" fillId="0" borderId="0" xfId="0" applyNumberFormat="1" applyFont="1" applyAlignment="1">
      <alignment horizontal="left" vertical="top" wrapText="1"/>
    </xf>
    <xf numFmtId="168" fontId="30" fillId="0" borderId="0" xfId="0" applyNumberFormat="1" applyFont="1" applyAlignment="1">
      <alignment vertical="top"/>
    </xf>
    <xf numFmtId="0" fontId="30" fillId="0" borderId="0" xfId="0" applyFont="1" applyAlignment="1">
      <alignment vertical="top"/>
    </xf>
    <xf numFmtId="4" fontId="30" fillId="0" borderId="0" xfId="0" applyNumberFormat="1" applyFont="1" applyAlignment="1">
      <alignment vertical="top"/>
    </xf>
    <xf numFmtId="176" fontId="30" fillId="0" borderId="0" xfId="0" applyNumberFormat="1" applyFont="1" applyAlignment="1">
      <alignment vertical="top"/>
    </xf>
    <xf numFmtId="0" fontId="30" fillId="0" borderId="0" xfId="0" applyFont="1" applyAlignment="1">
      <alignment horizontal="center" vertical="top"/>
    </xf>
    <xf numFmtId="183" fontId="30" fillId="0" borderId="0" xfId="0" applyNumberFormat="1" applyFont="1" applyAlignment="1">
      <alignment vertical="top"/>
    </xf>
    <xf numFmtId="49" fontId="4" fillId="0" borderId="0" xfId="1" applyNumberFormat="1" applyFont="1"/>
    <xf numFmtId="49" fontId="1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vertical="top"/>
    </xf>
    <xf numFmtId="176" fontId="3" fillId="0" borderId="0" xfId="0" applyNumberFormat="1" applyFont="1" applyAlignment="1">
      <alignment vertical="top"/>
    </xf>
    <xf numFmtId="168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 vertical="top" wrapText="1"/>
    </xf>
  </cellXfs>
  <cellStyles count="79">
    <cellStyle name="1 000 Sk" xfId="59"/>
    <cellStyle name="1 000,-  Sk" xfId="22"/>
    <cellStyle name="1 000,- Kč" xfId="47"/>
    <cellStyle name="1 000,- Sk" xfId="57"/>
    <cellStyle name="1000 Sk_fakturuj99" xfId="31"/>
    <cellStyle name="20 % – Zvýraznění1" xfId="52"/>
    <cellStyle name="20 % – Zvýraznění2" xfId="56"/>
    <cellStyle name="20 % – Zvýraznění3" xfId="29"/>
    <cellStyle name="20 % – Zvýraznění4" xfId="60"/>
    <cellStyle name="20 % – Zvýraznění5" xfId="61"/>
    <cellStyle name="20 % – Zvýraznění6" xfId="62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/>
    <cellStyle name="40 % – Zvýraznění2" xfId="63"/>
    <cellStyle name="40 % – Zvýraznění3" xfId="64"/>
    <cellStyle name="40 % – Zvýraznění4" xfId="65"/>
    <cellStyle name="40 % – Zvýraznění5" xfId="36"/>
    <cellStyle name="40 % – Zvýraznění6" xfId="66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49" builtinId="43" customBuiltin="1"/>
    <cellStyle name="40 % - zvýraznenie5" xfId="51" builtinId="47" customBuiltin="1"/>
    <cellStyle name="40 % - zvýraznenie6" xfId="55" builtinId="51" customBuiltin="1"/>
    <cellStyle name="60 % – Zvýraznění1" xfId="67"/>
    <cellStyle name="60 % – Zvýraznění2" xfId="68"/>
    <cellStyle name="60 % – Zvýraznění3" xfId="69"/>
    <cellStyle name="60 % – Zvýraznění4" xfId="70"/>
    <cellStyle name="60 % – Zvýraznění5" xfId="71"/>
    <cellStyle name="60 % – Zvýraznění6" xfId="72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3" builtinId="48" customBuiltin="1"/>
    <cellStyle name="60 % - zvýraznenie6" xfId="58" builtinId="52" customBuiltin="1"/>
    <cellStyle name="Celkem" xfId="73"/>
    <cellStyle name="čiarky" xfId="3" builtinId="3" customBuiltin="1"/>
    <cellStyle name="čiarky [0]" xfId="4" builtinId="6" customBuiltin="1"/>
    <cellStyle name="data" xfId="74"/>
    <cellStyle name="Dobrá" xfId="25" builtinId="26" customBuiltin="1"/>
    <cellStyle name="Hypertextové prepojenie" xfId="11" builtinId="8" customBuiltin="1"/>
    <cellStyle name="Kontrolná bunka" xfId="8" builtinId="23" customBuiltin="1"/>
    <cellStyle name="meny" xfId="6" builtinId="4" customBuiltin="1"/>
    <cellStyle name="meny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5"/>
    <cellStyle name="Neutrálna" xfId="35" builtinId="28" customBuiltin="1"/>
    <cellStyle name="normálne" xfId="0" builtinId="0" customBuiltin="1"/>
    <cellStyle name="normálne_KLs" xfId="1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6"/>
    <cellStyle name="Text upozornění" xfId="77"/>
    <cellStyle name="Text upozornenia" xfId="15" builtinId="11" customBuiltin="1"/>
    <cellStyle name="TEXT1" xfId="78"/>
    <cellStyle name="Titul" xfId="17" builtinId="15" customBuiltin="1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0" builtinId="45" customBuiltin="1"/>
    <cellStyle name="Zvýraznenie6" xfId="54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089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 activeCell="A5" sqref="A5"/>
    </sheetView>
  </sheetViews>
  <sheetFormatPr defaultRowHeight="12.75"/>
  <cols>
    <col min="1" max="1" width="6.7109375" style="25" customWidth="1"/>
    <col min="2" max="2" width="3.7109375" style="26" customWidth="1"/>
    <col min="3" max="3" width="13" style="27" customWidth="1"/>
    <col min="4" max="4" width="35.7109375" style="28" customWidth="1"/>
    <col min="5" max="5" width="10.7109375" style="29" customWidth="1"/>
    <col min="6" max="6" width="5.28515625" style="30" customWidth="1"/>
    <col min="7" max="7" width="8.7109375" style="31" customWidth="1"/>
    <col min="8" max="9" width="9.7109375" style="31" hidden="1" customWidth="1"/>
    <col min="10" max="10" width="9.7109375" style="31" customWidth="1"/>
    <col min="11" max="11" width="7.42578125" style="32" hidden="1" customWidth="1"/>
    <col min="12" max="12" width="8.28515625" style="32" hidden="1" customWidth="1"/>
    <col min="13" max="13" width="9.140625" style="29" hidden="1"/>
    <col min="14" max="14" width="7" style="29" hidden="1" customWidth="1"/>
    <col min="15" max="15" width="3.5703125" style="30" hidden="1" customWidth="1"/>
    <col min="16" max="16" width="12.7109375" style="30" hidden="1" customWidth="1"/>
    <col min="17" max="19" width="13.28515625" style="29" hidden="1" customWidth="1"/>
    <col min="20" max="20" width="10.5703125" style="33" hidden="1" customWidth="1"/>
    <col min="21" max="21" width="10.28515625" style="33" hidden="1" customWidth="1"/>
    <col min="22" max="22" width="5.7109375" style="33" hidden="1" customWidth="1"/>
    <col min="23" max="23" width="9.140625" style="34" hidden="1"/>
    <col min="24" max="25" width="5.7109375" style="30" hidden="1" customWidth="1"/>
    <col min="26" max="26" width="7.5703125" style="30" hidden="1" customWidth="1"/>
    <col min="27" max="27" width="24.85546875" style="30" hidden="1" customWidth="1"/>
    <col min="28" max="28" width="4.28515625" style="30" hidden="1" customWidth="1"/>
    <col min="29" max="29" width="8.28515625" style="30" hidden="1" customWidth="1"/>
    <col min="30" max="30" width="8.7109375" style="30" hidden="1" customWidth="1"/>
    <col min="31" max="34" width="9.140625" style="30" hidden="1"/>
    <col min="35" max="35" width="9.140625" style="4"/>
    <col min="36" max="37" width="0" style="4" hidden="1" customWidth="1"/>
    <col min="38" max="16384" width="9.140625" style="4"/>
  </cols>
  <sheetData>
    <row r="1" spans="1:37" ht="24">
      <c r="A1" s="8" t="s">
        <v>70</v>
      </c>
      <c r="B1" s="4"/>
      <c r="C1" s="4"/>
      <c r="D1" s="4"/>
      <c r="E1" s="8" t="s">
        <v>71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3</v>
      </c>
      <c r="AA1" s="80" t="s">
        <v>4</v>
      </c>
      <c r="AB1" s="1" t="s">
        <v>5</v>
      </c>
      <c r="AC1" s="1" t="s">
        <v>6</v>
      </c>
      <c r="AD1" s="1" t="s">
        <v>7</v>
      </c>
      <c r="AE1" s="55" t="s">
        <v>8</v>
      </c>
      <c r="AF1" s="56" t="s">
        <v>9</v>
      </c>
      <c r="AG1" s="4"/>
      <c r="AH1" s="4"/>
    </row>
    <row r="2" spans="1:37">
      <c r="A2" s="8" t="s">
        <v>72</v>
      </c>
      <c r="B2" s="4"/>
      <c r="C2" s="4"/>
      <c r="D2" s="4"/>
      <c r="E2" s="8" t="s">
        <v>73</v>
      </c>
      <c r="F2" s="4"/>
      <c r="G2" s="5"/>
      <c r="H2" s="35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10</v>
      </c>
      <c r="AA2" s="2" t="s">
        <v>11</v>
      </c>
      <c r="AB2" s="2" t="s">
        <v>12</v>
      </c>
      <c r="AC2" s="2"/>
      <c r="AD2" s="3"/>
      <c r="AE2" s="55">
        <v>1</v>
      </c>
      <c r="AF2" s="57">
        <v>123.5</v>
      </c>
      <c r="AG2" s="4"/>
      <c r="AH2" s="4"/>
    </row>
    <row r="3" spans="1:37">
      <c r="A3" s="8" t="s">
        <v>74</v>
      </c>
      <c r="B3" s="4"/>
      <c r="C3" s="4"/>
      <c r="D3" s="4"/>
      <c r="E3" s="8" t="s">
        <v>75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13</v>
      </c>
      <c r="AA3" s="2" t="s">
        <v>14</v>
      </c>
      <c r="AB3" s="2" t="s">
        <v>12</v>
      </c>
      <c r="AC3" s="2" t="s">
        <v>15</v>
      </c>
      <c r="AD3" s="3" t="s">
        <v>16</v>
      </c>
      <c r="AE3" s="55">
        <v>2</v>
      </c>
      <c r="AF3" s="58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17</v>
      </c>
      <c r="AA4" s="2" t="s">
        <v>18</v>
      </c>
      <c r="AB4" s="2" t="s">
        <v>12</v>
      </c>
      <c r="AC4" s="2"/>
      <c r="AD4" s="3"/>
      <c r="AE4" s="55">
        <v>3</v>
      </c>
      <c r="AF4" s="59">
        <v>123.45699999999999</v>
      </c>
      <c r="AG4" s="4"/>
      <c r="AH4" s="4"/>
    </row>
    <row r="5" spans="1:37">
      <c r="A5" s="8" t="s">
        <v>1367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19</v>
      </c>
      <c r="AA5" s="2" t="s">
        <v>14</v>
      </c>
      <c r="AB5" s="2" t="s">
        <v>12</v>
      </c>
      <c r="AC5" s="2" t="s">
        <v>15</v>
      </c>
      <c r="AD5" s="3" t="s">
        <v>16</v>
      </c>
      <c r="AE5" s="55">
        <v>4</v>
      </c>
      <c r="AF5" s="60">
        <v>123.4567</v>
      </c>
      <c r="AG5" s="4"/>
      <c r="AH5" s="4"/>
    </row>
    <row r="6" spans="1:37">
      <c r="A6" s="8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5" t="s">
        <v>20</v>
      </c>
      <c r="AF6" s="58">
        <v>123.46</v>
      </c>
      <c r="AG6" s="4"/>
      <c r="AH6" s="4"/>
    </row>
    <row r="7" spans="1:3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.5">
      <c r="A8" s="4" t="s">
        <v>77</v>
      </c>
      <c r="B8" s="36"/>
      <c r="C8" s="37"/>
      <c r="D8" s="9" t="str">
        <f>CONCATENATE(AA2," ",AB2," ",AC2," ",AD2)</f>
        <v xml:space="preserve">Prehľad rozpočtových nákladov v EUR  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10" t="s">
        <v>21</v>
      </c>
      <c r="B9" s="10" t="s">
        <v>22</v>
      </c>
      <c r="C9" s="10" t="s">
        <v>23</v>
      </c>
      <c r="D9" s="10" t="s">
        <v>24</v>
      </c>
      <c r="E9" s="10" t="s">
        <v>25</v>
      </c>
      <c r="F9" s="10" t="s">
        <v>26</v>
      </c>
      <c r="G9" s="10" t="s">
        <v>27</v>
      </c>
      <c r="H9" s="10" t="s">
        <v>28</v>
      </c>
      <c r="I9" s="10" t="s">
        <v>29</v>
      </c>
      <c r="J9" s="10" t="s">
        <v>30</v>
      </c>
      <c r="K9" s="39" t="s">
        <v>31</v>
      </c>
      <c r="L9" s="40"/>
      <c r="M9" s="41" t="s">
        <v>32</v>
      </c>
      <c r="N9" s="40"/>
      <c r="O9" s="10" t="s">
        <v>2</v>
      </c>
      <c r="P9" s="42" t="s">
        <v>33</v>
      </c>
      <c r="Q9" s="45" t="s">
        <v>25</v>
      </c>
      <c r="R9" s="45" t="s">
        <v>25</v>
      </c>
      <c r="S9" s="42" t="s">
        <v>25</v>
      </c>
      <c r="T9" s="46" t="s">
        <v>34</v>
      </c>
      <c r="U9" s="47" t="s">
        <v>35</v>
      </c>
      <c r="V9" s="48" t="s">
        <v>36</v>
      </c>
      <c r="W9" s="10" t="s">
        <v>37</v>
      </c>
      <c r="X9" s="10" t="s">
        <v>38</v>
      </c>
      <c r="Y9" s="10" t="s">
        <v>39</v>
      </c>
      <c r="Z9" s="61" t="s">
        <v>40</v>
      </c>
      <c r="AA9" s="61" t="s">
        <v>41</v>
      </c>
      <c r="AB9" s="10" t="s">
        <v>36</v>
      </c>
      <c r="AC9" s="10" t="s">
        <v>42</v>
      </c>
      <c r="AD9" s="10" t="s">
        <v>43</v>
      </c>
      <c r="AE9" s="62" t="s">
        <v>44</v>
      </c>
      <c r="AF9" s="62" t="s">
        <v>45</v>
      </c>
      <c r="AG9" s="62" t="s">
        <v>25</v>
      </c>
      <c r="AH9" s="62" t="s">
        <v>46</v>
      </c>
      <c r="AJ9" s="4" t="s">
        <v>78</v>
      </c>
      <c r="AK9" s="4" t="s">
        <v>80</v>
      </c>
    </row>
    <row r="10" spans="1:37">
      <c r="A10" s="11" t="s">
        <v>47</v>
      </c>
      <c r="B10" s="11" t="s">
        <v>48</v>
      </c>
      <c r="C10" s="38"/>
      <c r="D10" s="11" t="s">
        <v>49</v>
      </c>
      <c r="E10" s="11" t="s">
        <v>50</v>
      </c>
      <c r="F10" s="11" t="s">
        <v>51</v>
      </c>
      <c r="G10" s="11" t="s">
        <v>52</v>
      </c>
      <c r="H10" s="11" t="s">
        <v>53</v>
      </c>
      <c r="I10" s="11" t="s">
        <v>54</v>
      </c>
      <c r="J10" s="11"/>
      <c r="K10" s="11" t="s">
        <v>27</v>
      </c>
      <c r="L10" s="11" t="s">
        <v>30</v>
      </c>
      <c r="M10" s="43" t="s">
        <v>27</v>
      </c>
      <c r="N10" s="11" t="s">
        <v>30</v>
      </c>
      <c r="O10" s="11" t="s">
        <v>55</v>
      </c>
      <c r="P10" s="44"/>
      <c r="Q10" s="49" t="s">
        <v>56</v>
      </c>
      <c r="R10" s="49" t="s">
        <v>57</v>
      </c>
      <c r="S10" s="44" t="s">
        <v>58</v>
      </c>
      <c r="T10" s="50" t="s">
        <v>59</v>
      </c>
      <c r="U10" s="51" t="s">
        <v>60</v>
      </c>
      <c r="V10" s="52" t="s">
        <v>61</v>
      </c>
      <c r="W10" s="53"/>
      <c r="X10" s="54"/>
      <c r="Y10" s="54"/>
      <c r="Z10" s="63" t="s">
        <v>62</v>
      </c>
      <c r="AA10" s="63" t="s">
        <v>47</v>
      </c>
      <c r="AB10" s="11" t="s">
        <v>63</v>
      </c>
      <c r="AC10" s="54"/>
      <c r="AD10" s="54"/>
      <c r="AE10" s="64"/>
      <c r="AF10" s="64"/>
      <c r="AG10" s="64"/>
      <c r="AH10" s="64"/>
      <c r="AJ10" s="4" t="s">
        <v>79</v>
      </c>
      <c r="AK10" s="4" t="s">
        <v>81</v>
      </c>
    </row>
    <row r="12" spans="1:37">
      <c r="B12" s="65" t="s">
        <v>82</v>
      </c>
    </row>
    <row r="13" spans="1:37">
      <c r="B13" s="27" t="s">
        <v>83</v>
      </c>
    </row>
    <row r="14" spans="1:37">
      <c r="A14" s="25">
        <v>1</v>
      </c>
      <c r="B14" s="26" t="s">
        <v>84</v>
      </c>
      <c r="C14" s="27" t="s">
        <v>85</v>
      </c>
      <c r="D14" s="28" t="s">
        <v>86</v>
      </c>
      <c r="E14" s="29">
        <v>66.665000000000006</v>
      </c>
      <c r="F14" s="30" t="s">
        <v>87</v>
      </c>
      <c r="H14" s="31">
        <f>ROUND(E14*G14,2)</f>
        <v>0</v>
      </c>
      <c r="J14" s="31">
        <f>ROUND(E14*G14,2)</f>
        <v>0</v>
      </c>
      <c r="L14" s="32">
        <f>E14*K14</f>
        <v>0</v>
      </c>
      <c r="N14" s="29">
        <f>E14*M14</f>
        <v>0</v>
      </c>
      <c r="P14" s="30" t="s">
        <v>88</v>
      </c>
      <c r="V14" s="33" t="s">
        <v>69</v>
      </c>
      <c r="X14" s="27" t="s">
        <v>89</v>
      </c>
      <c r="Y14" s="27" t="s">
        <v>85</v>
      </c>
      <c r="Z14" s="30" t="s">
        <v>90</v>
      </c>
      <c r="AJ14" s="4" t="s">
        <v>91</v>
      </c>
      <c r="AK14" s="4" t="s">
        <v>92</v>
      </c>
    </row>
    <row r="15" spans="1:37">
      <c r="D15" s="66" t="s">
        <v>93</v>
      </c>
      <c r="E15" s="67"/>
      <c r="F15" s="68"/>
      <c r="G15" s="69"/>
      <c r="H15" s="69"/>
      <c r="I15" s="69"/>
      <c r="J15" s="69"/>
      <c r="K15" s="70"/>
      <c r="L15" s="70"/>
      <c r="M15" s="67"/>
      <c r="N15" s="67"/>
      <c r="O15" s="68"/>
      <c r="P15" s="68"/>
      <c r="Q15" s="67"/>
      <c r="R15" s="67"/>
      <c r="S15" s="67"/>
      <c r="T15" s="71"/>
      <c r="U15" s="71"/>
      <c r="V15" s="71" t="s">
        <v>0</v>
      </c>
      <c r="W15" s="72"/>
      <c r="X15" s="68"/>
    </row>
    <row r="16" spans="1:37">
      <c r="D16" s="66" t="s">
        <v>94</v>
      </c>
      <c r="E16" s="67"/>
      <c r="F16" s="68"/>
      <c r="G16" s="69"/>
      <c r="H16" s="69"/>
      <c r="I16" s="69"/>
      <c r="J16" s="69"/>
      <c r="K16" s="70"/>
      <c r="L16" s="70"/>
      <c r="M16" s="67"/>
      <c r="N16" s="67"/>
      <c r="O16" s="68"/>
      <c r="P16" s="68"/>
      <c r="Q16" s="67"/>
      <c r="R16" s="67"/>
      <c r="S16" s="67"/>
      <c r="T16" s="71"/>
      <c r="U16" s="71"/>
      <c r="V16" s="71" t="s">
        <v>0</v>
      </c>
      <c r="W16" s="72"/>
      <c r="X16" s="68"/>
    </row>
    <row r="17" spans="1:37" ht="25.5">
      <c r="D17" s="73" t="s">
        <v>95</v>
      </c>
      <c r="E17" s="74"/>
      <c r="F17" s="75"/>
      <c r="G17" s="76"/>
      <c r="H17" s="76"/>
      <c r="I17" s="76"/>
      <c r="J17" s="76"/>
      <c r="K17" s="77"/>
      <c r="L17" s="77"/>
      <c r="M17" s="74"/>
      <c r="N17" s="74"/>
      <c r="O17" s="75"/>
      <c r="P17" s="75"/>
      <c r="Q17" s="74"/>
      <c r="R17" s="74"/>
      <c r="S17" s="74"/>
      <c r="T17" s="78"/>
      <c r="U17" s="78"/>
      <c r="V17" s="78" t="s">
        <v>1</v>
      </c>
      <c r="W17" s="79"/>
      <c r="X17" s="75"/>
    </row>
    <row r="18" spans="1:37" ht="25.5">
      <c r="A18" s="25">
        <v>2</v>
      </c>
      <c r="B18" s="26" t="s">
        <v>96</v>
      </c>
      <c r="C18" s="27" t="s">
        <v>97</v>
      </c>
      <c r="D18" s="28" t="s">
        <v>98</v>
      </c>
      <c r="E18" s="29">
        <v>69.331999999999994</v>
      </c>
      <c r="F18" s="30" t="s">
        <v>87</v>
      </c>
      <c r="H18" s="31">
        <f>ROUND(E18*G18,2)</f>
        <v>0</v>
      </c>
      <c r="J18" s="31">
        <f>ROUND(E18*G18,2)</f>
        <v>0</v>
      </c>
      <c r="L18" s="32">
        <f>E18*K18</f>
        <v>0</v>
      </c>
      <c r="N18" s="29">
        <f>E18*M18</f>
        <v>0</v>
      </c>
      <c r="P18" s="30" t="s">
        <v>88</v>
      </c>
      <c r="V18" s="33" t="s">
        <v>69</v>
      </c>
      <c r="X18" s="27" t="s">
        <v>99</v>
      </c>
      <c r="Y18" s="27" t="s">
        <v>97</v>
      </c>
      <c r="Z18" s="30" t="s">
        <v>90</v>
      </c>
      <c r="AJ18" s="4" t="s">
        <v>91</v>
      </c>
      <c r="AK18" s="4" t="s">
        <v>92</v>
      </c>
    </row>
    <row r="19" spans="1:37" ht="25.5">
      <c r="D19" s="66" t="s">
        <v>100</v>
      </c>
      <c r="E19" s="67"/>
      <c r="F19" s="68"/>
      <c r="G19" s="69"/>
      <c r="H19" s="69"/>
      <c r="I19" s="69"/>
      <c r="J19" s="69"/>
      <c r="K19" s="70"/>
      <c r="L19" s="70"/>
      <c r="M19" s="67"/>
      <c r="N19" s="67"/>
      <c r="O19" s="68"/>
      <c r="P19" s="68"/>
      <c r="Q19" s="67"/>
      <c r="R19" s="67"/>
      <c r="S19" s="67"/>
      <c r="T19" s="71"/>
      <c r="U19" s="71"/>
      <c r="V19" s="71" t="s">
        <v>0</v>
      </c>
      <c r="W19" s="72"/>
      <c r="X19" s="68"/>
    </row>
    <row r="20" spans="1:37" ht="25.5">
      <c r="D20" s="66" t="s">
        <v>101</v>
      </c>
      <c r="E20" s="67"/>
      <c r="F20" s="68"/>
      <c r="G20" s="69"/>
      <c r="H20" s="69"/>
      <c r="I20" s="69"/>
      <c r="J20" s="69"/>
      <c r="K20" s="70"/>
      <c r="L20" s="70"/>
      <c r="M20" s="67"/>
      <c r="N20" s="67"/>
      <c r="O20" s="68"/>
      <c r="P20" s="68"/>
      <c r="Q20" s="67"/>
      <c r="R20" s="67"/>
      <c r="S20" s="67"/>
      <c r="T20" s="71"/>
      <c r="U20" s="71"/>
      <c r="V20" s="71" t="s">
        <v>0</v>
      </c>
      <c r="W20" s="72"/>
      <c r="X20" s="68"/>
    </row>
    <row r="21" spans="1:37">
      <c r="A21" s="25">
        <v>3</v>
      </c>
      <c r="B21" s="26" t="s">
        <v>96</v>
      </c>
      <c r="C21" s="27" t="s">
        <v>102</v>
      </c>
      <c r="D21" s="28" t="s">
        <v>103</v>
      </c>
      <c r="E21" s="29">
        <v>69.331999999999994</v>
      </c>
      <c r="F21" s="30" t="s">
        <v>87</v>
      </c>
      <c r="H21" s="31">
        <f>ROUND(E21*G21,2)</f>
        <v>0</v>
      </c>
      <c r="J21" s="31">
        <f>ROUND(E21*G21,2)</f>
        <v>0</v>
      </c>
      <c r="L21" s="32">
        <f>E21*K21</f>
        <v>0</v>
      </c>
      <c r="N21" s="29">
        <f>E21*M21</f>
        <v>0</v>
      </c>
      <c r="P21" s="30" t="s">
        <v>88</v>
      </c>
      <c r="V21" s="33" t="s">
        <v>69</v>
      </c>
      <c r="X21" s="27" t="s">
        <v>104</v>
      </c>
      <c r="Y21" s="27" t="s">
        <v>102</v>
      </c>
      <c r="Z21" s="30" t="s">
        <v>90</v>
      </c>
      <c r="AJ21" s="4" t="s">
        <v>91</v>
      </c>
      <c r="AK21" s="4" t="s">
        <v>92</v>
      </c>
    </row>
    <row r="22" spans="1:37">
      <c r="A22" s="25">
        <v>4</v>
      </c>
      <c r="B22" s="26" t="s">
        <v>84</v>
      </c>
      <c r="C22" s="27" t="s">
        <v>105</v>
      </c>
      <c r="D22" s="28" t="s">
        <v>106</v>
      </c>
      <c r="E22" s="29">
        <v>28.484000000000002</v>
      </c>
      <c r="F22" s="30" t="s">
        <v>87</v>
      </c>
      <c r="H22" s="31">
        <f>ROUND(E22*G22,2)</f>
        <v>0</v>
      </c>
      <c r="J22" s="31">
        <f>ROUND(E22*G22,2)</f>
        <v>0</v>
      </c>
      <c r="L22" s="32">
        <f>E22*K22</f>
        <v>0</v>
      </c>
      <c r="N22" s="29">
        <f>E22*M22</f>
        <v>0</v>
      </c>
      <c r="P22" s="30" t="s">
        <v>88</v>
      </c>
      <c r="V22" s="33" t="s">
        <v>69</v>
      </c>
      <c r="X22" s="27" t="s">
        <v>107</v>
      </c>
      <c r="Y22" s="27" t="s">
        <v>105</v>
      </c>
      <c r="Z22" s="30" t="s">
        <v>90</v>
      </c>
      <c r="AJ22" s="4" t="s">
        <v>91</v>
      </c>
      <c r="AK22" s="4" t="s">
        <v>92</v>
      </c>
    </row>
    <row r="23" spans="1:37" ht="25.5">
      <c r="D23" s="66" t="s">
        <v>108</v>
      </c>
      <c r="E23" s="67"/>
      <c r="F23" s="68"/>
      <c r="G23" s="69"/>
      <c r="H23" s="69"/>
      <c r="I23" s="69"/>
      <c r="J23" s="69"/>
      <c r="K23" s="70"/>
      <c r="L23" s="70"/>
      <c r="M23" s="67"/>
      <c r="N23" s="67"/>
      <c r="O23" s="68"/>
      <c r="P23" s="68"/>
      <c r="Q23" s="67"/>
      <c r="R23" s="67"/>
      <c r="S23" s="67"/>
      <c r="T23" s="71"/>
      <c r="U23" s="71"/>
      <c r="V23" s="71" t="s">
        <v>0</v>
      </c>
      <c r="W23" s="72"/>
      <c r="X23" s="68"/>
    </row>
    <row r="24" spans="1:37" ht="38.25">
      <c r="D24" s="66" t="s">
        <v>109</v>
      </c>
      <c r="E24" s="67"/>
      <c r="F24" s="68"/>
      <c r="G24" s="69"/>
      <c r="H24" s="69"/>
      <c r="I24" s="69"/>
      <c r="J24" s="69"/>
      <c r="K24" s="70"/>
      <c r="L24" s="70"/>
      <c r="M24" s="67"/>
      <c r="N24" s="67"/>
      <c r="O24" s="68"/>
      <c r="P24" s="68"/>
      <c r="Q24" s="67"/>
      <c r="R24" s="67"/>
      <c r="S24" s="67"/>
      <c r="T24" s="71"/>
      <c r="U24" s="71"/>
      <c r="V24" s="71" t="s">
        <v>0</v>
      </c>
      <c r="W24" s="72"/>
      <c r="X24" s="68"/>
    </row>
    <row r="25" spans="1:37" ht="25.5">
      <c r="D25" s="66" t="s">
        <v>110</v>
      </c>
      <c r="E25" s="67"/>
      <c r="F25" s="68"/>
      <c r="G25" s="69"/>
      <c r="H25" s="69"/>
      <c r="I25" s="69"/>
      <c r="J25" s="69"/>
      <c r="K25" s="70"/>
      <c r="L25" s="70"/>
      <c r="M25" s="67"/>
      <c r="N25" s="67"/>
      <c r="O25" s="68"/>
      <c r="P25" s="68"/>
      <c r="Q25" s="67"/>
      <c r="R25" s="67"/>
      <c r="S25" s="67"/>
      <c r="T25" s="71"/>
      <c r="U25" s="71"/>
      <c r="V25" s="71" t="s">
        <v>0</v>
      </c>
      <c r="W25" s="72"/>
      <c r="X25" s="68"/>
    </row>
    <row r="26" spans="1:37" ht="25.5">
      <c r="A26" s="25">
        <v>5</v>
      </c>
      <c r="B26" s="26" t="s">
        <v>96</v>
      </c>
      <c r="C26" s="27" t="s">
        <v>111</v>
      </c>
      <c r="D26" s="28" t="s">
        <v>112</v>
      </c>
      <c r="E26" s="29">
        <v>28.484000000000002</v>
      </c>
      <c r="F26" s="30" t="s">
        <v>87</v>
      </c>
      <c r="H26" s="31">
        <f>ROUND(E26*G26,2)</f>
        <v>0</v>
      </c>
      <c r="J26" s="31">
        <f>ROUND(E26*G26,2)</f>
        <v>0</v>
      </c>
      <c r="L26" s="32">
        <f>E26*K26</f>
        <v>0</v>
      </c>
      <c r="N26" s="29">
        <f>E26*M26</f>
        <v>0</v>
      </c>
      <c r="P26" s="30" t="s">
        <v>88</v>
      </c>
      <c r="V26" s="33" t="s">
        <v>69</v>
      </c>
      <c r="X26" s="27" t="s">
        <v>113</v>
      </c>
      <c r="Y26" s="27" t="s">
        <v>111</v>
      </c>
      <c r="Z26" s="30" t="s">
        <v>90</v>
      </c>
      <c r="AJ26" s="4" t="s">
        <v>91</v>
      </c>
      <c r="AK26" s="4" t="s">
        <v>92</v>
      </c>
    </row>
    <row r="27" spans="1:37" ht="25.5">
      <c r="A27" s="25">
        <v>6</v>
      </c>
      <c r="B27" s="26" t="s">
        <v>84</v>
      </c>
      <c r="C27" s="27" t="s">
        <v>114</v>
      </c>
      <c r="D27" s="28" t="s">
        <v>115</v>
      </c>
      <c r="E27" s="29">
        <v>97.816000000000003</v>
      </c>
      <c r="F27" s="30" t="s">
        <v>87</v>
      </c>
      <c r="H27" s="31">
        <f>ROUND(E27*G27,2)</f>
        <v>0</v>
      </c>
      <c r="J27" s="31">
        <f>ROUND(E27*G27,2)</f>
        <v>0</v>
      </c>
      <c r="L27" s="32">
        <f>E27*K27</f>
        <v>0</v>
      </c>
      <c r="N27" s="29">
        <f>E27*M27</f>
        <v>0</v>
      </c>
      <c r="P27" s="30" t="s">
        <v>88</v>
      </c>
      <c r="V27" s="33" t="s">
        <v>69</v>
      </c>
      <c r="X27" s="27" t="s">
        <v>116</v>
      </c>
      <c r="Y27" s="27" t="s">
        <v>114</v>
      </c>
      <c r="Z27" s="30" t="s">
        <v>117</v>
      </c>
      <c r="AJ27" s="4" t="s">
        <v>91</v>
      </c>
      <c r="AK27" s="4" t="s">
        <v>92</v>
      </c>
    </row>
    <row r="28" spans="1:37" ht="25.5">
      <c r="D28" s="66" t="s">
        <v>98</v>
      </c>
      <c r="E28" s="67"/>
      <c r="F28" s="68"/>
      <c r="G28" s="69"/>
      <c r="H28" s="69"/>
      <c r="I28" s="69"/>
      <c r="J28" s="69"/>
      <c r="K28" s="70"/>
      <c r="L28" s="70"/>
      <c r="M28" s="67"/>
      <c r="N28" s="67"/>
      <c r="O28" s="68"/>
      <c r="P28" s="68"/>
      <c r="Q28" s="67"/>
      <c r="R28" s="67"/>
      <c r="S28" s="67"/>
      <c r="T28" s="71"/>
      <c r="U28" s="71"/>
      <c r="V28" s="71" t="s">
        <v>0</v>
      </c>
      <c r="W28" s="72"/>
      <c r="X28" s="68"/>
    </row>
    <row r="29" spans="1:37">
      <c r="D29" s="66" t="s">
        <v>118</v>
      </c>
      <c r="E29" s="67"/>
      <c r="F29" s="68"/>
      <c r="G29" s="69"/>
      <c r="H29" s="69"/>
      <c r="I29" s="69"/>
      <c r="J29" s="69"/>
      <c r="K29" s="70"/>
      <c r="L29" s="70"/>
      <c r="M29" s="67"/>
      <c r="N29" s="67"/>
      <c r="O29" s="68"/>
      <c r="P29" s="68"/>
      <c r="Q29" s="67"/>
      <c r="R29" s="67"/>
      <c r="S29" s="67"/>
      <c r="T29" s="71"/>
      <c r="U29" s="71"/>
      <c r="V29" s="71" t="s">
        <v>0</v>
      </c>
      <c r="W29" s="72"/>
      <c r="X29" s="68"/>
    </row>
    <row r="30" spans="1:37">
      <c r="D30" s="66" t="s">
        <v>106</v>
      </c>
      <c r="E30" s="67"/>
      <c r="F30" s="68"/>
      <c r="G30" s="69"/>
      <c r="H30" s="69"/>
      <c r="I30" s="69"/>
      <c r="J30" s="69"/>
      <c r="K30" s="70"/>
      <c r="L30" s="70"/>
      <c r="M30" s="67"/>
      <c r="N30" s="67"/>
      <c r="O30" s="68"/>
      <c r="P30" s="68"/>
      <c r="Q30" s="67"/>
      <c r="R30" s="67"/>
      <c r="S30" s="67"/>
      <c r="T30" s="71"/>
      <c r="U30" s="71"/>
      <c r="V30" s="71" t="s">
        <v>0</v>
      </c>
      <c r="W30" s="72"/>
      <c r="X30" s="68"/>
    </row>
    <row r="31" spans="1:37">
      <c r="D31" s="66" t="s">
        <v>119</v>
      </c>
      <c r="E31" s="67"/>
      <c r="F31" s="68"/>
      <c r="G31" s="69"/>
      <c r="H31" s="69"/>
      <c r="I31" s="69"/>
      <c r="J31" s="69"/>
      <c r="K31" s="70"/>
      <c r="L31" s="70"/>
      <c r="M31" s="67"/>
      <c r="N31" s="67"/>
      <c r="O31" s="68"/>
      <c r="P31" s="68"/>
      <c r="Q31" s="67"/>
      <c r="R31" s="67"/>
      <c r="S31" s="67"/>
      <c r="T31" s="71"/>
      <c r="U31" s="71"/>
      <c r="V31" s="71" t="s">
        <v>0</v>
      </c>
      <c r="W31" s="72"/>
      <c r="X31" s="68"/>
    </row>
    <row r="32" spans="1:37" ht="25.5">
      <c r="A32" s="25">
        <v>7</v>
      </c>
      <c r="B32" s="26" t="s">
        <v>84</v>
      </c>
      <c r="C32" s="27" t="s">
        <v>120</v>
      </c>
      <c r="D32" s="28" t="s">
        <v>121</v>
      </c>
      <c r="E32" s="29">
        <v>489.08</v>
      </c>
      <c r="F32" s="30" t="s">
        <v>87</v>
      </c>
      <c r="H32" s="31">
        <f>ROUND(E32*G32,2)</f>
        <v>0</v>
      </c>
      <c r="J32" s="31">
        <f>ROUND(E32*G32,2)</f>
        <v>0</v>
      </c>
      <c r="L32" s="32">
        <f>E32*K32</f>
        <v>0</v>
      </c>
      <c r="N32" s="29">
        <f>E32*M32</f>
        <v>0</v>
      </c>
      <c r="P32" s="30" t="s">
        <v>88</v>
      </c>
      <c r="V32" s="33" t="s">
        <v>69</v>
      </c>
      <c r="X32" s="27" t="s">
        <v>122</v>
      </c>
      <c r="Y32" s="27" t="s">
        <v>120</v>
      </c>
      <c r="Z32" s="30" t="s">
        <v>117</v>
      </c>
      <c r="AJ32" s="4" t="s">
        <v>91</v>
      </c>
      <c r="AK32" s="4" t="s">
        <v>92</v>
      </c>
    </row>
    <row r="33" spans="1:37">
      <c r="D33" s="66" t="s">
        <v>123</v>
      </c>
      <c r="E33" s="67"/>
      <c r="F33" s="68"/>
      <c r="G33" s="69"/>
      <c r="H33" s="69"/>
      <c r="I33" s="69"/>
      <c r="J33" s="69"/>
      <c r="K33" s="70"/>
      <c r="L33" s="70"/>
      <c r="M33" s="67"/>
      <c r="N33" s="67"/>
      <c r="O33" s="68"/>
      <c r="P33" s="68"/>
      <c r="Q33" s="67"/>
      <c r="R33" s="67"/>
      <c r="S33" s="67"/>
      <c r="T33" s="71"/>
      <c r="U33" s="71"/>
      <c r="V33" s="71" t="s">
        <v>0</v>
      </c>
      <c r="W33" s="72"/>
      <c r="X33" s="68"/>
    </row>
    <row r="34" spans="1:37">
      <c r="A34" s="25">
        <v>8</v>
      </c>
      <c r="B34" s="26" t="s">
        <v>84</v>
      </c>
      <c r="C34" s="27" t="s">
        <v>124</v>
      </c>
      <c r="D34" s="28" t="s">
        <v>125</v>
      </c>
      <c r="E34" s="29">
        <v>97.816000000000003</v>
      </c>
      <c r="F34" s="30" t="s">
        <v>87</v>
      </c>
      <c r="H34" s="31">
        <f>ROUND(E34*G34,2)</f>
        <v>0</v>
      </c>
      <c r="J34" s="31">
        <f>ROUND(E34*G34,2)</f>
        <v>0</v>
      </c>
      <c r="L34" s="32">
        <f>E34*K34</f>
        <v>0</v>
      </c>
      <c r="N34" s="29">
        <f>E34*M34</f>
        <v>0</v>
      </c>
      <c r="P34" s="30" t="s">
        <v>88</v>
      </c>
      <c r="V34" s="33" t="s">
        <v>69</v>
      </c>
      <c r="X34" s="27" t="s">
        <v>126</v>
      </c>
      <c r="Y34" s="27" t="s">
        <v>124</v>
      </c>
      <c r="Z34" s="30" t="s">
        <v>117</v>
      </c>
      <c r="AJ34" s="4" t="s">
        <v>91</v>
      </c>
      <c r="AK34" s="4" t="s">
        <v>92</v>
      </c>
    </row>
    <row r="35" spans="1:37">
      <c r="A35" s="25">
        <v>9</v>
      </c>
      <c r="B35" s="26" t="s">
        <v>84</v>
      </c>
      <c r="C35" s="27" t="s">
        <v>127</v>
      </c>
      <c r="D35" s="28" t="s">
        <v>128</v>
      </c>
      <c r="E35" s="29">
        <v>8.6389999999999993</v>
      </c>
      <c r="F35" s="30" t="s">
        <v>87</v>
      </c>
      <c r="H35" s="31">
        <f>ROUND(E35*G35,2)</f>
        <v>0</v>
      </c>
      <c r="J35" s="31">
        <f>ROUND(E35*G35,2)</f>
        <v>0</v>
      </c>
      <c r="L35" s="32">
        <f>E35*K35</f>
        <v>0</v>
      </c>
      <c r="N35" s="29">
        <f>E35*M35</f>
        <v>0</v>
      </c>
      <c r="P35" s="30" t="s">
        <v>88</v>
      </c>
      <c r="V35" s="33" t="s">
        <v>69</v>
      </c>
      <c r="X35" s="27" t="s">
        <v>129</v>
      </c>
      <c r="Y35" s="27" t="s">
        <v>127</v>
      </c>
      <c r="Z35" s="30" t="s">
        <v>90</v>
      </c>
      <c r="AJ35" s="4" t="s">
        <v>91</v>
      </c>
      <c r="AK35" s="4" t="s">
        <v>92</v>
      </c>
    </row>
    <row r="36" spans="1:37" ht="25.5">
      <c r="D36" s="66" t="s">
        <v>130</v>
      </c>
      <c r="E36" s="67"/>
      <c r="F36" s="68"/>
      <c r="G36" s="69"/>
      <c r="H36" s="69"/>
      <c r="I36" s="69"/>
      <c r="J36" s="69"/>
      <c r="K36" s="70"/>
      <c r="L36" s="70"/>
      <c r="M36" s="67"/>
      <c r="N36" s="67"/>
      <c r="O36" s="68"/>
      <c r="P36" s="68"/>
      <c r="Q36" s="67"/>
      <c r="R36" s="67"/>
      <c r="S36" s="67"/>
      <c r="T36" s="71"/>
      <c r="U36" s="71"/>
      <c r="V36" s="71" t="s">
        <v>0</v>
      </c>
      <c r="W36" s="72"/>
      <c r="X36" s="68"/>
    </row>
    <row r="37" spans="1:37">
      <c r="D37" s="66" t="s">
        <v>131</v>
      </c>
      <c r="E37" s="67"/>
      <c r="F37" s="68"/>
      <c r="G37" s="69"/>
      <c r="H37" s="69"/>
      <c r="I37" s="69"/>
      <c r="J37" s="69"/>
      <c r="K37" s="70"/>
      <c r="L37" s="70"/>
      <c r="M37" s="67"/>
      <c r="N37" s="67"/>
      <c r="O37" s="68"/>
      <c r="P37" s="68"/>
      <c r="Q37" s="67"/>
      <c r="R37" s="67"/>
      <c r="S37" s="67"/>
      <c r="T37" s="71"/>
      <c r="U37" s="71"/>
      <c r="V37" s="71" t="s">
        <v>0</v>
      </c>
      <c r="W37" s="72"/>
      <c r="X37" s="68"/>
    </row>
    <row r="38" spans="1:37">
      <c r="A38" s="25">
        <v>10</v>
      </c>
      <c r="B38" s="26" t="s">
        <v>132</v>
      </c>
      <c r="C38" s="27" t="s">
        <v>133</v>
      </c>
      <c r="D38" s="28" t="s">
        <v>134</v>
      </c>
      <c r="E38" s="29">
        <v>14.427</v>
      </c>
      <c r="F38" s="30" t="s">
        <v>135</v>
      </c>
      <c r="I38" s="31">
        <f>ROUND(E38*G38,2)</f>
        <v>0</v>
      </c>
      <c r="J38" s="31">
        <f>ROUND(E38*G38,2)</f>
        <v>0</v>
      </c>
      <c r="K38" s="32">
        <v>1</v>
      </c>
      <c r="L38" s="32">
        <f>E38*K38</f>
        <v>14.427</v>
      </c>
      <c r="N38" s="29">
        <f>E38*M38</f>
        <v>0</v>
      </c>
      <c r="P38" s="30" t="s">
        <v>88</v>
      </c>
      <c r="V38" s="33" t="s">
        <v>68</v>
      </c>
      <c r="X38" s="27" t="s">
        <v>133</v>
      </c>
      <c r="Y38" s="27" t="s">
        <v>133</v>
      </c>
      <c r="Z38" s="30" t="s">
        <v>136</v>
      </c>
      <c r="AA38" s="27" t="s">
        <v>88</v>
      </c>
      <c r="AJ38" s="4" t="s">
        <v>137</v>
      </c>
      <c r="AK38" s="4" t="s">
        <v>92</v>
      </c>
    </row>
    <row r="39" spans="1:37">
      <c r="D39" s="66" t="s">
        <v>138</v>
      </c>
      <c r="E39" s="67"/>
      <c r="F39" s="68"/>
      <c r="G39" s="69"/>
      <c r="H39" s="69"/>
      <c r="I39" s="69"/>
      <c r="J39" s="69"/>
      <c r="K39" s="70"/>
      <c r="L39" s="70"/>
      <c r="M39" s="67"/>
      <c r="N39" s="67"/>
      <c r="O39" s="68"/>
      <c r="P39" s="68"/>
      <c r="Q39" s="67"/>
      <c r="R39" s="67"/>
      <c r="S39" s="67"/>
      <c r="T39" s="71"/>
      <c r="U39" s="71"/>
      <c r="V39" s="71" t="s">
        <v>0</v>
      </c>
      <c r="W39" s="72"/>
      <c r="X39" s="68"/>
    </row>
    <row r="40" spans="1:37">
      <c r="A40" s="25">
        <v>11</v>
      </c>
      <c r="B40" s="26" t="s">
        <v>84</v>
      </c>
      <c r="C40" s="27" t="s">
        <v>139</v>
      </c>
      <c r="D40" s="28" t="s">
        <v>140</v>
      </c>
      <c r="E40" s="29">
        <v>211.69499999999999</v>
      </c>
      <c r="F40" s="30" t="s">
        <v>141</v>
      </c>
      <c r="H40" s="31">
        <f>ROUND(E40*G40,2)</f>
        <v>0</v>
      </c>
      <c r="J40" s="31">
        <f>ROUND(E40*G40,2)</f>
        <v>0</v>
      </c>
      <c r="L40" s="32">
        <f>E40*K40</f>
        <v>0</v>
      </c>
      <c r="N40" s="29">
        <f>E40*M40</f>
        <v>0</v>
      </c>
      <c r="P40" s="30" t="s">
        <v>88</v>
      </c>
      <c r="V40" s="33" t="s">
        <v>69</v>
      </c>
      <c r="X40" s="27" t="s">
        <v>142</v>
      </c>
      <c r="Y40" s="27" t="s">
        <v>139</v>
      </c>
      <c r="Z40" s="30" t="s">
        <v>90</v>
      </c>
      <c r="AJ40" s="4" t="s">
        <v>91</v>
      </c>
      <c r="AK40" s="4" t="s">
        <v>92</v>
      </c>
    </row>
    <row r="41" spans="1:37">
      <c r="D41" s="66" t="s">
        <v>143</v>
      </c>
      <c r="E41" s="67"/>
      <c r="F41" s="68"/>
      <c r="G41" s="69"/>
      <c r="H41" s="69"/>
      <c r="I41" s="69"/>
      <c r="J41" s="69"/>
      <c r="K41" s="70"/>
      <c r="L41" s="70"/>
      <c r="M41" s="67"/>
      <c r="N41" s="67"/>
      <c r="O41" s="68"/>
      <c r="P41" s="68"/>
      <c r="Q41" s="67"/>
      <c r="R41" s="67"/>
      <c r="S41" s="67"/>
      <c r="T41" s="71"/>
      <c r="U41" s="71"/>
      <c r="V41" s="71" t="s">
        <v>0</v>
      </c>
      <c r="W41" s="72"/>
      <c r="X41" s="68"/>
    </row>
    <row r="42" spans="1:37">
      <c r="D42" s="66" t="s">
        <v>144</v>
      </c>
      <c r="E42" s="67"/>
      <c r="F42" s="68"/>
      <c r="G42" s="69"/>
      <c r="H42" s="69"/>
      <c r="I42" s="69"/>
      <c r="J42" s="69"/>
      <c r="K42" s="70"/>
      <c r="L42" s="70"/>
      <c r="M42" s="67"/>
      <c r="N42" s="67"/>
      <c r="O42" s="68"/>
      <c r="P42" s="68"/>
      <c r="Q42" s="67"/>
      <c r="R42" s="67"/>
      <c r="S42" s="67"/>
      <c r="T42" s="71"/>
      <c r="U42" s="71"/>
      <c r="V42" s="71" t="s">
        <v>0</v>
      </c>
      <c r="W42" s="72"/>
      <c r="X42" s="68"/>
    </row>
    <row r="43" spans="1:37">
      <c r="D43" s="66" t="s">
        <v>145</v>
      </c>
      <c r="E43" s="67"/>
      <c r="F43" s="68"/>
      <c r="G43" s="69"/>
      <c r="H43" s="69"/>
      <c r="I43" s="69"/>
      <c r="J43" s="69"/>
      <c r="K43" s="70"/>
      <c r="L43" s="70"/>
      <c r="M43" s="67"/>
      <c r="N43" s="67"/>
      <c r="O43" s="68"/>
      <c r="P43" s="68"/>
      <c r="Q43" s="67"/>
      <c r="R43" s="67"/>
      <c r="S43" s="67"/>
      <c r="T43" s="71"/>
      <c r="U43" s="71"/>
      <c r="V43" s="71" t="s">
        <v>0</v>
      </c>
      <c r="W43" s="72"/>
      <c r="X43" s="68"/>
    </row>
    <row r="44" spans="1:37">
      <c r="D44" s="66" t="s">
        <v>146</v>
      </c>
      <c r="E44" s="67"/>
      <c r="F44" s="68"/>
      <c r="G44" s="69"/>
      <c r="H44" s="69"/>
      <c r="I44" s="69"/>
      <c r="J44" s="69"/>
      <c r="K44" s="70"/>
      <c r="L44" s="70"/>
      <c r="M44" s="67"/>
      <c r="N44" s="67"/>
      <c r="O44" s="68"/>
      <c r="P44" s="68"/>
      <c r="Q44" s="67"/>
      <c r="R44" s="67"/>
      <c r="S44" s="67"/>
      <c r="T44" s="71"/>
      <c r="U44" s="71"/>
      <c r="V44" s="71" t="s">
        <v>0</v>
      </c>
      <c r="W44" s="72"/>
      <c r="X44" s="68"/>
    </row>
    <row r="45" spans="1:37">
      <c r="D45" s="66" t="s">
        <v>147</v>
      </c>
      <c r="E45" s="67"/>
      <c r="F45" s="68"/>
      <c r="G45" s="69"/>
      <c r="H45" s="69"/>
      <c r="I45" s="69"/>
      <c r="J45" s="69"/>
      <c r="K45" s="70"/>
      <c r="L45" s="70"/>
      <c r="M45" s="67"/>
      <c r="N45" s="67"/>
      <c r="O45" s="68"/>
      <c r="P45" s="68"/>
      <c r="Q45" s="67"/>
      <c r="R45" s="67"/>
      <c r="S45" s="67"/>
      <c r="T45" s="71"/>
      <c r="U45" s="71"/>
      <c r="V45" s="71" t="s">
        <v>0</v>
      </c>
      <c r="W45" s="72"/>
      <c r="X45" s="68"/>
    </row>
    <row r="46" spans="1:37">
      <c r="D46" s="66" t="s">
        <v>148</v>
      </c>
      <c r="E46" s="67"/>
      <c r="F46" s="68"/>
      <c r="G46" s="69"/>
      <c r="H46" s="69"/>
      <c r="I46" s="69"/>
      <c r="J46" s="69"/>
      <c r="K46" s="70"/>
      <c r="L46" s="70"/>
      <c r="M46" s="67"/>
      <c r="N46" s="67"/>
      <c r="O46" s="68"/>
      <c r="P46" s="68"/>
      <c r="Q46" s="67"/>
      <c r="R46" s="67"/>
      <c r="S46" s="67"/>
      <c r="T46" s="71"/>
      <c r="U46" s="71"/>
      <c r="V46" s="71" t="s">
        <v>0</v>
      </c>
      <c r="W46" s="72"/>
      <c r="X46" s="68"/>
    </row>
    <row r="47" spans="1:37" ht="25.5">
      <c r="A47" s="25">
        <v>12</v>
      </c>
      <c r="B47" s="26" t="s">
        <v>149</v>
      </c>
      <c r="C47" s="27" t="s">
        <v>150</v>
      </c>
      <c r="D47" s="28" t="s">
        <v>151</v>
      </c>
      <c r="E47" s="29">
        <v>14.619</v>
      </c>
      <c r="F47" s="30" t="s">
        <v>141</v>
      </c>
      <c r="H47" s="31">
        <f>ROUND(E47*G47,2)</f>
        <v>0</v>
      </c>
      <c r="J47" s="31">
        <f>ROUND(E47*G47,2)</f>
        <v>0</v>
      </c>
      <c r="L47" s="32">
        <f>E47*K47</f>
        <v>0</v>
      </c>
      <c r="N47" s="29">
        <f>E47*M47</f>
        <v>0</v>
      </c>
      <c r="P47" s="30" t="s">
        <v>88</v>
      </c>
      <c r="V47" s="33" t="s">
        <v>69</v>
      </c>
      <c r="X47" s="27" t="s">
        <v>150</v>
      </c>
      <c r="Y47" s="27" t="s">
        <v>150</v>
      </c>
      <c r="Z47" s="30" t="s">
        <v>152</v>
      </c>
      <c r="AJ47" s="4" t="s">
        <v>91</v>
      </c>
      <c r="AK47" s="4" t="s">
        <v>92</v>
      </c>
    </row>
    <row r="48" spans="1:37" ht="25.5">
      <c r="D48" s="66" t="s">
        <v>153</v>
      </c>
      <c r="E48" s="67"/>
      <c r="F48" s="68"/>
      <c r="G48" s="69"/>
      <c r="H48" s="69"/>
      <c r="I48" s="69"/>
      <c r="J48" s="69"/>
      <c r="K48" s="70"/>
      <c r="L48" s="70"/>
      <c r="M48" s="67"/>
      <c r="N48" s="67"/>
      <c r="O48" s="68"/>
      <c r="P48" s="68"/>
      <c r="Q48" s="67"/>
      <c r="R48" s="67"/>
      <c r="S48" s="67"/>
      <c r="T48" s="71"/>
      <c r="U48" s="71"/>
      <c r="V48" s="71" t="s">
        <v>0</v>
      </c>
      <c r="W48" s="72"/>
      <c r="X48" s="68"/>
    </row>
    <row r="49" spans="1:37">
      <c r="D49" s="66" t="s">
        <v>154</v>
      </c>
      <c r="E49" s="67"/>
      <c r="F49" s="68"/>
      <c r="G49" s="69"/>
      <c r="H49" s="69"/>
      <c r="I49" s="69"/>
      <c r="J49" s="69"/>
      <c r="K49" s="70"/>
      <c r="L49" s="70"/>
      <c r="M49" s="67"/>
      <c r="N49" s="67"/>
      <c r="O49" s="68"/>
      <c r="P49" s="68"/>
      <c r="Q49" s="67"/>
      <c r="R49" s="67"/>
      <c r="S49" s="67"/>
      <c r="T49" s="71"/>
      <c r="U49" s="71"/>
      <c r="V49" s="71" t="s">
        <v>0</v>
      </c>
      <c r="W49" s="72"/>
      <c r="X49" s="68"/>
    </row>
    <row r="50" spans="1:37">
      <c r="A50" s="25">
        <v>13</v>
      </c>
      <c r="B50" s="26" t="s">
        <v>132</v>
      </c>
      <c r="C50" s="27" t="s">
        <v>155</v>
      </c>
      <c r="D50" s="28" t="s">
        <v>156</v>
      </c>
      <c r="E50" s="29">
        <v>14.619</v>
      </c>
      <c r="F50" s="30" t="s">
        <v>141</v>
      </c>
      <c r="I50" s="31">
        <f>ROUND(E50*G50,2)</f>
        <v>0</v>
      </c>
      <c r="J50" s="31">
        <f>ROUND(E50*G50,2)</f>
        <v>0</v>
      </c>
      <c r="K50" s="32">
        <v>1E-4</v>
      </c>
      <c r="L50" s="32">
        <f>E50*K50</f>
        <v>1.4619000000000001E-3</v>
      </c>
      <c r="N50" s="29">
        <f>E50*M50</f>
        <v>0</v>
      </c>
      <c r="P50" s="30" t="s">
        <v>88</v>
      </c>
      <c r="V50" s="33" t="s">
        <v>68</v>
      </c>
      <c r="X50" s="27" t="s">
        <v>155</v>
      </c>
      <c r="Y50" s="27" t="s">
        <v>155</v>
      </c>
      <c r="Z50" s="30" t="s">
        <v>157</v>
      </c>
      <c r="AA50" s="27" t="s">
        <v>88</v>
      </c>
      <c r="AJ50" s="4" t="s">
        <v>137</v>
      </c>
      <c r="AK50" s="4" t="s">
        <v>92</v>
      </c>
    </row>
    <row r="51" spans="1:37">
      <c r="D51" s="81" t="s">
        <v>158</v>
      </c>
      <c r="E51" s="82">
        <f>J51</f>
        <v>0</v>
      </c>
      <c r="H51" s="82">
        <f>SUM(H12:H50)</f>
        <v>0</v>
      </c>
      <c r="I51" s="82">
        <f>SUM(I12:I50)</f>
        <v>0</v>
      </c>
      <c r="J51" s="82">
        <f>SUM(J12:J50)</f>
        <v>0</v>
      </c>
      <c r="L51" s="83">
        <f>SUM(L12:L50)</f>
        <v>14.4284619</v>
      </c>
      <c r="N51" s="84">
        <f>SUM(N12:N50)</f>
        <v>0</v>
      </c>
      <c r="W51" s="34">
        <f>SUM(W12:W50)</f>
        <v>0</v>
      </c>
    </row>
    <row r="53" spans="1:37">
      <c r="B53" s="27" t="s">
        <v>159</v>
      </c>
    </row>
    <row r="54" spans="1:37">
      <c r="A54" s="25">
        <v>14</v>
      </c>
      <c r="B54" s="26" t="s">
        <v>160</v>
      </c>
      <c r="C54" s="27" t="s">
        <v>161</v>
      </c>
      <c r="D54" s="28" t="s">
        <v>162</v>
      </c>
      <c r="E54" s="29">
        <v>23.864999999999998</v>
      </c>
      <c r="F54" s="30" t="s">
        <v>87</v>
      </c>
      <c r="H54" s="31">
        <f>ROUND(E54*G54,2)</f>
        <v>0</v>
      </c>
      <c r="J54" s="31">
        <f>ROUND(E54*G54,2)</f>
        <v>0</v>
      </c>
      <c r="K54" s="32">
        <v>2.23706</v>
      </c>
      <c r="L54" s="32">
        <f>E54*K54</f>
        <v>53.387436899999997</v>
      </c>
      <c r="N54" s="29">
        <f>E54*M54</f>
        <v>0</v>
      </c>
      <c r="P54" s="30" t="s">
        <v>88</v>
      </c>
      <c r="V54" s="33" t="s">
        <v>69</v>
      </c>
      <c r="X54" s="27" t="s">
        <v>163</v>
      </c>
      <c r="Y54" s="27" t="s">
        <v>161</v>
      </c>
      <c r="Z54" s="30" t="s">
        <v>164</v>
      </c>
      <c r="AJ54" s="4" t="s">
        <v>91</v>
      </c>
      <c r="AK54" s="4" t="s">
        <v>92</v>
      </c>
    </row>
    <row r="55" spans="1:37">
      <c r="D55" s="66" t="s">
        <v>165</v>
      </c>
      <c r="E55" s="67"/>
      <c r="F55" s="68"/>
      <c r="G55" s="69"/>
      <c r="H55" s="69"/>
      <c r="I55" s="69"/>
      <c r="J55" s="69"/>
      <c r="K55" s="70"/>
      <c r="L55" s="70"/>
      <c r="M55" s="67"/>
      <c r="N55" s="67"/>
      <c r="O55" s="68"/>
      <c r="P55" s="68"/>
      <c r="Q55" s="67"/>
      <c r="R55" s="67"/>
      <c r="S55" s="67"/>
      <c r="T55" s="71"/>
      <c r="U55" s="71"/>
      <c r="V55" s="71" t="s">
        <v>0</v>
      </c>
      <c r="W55" s="72"/>
      <c r="X55" s="68"/>
    </row>
    <row r="56" spans="1:37">
      <c r="D56" s="66" t="s">
        <v>166</v>
      </c>
      <c r="E56" s="67"/>
      <c r="F56" s="68"/>
      <c r="G56" s="69"/>
      <c r="H56" s="69"/>
      <c r="I56" s="69"/>
      <c r="J56" s="69"/>
      <c r="K56" s="70"/>
      <c r="L56" s="70"/>
      <c r="M56" s="67"/>
      <c r="N56" s="67"/>
      <c r="O56" s="68"/>
      <c r="P56" s="68"/>
      <c r="Q56" s="67"/>
      <c r="R56" s="67"/>
      <c r="S56" s="67"/>
      <c r="T56" s="71"/>
      <c r="U56" s="71"/>
      <c r="V56" s="71" t="s">
        <v>0</v>
      </c>
      <c r="W56" s="72"/>
      <c r="X56" s="68"/>
    </row>
    <row r="57" spans="1:37">
      <c r="D57" s="66" t="s">
        <v>167</v>
      </c>
      <c r="E57" s="67"/>
      <c r="F57" s="68"/>
      <c r="G57" s="69"/>
      <c r="H57" s="69"/>
      <c r="I57" s="69"/>
      <c r="J57" s="69"/>
      <c r="K57" s="70"/>
      <c r="L57" s="70"/>
      <c r="M57" s="67"/>
      <c r="N57" s="67"/>
      <c r="O57" s="68"/>
      <c r="P57" s="68"/>
      <c r="Q57" s="67"/>
      <c r="R57" s="67"/>
      <c r="S57" s="67"/>
      <c r="T57" s="71"/>
      <c r="U57" s="71"/>
      <c r="V57" s="71" t="s">
        <v>0</v>
      </c>
      <c r="W57" s="72"/>
      <c r="X57" s="68"/>
    </row>
    <row r="58" spans="1:37">
      <c r="D58" s="66" t="s">
        <v>168</v>
      </c>
      <c r="E58" s="67"/>
      <c r="F58" s="68"/>
      <c r="G58" s="69"/>
      <c r="H58" s="69"/>
      <c r="I58" s="69"/>
      <c r="J58" s="69"/>
      <c r="K58" s="70"/>
      <c r="L58" s="70"/>
      <c r="M58" s="67"/>
      <c r="N58" s="67"/>
      <c r="O58" s="68"/>
      <c r="P58" s="68"/>
      <c r="Q58" s="67"/>
      <c r="R58" s="67"/>
      <c r="S58" s="67"/>
      <c r="T58" s="71"/>
      <c r="U58" s="71"/>
      <c r="V58" s="71" t="s">
        <v>0</v>
      </c>
      <c r="W58" s="72"/>
      <c r="X58" s="68"/>
    </row>
    <row r="59" spans="1:37">
      <c r="D59" s="66" t="s">
        <v>169</v>
      </c>
      <c r="E59" s="67"/>
      <c r="F59" s="68"/>
      <c r="G59" s="69"/>
      <c r="H59" s="69"/>
      <c r="I59" s="69"/>
      <c r="J59" s="69"/>
      <c r="K59" s="70"/>
      <c r="L59" s="70"/>
      <c r="M59" s="67"/>
      <c r="N59" s="67"/>
      <c r="O59" s="68"/>
      <c r="P59" s="68"/>
      <c r="Q59" s="67"/>
      <c r="R59" s="67"/>
      <c r="S59" s="67"/>
      <c r="T59" s="71"/>
      <c r="U59" s="71"/>
      <c r="V59" s="71" t="s">
        <v>0</v>
      </c>
      <c r="W59" s="72"/>
      <c r="X59" s="68"/>
    </row>
    <row r="60" spans="1:37">
      <c r="D60" s="66" t="s">
        <v>170</v>
      </c>
      <c r="E60" s="67"/>
      <c r="F60" s="68"/>
      <c r="G60" s="69"/>
      <c r="H60" s="69"/>
      <c r="I60" s="69"/>
      <c r="J60" s="69"/>
      <c r="K60" s="70"/>
      <c r="L60" s="70"/>
      <c r="M60" s="67"/>
      <c r="N60" s="67"/>
      <c r="O60" s="68"/>
      <c r="P60" s="68"/>
      <c r="Q60" s="67"/>
      <c r="R60" s="67"/>
      <c r="S60" s="67"/>
      <c r="T60" s="71"/>
      <c r="U60" s="71"/>
      <c r="V60" s="71" t="s">
        <v>0</v>
      </c>
      <c r="W60" s="72"/>
      <c r="X60" s="68"/>
    </row>
    <row r="61" spans="1:37" ht="25.5">
      <c r="A61" s="25">
        <v>15</v>
      </c>
      <c r="B61" s="26" t="s">
        <v>160</v>
      </c>
      <c r="C61" s="27" t="s">
        <v>171</v>
      </c>
      <c r="D61" s="28" t="s">
        <v>172</v>
      </c>
      <c r="E61" s="29">
        <v>203.47399999999999</v>
      </c>
      <c r="F61" s="30" t="s">
        <v>141</v>
      </c>
      <c r="H61" s="31">
        <f>ROUND(E61*G61,2)</f>
        <v>0</v>
      </c>
      <c r="J61" s="31">
        <f>ROUND(E61*G61,2)</f>
        <v>0</v>
      </c>
      <c r="K61" s="32">
        <v>6.2700000000000004E-3</v>
      </c>
      <c r="L61" s="32">
        <f>E61*K61</f>
        <v>1.2757819800000001</v>
      </c>
      <c r="N61" s="29">
        <f>E61*M61</f>
        <v>0</v>
      </c>
      <c r="P61" s="30" t="s">
        <v>88</v>
      </c>
      <c r="V61" s="33" t="s">
        <v>69</v>
      </c>
      <c r="X61" s="27" t="s">
        <v>173</v>
      </c>
      <c r="Y61" s="27" t="s">
        <v>171</v>
      </c>
      <c r="Z61" s="30" t="s">
        <v>136</v>
      </c>
      <c r="AJ61" s="4" t="s">
        <v>91</v>
      </c>
      <c r="AK61" s="4" t="s">
        <v>92</v>
      </c>
    </row>
    <row r="62" spans="1:37">
      <c r="D62" s="66" t="s">
        <v>174</v>
      </c>
      <c r="E62" s="67"/>
      <c r="F62" s="68"/>
      <c r="G62" s="69"/>
      <c r="H62" s="69"/>
      <c r="I62" s="69"/>
      <c r="J62" s="69"/>
      <c r="K62" s="70"/>
      <c r="L62" s="70"/>
      <c r="M62" s="67"/>
      <c r="N62" s="67"/>
      <c r="O62" s="68"/>
      <c r="P62" s="68"/>
      <c r="Q62" s="67"/>
      <c r="R62" s="67"/>
      <c r="S62" s="67"/>
      <c r="T62" s="71"/>
      <c r="U62" s="71"/>
      <c r="V62" s="71" t="s">
        <v>0</v>
      </c>
      <c r="W62" s="72"/>
      <c r="X62" s="68"/>
    </row>
    <row r="63" spans="1:37" ht="25.5">
      <c r="D63" s="66" t="s">
        <v>175</v>
      </c>
      <c r="E63" s="67"/>
      <c r="F63" s="68"/>
      <c r="G63" s="69"/>
      <c r="H63" s="69"/>
      <c r="I63" s="69"/>
      <c r="J63" s="69"/>
      <c r="K63" s="70"/>
      <c r="L63" s="70"/>
      <c r="M63" s="67"/>
      <c r="N63" s="67"/>
      <c r="O63" s="68"/>
      <c r="P63" s="68"/>
      <c r="Q63" s="67"/>
      <c r="R63" s="67"/>
      <c r="S63" s="67"/>
      <c r="T63" s="71"/>
      <c r="U63" s="71"/>
      <c r="V63" s="71" t="s">
        <v>0</v>
      </c>
      <c r="W63" s="72"/>
      <c r="X63" s="68"/>
    </row>
    <row r="64" spans="1:37" ht="25.5">
      <c r="D64" s="66" t="s">
        <v>176</v>
      </c>
      <c r="E64" s="67"/>
      <c r="F64" s="68"/>
      <c r="G64" s="69"/>
      <c r="H64" s="69"/>
      <c r="I64" s="69"/>
      <c r="J64" s="69"/>
      <c r="K64" s="70"/>
      <c r="L64" s="70"/>
      <c r="M64" s="67"/>
      <c r="N64" s="67"/>
      <c r="O64" s="68"/>
      <c r="P64" s="68"/>
      <c r="Q64" s="67"/>
      <c r="R64" s="67"/>
      <c r="S64" s="67"/>
      <c r="T64" s="71"/>
      <c r="U64" s="71"/>
      <c r="V64" s="71" t="s">
        <v>0</v>
      </c>
      <c r="W64" s="72"/>
      <c r="X64" s="68"/>
    </row>
    <row r="65" spans="1:37">
      <c r="D65" s="66" t="s">
        <v>177</v>
      </c>
      <c r="E65" s="67"/>
      <c r="F65" s="68"/>
      <c r="G65" s="69"/>
      <c r="H65" s="69"/>
      <c r="I65" s="69"/>
      <c r="J65" s="69"/>
      <c r="K65" s="70"/>
      <c r="L65" s="70"/>
      <c r="M65" s="67"/>
      <c r="N65" s="67"/>
      <c r="O65" s="68"/>
      <c r="P65" s="68"/>
      <c r="Q65" s="67"/>
      <c r="R65" s="67"/>
      <c r="S65" s="67"/>
      <c r="T65" s="71"/>
      <c r="U65" s="71"/>
      <c r="V65" s="71" t="s">
        <v>0</v>
      </c>
      <c r="W65" s="72"/>
      <c r="X65" s="68"/>
    </row>
    <row r="66" spans="1:37">
      <c r="D66" s="66" t="s">
        <v>178</v>
      </c>
      <c r="E66" s="67"/>
      <c r="F66" s="68"/>
      <c r="G66" s="69"/>
      <c r="H66" s="69"/>
      <c r="I66" s="69"/>
      <c r="J66" s="69"/>
      <c r="K66" s="70"/>
      <c r="L66" s="70"/>
      <c r="M66" s="67"/>
      <c r="N66" s="67"/>
      <c r="O66" s="68"/>
      <c r="P66" s="68"/>
      <c r="Q66" s="67"/>
      <c r="R66" s="67"/>
      <c r="S66" s="67"/>
      <c r="T66" s="71"/>
      <c r="U66" s="71"/>
      <c r="V66" s="71" t="s">
        <v>0</v>
      </c>
      <c r="W66" s="72"/>
      <c r="X66" s="68"/>
    </row>
    <row r="67" spans="1:37">
      <c r="A67" s="25">
        <v>16</v>
      </c>
      <c r="B67" s="26" t="s">
        <v>160</v>
      </c>
      <c r="C67" s="27" t="s">
        <v>179</v>
      </c>
      <c r="D67" s="28" t="s">
        <v>180</v>
      </c>
      <c r="E67" s="29">
        <v>29.419</v>
      </c>
      <c r="F67" s="30" t="s">
        <v>87</v>
      </c>
      <c r="H67" s="31">
        <f>ROUND(E67*G67,2)</f>
        <v>0</v>
      </c>
      <c r="J67" s="31">
        <f>ROUND(E67*G67,2)</f>
        <v>0</v>
      </c>
      <c r="L67" s="32">
        <f>E67*K67</f>
        <v>0</v>
      </c>
      <c r="N67" s="29">
        <f>E67*M67</f>
        <v>0</v>
      </c>
      <c r="P67" s="30" t="s">
        <v>88</v>
      </c>
      <c r="V67" s="33" t="s">
        <v>69</v>
      </c>
      <c r="X67" s="27" t="s">
        <v>181</v>
      </c>
      <c r="Y67" s="27" t="s">
        <v>179</v>
      </c>
      <c r="Z67" s="30" t="s">
        <v>164</v>
      </c>
      <c r="AJ67" s="4" t="s">
        <v>91</v>
      </c>
      <c r="AK67" s="4" t="s">
        <v>92</v>
      </c>
    </row>
    <row r="68" spans="1:37" ht="25.5">
      <c r="D68" s="66" t="s">
        <v>182</v>
      </c>
      <c r="E68" s="67"/>
      <c r="F68" s="68"/>
      <c r="G68" s="69"/>
      <c r="H68" s="69"/>
      <c r="I68" s="69"/>
      <c r="J68" s="69"/>
      <c r="K68" s="70"/>
      <c r="L68" s="70"/>
      <c r="M68" s="67"/>
      <c r="N68" s="67"/>
      <c r="O68" s="68"/>
      <c r="P68" s="68"/>
      <c r="Q68" s="67"/>
      <c r="R68" s="67"/>
      <c r="S68" s="67"/>
      <c r="T68" s="71"/>
      <c r="U68" s="71"/>
      <c r="V68" s="71" t="s">
        <v>0</v>
      </c>
      <c r="W68" s="72"/>
      <c r="X68" s="68"/>
    </row>
    <row r="69" spans="1:37">
      <c r="D69" s="66" t="s">
        <v>183</v>
      </c>
      <c r="E69" s="67"/>
      <c r="F69" s="68"/>
      <c r="G69" s="69"/>
      <c r="H69" s="69"/>
      <c r="I69" s="69"/>
      <c r="J69" s="69"/>
      <c r="K69" s="70"/>
      <c r="L69" s="70"/>
      <c r="M69" s="67"/>
      <c r="N69" s="67"/>
      <c r="O69" s="68"/>
      <c r="P69" s="68"/>
      <c r="Q69" s="67"/>
      <c r="R69" s="67"/>
      <c r="S69" s="67"/>
      <c r="T69" s="71"/>
      <c r="U69" s="71"/>
      <c r="V69" s="71" t="s">
        <v>0</v>
      </c>
      <c r="W69" s="72"/>
      <c r="X69" s="68"/>
    </row>
    <row r="70" spans="1:37">
      <c r="D70" s="66" t="s">
        <v>184</v>
      </c>
      <c r="E70" s="67"/>
      <c r="F70" s="68"/>
      <c r="G70" s="69"/>
      <c r="H70" s="69"/>
      <c r="I70" s="69"/>
      <c r="J70" s="69"/>
      <c r="K70" s="70"/>
      <c r="L70" s="70"/>
      <c r="M70" s="67"/>
      <c r="N70" s="67"/>
      <c r="O70" s="68"/>
      <c r="P70" s="68"/>
      <c r="Q70" s="67"/>
      <c r="R70" s="67"/>
      <c r="S70" s="67"/>
      <c r="T70" s="71"/>
      <c r="U70" s="71"/>
      <c r="V70" s="71" t="s">
        <v>0</v>
      </c>
      <c r="W70" s="72"/>
      <c r="X70" s="68"/>
    </row>
    <row r="71" spans="1:37">
      <c r="D71" s="66" t="s">
        <v>185</v>
      </c>
      <c r="E71" s="67"/>
      <c r="F71" s="68"/>
      <c r="G71" s="69"/>
      <c r="H71" s="69"/>
      <c r="I71" s="69"/>
      <c r="J71" s="69"/>
      <c r="K71" s="70"/>
      <c r="L71" s="70"/>
      <c r="M71" s="67"/>
      <c r="N71" s="67"/>
      <c r="O71" s="68"/>
      <c r="P71" s="68"/>
      <c r="Q71" s="67"/>
      <c r="R71" s="67"/>
      <c r="S71" s="67"/>
      <c r="T71" s="71"/>
      <c r="U71" s="71"/>
      <c r="V71" s="71" t="s">
        <v>0</v>
      </c>
      <c r="W71" s="72"/>
      <c r="X71" s="68"/>
    </row>
    <row r="72" spans="1:37">
      <c r="A72" s="25">
        <v>17</v>
      </c>
      <c r="B72" s="26" t="s">
        <v>160</v>
      </c>
      <c r="C72" s="27" t="s">
        <v>186</v>
      </c>
      <c r="D72" s="28" t="s">
        <v>187</v>
      </c>
      <c r="E72" s="29">
        <v>1.901</v>
      </c>
      <c r="F72" s="30" t="s">
        <v>135</v>
      </c>
      <c r="H72" s="31">
        <f>ROUND(E72*G72,2)</f>
        <v>0</v>
      </c>
      <c r="J72" s="31">
        <f>ROUND(E72*G72,2)</f>
        <v>0</v>
      </c>
      <c r="K72" s="32">
        <v>1.1499699999999999</v>
      </c>
      <c r="L72" s="32">
        <f>E72*K72</f>
        <v>2.1860929699999998</v>
      </c>
      <c r="N72" s="29">
        <f>E72*M72</f>
        <v>0</v>
      </c>
      <c r="P72" s="30" t="s">
        <v>88</v>
      </c>
      <c r="V72" s="33" t="s">
        <v>69</v>
      </c>
      <c r="X72" s="27" t="s">
        <v>188</v>
      </c>
      <c r="Y72" s="27" t="s">
        <v>186</v>
      </c>
      <c r="Z72" s="30" t="s">
        <v>164</v>
      </c>
      <c r="AJ72" s="4" t="s">
        <v>91</v>
      </c>
      <c r="AK72" s="4" t="s">
        <v>92</v>
      </c>
    </row>
    <row r="73" spans="1:37">
      <c r="D73" s="66" t="s">
        <v>189</v>
      </c>
      <c r="E73" s="67"/>
      <c r="F73" s="68"/>
      <c r="G73" s="69"/>
      <c r="H73" s="69"/>
      <c r="I73" s="69"/>
      <c r="J73" s="69"/>
      <c r="K73" s="70"/>
      <c r="L73" s="70"/>
      <c r="M73" s="67"/>
      <c r="N73" s="67"/>
      <c r="O73" s="68"/>
      <c r="P73" s="68"/>
      <c r="Q73" s="67"/>
      <c r="R73" s="67"/>
      <c r="S73" s="67"/>
      <c r="T73" s="71"/>
      <c r="U73" s="71"/>
      <c r="V73" s="71" t="s">
        <v>0</v>
      </c>
      <c r="W73" s="72"/>
      <c r="X73" s="68"/>
    </row>
    <row r="74" spans="1:37">
      <c r="D74" s="66" t="s">
        <v>190</v>
      </c>
      <c r="E74" s="67"/>
      <c r="F74" s="68"/>
      <c r="G74" s="69"/>
      <c r="H74" s="69"/>
      <c r="I74" s="69"/>
      <c r="J74" s="69"/>
      <c r="K74" s="70"/>
      <c r="L74" s="70"/>
      <c r="M74" s="67"/>
      <c r="N74" s="67"/>
      <c r="O74" s="68"/>
      <c r="P74" s="68"/>
      <c r="Q74" s="67"/>
      <c r="R74" s="67"/>
      <c r="S74" s="67"/>
      <c r="T74" s="71"/>
      <c r="U74" s="71"/>
      <c r="V74" s="71" t="s">
        <v>0</v>
      </c>
      <c r="W74" s="72"/>
      <c r="X74" s="68"/>
    </row>
    <row r="75" spans="1:37">
      <c r="D75" s="66" t="s">
        <v>191</v>
      </c>
      <c r="E75" s="67"/>
      <c r="F75" s="68"/>
      <c r="G75" s="69"/>
      <c r="H75" s="69"/>
      <c r="I75" s="69"/>
      <c r="J75" s="69"/>
      <c r="K75" s="70"/>
      <c r="L75" s="70"/>
      <c r="M75" s="67"/>
      <c r="N75" s="67"/>
      <c r="O75" s="68"/>
      <c r="P75" s="68"/>
      <c r="Q75" s="67"/>
      <c r="R75" s="67"/>
      <c r="S75" s="67"/>
      <c r="T75" s="71"/>
      <c r="U75" s="71"/>
      <c r="V75" s="71" t="s">
        <v>0</v>
      </c>
      <c r="W75" s="72"/>
      <c r="X75" s="68"/>
    </row>
    <row r="76" spans="1:37">
      <c r="D76" s="81" t="s">
        <v>192</v>
      </c>
      <c r="E76" s="82">
        <f>J76</f>
        <v>0</v>
      </c>
      <c r="H76" s="82">
        <f>SUM(H53:H75)</f>
        <v>0</v>
      </c>
      <c r="I76" s="82">
        <f>SUM(I53:I75)</f>
        <v>0</v>
      </c>
      <c r="J76" s="82">
        <f>SUM(J53:J75)</f>
        <v>0</v>
      </c>
      <c r="L76" s="83">
        <f>SUM(L53:L75)</f>
        <v>56.849311849999992</v>
      </c>
      <c r="N76" s="84">
        <f>SUM(N53:N75)</f>
        <v>0</v>
      </c>
      <c r="W76" s="34">
        <f>SUM(W53:W75)</f>
        <v>0</v>
      </c>
    </row>
    <row r="78" spans="1:37">
      <c r="B78" s="27" t="s">
        <v>193</v>
      </c>
    </row>
    <row r="79" spans="1:37">
      <c r="A79" s="25">
        <v>18</v>
      </c>
      <c r="B79" s="26" t="s">
        <v>160</v>
      </c>
      <c r="C79" s="27" t="s">
        <v>194</v>
      </c>
      <c r="D79" s="28" t="s">
        <v>195</v>
      </c>
      <c r="E79" s="29">
        <v>38.273000000000003</v>
      </c>
      <c r="F79" s="30" t="s">
        <v>87</v>
      </c>
      <c r="H79" s="31">
        <f>ROUND(E79*G79,2)</f>
        <v>0</v>
      </c>
      <c r="J79" s="31">
        <f>ROUND(E79*G79,2)</f>
        <v>0</v>
      </c>
      <c r="K79" s="32">
        <v>0.94432000000000005</v>
      </c>
      <c r="L79" s="32">
        <f>E79*K79</f>
        <v>36.141959360000008</v>
      </c>
      <c r="N79" s="29">
        <f>E79*M79</f>
        <v>0</v>
      </c>
      <c r="P79" s="30" t="s">
        <v>88</v>
      </c>
      <c r="V79" s="33" t="s">
        <v>69</v>
      </c>
      <c r="X79" s="27" t="s">
        <v>196</v>
      </c>
      <c r="Y79" s="27" t="s">
        <v>194</v>
      </c>
      <c r="Z79" s="30" t="s">
        <v>197</v>
      </c>
      <c r="AJ79" s="4" t="s">
        <v>91</v>
      </c>
      <c r="AK79" s="4" t="s">
        <v>92</v>
      </c>
    </row>
    <row r="80" spans="1:37">
      <c r="D80" s="66" t="s">
        <v>198</v>
      </c>
      <c r="E80" s="67"/>
      <c r="F80" s="68"/>
      <c r="G80" s="69"/>
      <c r="H80" s="69"/>
      <c r="I80" s="69"/>
      <c r="J80" s="69"/>
      <c r="K80" s="70"/>
      <c r="L80" s="70"/>
      <c r="M80" s="67"/>
      <c r="N80" s="67"/>
      <c r="O80" s="68"/>
      <c r="P80" s="68"/>
      <c r="Q80" s="67"/>
      <c r="R80" s="67"/>
      <c r="S80" s="67"/>
      <c r="T80" s="71"/>
      <c r="U80" s="71"/>
      <c r="V80" s="71" t="s">
        <v>0</v>
      </c>
      <c r="W80" s="72"/>
      <c r="X80" s="68"/>
    </row>
    <row r="81" spans="4:24">
      <c r="D81" s="66" t="s">
        <v>199</v>
      </c>
      <c r="E81" s="67"/>
      <c r="F81" s="68"/>
      <c r="G81" s="69"/>
      <c r="H81" s="69"/>
      <c r="I81" s="69"/>
      <c r="J81" s="69"/>
      <c r="K81" s="70"/>
      <c r="L81" s="70"/>
      <c r="M81" s="67"/>
      <c r="N81" s="67"/>
      <c r="O81" s="68"/>
      <c r="P81" s="68"/>
      <c r="Q81" s="67"/>
      <c r="R81" s="67"/>
      <c r="S81" s="67"/>
      <c r="T81" s="71"/>
      <c r="U81" s="71"/>
      <c r="V81" s="71" t="s">
        <v>0</v>
      </c>
      <c r="W81" s="72"/>
      <c r="X81" s="68"/>
    </row>
    <row r="82" spans="4:24" ht="25.5">
      <c r="D82" s="66" t="s">
        <v>200</v>
      </c>
      <c r="E82" s="67"/>
      <c r="F82" s="68"/>
      <c r="G82" s="69"/>
      <c r="H82" s="69"/>
      <c r="I82" s="69"/>
      <c r="J82" s="69"/>
      <c r="K82" s="70"/>
      <c r="L82" s="70"/>
      <c r="M82" s="67"/>
      <c r="N82" s="67"/>
      <c r="O82" s="68"/>
      <c r="P82" s="68"/>
      <c r="Q82" s="67"/>
      <c r="R82" s="67"/>
      <c r="S82" s="67"/>
      <c r="T82" s="71"/>
      <c r="U82" s="71"/>
      <c r="V82" s="71" t="s">
        <v>0</v>
      </c>
      <c r="W82" s="72"/>
      <c r="X82" s="68"/>
    </row>
    <row r="83" spans="4:24">
      <c r="D83" s="66" t="s">
        <v>201</v>
      </c>
      <c r="E83" s="67"/>
      <c r="F83" s="68"/>
      <c r="G83" s="69"/>
      <c r="H83" s="69"/>
      <c r="I83" s="69"/>
      <c r="J83" s="69"/>
      <c r="K83" s="70"/>
      <c r="L83" s="70"/>
      <c r="M83" s="67"/>
      <c r="N83" s="67"/>
      <c r="O83" s="68"/>
      <c r="P83" s="68"/>
      <c r="Q83" s="67"/>
      <c r="R83" s="67"/>
      <c r="S83" s="67"/>
      <c r="T83" s="71"/>
      <c r="U83" s="71"/>
      <c r="V83" s="71" t="s">
        <v>0</v>
      </c>
      <c r="W83" s="72"/>
      <c r="X83" s="68"/>
    </row>
    <row r="84" spans="4:24">
      <c r="D84" s="66" t="s">
        <v>202</v>
      </c>
      <c r="E84" s="67"/>
      <c r="F84" s="68"/>
      <c r="G84" s="69"/>
      <c r="H84" s="69"/>
      <c r="I84" s="69"/>
      <c r="J84" s="69"/>
      <c r="K84" s="70"/>
      <c r="L84" s="70"/>
      <c r="M84" s="67"/>
      <c r="N84" s="67"/>
      <c r="O84" s="68"/>
      <c r="P84" s="68"/>
      <c r="Q84" s="67"/>
      <c r="R84" s="67"/>
      <c r="S84" s="67"/>
      <c r="T84" s="71"/>
      <c r="U84" s="71"/>
      <c r="V84" s="71" t="s">
        <v>0</v>
      </c>
      <c r="W84" s="72"/>
      <c r="X84" s="68"/>
    </row>
    <row r="85" spans="4:24">
      <c r="D85" s="66" t="s">
        <v>203</v>
      </c>
      <c r="E85" s="67"/>
      <c r="F85" s="68"/>
      <c r="G85" s="69"/>
      <c r="H85" s="69"/>
      <c r="I85" s="69"/>
      <c r="J85" s="69"/>
      <c r="K85" s="70"/>
      <c r="L85" s="70"/>
      <c r="M85" s="67"/>
      <c r="N85" s="67"/>
      <c r="O85" s="68"/>
      <c r="P85" s="68"/>
      <c r="Q85" s="67"/>
      <c r="R85" s="67"/>
      <c r="S85" s="67"/>
      <c r="T85" s="71"/>
      <c r="U85" s="71"/>
      <c r="V85" s="71" t="s">
        <v>0</v>
      </c>
      <c r="W85" s="72"/>
      <c r="X85" s="68"/>
    </row>
    <row r="86" spans="4:24">
      <c r="D86" s="66" t="s">
        <v>204</v>
      </c>
      <c r="E86" s="67"/>
      <c r="F86" s="68"/>
      <c r="G86" s="69"/>
      <c r="H86" s="69"/>
      <c r="I86" s="69"/>
      <c r="J86" s="69"/>
      <c r="K86" s="70"/>
      <c r="L86" s="70"/>
      <c r="M86" s="67"/>
      <c r="N86" s="67"/>
      <c r="O86" s="68"/>
      <c r="P86" s="68"/>
      <c r="Q86" s="67"/>
      <c r="R86" s="67"/>
      <c r="S86" s="67"/>
      <c r="T86" s="71"/>
      <c r="U86" s="71"/>
      <c r="V86" s="71" t="s">
        <v>0</v>
      </c>
      <c r="W86" s="72"/>
      <c r="X86" s="68"/>
    </row>
    <row r="87" spans="4:24">
      <c r="D87" s="66" t="s">
        <v>205</v>
      </c>
      <c r="E87" s="67"/>
      <c r="F87" s="68"/>
      <c r="G87" s="69"/>
      <c r="H87" s="69"/>
      <c r="I87" s="69"/>
      <c r="J87" s="69"/>
      <c r="K87" s="70"/>
      <c r="L87" s="70"/>
      <c r="M87" s="67"/>
      <c r="N87" s="67"/>
      <c r="O87" s="68"/>
      <c r="P87" s="68"/>
      <c r="Q87" s="67"/>
      <c r="R87" s="67"/>
      <c r="S87" s="67"/>
      <c r="T87" s="71"/>
      <c r="U87" s="71"/>
      <c r="V87" s="71" t="s">
        <v>0</v>
      </c>
      <c r="W87" s="72"/>
      <c r="X87" s="68"/>
    </row>
    <row r="88" spans="4:24">
      <c r="D88" s="66" t="s">
        <v>206</v>
      </c>
      <c r="E88" s="67"/>
      <c r="F88" s="68"/>
      <c r="G88" s="69"/>
      <c r="H88" s="69"/>
      <c r="I88" s="69"/>
      <c r="J88" s="69"/>
      <c r="K88" s="70"/>
      <c r="L88" s="70"/>
      <c r="M88" s="67"/>
      <c r="N88" s="67"/>
      <c r="O88" s="68"/>
      <c r="P88" s="68"/>
      <c r="Q88" s="67"/>
      <c r="R88" s="67"/>
      <c r="S88" s="67"/>
      <c r="T88" s="71"/>
      <c r="U88" s="71"/>
      <c r="V88" s="71" t="s">
        <v>0</v>
      </c>
      <c r="W88" s="72"/>
      <c r="X88" s="68"/>
    </row>
    <row r="89" spans="4:24">
      <c r="D89" s="66" t="s">
        <v>207</v>
      </c>
      <c r="E89" s="67"/>
      <c r="F89" s="68"/>
      <c r="G89" s="69"/>
      <c r="H89" s="69"/>
      <c r="I89" s="69"/>
      <c r="J89" s="69"/>
      <c r="K89" s="70"/>
      <c r="L89" s="70"/>
      <c r="M89" s="67"/>
      <c r="N89" s="67"/>
      <c r="O89" s="68"/>
      <c r="P89" s="68"/>
      <c r="Q89" s="67"/>
      <c r="R89" s="67"/>
      <c r="S89" s="67"/>
      <c r="T89" s="71"/>
      <c r="U89" s="71"/>
      <c r="V89" s="71" t="s">
        <v>0</v>
      </c>
      <c r="W89" s="72"/>
      <c r="X89" s="68"/>
    </row>
    <row r="90" spans="4:24">
      <c r="D90" s="66" t="s">
        <v>208</v>
      </c>
      <c r="E90" s="67"/>
      <c r="F90" s="68"/>
      <c r="G90" s="69"/>
      <c r="H90" s="69"/>
      <c r="I90" s="69"/>
      <c r="J90" s="69"/>
      <c r="K90" s="70"/>
      <c r="L90" s="70"/>
      <c r="M90" s="67"/>
      <c r="N90" s="67"/>
      <c r="O90" s="68"/>
      <c r="P90" s="68"/>
      <c r="Q90" s="67"/>
      <c r="R90" s="67"/>
      <c r="S90" s="67"/>
      <c r="T90" s="71"/>
      <c r="U90" s="71"/>
      <c r="V90" s="71" t="s">
        <v>0</v>
      </c>
      <c r="W90" s="72"/>
      <c r="X90" s="68"/>
    </row>
    <row r="91" spans="4:24">
      <c r="D91" s="66" t="s">
        <v>209</v>
      </c>
      <c r="E91" s="67"/>
      <c r="F91" s="68"/>
      <c r="G91" s="69"/>
      <c r="H91" s="69"/>
      <c r="I91" s="69"/>
      <c r="J91" s="69"/>
      <c r="K91" s="70"/>
      <c r="L91" s="70"/>
      <c r="M91" s="67"/>
      <c r="N91" s="67"/>
      <c r="O91" s="68"/>
      <c r="P91" s="68"/>
      <c r="Q91" s="67"/>
      <c r="R91" s="67"/>
      <c r="S91" s="67"/>
      <c r="T91" s="71"/>
      <c r="U91" s="71"/>
      <c r="V91" s="71" t="s">
        <v>0</v>
      </c>
      <c r="W91" s="72"/>
      <c r="X91" s="68"/>
    </row>
    <row r="92" spans="4:24">
      <c r="D92" s="66" t="s">
        <v>210</v>
      </c>
      <c r="E92" s="67"/>
      <c r="F92" s="68"/>
      <c r="G92" s="69"/>
      <c r="H92" s="69"/>
      <c r="I92" s="69"/>
      <c r="J92" s="69"/>
      <c r="K92" s="70"/>
      <c r="L92" s="70"/>
      <c r="M92" s="67"/>
      <c r="N92" s="67"/>
      <c r="O92" s="68"/>
      <c r="P92" s="68"/>
      <c r="Q92" s="67"/>
      <c r="R92" s="67"/>
      <c r="S92" s="67"/>
      <c r="T92" s="71"/>
      <c r="U92" s="71"/>
      <c r="V92" s="71" t="s">
        <v>0</v>
      </c>
      <c r="W92" s="72"/>
      <c r="X92" s="68"/>
    </row>
    <row r="93" spans="4:24">
      <c r="D93" s="66" t="s">
        <v>211</v>
      </c>
      <c r="E93" s="67"/>
      <c r="F93" s="68"/>
      <c r="G93" s="69"/>
      <c r="H93" s="69"/>
      <c r="I93" s="69"/>
      <c r="J93" s="69"/>
      <c r="K93" s="70"/>
      <c r="L93" s="70"/>
      <c r="M93" s="67"/>
      <c r="N93" s="67"/>
      <c r="O93" s="68"/>
      <c r="P93" s="68"/>
      <c r="Q93" s="67"/>
      <c r="R93" s="67"/>
      <c r="S93" s="67"/>
      <c r="T93" s="71"/>
      <c r="U93" s="71"/>
      <c r="V93" s="71" t="s">
        <v>0</v>
      </c>
      <c r="W93" s="72"/>
      <c r="X93" s="68"/>
    </row>
    <row r="94" spans="4:24">
      <c r="D94" s="66" t="s">
        <v>212</v>
      </c>
      <c r="E94" s="67"/>
      <c r="F94" s="68"/>
      <c r="G94" s="69"/>
      <c r="H94" s="69"/>
      <c r="I94" s="69"/>
      <c r="J94" s="69"/>
      <c r="K94" s="70"/>
      <c r="L94" s="70"/>
      <c r="M94" s="67"/>
      <c r="N94" s="67"/>
      <c r="O94" s="68"/>
      <c r="P94" s="68"/>
      <c r="Q94" s="67"/>
      <c r="R94" s="67"/>
      <c r="S94" s="67"/>
      <c r="T94" s="71"/>
      <c r="U94" s="71"/>
      <c r="V94" s="71" t="s">
        <v>0</v>
      </c>
      <c r="W94" s="72"/>
      <c r="X94" s="68"/>
    </row>
    <row r="95" spans="4:24">
      <c r="D95" s="66" t="s">
        <v>213</v>
      </c>
      <c r="E95" s="67"/>
      <c r="F95" s="68"/>
      <c r="G95" s="69"/>
      <c r="H95" s="69"/>
      <c r="I95" s="69"/>
      <c r="J95" s="69"/>
      <c r="K95" s="70"/>
      <c r="L95" s="70"/>
      <c r="M95" s="67"/>
      <c r="N95" s="67"/>
      <c r="O95" s="68"/>
      <c r="P95" s="68"/>
      <c r="Q95" s="67"/>
      <c r="R95" s="67"/>
      <c r="S95" s="67"/>
      <c r="T95" s="71"/>
      <c r="U95" s="71"/>
      <c r="V95" s="71" t="s">
        <v>0</v>
      </c>
      <c r="W95" s="72"/>
      <c r="X95" s="68"/>
    </row>
    <row r="96" spans="4:24">
      <c r="D96" s="66" t="s">
        <v>214</v>
      </c>
      <c r="E96" s="67"/>
      <c r="F96" s="68"/>
      <c r="G96" s="69"/>
      <c r="H96" s="69"/>
      <c r="I96" s="69"/>
      <c r="J96" s="69"/>
      <c r="K96" s="70"/>
      <c r="L96" s="70"/>
      <c r="M96" s="67"/>
      <c r="N96" s="67"/>
      <c r="O96" s="68"/>
      <c r="P96" s="68"/>
      <c r="Q96" s="67"/>
      <c r="R96" s="67"/>
      <c r="S96" s="67"/>
      <c r="T96" s="71"/>
      <c r="U96" s="71"/>
      <c r="V96" s="71" t="s">
        <v>0</v>
      </c>
      <c r="W96" s="72"/>
      <c r="X96" s="68"/>
    </row>
    <row r="97" spans="1:37">
      <c r="D97" s="66" t="s">
        <v>215</v>
      </c>
      <c r="E97" s="67"/>
      <c r="F97" s="68"/>
      <c r="G97" s="69"/>
      <c r="H97" s="69"/>
      <c r="I97" s="69"/>
      <c r="J97" s="69"/>
      <c r="K97" s="70"/>
      <c r="L97" s="70"/>
      <c r="M97" s="67"/>
      <c r="N97" s="67"/>
      <c r="O97" s="68"/>
      <c r="P97" s="68"/>
      <c r="Q97" s="67"/>
      <c r="R97" s="67"/>
      <c r="S97" s="67"/>
      <c r="T97" s="71"/>
      <c r="U97" s="71"/>
      <c r="V97" s="71" t="s">
        <v>0</v>
      </c>
      <c r="W97" s="72"/>
      <c r="X97" s="68"/>
    </row>
    <row r="98" spans="1:37" ht="38.25">
      <c r="D98" s="66" t="s">
        <v>216</v>
      </c>
      <c r="E98" s="67"/>
      <c r="F98" s="68"/>
      <c r="G98" s="69"/>
      <c r="H98" s="69"/>
      <c r="I98" s="69"/>
      <c r="J98" s="69"/>
      <c r="K98" s="70"/>
      <c r="L98" s="70"/>
      <c r="M98" s="67"/>
      <c r="N98" s="67"/>
      <c r="O98" s="68"/>
      <c r="P98" s="68"/>
      <c r="Q98" s="67"/>
      <c r="R98" s="67"/>
      <c r="S98" s="67"/>
      <c r="T98" s="71"/>
      <c r="U98" s="71"/>
      <c r="V98" s="71" t="s">
        <v>0</v>
      </c>
      <c r="W98" s="72"/>
      <c r="X98" s="68"/>
    </row>
    <row r="99" spans="1:37">
      <c r="D99" s="66" t="s">
        <v>217</v>
      </c>
      <c r="E99" s="67"/>
      <c r="F99" s="68"/>
      <c r="G99" s="69"/>
      <c r="H99" s="69"/>
      <c r="I99" s="69"/>
      <c r="J99" s="69"/>
      <c r="K99" s="70"/>
      <c r="L99" s="70"/>
      <c r="M99" s="67"/>
      <c r="N99" s="67"/>
      <c r="O99" s="68"/>
      <c r="P99" s="68"/>
      <c r="Q99" s="67"/>
      <c r="R99" s="67"/>
      <c r="S99" s="67"/>
      <c r="T99" s="71"/>
      <c r="U99" s="71"/>
      <c r="V99" s="71" t="s">
        <v>0</v>
      </c>
      <c r="W99" s="72"/>
      <c r="X99" s="68"/>
    </row>
    <row r="100" spans="1:37">
      <c r="D100" s="66" t="s">
        <v>218</v>
      </c>
      <c r="E100" s="67"/>
      <c r="F100" s="68"/>
      <c r="G100" s="69"/>
      <c r="H100" s="69"/>
      <c r="I100" s="69"/>
      <c r="J100" s="69"/>
      <c r="K100" s="70"/>
      <c r="L100" s="70"/>
      <c r="M100" s="67"/>
      <c r="N100" s="67"/>
      <c r="O100" s="68"/>
      <c r="P100" s="68"/>
      <c r="Q100" s="67"/>
      <c r="R100" s="67"/>
      <c r="S100" s="67"/>
      <c r="T100" s="71"/>
      <c r="U100" s="71"/>
      <c r="V100" s="71" t="s">
        <v>0</v>
      </c>
      <c r="W100" s="72"/>
      <c r="X100" s="68"/>
    </row>
    <row r="101" spans="1:37" ht="25.5">
      <c r="A101" s="25">
        <v>19</v>
      </c>
      <c r="B101" s="26" t="s">
        <v>160</v>
      </c>
      <c r="C101" s="27" t="s">
        <v>219</v>
      </c>
      <c r="D101" s="28" t="s">
        <v>220</v>
      </c>
      <c r="E101" s="29">
        <v>7.4829999999999997</v>
      </c>
      <c r="F101" s="30" t="s">
        <v>87</v>
      </c>
      <c r="H101" s="31">
        <f>ROUND(E101*G101,2)</f>
        <v>0</v>
      </c>
      <c r="J101" s="31">
        <f>ROUND(E101*G101,2)</f>
        <v>0</v>
      </c>
      <c r="K101" s="32">
        <v>0.82628000000000001</v>
      </c>
      <c r="L101" s="32">
        <f>E101*K101</f>
        <v>6.1830532399999996</v>
      </c>
      <c r="N101" s="29">
        <f>E101*M101</f>
        <v>0</v>
      </c>
      <c r="P101" s="30" t="s">
        <v>88</v>
      </c>
      <c r="V101" s="33" t="s">
        <v>69</v>
      </c>
      <c r="X101" s="27" t="s">
        <v>221</v>
      </c>
      <c r="Y101" s="27" t="s">
        <v>219</v>
      </c>
      <c r="Z101" s="30" t="s">
        <v>197</v>
      </c>
      <c r="AJ101" s="4" t="s">
        <v>91</v>
      </c>
      <c r="AK101" s="4" t="s">
        <v>92</v>
      </c>
    </row>
    <row r="102" spans="1:37">
      <c r="D102" s="66" t="s">
        <v>222</v>
      </c>
      <c r="E102" s="67"/>
      <c r="F102" s="68"/>
      <c r="G102" s="69"/>
      <c r="H102" s="69"/>
      <c r="I102" s="69"/>
      <c r="J102" s="69"/>
      <c r="K102" s="70"/>
      <c r="L102" s="70"/>
      <c r="M102" s="67"/>
      <c r="N102" s="67"/>
      <c r="O102" s="68"/>
      <c r="P102" s="68"/>
      <c r="Q102" s="67"/>
      <c r="R102" s="67"/>
      <c r="S102" s="67"/>
      <c r="T102" s="71"/>
      <c r="U102" s="71"/>
      <c r="V102" s="71" t="s">
        <v>0</v>
      </c>
      <c r="W102" s="72"/>
      <c r="X102" s="68"/>
    </row>
    <row r="103" spans="1:37">
      <c r="D103" s="66" t="s">
        <v>199</v>
      </c>
      <c r="E103" s="67"/>
      <c r="F103" s="68"/>
      <c r="G103" s="69"/>
      <c r="H103" s="69"/>
      <c r="I103" s="69"/>
      <c r="J103" s="69"/>
      <c r="K103" s="70"/>
      <c r="L103" s="70"/>
      <c r="M103" s="67"/>
      <c r="N103" s="67"/>
      <c r="O103" s="68"/>
      <c r="P103" s="68"/>
      <c r="Q103" s="67"/>
      <c r="R103" s="67"/>
      <c r="S103" s="67"/>
      <c r="T103" s="71"/>
      <c r="U103" s="71"/>
      <c r="V103" s="71" t="s">
        <v>0</v>
      </c>
      <c r="W103" s="72"/>
      <c r="X103" s="68"/>
    </row>
    <row r="104" spans="1:37">
      <c r="D104" s="66" t="s">
        <v>223</v>
      </c>
      <c r="E104" s="67"/>
      <c r="F104" s="68"/>
      <c r="G104" s="69"/>
      <c r="H104" s="69"/>
      <c r="I104" s="69"/>
      <c r="J104" s="69"/>
      <c r="K104" s="70"/>
      <c r="L104" s="70"/>
      <c r="M104" s="67"/>
      <c r="N104" s="67"/>
      <c r="O104" s="68"/>
      <c r="P104" s="68"/>
      <c r="Q104" s="67"/>
      <c r="R104" s="67"/>
      <c r="S104" s="67"/>
      <c r="T104" s="71"/>
      <c r="U104" s="71"/>
      <c r="V104" s="71" t="s">
        <v>0</v>
      </c>
      <c r="W104" s="72"/>
      <c r="X104" s="68"/>
    </row>
    <row r="105" spans="1:37">
      <c r="D105" s="66" t="s">
        <v>208</v>
      </c>
      <c r="E105" s="67"/>
      <c r="F105" s="68"/>
      <c r="G105" s="69"/>
      <c r="H105" s="69"/>
      <c r="I105" s="69"/>
      <c r="J105" s="69"/>
      <c r="K105" s="70"/>
      <c r="L105" s="70"/>
      <c r="M105" s="67"/>
      <c r="N105" s="67"/>
      <c r="O105" s="68"/>
      <c r="P105" s="68"/>
      <c r="Q105" s="67"/>
      <c r="R105" s="67"/>
      <c r="S105" s="67"/>
      <c r="T105" s="71"/>
      <c r="U105" s="71"/>
      <c r="V105" s="71" t="s">
        <v>0</v>
      </c>
      <c r="W105" s="72"/>
      <c r="X105" s="68"/>
    </row>
    <row r="106" spans="1:37">
      <c r="D106" s="66" t="s">
        <v>224</v>
      </c>
      <c r="E106" s="67"/>
      <c r="F106" s="68"/>
      <c r="G106" s="69"/>
      <c r="H106" s="69"/>
      <c r="I106" s="69"/>
      <c r="J106" s="69"/>
      <c r="K106" s="70"/>
      <c r="L106" s="70"/>
      <c r="M106" s="67"/>
      <c r="N106" s="67"/>
      <c r="O106" s="68"/>
      <c r="P106" s="68"/>
      <c r="Q106" s="67"/>
      <c r="R106" s="67"/>
      <c r="S106" s="67"/>
      <c r="T106" s="71"/>
      <c r="U106" s="71"/>
      <c r="V106" s="71" t="s">
        <v>0</v>
      </c>
      <c r="W106" s="72"/>
      <c r="X106" s="68"/>
    </row>
    <row r="107" spans="1:37">
      <c r="D107" s="66" t="s">
        <v>212</v>
      </c>
      <c r="E107" s="67"/>
      <c r="F107" s="68"/>
      <c r="G107" s="69"/>
      <c r="H107" s="69"/>
      <c r="I107" s="69"/>
      <c r="J107" s="69"/>
      <c r="K107" s="70"/>
      <c r="L107" s="70"/>
      <c r="M107" s="67"/>
      <c r="N107" s="67"/>
      <c r="O107" s="68"/>
      <c r="P107" s="68"/>
      <c r="Q107" s="67"/>
      <c r="R107" s="67"/>
      <c r="S107" s="67"/>
      <c r="T107" s="71"/>
      <c r="U107" s="71"/>
      <c r="V107" s="71" t="s">
        <v>0</v>
      </c>
      <c r="W107" s="72"/>
      <c r="X107" s="68"/>
    </row>
    <row r="108" spans="1:37">
      <c r="D108" s="66" t="s">
        <v>225</v>
      </c>
      <c r="E108" s="67"/>
      <c r="F108" s="68"/>
      <c r="G108" s="69"/>
      <c r="H108" s="69"/>
      <c r="I108" s="69"/>
      <c r="J108" s="69"/>
      <c r="K108" s="70"/>
      <c r="L108" s="70"/>
      <c r="M108" s="67"/>
      <c r="N108" s="67"/>
      <c r="O108" s="68"/>
      <c r="P108" s="68"/>
      <c r="Q108" s="67"/>
      <c r="R108" s="67"/>
      <c r="S108" s="67"/>
      <c r="T108" s="71"/>
      <c r="U108" s="71"/>
      <c r="V108" s="71" t="s">
        <v>0</v>
      </c>
      <c r="W108" s="72"/>
      <c r="X108" s="68"/>
    </row>
    <row r="109" spans="1:37">
      <c r="D109" s="66" t="s">
        <v>215</v>
      </c>
      <c r="E109" s="67"/>
      <c r="F109" s="68"/>
      <c r="G109" s="69"/>
      <c r="H109" s="69"/>
      <c r="I109" s="69"/>
      <c r="J109" s="69"/>
      <c r="K109" s="70"/>
      <c r="L109" s="70"/>
      <c r="M109" s="67"/>
      <c r="N109" s="67"/>
      <c r="O109" s="68"/>
      <c r="P109" s="68"/>
      <c r="Q109" s="67"/>
      <c r="R109" s="67"/>
      <c r="S109" s="67"/>
      <c r="T109" s="71"/>
      <c r="U109" s="71"/>
      <c r="V109" s="71" t="s">
        <v>0</v>
      </c>
      <c r="W109" s="72"/>
      <c r="X109" s="68"/>
    </row>
    <row r="110" spans="1:37">
      <c r="D110" s="66" t="s">
        <v>226</v>
      </c>
      <c r="E110" s="67"/>
      <c r="F110" s="68"/>
      <c r="G110" s="69"/>
      <c r="H110" s="69"/>
      <c r="I110" s="69"/>
      <c r="J110" s="69"/>
      <c r="K110" s="70"/>
      <c r="L110" s="70"/>
      <c r="M110" s="67"/>
      <c r="N110" s="67"/>
      <c r="O110" s="68"/>
      <c r="P110" s="68"/>
      <c r="Q110" s="67"/>
      <c r="R110" s="67"/>
      <c r="S110" s="67"/>
      <c r="T110" s="71"/>
      <c r="U110" s="71"/>
      <c r="V110" s="71" t="s">
        <v>0</v>
      </c>
      <c r="W110" s="72"/>
      <c r="X110" s="68"/>
    </row>
    <row r="111" spans="1:37">
      <c r="D111" s="66" t="s">
        <v>227</v>
      </c>
      <c r="E111" s="67"/>
      <c r="F111" s="68"/>
      <c r="G111" s="69"/>
      <c r="H111" s="69"/>
      <c r="I111" s="69"/>
      <c r="J111" s="69"/>
      <c r="K111" s="70"/>
      <c r="L111" s="70"/>
      <c r="M111" s="67"/>
      <c r="N111" s="67"/>
      <c r="O111" s="68"/>
      <c r="P111" s="68"/>
      <c r="Q111" s="67"/>
      <c r="R111" s="67"/>
      <c r="S111" s="67"/>
      <c r="T111" s="71"/>
      <c r="U111" s="71"/>
      <c r="V111" s="71" t="s">
        <v>0</v>
      </c>
      <c r="W111" s="72"/>
      <c r="X111" s="68"/>
    </row>
    <row r="112" spans="1:37" ht="25.5">
      <c r="A112" s="25">
        <v>20</v>
      </c>
      <c r="B112" s="26" t="s">
        <v>160</v>
      </c>
      <c r="C112" s="27" t="s">
        <v>228</v>
      </c>
      <c r="D112" s="28" t="s">
        <v>229</v>
      </c>
      <c r="E112" s="29">
        <v>5.9119999999999999</v>
      </c>
      <c r="F112" s="30" t="s">
        <v>87</v>
      </c>
      <c r="H112" s="31">
        <f>ROUND(E112*G112,2)</f>
        <v>0</v>
      </c>
      <c r="J112" s="31">
        <f>ROUND(E112*G112,2)</f>
        <v>0</v>
      </c>
      <c r="K112" s="32">
        <v>2.2825500000000001</v>
      </c>
      <c r="L112" s="32">
        <f>E112*K112</f>
        <v>13.494435600000001</v>
      </c>
      <c r="N112" s="29">
        <f>E112*M112</f>
        <v>0</v>
      </c>
      <c r="P112" s="30" t="s">
        <v>88</v>
      </c>
      <c r="V112" s="33" t="s">
        <v>69</v>
      </c>
      <c r="X112" s="27" t="s">
        <v>230</v>
      </c>
      <c r="Y112" s="27" t="s">
        <v>228</v>
      </c>
      <c r="Z112" s="30" t="s">
        <v>197</v>
      </c>
      <c r="AJ112" s="4" t="s">
        <v>91</v>
      </c>
      <c r="AK112" s="4" t="s">
        <v>92</v>
      </c>
    </row>
    <row r="113" spans="1:37">
      <c r="D113" s="66" t="s">
        <v>231</v>
      </c>
      <c r="E113" s="67"/>
      <c r="F113" s="68"/>
      <c r="G113" s="69"/>
      <c r="H113" s="69"/>
      <c r="I113" s="69"/>
      <c r="J113" s="69"/>
      <c r="K113" s="70"/>
      <c r="L113" s="70"/>
      <c r="M113" s="67"/>
      <c r="N113" s="67"/>
      <c r="O113" s="68"/>
      <c r="P113" s="68"/>
      <c r="Q113" s="67"/>
      <c r="R113" s="67"/>
      <c r="S113" s="67"/>
      <c r="T113" s="71"/>
      <c r="U113" s="71"/>
      <c r="V113" s="71" t="s">
        <v>0</v>
      </c>
      <c r="W113" s="72"/>
      <c r="X113" s="68"/>
    </row>
    <row r="114" spans="1:37" ht="25.5">
      <c r="D114" s="66" t="s">
        <v>232</v>
      </c>
      <c r="E114" s="67"/>
      <c r="F114" s="68"/>
      <c r="G114" s="69"/>
      <c r="H114" s="69"/>
      <c r="I114" s="69"/>
      <c r="J114" s="69"/>
      <c r="K114" s="70"/>
      <c r="L114" s="70"/>
      <c r="M114" s="67"/>
      <c r="N114" s="67"/>
      <c r="O114" s="68"/>
      <c r="P114" s="68"/>
      <c r="Q114" s="67"/>
      <c r="R114" s="67"/>
      <c r="S114" s="67"/>
      <c r="T114" s="71"/>
      <c r="U114" s="71"/>
      <c r="V114" s="71" t="s">
        <v>0</v>
      </c>
      <c r="W114" s="72"/>
      <c r="X114" s="68"/>
    </row>
    <row r="115" spans="1:37" ht="25.5">
      <c r="D115" s="66" t="s">
        <v>233</v>
      </c>
      <c r="E115" s="67"/>
      <c r="F115" s="68"/>
      <c r="G115" s="69"/>
      <c r="H115" s="69"/>
      <c r="I115" s="69"/>
      <c r="J115" s="69"/>
      <c r="K115" s="70"/>
      <c r="L115" s="70"/>
      <c r="M115" s="67"/>
      <c r="N115" s="67"/>
      <c r="O115" s="68"/>
      <c r="P115" s="68"/>
      <c r="Q115" s="67"/>
      <c r="R115" s="67"/>
      <c r="S115" s="67"/>
      <c r="T115" s="71"/>
      <c r="U115" s="71"/>
      <c r="V115" s="71" t="s">
        <v>0</v>
      </c>
      <c r="W115" s="72"/>
      <c r="X115" s="68"/>
    </row>
    <row r="116" spans="1:37">
      <c r="D116" s="66" t="s">
        <v>234</v>
      </c>
      <c r="E116" s="67"/>
      <c r="F116" s="68"/>
      <c r="G116" s="69"/>
      <c r="H116" s="69"/>
      <c r="I116" s="69"/>
      <c r="J116" s="69"/>
      <c r="K116" s="70"/>
      <c r="L116" s="70"/>
      <c r="M116" s="67"/>
      <c r="N116" s="67"/>
      <c r="O116" s="68"/>
      <c r="P116" s="68"/>
      <c r="Q116" s="67"/>
      <c r="R116" s="67"/>
      <c r="S116" s="67"/>
      <c r="T116" s="71"/>
      <c r="U116" s="71"/>
      <c r="V116" s="71" t="s">
        <v>0</v>
      </c>
      <c r="W116" s="72"/>
      <c r="X116" s="68"/>
    </row>
    <row r="117" spans="1:37" ht="25.5">
      <c r="A117" s="25">
        <v>21</v>
      </c>
      <c r="B117" s="26" t="s">
        <v>160</v>
      </c>
      <c r="C117" s="27" t="s">
        <v>235</v>
      </c>
      <c r="D117" s="28" t="s">
        <v>236</v>
      </c>
      <c r="E117" s="29">
        <v>15</v>
      </c>
      <c r="F117" s="30" t="s">
        <v>237</v>
      </c>
      <c r="H117" s="31">
        <f>ROUND(E117*G117,2)</f>
        <v>0</v>
      </c>
      <c r="J117" s="31">
        <f>ROUND(E117*G117,2)</f>
        <v>0</v>
      </c>
      <c r="K117" s="32">
        <v>4.9689999999999998E-2</v>
      </c>
      <c r="L117" s="32">
        <f>E117*K117</f>
        <v>0.74534999999999996</v>
      </c>
      <c r="N117" s="29">
        <f>E117*M117</f>
        <v>0</v>
      </c>
      <c r="P117" s="30" t="s">
        <v>88</v>
      </c>
      <c r="V117" s="33" t="s">
        <v>69</v>
      </c>
      <c r="X117" s="27" t="s">
        <v>238</v>
      </c>
      <c r="Y117" s="27" t="s">
        <v>235</v>
      </c>
      <c r="Z117" s="30" t="s">
        <v>197</v>
      </c>
      <c r="AJ117" s="4" t="s">
        <v>91</v>
      </c>
      <c r="AK117" s="4" t="s">
        <v>92</v>
      </c>
    </row>
    <row r="118" spans="1:37">
      <c r="D118" s="66" t="s">
        <v>239</v>
      </c>
      <c r="E118" s="67"/>
      <c r="F118" s="68"/>
      <c r="G118" s="69"/>
      <c r="H118" s="69"/>
      <c r="I118" s="69"/>
      <c r="J118" s="69"/>
      <c r="K118" s="70"/>
      <c r="L118" s="70"/>
      <c r="M118" s="67"/>
      <c r="N118" s="67"/>
      <c r="O118" s="68"/>
      <c r="P118" s="68"/>
      <c r="Q118" s="67"/>
      <c r="R118" s="67"/>
      <c r="S118" s="67"/>
      <c r="T118" s="71"/>
      <c r="U118" s="71"/>
      <c r="V118" s="71" t="s">
        <v>0</v>
      </c>
      <c r="W118" s="72"/>
      <c r="X118" s="68"/>
    </row>
    <row r="119" spans="1:37" ht="25.5">
      <c r="A119" s="25">
        <v>22</v>
      </c>
      <c r="B119" s="26" t="s">
        <v>160</v>
      </c>
      <c r="C119" s="27" t="s">
        <v>240</v>
      </c>
      <c r="D119" s="28" t="s">
        <v>241</v>
      </c>
      <c r="E119" s="29">
        <v>4</v>
      </c>
      <c r="F119" s="30" t="s">
        <v>237</v>
      </c>
      <c r="H119" s="31">
        <f>ROUND(E119*G119,2)</f>
        <v>0</v>
      </c>
      <c r="J119" s="31">
        <f>ROUND(E119*G119,2)</f>
        <v>0</v>
      </c>
      <c r="K119" s="32">
        <v>9.9040000000000003E-2</v>
      </c>
      <c r="L119" s="32">
        <f>E119*K119</f>
        <v>0.39616000000000001</v>
      </c>
      <c r="N119" s="29">
        <f>E119*M119</f>
        <v>0</v>
      </c>
      <c r="P119" s="30" t="s">
        <v>88</v>
      </c>
      <c r="V119" s="33" t="s">
        <v>69</v>
      </c>
      <c r="X119" s="27" t="s">
        <v>242</v>
      </c>
      <c r="Y119" s="27" t="s">
        <v>240</v>
      </c>
      <c r="Z119" s="30" t="s">
        <v>197</v>
      </c>
      <c r="AJ119" s="4" t="s">
        <v>91</v>
      </c>
      <c r="AK119" s="4" t="s">
        <v>92</v>
      </c>
    </row>
    <row r="120" spans="1:37">
      <c r="D120" s="66" t="s">
        <v>243</v>
      </c>
      <c r="E120" s="67"/>
      <c r="F120" s="68"/>
      <c r="G120" s="69"/>
      <c r="H120" s="69"/>
      <c r="I120" s="69"/>
      <c r="J120" s="69"/>
      <c r="K120" s="70"/>
      <c r="L120" s="70"/>
      <c r="M120" s="67"/>
      <c r="N120" s="67"/>
      <c r="O120" s="68"/>
      <c r="P120" s="68"/>
      <c r="Q120" s="67"/>
      <c r="R120" s="67"/>
      <c r="S120" s="67"/>
      <c r="T120" s="71"/>
      <c r="U120" s="71"/>
      <c r="V120" s="71" t="s">
        <v>0</v>
      </c>
      <c r="W120" s="72"/>
      <c r="X120" s="68"/>
    </row>
    <row r="121" spans="1:37">
      <c r="A121" s="25">
        <v>23</v>
      </c>
      <c r="B121" s="26" t="s">
        <v>160</v>
      </c>
      <c r="C121" s="27" t="s">
        <v>244</v>
      </c>
      <c r="D121" s="28" t="s">
        <v>245</v>
      </c>
      <c r="E121" s="29">
        <v>6</v>
      </c>
      <c r="F121" s="30" t="s">
        <v>237</v>
      </c>
      <c r="H121" s="31">
        <f>ROUND(E121*G121,2)</f>
        <v>0</v>
      </c>
      <c r="J121" s="31">
        <f>ROUND(E121*G121,2)</f>
        <v>0</v>
      </c>
      <c r="K121" s="32">
        <v>2.7140000000000001E-2</v>
      </c>
      <c r="L121" s="32">
        <f>E121*K121</f>
        <v>0.16284000000000001</v>
      </c>
      <c r="N121" s="29">
        <f>E121*M121</f>
        <v>0</v>
      </c>
      <c r="P121" s="30" t="s">
        <v>88</v>
      </c>
      <c r="V121" s="33" t="s">
        <v>69</v>
      </c>
      <c r="X121" s="27" t="s">
        <v>246</v>
      </c>
      <c r="Y121" s="27" t="s">
        <v>244</v>
      </c>
      <c r="Z121" s="30" t="s">
        <v>136</v>
      </c>
      <c r="AJ121" s="4" t="s">
        <v>91</v>
      </c>
      <c r="AK121" s="4" t="s">
        <v>92</v>
      </c>
    </row>
    <row r="122" spans="1:37">
      <c r="A122" s="25">
        <v>24</v>
      </c>
      <c r="B122" s="26" t="s">
        <v>160</v>
      </c>
      <c r="C122" s="27" t="s">
        <v>247</v>
      </c>
      <c r="D122" s="28" t="s">
        <v>248</v>
      </c>
      <c r="E122" s="29">
        <v>2</v>
      </c>
      <c r="F122" s="30" t="s">
        <v>237</v>
      </c>
      <c r="H122" s="31">
        <f>ROUND(E122*G122,2)</f>
        <v>0</v>
      </c>
      <c r="J122" s="31">
        <f>ROUND(E122*G122,2)</f>
        <v>0</v>
      </c>
      <c r="K122" s="32">
        <v>4.8169999999999998E-2</v>
      </c>
      <c r="L122" s="32">
        <f>E122*K122</f>
        <v>9.6339999999999995E-2</v>
      </c>
      <c r="N122" s="29">
        <f>E122*M122</f>
        <v>0</v>
      </c>
      <c r="P122" s="30" t="s">
        <v>88</v>
      </c>
      <c r="V122" s="33" t="s">
        <v>69</v>
      </c>
      <c r="X122" s="27" t="s">
        <v>249</v>
      </c>
      <c r="Y122" s="27" t="s">
        <v>247</v>
      </c>
      <c r="Z122" s="30" t="s">
        <v>136</v>
      </c>
      <c r="AJ122" s="4" t="s">
        <v>91</v>
      </c>
      <c r="AK122" s="4" t="s">
        <v>92</v>
      </c>
    </row>
    <row r="123" spans="1:37" ht="25.5">
      <c r="A123" s="25">
        <v>25</v>
      </c>
      <c r="B123" s="26" t="s">
        <v>160</v>
      </c>
      <c r="C123" s="27" t="s">
        <v>250</v>
      </c>
      <c r="D123" s="28" t="s">
        <v>251</v>
      </c>
      <c r="E123" s="29">
        <v>2</v>
      </c>
      <c r="F123" s="30" t="s">
        <v>237</v>
      </c>
      <c r="H123" s="31">
        <f>ROUND(E123*G123,2)</f>
        <v>0</v>
      </c>
      <c r="J123" s="31">
        <f>ROUND(E123*G123,2)</f>
        <v>0</v>
      </c>
      <c r="K123" s="32">
        <v>1.094E-2</v>
      </c>
      <c r="L123" s="32">
        <f>E123*K123</f>
        <v>2.188E-2</v>
      </c>
      <c r="N123" s="29">
        <f>E123*M123</f>
        <v>0</v>
      </c>
      <c r="P123" s="30" t="s">
        <v>88</v>
      </c>
      <c r="V123" s="33" t="s">
        <v>69</v>
      </c>
      <c r="X123" s="27" t="s">
        <v>252</v>
      </c>
      <c r="Y123" s="27" t="s">
        <v>250</v>
      </c>
      <c r="Z123" s="30" t="s">
        <v>136</v>
      </c>
      <c r="AJ123" s="4" t="s">
        <v>91</v>
      </c>
      <c r="AK123" s="4" t="s">
        <v>92</v>
      </c>
    </row>
    <row r="124" spans="1:37" ht="25.5">
      <c r="A124" s="25">
        <v>26</v>
      </c>
      <c r="B124" s="26" t="s">
        <v>132</v>
      </c>
      <c r="C124" s="27" t="s">
        <v>253</v>
      </c>
      <c r="D124" s="28" t="s">
        <v>254</v>
      </c>
      <c r="E124" s="29">
        <v>3</v>
      </c>
      <c r="F124" s="30" t="s">
        <v>237</v>
      </c>
      <c r="I124" s="31">
        <f>ROUND(E124*G124,2)</f>
        <v>0</v>
      </c>
      <c r="J124" s="31">
        <f>ROUND(E124*G124,2)</f>
        <v>0</v>
      </c>
      <c r="K124" s="32">
        <v>2.6499999999999999E-2</v>
      </c>
      <c r="L124" s="32">
        <f>E124*K124</f>
        <v>7.9500000000000001E-2</v>
      </c>
      <c r="N124" s="29">
        <f>E124*M124</f>
        <v>0</v>
      </c>
      <c r="P124" s="30" t="s">
        <v>88</v>
      </c>
      <c r="V124" s="33" t="s">
        <v>68</v>
      </c>
      <c r="X124" s="27" t="s">
        <v>253</v>
      </c>
      <c r="Y124" s="27" t="s">
        <v>253</v>
      </c>
      <c r="Z124" s="30" t="s">
        <v>136</v>
      </c>
      <c r="AA124" s="27" t="s">
        <v>88</v>
      </c>
      <c r="AJ124" s="4" t="s">
        <v>137</v>
      </c>
      <c r="AK124" s="4" t="s">
        <v>92</v>
      </c>
    </row>
    <row r="125" spans="1:37" ht="25.5">
      <c r="A125" s="25">
        <v>27</v>
      </c>
      <c r="B125" s="26" t="s">
        <v>160</v>
      </c>
      <c r="C125" s="27" t="s">
        <v>255</v>
      </c>
      <c r="D125" s="28" t="s">
        <v>256</v>
      </c>
      <c r="E125" s="29">
        <v>3</v>
      </c>
      <c r="F125" s="30" t="s">
        <v>237</v>
      </c>
      <c r="H125" s="31">
        <f>ROUND(E125*G125,2)</f>
        <v>0</v>
      </c>
      <c r="J125" s="31">
        <f>ROUND(E125*G125,2)</f>
        <v>0</v>
      </c>
      <c r="K125" s="32">
        <v>1.094E-2</v>
      </c>
      <c r="L125" s="32">
        <f>E125*K125</f>
        <v>3.2820000000000002E-2</v>
      </c>
      <c r="N125" s="29">
        <f>E125*M125</f>
        <v>0</v>
      </c>
      <c r="P125" s="30" t="s">
        <v>88</v>
      </c>
      <c r="V125" s="33" t="s">
        <v>69</v>
      </c>
      <c r="X125" s="27" t="s">
        <v>257</v>
      </c>
      <c r="Y125" s="27" t="s">
        <v>255</v>
      </c>
      <c r="Z125" s="30" t="s">
        <v>136</v>
      </c>
      <c r="AJ125" s="4" t="s">
        <v>91</v>
      </c>
      <c r="AK125" s="4" t="s">
        <v>92</v>
      </c>
    </row>
    <row r="126" spans="1:37" ht="25.5">
      <c r="A126" s="25">
        <v>28</v>
      </c>
      <c r="B126" s="26" t="s">
        <v>132</v>
      </c>
      <c r="C126" s="27" t="s">
        <v>258</v>
      </c>
      <c r="D126" s="28" t="s">
        <v>259</v>
      </c>
      <c r="E126" s="29">
        <v>3</v>
      </c>
      <c r="F126" s="30" t="s">
        <v>237</v>
      </c>
      <c r="I126" s="31">
        <f>ROUND(E126*G126,2)</f>
        <v>0</v>
      </c>
      <c r="J126" s="31">
        <f>ROUND(E126*G126,2)</f>
        <v>0</v>
      </c>
      <c r="K126" s="32">
        <v>1.7600000000000001E-2</v>
      </c>
      <c r="L126" s="32">
        <f>E126*K126</f>
        <v>5.28E-2</v>
      </c>
      <c r="N126" s="29">
        <f>E126*M126</f>
        <v>0</v>
      </c>
      <c r="P126" s="30" t="s">
        <v>88</v>
      </c>
      <c r="V126" s="33" t="s">
        <v>68</v>
      </c>
      <c r="X126" s="27" t="s">
        <v>258</v>
      </c>
      <c r="Y126" s="27" t="s">
        <v>258</v>
      </c>
      <c r="Z126" s="30" t="s">
        <v>136</v>
      </c>
      <c r="AA126" s="27" t="s">
        <v>88</v>
      </c>
      <c r="AJ126" s="4" t="s">
        <v>137</v>
      </c>
      <c r="AK126" s="4" t="s">
        <v>92</v>
      </c>
    </row>
    <row r="127" spans="1:37">
      <c r="A127" s="25">
        <v>29</v>
      </c>
      <c r="B127" s="26" t="s">
        <v>160</v>
      </c>
      <c r="C127" s="27" t="s">
        <v>260</v>
      </c>
      <c r="D127" s="28" t="s">
        <v>261</v>
      </c>
      <c r="E127" s="29">
        <v>1.7230000000000001</v>
      </c>
      <c r="F127" s="30" t="s">
        <v>87</v>
      </c>
      <c r="H127" s="31">
        <f>ROUND(E127*G127,2)</f>
        <v>0</v>
      </c>
      <c r="J127" s="31">
        <f>ROUND(E127*G127,2)</f>
        <v>0</v>
      </c>
      <c r="K127" s="32">
        <v>2.4621499999999998</v>
      </c>
      <c r="L127" s="32">
        <f>E127*K127</f>
        <v>4.2422844499999997</v>
      </c>
      <c r="N127" s="29">
        <f>E127*M127</f>
        <v>0</v>
      </c>
      <c r="P127" s="30" t="s">
        <v>88</v>
      </c>
      <c r="V127" s="33" t="s">
        <v>69</v>
      </c>
      <c r="X127" s="27" t="s">
        <v>262</v>
      </c>
      <c r="Y127" s="27" t="s">
        <v>260</v>
      </c>
      <c r="Z127" s="30" t="s">
        <v>164</v>
      </c>
      <c r="AJ127" s="4" t="s">
        <v>91</v>
      </c>
      <c r="AK127" s="4" t="s">
        <v>92</v>
      </c>
    </row>
    <row r="128" spans="1:37">
      <c r="D128" s="66" t="s">
        <v>263</v>
      </c>
      <c r="E128" s="67"/>
      <c r="F128" s="68"/>
      <c r="G128" s="69"/>
      <c r="H128" s="69"/>
      <c r="I128" s="69"/>
      <c r="J128" s="69"/>
      <c r="K128" s="70"/>
      <c r="L128" s="70"/>
      <c r="M128" s="67"/>
      <c r="N128" s="67"/>
      <c r="O128" s="68"/>
      <c r="P128" s="68"/>
      <c r="Q128" s="67"/>
      <c r="R128" s="67"/>
      <c r="S128" s="67"/>
      <c r="T128" s="71"/>
      <c r="U128" s="71"/>
      <c r="V128" s="71" t="s">
        <v>0</v>
      </c>
      <c r="W128" s="72"/>
      <c r="X128" s="68"/>
    </row>
    <row r="129" spans="1:37">
      <c r="D129" s="66" t="s">
        <v>264</v>
      </c>
      <c r="E129" s="67"/>
      <c r="F129" s="68"/>
      <c r="G129" s="69"/>
      <c r="H129" s="69"/>
      <c r="I129" s="69"/>
      <c r="J129" s="69"/>
      <c r="K129" s="70"/>
      <c r="L129" s="70"/>
      <c r="M129" s="67"/>
      <c r="N129" s="67"/>
      <c r="O129" s="68"/>
      <c r="P129" s="68"/>
      <c r="Q129" s="67"/>
      <c r="R129" s="67"/>
      <c r="S129" s="67"/>
      <c r="T129" s="71"/>
      <c r="U129" s="71"/>
      <c r="V129" s="71" t="s">
        <v>0</v>
      </c>
      <c r="W129" s="72"/>
      <c r="X129" s="68"/>
    </row>
    <row r="130" spans="1:37">
      <c r="D130" s="66" t="s">
        <v>265</v>
      </c>
      <c r="E130" s="67"/>
      <c r="F130" s="68"/>
      <c r="G130" s="69"/>
      <c r="H130" s="69"/>
      <c r="I130" s="69"/>
      <c r="J130" s="69"/>
      <c r="K130" s="70"/>
      <c r="L130" s="70"/>
      <c r="M130" s="67"/>
      <c r="N130" s="67"/>
      <c r="O130" s="68"/>
      <c r="P130" s="68"/>
      <c r="Q130" s="67"/>
      <c r="R130" s="67"/>
      <c r="S130" s="67"/>
      <c r="T130" s="71"/>
      <c r="U130" s="71"/>
      <c r="V130" s="71" t="s">
        <v>0</v>
      </c>
      <c r="W130" s="72"/>
      <c r="X130" s="68"/>
    </row>
    <row r="131" spans="1:37">
      <c r="D131" s="66" t="s">
        <v>266</v>
      </c>
      <c r="E131" s="67"/>
      <c r="F131" s="68"/>
      <c r="G131" s="69"/>
      <c r="H131" s="69"/>
      <c r="I131" s="69"/>
      <c r="J131" s="69"/>
      <c r="K131" s="70"/>
      <c r="L131" s="70"/>
      <c r="M131" s="67"/>
      <c r="N131" s="67"/>
      <c r="O131" s="68"/>
      <c r="P131" s="68"/>
      <c r="Q131" s="67"/>
      <c r="R131" s="67"/>
      <c r="S131" s="67"/>
      <c r="T131" s="71"/>
      <c r="U131" s="71"/>
      <c r="V131" s="71" t="s">
        <v>0</v>
      </c>
      <c r="W131" s="72"/>
      <c r="X131" s="68"/>
    </row>
    <row r="132" spans="1:37">
      <c r="D132" s="66" t="s">
        <v>267</v>
      </c>
      <c r="E132" s="67"/>
      <c r="F132" s="68"/>
      <c r="G132" s="69"/>
      <c r="H132" s="69"/>
      <c r="I132" s="69"/>
      <c r="J132" s="69"/>
      <c r="K132" s="70"/>
      <c r="L132" s="70"/>
      <c r="M132" s="67"/>
      <c r="N132" s="67"/>
      <c r="O132" s="68"/>
      <c r="P132" s="68"/>
      <c r="Q132" s="67"/>
      <c r="R132" s="67"/>
      <c r="S132" s="67"/>
      <c r="T132" s="71"/>
      <c r="U132" s="71"/>
      <c r="V132" s="71" t="s">
        <v>0</v>
      </c>
      <c r="W132" s="72"/>
      <c r="X132" s="68"/>
    </row>
    <row r="133" spans="1:37">
      <c r="D133" s="66" t="s">
        <v>268</v>
      </c>
      <c r="E133" s="67"/>
      <c r="F133" s="68"/>
      <c r="G133" s="69"/>
      <c r="H133" s="69"/>
      <c r="I133" s="69"/>
      <c r="J133" s="69"/>
      <c r="K133" s="70"/>
      <c r="L133" s="70"/>
      <c r="M133" s="67"/>
      <c r="N133" s="67"/>
      <c r="O133" s="68"/>
      <c r="P133" s="68"/>
      <c r="Q133" s="67"/>
      <c r="R133" s="67"/>
      <c r="S133" s="67"/>
      <c r="T133" s="71"/>
      <c r="U133" s="71"/>
      <c r="V133" s="71" t="s">
        <v>0</v>
      </c>
      <c r="W133" s="72"/>
      <c r="X133" s="68"/>
    </row>
    <row r="134" spans="1:37">
      <c r="D134" s="66" t="s">
        <v>269</v>
      </c>
      <c r="E134" s="67"/>
      <c r="F134" s="68"/>
      <c r="G134" s="69"/>
      <c r="H134" s="69"/>
      <c r="I134" s="69"/>
      <c r="J134" s="69"/>
      <c r="K134" s="70"/>
      <c r="L134" s="70"/>
      <c r="M134" s="67"/>
      <c r="N134" s="67"/>
      <c r="O134" s="68"/>
      <c r="P134" s="68"/>
      <c r="Q134" s="67"/>
      <c r="R134" s="67"/>
      <c r="S134" s="67"/>
      <c r="T134" s="71"/>
      <c r="U134" s="71"/>
      <c r="V134" s="71" t="s">
        <v>0</v>
      </c>
      <c r="W134" s="72"/>
      <c r="X134" s="68"/>
    </row>
    <row r="135" spans="1:37">
      <c r="D135" s="66" t="s">
        <v>270</v>
      </c>
      <c r="E135" s="67"/>
      <c r="F135" s="68"/>
      <c r="G135" s="69"/>
      <c r="H135" s="69"/>
      <c r="I135" s="69"/>
      <c r="J135" s="69"/>
      <c r="K135" s="70"/>
      <c r="L135" s="70"/>
      <c r="M135" s="67"/>
      <c r="N135" s="67"/>
      <c r="O135" s="68"/>
      <c r="P135" s="68"/>
      <c r="Q135" s="67"/>
      <c r="R135" s="67"/>
      <c r="S135" s="67"/>
      <c r="T135" s="71"/>
      <c r="U135" s="71"/>
      <c r="V135" s="71" t="s">
        <v>0</v>
      </c>
      <c r="W135" s="72"/>
      <c r="X135" s="68"/>
    </row>
    <row r="136" spans="1:37">
      <c r="D136" s="66" t="s">
        <v>271</v>
      </c>
      <c r="E136" s="67"/>
      <c r="F136" s="68"/>
      <c r="G136" s="69"/>
      <c r="H136" s="69"/>
      <c r="I136" s="69"/>
      <c r="J136" s="69"/>
      <c r="K136" s="70"/>
      <c r="L136" s="70"/>
      <c r="M136" s="67"/>
      <c r="N136" s="67"/>
      <c r="O136" s="68"/>
      <c r="P136" s="68"/>
      <c r="Q136" s="67"/>
      <c r="R136" s="67"/>
      <c r="S136" s="67"/>
      <c r="T136" s="71"/>
      <c r="U136" s="71"/>
      <c r="V136" s="71" t="s">
        <v>0</v>
      </c>
      <c r="W136" s="72"/>
      <c r="X136" s="68"/>
    </row>
    <row r="137" spans="1:37">
      <c r="D137" s="66" t="s">
        <v>272</v>
      </c>
      <c r="E137" s="67"/>
      <c r="F137" s="68"/>
      <c r="G137" s="69"/>
      <c r="H137" s="69"/>
      <c r="I137" s="69"/>
      <c r="J137" s="69"/>
      <c r="K137" s="70"/>
      <c r="L137" s="70"/>
      <c r="M137" s="67"/>
      <c r="N137" s="67"/>
      <c r="O137" s="68"/>
      <c r="P137" s="68"/>
      <c r="Q137" s="67"/>
      <c r="R137" s="67"/>
      <c r="S137" s="67"/>
      <c r="T137" s="71"/>
      <c r="U137" s="71"/>
      <c r="V137" s="71" t="s">
        <v>0</v>
      </c>
      <c r="W137" s="72"/>
      <c r="X137" s="68"/>
    </row>
    <row r="138" spans="1:37" ht="25.5">
      <c r="A138" s="25">
        <v>30</v>
      </c>
      <c r="B138" s="26" t="s">
        <v>160</v>
      </c>
      <c r="C138" s="27" t="s">
        <v>273</v>
      </c>
      <c r="D138" s="28" t="s">
        <v>274</v>
      </c>
      <c r="E138" s="29">
        <v>24.562000000000001</v>
      </c>
      <c r="F138" s="30" t="s">
        <v>141</v>
      </c>
      <c r="H138" s="31">
        <f>ROUND(E138*G138,2)</f>
        <v>0</v>
      </c>
      <c r="J138" s="31">
        <f>ROUND(E138*G138,2)</f>
        <v>0</v>
      </c>
      <c r="K138" s="32">
        <v>5.9800000000000001E-3</v>
      </c>
      <c r="L138" s="32">
        <f>E138*K138</f>
        <v>0.14688076</v>
      </c>
      <c r="N138" s="29">
        <f>E138*M138</f>
        <v>0</v>
      </c>
      <c r="P138" s="30" t="s">
        <v>88</v>
      </c>
      <c r="V138" s="33" t="s">
        <v>69</v>
      </c>
      <c r="X138" s="27" t="s">
        <v>275</v>
      </c>
      <c r="Y138" s="27" t="s">
        <v>273</v>
      </c>
      <c r="Z138" s="30" t="s">
        <v>164</v>
      </c>
      <c r="AJ138" s="4" t="s">
        <v>91</v>
      </c>
      <c r="AK138" s="4" t="s">
        <v>92</v>
      </c>
    </row>
    <row r="139" spans="1:37">
      <c r="D139" s="66" t="s">
        <v>263</v>
      </c>
      <c r="E139" s="67"/>
      <c r="F139" s="68"/>
      <c r="G139" s="69"/>
      <c r="H139" s="69"/>
      <c r="I139" s="69"/>
      <c r="J139" s="69"/>
      <c r="K139" s="70"/>
      <c r="L139" s="70"/>
      <c r="M139" s="67"/>
      <c r="N139" s="67"/>
      <c r="O139" s="68"/>
      <c r="P139" s="68"/>
      <c r="Q139" s="67"/>
      <c r="R139" s="67"/>
      <c r="S139" s="67"/>
      <c r="T139" s="71"/>
      <c r="U139" s="71"/>
      <c r="V139" s="71" t="s">
        <v>0</v>
      </c>
      <c r="W139" s="72"/>
      <c r="X139" s="68"/>
    </row>
    <row r="140" spans="1:37">
      <c r="D140" s="66" t="s">
        <v>276</v>
      </c>
      <c r="E140" s="67"/>
      <c r="F140" s="68"/>
      <c r="G140" s="69"/>
      <c r="H140" s="69"/>
      <c r="I140" s="69"/>
      <c r="J140" s="69"/>
      <c r="K140" s="70"/>
      <c r="L140" s="70"/>
      <c r="M140" s="67"/>
      <c r="N140" s="67"/>
      <c r="O140" s="68"/>
      <c r="P140" s="68"/>
      <c r="Q140" s="67"/>
      <c r="R140" s="67"/>
      <c r="S140" s="67"/>
      <c r="T140" s="71"/>
      <c r="U140" s="71"/>
      <c r="V140" s="71" t="s">
        <v>0</v>
      </c>
      <c r="W140" s="72"/>
      <c r="X140" s="68"/>
    </row>
    <row r="141" spans="1:37">
      <c r="D141" s="66" t="s">
        <v>265</v>
      </c>
      <c r="E141" s="67"/>
      <c r="F141" s="68"/>
      <c r="G141" s="69"/>
      <c r="H141" s="69"/>
      <c r="I141" s="69"/>
      <c r="J141" s="69"/>
      <c r="K141" s="70"/>
      <c r="L141" s="70"/>
      <c r="M141" s="67"/>
      <c r="N141" s="67"/>
      <c r="O141" s="68"/>
      <c r="P141" s="68"/>
      <c r="Q141" s="67"/>
      <c r="R141" s="67"/>
      <c r="S141" s="67"/>
      <c r="T141" s="71"/>
      <c r="U141" s="71"/>
      <c r="V141" s="71" t="s">
        <v>0</v>
      </c>
      <c r="W141" s="72"/>
      <c r="X141" s="68"/>
    </row>
    <row r="142" spans="1:37">
      <c r="D142" s="66" t="s">
        <v>277</v>
      </c>
      <c r="E142" s="67"/>
      <c r="F142" s="68"/>
      <c r="G142" s="69"/>
      <c r="H142" s="69"/>
      <c r="I142" s="69"/>
      <c r="J142" s="69"/>
      <c r="K142" s="70"/>
      <c r="L142" s="70"/>
      <c r="M142" s="67"/>
      <c r="N142" s="67"/>
      <c r="O142" s="68"/>
      <c r="P142" s="68"/>
      <c r="Q142" s="67"/>
      <c r="R142" s="67"/>
      <c r="S142" s="67"/>
      <c r="T142" s="71"/>
      <c r="U142" s="71"/>
      <c r="V142" s="71" t="s">
        <v>0</v>
      </c>
      <c r="W142" s="72"/>
      <c r="X142" s="68"/>
    </row>
    <row r="143" spans="1:37">
      <c r="D143" s="66" t="s">
        <v>267</v>
      </c>
      <c r="E143" s="67"/>
      <c r="F143" s="68"/>
      <c r="G143" s="69"/>
      <c r="H143" s="69"/>
      <c r="I143" s="69"/>
      <c r="J143" s="69"/>
      <c r="K143" s="70"/>
      <c r="L143" s="70"/>
      <c r="M143" s="67"/>
      <c r="N143" s="67"/>
      <c r="O143" s="68"/>
      <c r="P143" s="68"/>
      <c r="Q143" s="67"/>
      <c r="R143" s="67"/>
      <c r="S143" s="67"/>
      <c r="T143" s="71"/>
      <c r="U143" s="71"/>
      <c r="V143" s="71" t="s">
        <v>0</v>
      </c>
      <c r="W143" s="72"/>
      <c r="X143" s="68"/>
    </row>
    <row r="144" spans="1:37">
      <c r="D144" s="66" t="s">
        <v>278</v>
      </c>
      <c r="E144" s="67"/>
      <c r="F144" s="68"/>
      <c r="G144" s="69"/>
      <c r="H144" s="69"/>
      <c r="I144" s="69"/>
      <c r="J144" s="69"/>
      <c r="K144" s="70"/>
      <c r="L144" s="70"/>
      <c r="M144" s="67"/>
      <c r="N144" s="67"/>
      <c r="O144" s="68"/>
      <c r="P144" s="68"/>
      <c r="Q144" s="67"/>
      <c r="R144" s="67"/>
      <c r="S144" s="67"/>
      <c r="T144" s="71"/>
      <c r="U144" s="71"/>
      <c r="V144" s="71" t="s">
        <v>0</v>
      </c>
      <c r="W144" s="72"/>
      <c r="X144" s="68"/>
    </row>
    <row r="145" spans="1:37">
      <c r="D145" s="66" t="s">
        <v>269</v>
      </c>
      <c r="E145" s="67"/>
      <c r="F145" s="68"/>
      <c r="G145" s="69"/>
      <c r="H145" s="69"/>
      <c r="I145" s="69"/>
      <c r="J145" s="69"/>
      <c r="K145" s="70"/>
      <c r="L145" s="70"/>
      <c r="M145" s="67"/>
      <c r="N145" s="67"/>
      <c r="O145" s="68"/>
      <c r="P145" s="68"/>
      <c r="Q145" s="67"/>
      <c r="R145" s="67"/>
      <c r="S145" s="67"/>
      <c r="T145" s="71"/>
      <c r="U145" s="71"/>
      <c r="V145" s="71" t="s">
        <v>0</v>
      </c>
      <c r="W145" s="72"/>
      <c r="X145" s="68"/>
    </row>
    <row r="146" spans="1:37">
      <c r="D146" s="66" t="s">
        <v>279</v>
      </c>
      <c r="E146" s="67"/>
      <c r="F146" s="68"/>
      <c r="G146" s="69"/>
      <c r="H146" s="69"/>
      <c r="I146" s="69"/>
      <c r="J146" s="69"/>
      <c r="K146" s="70"/>
      <c r="L146" s="70"/>
      <c r="M146" s="67"/>
      <c r="N146" s="67"/>
      <c r="O146" s="68"/>
      <c r="P146" s="68"/>
      <c r="Q146" s="67"/>
      <c r="R146" s="67"/>
      <c r="S146" s="67"/>
      <c r="T146" s="71"/>
      <c r="U146" s="71"/>
      <c r="V146" s="71" t="s">
        <v>0</v>
      </c>
      <c r="W146" s="72"/>
      <c r="X146" s="68"/>
    </row>
    <row r="147" spans="1:37">
      <c r="D147" s="66" t="s">
        <v>271</v>
      </c>
      <c r="E147" s="67"/>
      <c r="F147" s="68"/>
      <c r="G147" s="69"/>
      <c r="H147" s="69"/>
      <c r="I147" s="69"/>
      <c r="J147" s="69"/>
      <c r="K147" s="70"/>
      <c r="L147" s="70"/>
      <c r="M147" s="67"/>
      <c r="N147" s="67"/>
      <c r="O147" s="68"/>
      <c r="P147" s="68"/>
      <c r="Q147" s="67"/>
      <c r="R147" s="67"/>
      <c r="S147" s="67"/>
      <c r="T147" s="71"/>
      <c r="U147" s="71"/>
      <c r="V147" s="71" t="s">
        <v>0</v>
      </c>
      <c r="W147" s="72"/>
      <c r="X147" s="68"/>
    </row>
    <row r="148" spans="1:37">
      <c r="D148" s="66" t="s">
        <v>280</v>
      </c>
      <c r="E148" s="67"/>
      <c r="F148" s="68"/>
      <c r="G148" s="69"/>
      <c r="H148" s="69"/>
      <c r="I148" s="69"/>
      <c r="J148" s="69"/>
      <c r="K148" s="70"/>
      <c r="L148" s="70"/>
      <c r="M148" s="67"/>
      <c r="N148" s="67"/>
      <c r="O148" s="68"/>
      <c r="P148" s="68"/>
      <c r="Q148" s="67"/>
      <c r="R148" s="67"/>
      <c r="S148" s="67"/>
      <c r="T148" s="71"/>
      <c r="U148" s="71"/>
      <c r="V148" s="71" t="s">
        <v>0</v>
      </c>
      <c r="W148" s="72"/>
      <c r="X148" s="68"/>
    </row>
    <row r="149" spans="1:37" ht="25.5">
      <c r="A149" s="25">
        <v>31</v>
      </c>
      <c r="B149" s="26" t="s">
        <v>160</v>
      </c>
      <c r="C149" s="27" t="s">
        <v>281</v>
      </c>
      <c r="D149" s="28" t="s">
        <v>282</v>
      </c>
      <c r="E149" s="29">
        <v>24.562000000000001</v>
      </c>
      <c r="F149" s="30" t="s">
        <v>141</v>
      </c>
      <c r="H149" s="31">
        <f>ROUND(E149*G149,2)</f>
        <v>0</v>
      </c>
      <c r="J149" s="31">
        <f>ROUND(E149*G149,2)</f>
        <v>0</v>
      </c>
      <c r="L149" s="32">
        <f>E149*K149</f>
        <v>0</v>
      </c>
      <c r="N149" s="29">
        <f>E149*M149</f>
        <v>0</v>
      </c>
      <c r="P149" s="30" t="s">
        <v>88</v>
      </c>
      <c r="V149" s="33" t="s">
        <v>69</v>
      </c>
      <c r="X149" s="27" t="s">
        <v>283</v>
      </c>
      <c r="Y149" s="27" t="s">
        <v>281</v>
      </c>
      <c r="Z149" s="30" t="s">
        <v>164</v>
      </c>
      <c r="AJ149" s="4" t="s">
        <v>91</v>
      </c>
      <c r="AK149" s="4" t="s">
        <v>92</v>
      </c>
    </row>
    <row r="150" spans="1:37">
      <c r="A150" s="25">
        <v>32</v>
      </c>
      <c r="B150" s="26" t="s">
        <v>160</v>
      </c>
      <c r="C150" s="27" t="s">
        <v>284</v>
      </c>
      <c r="D150" s="28" t="s">
        <v>285</v>
      </c>
      <c r="E150" s="29">
        <v>0.23</v>
      </c>
      <c r="F150" s="30" t="s">
        <v>135</v>
      </c>
      <c r="H150" s="31">
        <f>ROUND(E150*G150,2)</f>
        <v>0</v>
      </c>
      <c r="J150" s="31">
        <f>ROUND(E150*G150,2)</f>
        <v>0</v>
      </c>
      <c r="K150" s="32">
        <v>1.0990200000000001</v>
      </c>
      <c r="L150" s="32">
        <f>E150*K150</f>
        <v>0.25277460000000002</v>
      </c>
      <c r="N150" s="29">
        <f>E150*M150</f>
        <v>0</v>
      </c>
      <c r="P150" s="30" t="s">
        <v>88</v>
      </c>
      <c r="V150" s="33" t="s">
        <v>69</v>
      </c>
      <c r="X150" s="27" t="s">
        <v>286</v>
      </c>
      <c r="Y150" s="27" t="s">
        <v>284</v>
      </c>
      <c r="Z150" s="30" t="s">
        <v>164</v>
      </c>
      <c r="AJ150" s="4" t="s">
        <v>91</v>
      </c>
      <c r="AK150" s="4" t="s">
        <v>92</v>
      </c>
    </row>
    <row r="151" spans="1:37">
      <c r="D151" s="66" t="s">
        <v>287</v>
      </c>
      <c r="E151" s="67"/>
      <c r="F151" s="68"/>
      <c r="G151" s="69"/>
      <c r="H151" s="69"/>
      <c r="I151" s="69"/>
      <c r="J151" s="69"/>
      <c r="K151" s="70"/>
      <c r="L151" s="70"/>
      <c r="M151" s="67"/>
      <c r="N151" s="67"/>
      <c r="O151" s="68"/>
      <c r="P151" s="68"/>
      <c r="Q151" s="67"/>
      <c r="R151" s="67"/>
      <c r="S151" s="67"/>
      <c r="T151" s="71"/>
      <c r="U151" s="71"/>
      <c r="V151" s="71" t="s">
        <v>0</v>
      </c>
      <c r="W151" s="72"/>
      <c r="X151" s="68"/>
    </row>
    <row r="152" spans="1:37">
      <c r="D152" s="66" t="s">
        <v>288</v>
      </c>
      <c r="E152" s="67"/>
      <c r="F152" s="68"/>
      <c r="G152" s="69"/>
      <c r="H152" s="69"/>
      <c r="I152" s="69"/>
      <c r="J152" s="69"/>
      <c r="K152" s="70"/>
      <c r="L152" s="70"/>
      <c r="M152" s="67"/>
      <c r="N152" s="67"/>
      <c r="O152" s="68"/>
      <c r="P152" s="68"/>
      <c r="Q152" s="67"/>
      <c r="R152" s="67"/>
      <c r="S152" s="67"/>
      <c r="T152" s="71"/>
      <c r="U152" s="71"/>
      <c r="V152" s="71" t="s">
        <v>0</v>
      </c>
      <c r="W152" s="72"/>
      <c r="X152" s="68"/>
    </row>
    <row r="153" spans="1:37" ht="25.5">
      <c r="A153" s="25">
        <v>33</v>
      </c>
      <c r="B153" s="26" t="s">
        <v>160</v>
      </c>
      <c r="C153" s="27" t="s">
        <v>289</v>
      </c>
      <c r="D153" s="28" t="s">
        <v>290</v>
      </c>
      <c r="E153" s="29">
        <v>88.171999999999997</v>
      </c>
      <c r="F153" s="30" t="s">
        <v>141</v>
      </c>
      <c r="H153" s="31">
        <f>ROUND(E153*G153,2)</f>
        <v>0</v>
      </c>
      <c r="J153" s="31">
        <f>ROUND(E153*G153,2)</f>
        <v>0</v>
      </c>
      <c r="K153" s="32">
        <v>9.6890000000000004E-2</v>
      </c>
      <c r="L153" s="32">
        <f>E153*K153</f>
        <v>8.5429850799999993</v>
      </c>
      <c r="N153" s="29">
        <f>E153*M153</f>
        <v>0</v>
      </c>
      <c r="P153" s="30" t="s">
        <v>88</v>
      </c>
      <c r="V153" s="33" t="s">
        <v>69</v>
      </c>
      <c r="X153" s="27" t="s">
        <v>291</v>
      </c>
      <c r="Y153" s="27" t="s">
        <v>289</v>
      </c>
      <c r="Z153" s="30" t="s">
        <v>197</v>
      </c>
      <c r="AJ153" s="4" t="s">
        <v>91</v>
      </c>
      <c r="AK153" s="4" t="s">
        <v>92</v>
      </c>
    </row>
    <row r="154" spans="1:37">
      <c r="D154" s="66" t="s">
        <v>292</v>
      </c>
      <c r="E154" s="67"/>
      <c r="F154" s="68"/>
      <c r="G154" s="69"/>
      <c r="H154" s="69"/>
      <c r="I154" s="69"/>
      <c r="J154" s="69"/>
      <c r="K154" s="70"/>
      <c r="L154" s="70"/>
      <c r="M154" s="67"/>
      <c r="N154" s="67"/>
      <c r="O154" s="68"/>
      <c r="P154" s="68"/>
      <c r="Q154" s="67"/>
      <c r="R154" s="67"/>
      <c r="S154" s="67"/>
      <c r="T154" s="71"/>
      <c r="U154" s="71"/>
      <c r="V154" s="71" t="s">
        <v>0</v>
      </c>
      <c r="W154" s="72"/>
      <c r="X154" s="68"/>
    </row>
    <row r="155" spans="1:37" ht="25.5">
      <c r="D155" s="66" t="s">
        <v>293</v>
      </c>
      <c r="E155" s="67"/>
      <c r="F155" s="68"/>
      <c r="G155" s="69"/>
      <c r="H155" s="69"/>
      <c r="I155" s="69"/>
      <c r="J155" s="69"/>
      <c r="K155" s="70"/>
      <c r="L155" s="70"/>
      <c r="M155" s="67"/>
      <c r="N155" s="67"/>
      <c r="O155" s="68"/>
      <c r="P155" s="68"/>
      <c r="Q155" s="67"/>
      <c r="R155" s="67"/>
      <c r="S155" s="67"/>
      <c r="T155" s="71"/>
      <c r="U155" s="71"/>
      <c r="V155" s="71" t="s">
        <v>0</v>
      </c>
      <c r="W155" s="72"/>
      <c r="X155" s="68"/>
    </row>
    <row r="156" spans="1:37">
      <c r="D156" s="66" t="s">
        <v>294</v>
      </c>
      <c r="E156" s="67"/>
      <c r="F156" s="68"/>
      <c r="G156" s="69"/>
      <c r="H156" s="69"/>
      <c r="I156" s="69"/>
      <c r="J156" s="69"/>
      <c r="K156" s="70"/>
      <c r="L156" s="70"/>
      <c r="M156" s="67"/>
      <c r="N156" s="67"/>
      <c r="O156" s="68"/>
      <c r="P156" s="68"/>
      <c r="Q156" s="67"/>
      <c r="R156" s="67"/>
      <c r="S156" s="67"/>
      <c r="T156" s="71"/>
      <c r="U156" s="71"/>
      <c r="V156" s="71" t="s">
        <v>0</v>
      </c>
      <c r="W156" s="72"/>
      <c r="X156" s="68"/>
    </row>
    <row r="157" spans="1:37">
      <c r="D157" s="81" t="s">
        <v>295</v>
      </c>
      <c r="E157" s="82">
        <f>J157</f>
        <v>0</v>
      </c>
      <c r="H157" s="82">
        <f>SUM(H78:H156)</f>
        <v>0</v>
      </c>
      <c r="I157" s="82">
        <f>SUM(I78:I156)</f>
        <v>0</v>
      </c>
      <c r="J157" s="82">
        <f>SUM(J78:J156)</f>
        <v>0</v>
      </c>
      <c r="L157" s="83">
        <f>SUM(L78:L156)</f>
        <v>70.592063090000025</v>
      </c>
      <c r="N157" s="84">
        <f>SUM(N78:N156)</f>
        <v>0</v>
      </c>
      <c r="W157" s="34">
        <f>SUM(W78:W156)</f>
        <v>0</v>
      </c>
    </row>
    <row r="159" spans="1:37">
      <c r="B159" s="27" t="s">
        <v>296</v>
      </c>
    </row>
    <row r="160" spans="1:37">
      <c r="A160" s="25">
        <v>34</v>
      </c>
      <c r="B160" s="26" t="s">
        <v>160</v>
      </c>
      <c r="C160" s="27" t="s">
        <v>297</v>
      </c>
      <c r="D160" s="28" t="s">
        <v>298</v>
      </c>
      <c r="E160" s="29">
        <v>2.238</v>
      </c>
      <c r="F160" s="30" t="s">
        <v>87</v>
      </c>
      <c r="H160" s="31">
        <f>ROUND(E160*G160,2)</f>
        <v>0</v>
      </c>
      <c r="J160" s="31">
        <f>ROUND(E160*G160,2)</f>
        <v>0</v>
      </c>
      <c r="K160" s="32">
        <v>2.4468000000000001</v>
      </c>
      <c r="L160" s="32">
        <f>E160*K160</f>
        <v>5.4759384000000004</v>
      </c>
      <c r="N160" s="29">
        <f>E160*M160</f>
        <v>0</v>
      </c>
      <c r="P160" s="30" t="s">
        <v>88</v>
      </c>
      <c r="V160" s="33" t="s">
        <v>69</v>
      </c>
      <c r="X160" s="27" t="s">
        <v>299</v>
      </c>
      <c r="Y160" s="27" t="s">
        <v>297</v>
      </c>
      <c r="Z160" s="30" t="s">
        <v>164</v>
      </c>
      <c r="AJ160" s="4" t="s">
        <v>91</v>
      </c>
      <c r="AK160" s="4" t="s">
        <v>92</v>
      </c>
    </row>
    <row r="161" spans="1:37" ht="25.5">
      <c r="D161" s="66" t="s">
        <v>300</v>
      </c>
      <c r="E161" s="67"/>
      <c r="F161" s="68"/>
      <c r="G161" s="69"/>
      <c r="H161" s="69"/>
      <c r="I161" s="69"/>
      <c r="J161" s="69"/>
      <c r="K161" s="70"/>
      <c r="L161" s="70"/>
      <c r="M161" s="67"/>
      <c r="N161" s="67"/>
      <c r="O161" s="68"/>
      <c r="P161" s="68"/>
      <c r="Q161" s="67"/>
      <c r="R161" s="67"/>
      <c r="S161" s="67"/>
      <c r="T161" s="71"/>
      <c r="U161" s="71"/>
      <c r="V161" s="71" t="s">
        <v>0</v>
      </c>
      <c r="W161" s="72"/>
      <c r="X161" s="68"/>
    </row>
    <row r="162" spans="1:37">
      <c r="D162" s="66" t="s">
        <v>301</v>
      </c>
      <c r="E162" s="67"/>
      <c r="F162" s="68"/>
      <c r="G162" s="69"/>
      <c r="H162" s="69"/>
      <c r="I162" s="69"/>
      <c r="J162" s="69"/>
      <c r="K162" s="70"/>
      <c r="L162" s="70"/>
      <c r="M162" s="67"/>
      <c r="N162" s="67"/>
      <c r="O162" s="68"/>
      <c r="P162" s="68"/>
      <c r="Q162" s="67"/>
      <c r="R162" s="67"/>
      <c r="S162" s="67"/>
      <c r="T162" s="71"/>
      <c r="U162" s="71"/>
      <c r="V162" s="71" t="s">
        <v>0</v>
      </c>
      <c r="W162" s="72"/>
      <c r="X162" s="68"/>
    </row>
    <row r="163" spans="1:37" ht="25.5">
      <c r="D163" s="66" t="s">
        <v>302</v>
      </c>
      <c r="E163" s="67"/>
      <c r="F163" s="68"/>
      <c r="G163" s="69"/>
      <c r="H163" s="69"/>
      <c r="I163" s="69"/>
      <c r="J163" s="69"/>
      <c r="K163" s="70"/>
      <c r="L163" s="70"/>
      <c r="M163" s="67"/>
      <c r="N163" s="67"/>
      <c r="O163" s="68"/>
      <c r="P163" s="68"/>
      <c r="Q163" s="67"/>
      <c r="R163" s="67"/>
      <c r="S163" s="67"/>
      <c r="T163" s="71"/>
      <c r="U163" s="71"/>
      <c r="V163" s="71" t="s">
        <v>0</v>
      </c>
      <c r="W163" s="72"/>
      <c r="X163" s="68"/>
    </row>
    <row r="164" spans="1:37">
      <c r="D164" s="66" t="s">
        <v>303</v>
      </c>
      <c r="E164" s="67"/>
      <c r="F164" s="68"/>
      <c r="G164" s="69"/>
      <c r="H164" s="69"/>
      <c r="I164" s="69"/>
      <c r="J164" s="69"/>
      <c r="K164" s="70"/>
      <c r="L164" s="70"/>
      <c r="M164" s="67"/>
      <c r="N164" s="67"/>
      <c r="O164" s="68"/>
      <c r="P164" s="68"/>
      <c r="Q164" s="67"/>
      <c r="R164" s="67"/>
      <c r="S164" s="67"/>
      <c r="T164" s="71"/>
      <c r="U164" s="71"/>
      <c r="V164" s="71" t="s">
        <v>0</v>
      </c>
      <c r="W164" s="72"/>
      <c r="X164" s="68"/>
    </row>
    <row r="165" spans="1:37" ht="25.5">
      <c r="D165" s="73" t="s">
        <v>304</v>
      </c>
      <c r="E165" s="74"/>
      <c r="F165" s="75"/>
      <c r="G165" s="76"/>
      <c r="H165" s="76"/>
      <c r="I165" s="76"/>
      <c r="J165" s="76"/>
      <c r="K165" s="77"/>
      <c r="L165" s="77"/>
      <c r="M165" s="74"/>
      <c r="N165" s="74"/>
      <c r="O165" s="75"/>
      <c r="P165" s="75"/>
      <c r="Q165" s="74"/>
      <c r="R165" s="74"/>
      <c r="S165" s="74"/>
      <c r="T165" s="78"/>
      <c r="U165" s="78"/>
      <c r="V165" s="78" t="s">
        <v>1</v>
      </c>
      <c r="W165" s="79"/>
      <c r="X165" s="75"/>
    </row>
    <row r="166" spans="1:37" ht="25.5">
      <c r="A166" s="25">
        <v>35</v>
      </c>
      <c r="B166" s="26" t="s">
        <v>160</v>
      </c>
      <c r="C166" s="27" t="s">
        <v>305</v>
      </c>
      <c r="D166" s="28" t="s">
        <v>306</v>
      </c>
      <c r="E166" s="29">
        <v>21.128</v>
      </c>
      <c r="F166" s="30" t="s">
        <v>141</v>
      </c>
      <c r="H166" s="31">
        <f>ROUND(E166*G166,2)</f>
        <v>0</v>
      </c>
      <c r="J166" s="31">
        <f>ROUND(E166*G166,2)</f>
        <v>0</v>
      </c>
      <c r="K166" s="32">
        <v>3.9199999999999999E-3</v>
      </c>
      <c r="L166" s="32">
        <f>E166*K166</f>
        <v>8.2821759999999994E-2</v>
      </c>
      <c r="N166" s="29">
        <f>E166*M166</f>
        <v>0</v>
      </c>
      <c r="P166" s="30" t="s">
        <v>88</v>
      </c>
      <c r="V166" s="33" t="s">
        <v>69</v>
      </c>
      <c r="X166" s="27" t="s">
        <v>307</v>
      </c>
      <c r="Y166" s="27" t="s">
        <v>305</v>
      </c>
      <c r="Z166" s="30" t="s">
        <v>164</v>
      </c>
      <c r="AJ166" s="4" t="s">
        <v>91</v>
      </c>
      <c r="AK166" s="4" t="s">
        <v>92</v>
      </c>
    </row>
    <row r="167" spans="1:37" ht="25.5">
      <c r="D167" s="66" t="s">
        <v>300</v>
      </c>
      <c r="E167" s="67"/>
      <c r="F167" s="68"/>
      <c r="G167" s="69"/>
      <c r="H167" s="69"/>
      <c r="I167" s="69"/>
      <c r="J167" s="69"/>
      <c r="K167" s="70"/>
      <c r="L167" s="70"/>
      <c r="M167" s="67"/>
      <c r="N167" s="67"/>
      <c r="O167" s="68"/>
      <c r="P167" s="68"/>
      <c r="Q167" s="67"/>
      <c r="R167" s="67"/>
      <c r="S167" s="67"/>
      <c r="T167" s="71"/>
      <c r="U167" s="71"/>
      <c r="V167" s="71" t="s">
        <v>0</v>
      </c>
      <c r="W167" s="72"/>
      <c r="X167" s="68"/>
    </row>
    <row r="168" spans="1:37" ht="25.5">
      <c r="D168" s="66" t="s">
        <v>308</v>
      </c>
      <c r="E168" s="67"/>
      <c r="F168" s="68"/>
      <c r="G168" s="69"/>
      <c r="H168" s="69"/>
      <c r="I168" s="69"/>
      <c r="J168" s="69"/>
      <c r="K168" s="70"/>
      <c r="L168" s="70"/>
      <c r="M168" s="67"/>
      <c r="N168" s="67"/>
      <c r="O168" s="68"/>
      <c r="P168" s="68"/>
      <c r="Q168" s="67"/>
      <c r="R168" s="67"/>
      <c r="S168" s="67"/>
      <c r="T168" s="71"/>
      <c r="U168" s="71"/>
      <c r="V168" s="71" t="s">
        <v>0</v>
      </c>
      <c r="W168" s="72"/>
      <c r="X168" s="68"/>
    </row>
    <row r="169" spans="1:37" ht="25.5">
      <c r="D169" s="66" t="s">
        <v>302</v>
      </c>
      <c r="E169" s="67"/>
      <c r="F169" s="68"/>
      <c r="G169" s="69"/>
      <c r="H169" s="69"/>
      <c r="I169" s="69"/>
      <c r="J169" s="69"/>
      <c r="K169" s="70"/>
      <c r="L169" s="70"/>
      <c r="M169" s="67"/>
      <c r="N169" s="67"/>
      <c r="O169" s="68"/>
      <c r="P169" s="68"/>
      <c r="Q169" s="67"/>
      <c r="R169" s="67"/>
      <c r="S169" s="67"/>
      <c r="T169" s="71"/>
      <c r="U169" s="71"/>
      <c r="V169" s="71" t="s">
        <v>0</v>
      </c>
      <c r="W169" s="72"/>
      <c r="X169" s="68"/>
    </row>
    <row r="170" spans="1:37" ht="25.5">
      <c r="D170" s="66" t="s">
        <v>309</v>
      </c>
      <c r="E170" s="67"/>
      <c r="F170" s="68"/>
      <c r="G170" s="69"/>
      <c r="H170" s="69"/>
      <c r="I170" s="69"/>
      <c r="J170" s="69"/>
      <c r="K170" s="70"/>
      <c r="L170" s="70"/>
      <c r="M170" s="67"/>
      <c r="N170" s="67"/>
      <c r="O170" s="68"/>
      <c r="P170" s="68"/>
      <c r="Q170" s="67"/>
      <c r="R170" s="67"/>
      <c r="S170" s="67"/>
      <c r="T170" s="71"/>
      <c r="U170" s="71"/>
      <c r="V170" s="71" t="s">
        <v>0</v>
      </c>
      <c r="W170" s="72"/>
      <c r="X170" s="68"/>
    </row>
    <row r="171" spans="1:37" ht="25.5">
      <c r="A171" s="25">
        <v>36</v>
      </c>
      <c r="B171" s="26" t="s">
        <v>160</v>
      </c>
      <c r="C171" s="27" t="s">
        <v>310</v>
      </c>
      <c r="D171" s="28" t="s">
        <v>311</v>
      </c>
      <c r="E171" s="29">
        <v>21.128</v>
      </c>
      <c r="F171" s="30" t="s">
        <v>141</v>
      </c>
      <c r="H171" s="31">
        <f>ROUND(E171*G171,2)</f>
        <v>0</v>
      </c>
      <c r="J171" s="31">
        <f>ROUND(E171*G171,2)</f>
        <v>0</v>
      </c>
      <c r="L171" s="32">
        <f>E171*K171</f>
        <v>0</v>
      </c>
      <c r="N171" s="29">
        <f>E171*M171</f>
        <v>0</v>
      </c>
      <c r="P171" s="30" t="s">
        <v>88</v>
      </c>
      <c r="V171" s="33" t="s">
        <v>69</v>
      </c>
      <c r="X171" s="27" t="s">
        <v>312</v>
      </c>
      <c r="Y171" s="27" t="s">
        <v>310</v>
      </c>
      <c r="Z171" s="30" t="s">
        <v>164</v>
      </c>
      <c r="AJ171" s="4" t="s">
        <v>91</v>
      </c>
      <c r="AK171" s="4" t="s">
        <v>92</v>
      </c>
    </row>
    <row r="172" spans="1:37" ht="25.5">
      <c r="A172" s="25">
        <v>37</v>
      </c>
      <c r="B172" s="26" t="s">
        <v>160</v>
      </c>
      <c r="C172" s="27" t="s">
        <v>313</v>
      </c>
      <c r="D172" s="28" t="s">
        <v>314</v>
      </c>
      <c r="E172" s="29">
        <v>3.2250000000000001</v>
      </c>
      <c r="F172" s="30" t="s">
        <v>141</v>
      </c>
      <c r="H172" s="31">
        <f>ROUND(E172*G172,2)</f>
        <v>0</v>
      </c>
      <c r="J172" s="31">
        <f>ROUND(E172*G172,2)</f>
        <v>0</v>
      </c>
      <c r="K172" s="32">
        <v>7.28E-3</v>
      </c>
      <c r="L172" s="32">
        <f>E172*K172</f>
        <v>2.3478000000000002E-2</v>
      </c>
      <c r="N172" s="29">
        <f>E172*M172</f>
        <v>0</v>
      </c>
      <c r="P172" s="30" t="s">
        <v>88</v>
      </c>
      <c r="V172" s="33" t="s">
        <v>69</v>
      </c>
      <c r="X172" s="27" t="s">
        <v>315</v>
      </c>
      <c r="Y172" s="27" t="s">
        <v>313</v>
      </c>
      <c r="Z172" s="30" t="s">
        <v>164</v>
      </c>
      <c r="AJ172" s="4" t="s">
        <v>91</v>
      </c>
      <c r="AK172" s="4" t="s">
        <v>92</v>
      </c>
    </row>
    <row r="173" spans="1:37" ht="25.5">
      <c r="D173" s="66" t="s">
        <v>300</v>
      </c>
      <c r="E173" s="67"/>
      <c r="F173" s="68"/>
      <c r="G173" s="69"/>
      <c r="H173" s="69"/>
      <c r="I173" s="69"/>
      <c r="J173" s="69"/>
      <c r="K173" s="70"/>
      <c r="L173" s="70"/>
      <c r="M173" s="67"/>
      <c r="N173" s="67"/>
      <c r="O173" s="68"/>
      <c r="P173" s="68"/>
      <c r="Q173" s="67"/>
      <c r="R173" s="67"/>
      <c r="S173" s="67"/>
      <c r="T173" s="71"/>
      <c r="U173" s="71"/>
      <c r="V173" s="71" t="s">
        <v>0</v>
      </c>
      <c r="W173" s="72"/>
      <c r="X173" s="68"/>
    </row>
    <row r="174" spans="1:37">
      <c r="D174" s="66" t="s">
        <v>316</v>
      </c>
      <c r="E174" s="67"/>
      <c r="F174" s="68"/>
      <c r="G174" s="69"/>
      <c r="H174" s="69"/>
      <c r="I174" s="69"/>
      <c r="J174" s="69"/>
      <c r="K174" s="70"/>
      <c r="L174" s="70"/>
      <c r="M174" s="67"/>
      <c r="N174" s="67"/>
      <c r="O174" s="68"/>
      <c r="P174" s="68"/>
      <c r="Q174" s="67"/>
      <c r="R174" s="67"/>
      <c r="S174" s="67"/>
      <c r="T174" s="71"/>
      <c r="U174" s="71"/>
      <c r="V174" s="71" t="s">
        <v>0</v>
      </c>
      <c r="W174" s="72"/>
      <c r="X174" s="68"/>
    </row>
    <row r="175" spans="1:37" ht="25.5">
      <c r="D175" s="66" t="s">
        <v>302</v>
      </c>
      <c r="E175" s="67"/>
      <c r="F175" s="68"/>
      <c r="G175" s="69"/>
      <c r="H175" s="69"/>
      <c r="I175" s="69"/>
      <c r="J175" s="69"/>
      <c r="K175" s="70"/>
      <c r="L175" s="70"/>
      <c r="M175" s="67"/>
      <c r="N175" s="67"/>
      <c r="O175" s="68"/>
      <c r="P175" s="68"/>
      <c r="Q175" s="67"/>
      <c r="R175" s="67"/>
      <c r="S175" s="67"/>
      <c r="T175" s="71"/>
      <c r="U175" s="71"/>
      <c r="V175" s="71" t="s">
        <v>0</v>
      </c>
      <c r="W175" s="72"/>
      <c r="X175" s="68"/>
    </row>
    <row r="176" spans="1:37">
      <c r="D176" s="66" t="s">
        <v>317</v>
      </c>
      <c r="E176" s="67"/>
      <c r="F176" s="68"/>
      <c r="G176" s="69"/>
      <c r="H176" s="69"/>
      <c r="I176" s="69"/>
      <c r="J176" s="69"/>
      <c r="K176" s="70"/>
      <c r="L176" s="70"/>
      <c r="M176" s="67"/>
      <c r="N176" s="67"/>
      <c r="O176" s="68"/>
      <c r="P176" s="68"/>
      <c r="Q176" s="67"/>
      <c r="R176" s="67"/>
      <c r="S176" s="67"/>
      <c r="T176" s="71"/>
      <c r="U176" s="71"/>
      <c r="V176" s="71" t="s">
        <v>0</v>
      </c>
      <c r="W176" s="72"/>
      <c r="X176" s="68"/>
    </row>
    <row r="177" spans="1:37" ht="25.5">
      <c r="A177" s="25">
        <v>38</v>
      </c>
      <c r="B177" s="26" t="s">
        <v>160</v>
      </c>
      <c r="C177" s="27" t="s">
        <v>318</v>
      </c>
      <c r="D177" s="28" t="s">
        <v>319</v>
      </c>
      <c r="E177" s="29">
        <v>3.2250000000000001</v>
      </c>
      <c r="F177" s="30" t="s">
        <v>141</v>
      </c>
      <c r="H177" s="31">
        <f>ROUND(E177*G177,2)</f>
        <v>0</v>
      </c>
      <c r="J177" s="31">
        <f>ROUND(E177*G177,2)</f>
        <v>0</v>
      </c>
      <c r="L177" s="32">
        <f>E177*K177</f>
        <v>0</v>
      </c>
      <c r="N177" s="29">
        <f>E177*M177</f>
        <v>0</v>
      </c>
      <c r="P177" s="30" t="s">
        <v>88</v>
      </c>
      <c r="V177" s="33" t="s">
        <v>69</v>
      </c>
      <c r="X177" s="27" t="s">
        <v>320</v>
      </c>
      <c r="Y177" s="27" t="s">
        <v>318</v>
      </c>
      <c r="Z177" s="30" t="s">
        <v>164</v>
      </c>
      <c r="AJ177" s="4" t="s">
        <v>91</v>
      </c>
      <c r="AK177" s="4" t="s">
        <v>92</v>
      </c>
    </row>
    <row r="178" spans="1:37">
      <c r="A178" s="25">
        <v>39</v>
      </c>
      <c r="B178" s="26" t="s">
        <v>160</v>
      </c>
      <c r="C178" s="27" t="s">
        <v>321</v>
      </c>
      <c r="D178" s="28" t="s">
        <v>322</v>
      </c>
      <c r="E178" s="29">
        <v>5.6970000000000001</v>
      </c>
      <c r="F178" s="30" t="s">
        <v>87</v>
      </c>
      <c r="H178" s="31">
        <f>ROUND(E178*G178,2)</f>
        <v>0</v>
      </c>
      <c r="J178" s="31">
        <f>ROUND(E178*G178,2)</f>
        <v>0</v>
      </c>
      <c r="L178" s="32">
        <f>E178*K178</f>
        <v>0</v>
      </c>
      <c r="N178" s="29">
        <f>E178*M178</f>
        <v>0</v>
      </c>
      <c r="P178" s="30" t="s">
        <v>88</v>
      </c>
      <c r="V178" s="33" t="s">
        <v>69</v>
      </c>
      <c r="X178" s="27" t="s">
        <v>323</v>
      </c>
      <c r="Y178" s="27" t="s">
        <v>321</v>
      </c>
      <c r="Z178" s="30" t="s">
        <v>164</v>
      </c>
      <c r="AJ178" s="4" t="s">
        <v>91</v>
      </c>
      <c r="AK178" s="4" t="s">
        <v>92</v>
      </c>
    </row>
    <row r="179" spans="1:37">
      <c r="D179" s="66" t="s">
        <v>324</v>
      </c>
      <c r="E179" s="67"/>
      <c r="F179" s="68"/>
      <c r="G179" s="69"/>
      <c r="H179" s="69"/>
      <c r="I179" s="69"/>
      <c r="J179" s="69"/>
      <c r="K179" s="70"/>
      <c r="L179" s="70"/>
      <c r="M179" s="67"/>
      <c r="N179" s="67"/>
      <c r="O179" s="68"/>
      <c r="P179" s="68"/>
      <c r="Q179" s="67"/>
      <c r="R179" s="67"/>
      <c r="S179" s="67"/>
      <c r="T179" s="71"/>
      <c r="U179" s="71"/>
      <c r="V179" s="71" t="s">
        <v>0</v>
      </c>
      <c r="W179" s="72"/>
      <c r="X179" s="68"/>
    </row>
    <row r="180" spans="1:37">
      <c r="D180" s="66" t="s">
        <v>325</v>
      </c>
      <c r="E180" s="67"/>
      <c r="F180" s="68"/>
      <c r="G180" s="69"/>
      <c r="H180" s="69"/>
      <c r="I180" s="69"/>
      <c r="J180" s="69"/>
      <c r="K180" s="70"/>
      <c r="L180" s="70"/>
      <c r="M180" s="67"/>
      <c r="N180" s="67"/>
      <c r="O180" s="68"/>
      <c r="P180" s="68"/>
      <c r="Q180" s="67"/>
      <c r="R180" s="67"/>
      <c r="S180" s="67"/>
      <c r="T180" s="71"/>
      <c r="U180" s="71"/>
      <c r="V180" s="71" t="s">
        <v>0</v>
      </c>
      <c r="W180" s="72"/>
      <c r="X180" s="68"/>
    </row>
    <row r="181" spans="1:37">
      <c r="D181" s="66" t="s">
        <v>326</v>
      </c>
      <c r="E181" s="67"/>
      <c r="F181" s="68"/>
      <c r="G181" s="69"/>
      <c r="H181" s="69"/>
      <c r="I181" s="69"/>
      <c r="J181" s="69"/>
      <c r="K181" s="70"/>
      <c r="L181" s="70"/>
      <c r="M181" s="67"/>
      <c r="N181" s="67"/>
      <c r="O181" s="68"/>
      <c r="P181" s="68"/>
      <c r="Q181" s="67"/>
      <c r="R181" s="67"/>
      <c r="S181" s="67"/>
      <c r="T181" s="71"/>
      <c r="U181" s="71"/>
      <c r="V181" s="71" t="s">
        <v>0</v>
      </c>
      <c r="W181" s="72"/>
      <c r="X181" s="68"/>
    </row>
    <row r="182" spans="1:37">
      <c r="D182" s="66" t="s">
        <v>327</v>
      </c>
      <c r="E182" s="67"/>
      <c r="F182" s="68"/>
      <c r="G182" s="69"/>
      <c r="H182" s="69"/>
      <c r="I182" s="69"/>
      <c r="J182" s="69"/>
      <c r="K182" s="70"/>
      <c r="L182" s="70"/>
      <c r="M182" s="67"/>
      <c r="N182" s="67"/>
      <c r="O182" s="68"/>
      <c r="P182" s="68"/>
      <c r="Q182" s="67"/>
      <c r="R182" s="67"/>
      <c r="S182" s="67"/>
      <c r="T182" s="71"/>
      <c r="U182" s="71"/>
      <c r="V182" s="71" t="s">
        <v>0</v>
      </c>
      <c r="W182" s="72"/>
      <c r="X182" s="68"/>
    </row>
    <row r="183" spans="1:37">
      <c r="D183" s="66" t="s">
        <v>328</v>
      </c>
      <c r="E183" s="67"/>
      <c r="F183" s="68"/>
      <c r="G183" s="69"/>
      <c r="H183" s="69"/>
      <c r="I183" s="69"/>
      <c r="J183" s="69"/>
      <c r="K183" s="70"/>
      <c r="L183" s="70"/>
      <c r="M183" s="67"/>
      <c r="N183" s="67"/>
      <c r="O183" s="68"/>
      <c r="P183" s="68"/>
      <c r="Q183" s="67"/>
      <c r="R183" s="67"/>
      <c r="S183" s="67"/>
      <c r="T183" s="71"/>
      <c r="U183" s="71"/>
      <c r="V183" s="71" t="s">
        <v>0</v>
      </c>
      <c r="W183" s="72"/>
      <c r="X183" s="68"/>
    </row>
    <row r="184" spans="1:37">
      <c r="D184" s="66" t="s">
        <v>329</v>
      </c>
      <c r="E184" s="67"/>
      <c r="F184" s="68"/>
      <c r="G184" s="69"/>
      <c r="H184" s="69"/>
      <c r="I184" s="69"/>
      <c r="J184" s="69"/>
      <c r="K184" s="70"/>
      <c r="L184" s="70"/>
      <c r="M184" s="67"/>
      <c r="N184" s="67"/>
      <c r="O184" s="68"/>
      <c r="P184" s="68"/>
      <c r="Q184" s="67"/>
      <c r="R184" s="67"/>
      <c r="S184" s="67"/>
      <c r="T184" s="71"/>
      <c r="U184" s="71"/>
      <c r="V184" s="71" t="s">
        <v>0</v>
      </c>
      <c r="W184" s="72"/>
      <c r="X184" s="68"/>
    </row>
    <row r="185" spans="1:37">
      <c r="A185" s="25">
        <v>40</v>
      </c>
      <c r="B185" s="26" t="s">
        <v>160</v>
      </c>
      <c r="C185" s="27" t="s">
        <v>330</v>
      </c>
      <c r="D185" s="28" t="s">
        <v>331</v>
      </c>
      <c r="E185" s="29">
        <v>45.58</v>
      </c>
      <c r="F185" s="30" t="s">
        <v>141</v>
      </c>
      <c r="H185" s="31">
        <f>ROUND(E185*G185,2)</f>
        <v>0</v>
      </c>
      <c r="J185" s="31">
        <f>ROUND(E185*G185,2)</f>
        <v>0</v>
      </c>
      <c r="K185" s="32">
        <v>3.3500000000000001E-3</v>
      </c>
      <c r="L185" s="32">
        <f>E185*K185</f>
        <v>0.152693</v>
      </c>
      <c r="N185" s="29">
        <f>E185*M185</f>
        <v>0</v>
      </c>
      <c r="P185" s="30" t="s">
        <v>88</v>
      </c>
      <c r="V185" s="33" t="s">
        <v>69</v>
      </c>
      <c r="X185" s="27" t="s">
        <v>332</v>
      </c>
      <c r="Y185" s="27" t="s">
        <v>330</v>
      </c>
      <c r="Z185" s="30" t="s">
        <v>164</v>
      </c>
      <c r="AJ185" s="4" t="s">
        <v>91</v>
      </c>
      <c r="AK185" s="4" t="s">
        <v>92</v>
      </c>
    </row>
    <row r="186" spans="1:37">
      <c r="D186" s="66" t="s">
        <v>324</v>
      </c>
      <c r="E186" s="67"/>
      <c r="F186" s="68"/>
      <c r="G186" s="69"/>
      <c r="H186" s="69"/>
      <c r="I186" s="69"/>
      <c r="J186" s="69"/>
      <c r="K186" s="70"/>
      <c r="L186" s="70"/>
      <c r="M186" s="67"/>
      <c r="N186" s="67"/>
      <c r="O186" s="68"/>
      <c r="P186" s="68"/>
      <c r="Q186" s="67"/>
      <c r="R186" s="67"/>
      <c r="S186" s="67"/>
      <c r="T186" s="71"/>
      <c r="U186" s="71"/>
      <c r="V186" s="71" t="s">
        <v>0</v>
      </c>
      <c r="W186" s="72"/>
      <c r="X186" s="68"/>
    </row>
    <row r="187" spans="1:37">
      <c r="D187" s="66" t="s">
        <v>333</v>
      </c>
      <c r="E187" s="67"/>
      <c r="F187" s="68"/>
      <c r="G187" s="69"/>
      <c r="H187" s="69"/>
      <c r="I187" s="69"/>
      <c r="J187" s="69"/>
      <c r="K187" s="70"/>
      <c r="L187" s="70"/>
      <c r="M187" s="67"/>
      <c r="N187" s="67"/>
      <c r="O187" s="68"/>
      <c r="P187" s="68"/>
      <c r="Q187" s="67"/>
      <c r="R187" s="67"/>
      <c r="S187" s="67"/>
      <c r="T187" s="71"/>
      <c r="U187" s="71"/>
      <c r="V187" s="71" t="s">
        <v>0</v>
      </c>
      <c r="W187" s="72"/>
      <c r="X187" s="68"/>
    </row>
    <row r="188" spans="1:37">
      <c r="D188" s="66" t="s">
        <v>326</v>
      </c>
      <c r="E188" s="67"/>
      <c r="F188" s="68"/>
      <c r="G188" s="69"/>
      <c r="H188" s="69"/>
      <c r="I188" s="69"/>
      <c r="J188" s="69"/>
      <c r="K188" s="70"/>
      <c r="L188" s="70"/>
      <c r="M188" s="67"/>
      <c r="N188" s="67"/>
      <c r="O188" s="68"/>
      <c r="P188" s="68"/>
      <c r="Q188" s="67"/>
      <c r="R188" s="67"/>
      <c r="S188" s="67"/>
      <c r="T188" s="71"/>
      <c r="U188" s="71"/>
      <c r="V188" s="71" t="s">
        <v>0</v>
      </c>
      <c r="W188" s="72"/>
      <c r="X188" s="68"/>
    </row>
    <row r="189" spans="1:37">
      <c r="D189" s="66" t="s">
        <v>334</v>
      </c>
      <c r="E189" s="67"/>
      <c r="F189" s="68"/>
      <c r="G189" s="69"/>
      <c r="H189" s="69"/>
      <c r="I189" s="69"/>
      <c r="J189" s="69"/>
      <c r="K189" s="70"/>
      <c r="L189" s="70"/>
      <c r="M189" s="67"/>
      <c r="N189" s="67"/>
      <c r="O189" s="68"/>
      <c r="P189" s="68"/>
      <c r="Q189" s="67"/>
      <c r="R189" s="67"/>
      <c r="S189" s="67"/>
      <c r="T189" s="71"/>
      <c r="U189" s="71"/>
      <c r="V189" s="71" t="s">
        <v>0</v>
      </c>
      <c r="W189" s="72"/>
      <c r="X189" s="68"/>
    </row>
    <row r="190" spans="1:37">
      <c r="D190" s="66" t="s">
        <v>328</v>
      </c>
      <c r="E190" s="67"/>
      <c r="F190" s="68"/>
      <c r="G190" s="69"/>
      <c r="H190" s="69"/>
      <c r="I190" s="69"/>
      <c r="J190" s="69"/>
      <c r="K190" s="70"/>
      <c r="L190" s="70"/>
      <c r="M190" s="67"/>
      <c r="N190" s="67"/>
      <c r="O190" s="68"/>
      <c r="P190" s="68"/>
      <c r="Q190" s="67"/>
      <c r="R190" s="67"/>
      <c r="S190" s="67"/>
      <c r="T190" s="71"/>
      <c r="U190" s="71"/>
      <c r="V190" s="71" t="s">
        <v>0</v>
      </c>
      <c r="W190" s="72"/>
      <c r="X190" s="68"/>
    </row>
    <row r="191" spans="1:37">
      <c r="D191" s="66" t="s">
        <v>335</v>
      </c>
      <c r="E191" s="67"/>
      <c r="F191" s="68"/>
      <c r="G191" s="69"/>
      <c r="H191" s="69"/>
      <c r="I191" s="69"/>
      <c r="J191" s="69"/>
      <c r="K191" s="70"/>
      <c r="L191" s="70"/>
      <c r="M191" s="67"/>
      <c r="N191" s="67"/>
      <c r="O191" s="68"/>
      <c r="P191" s="68"/>
      <c r="Q191" s="67"/>
      <c r="R191" s="67"/>
      <c r="S191" s="67"/>
      <c r="T191" s="71"/>
      <c r="U191" s="71"/>
      <c r="V191" s="71" t="s">
        <v>0</v>
      </c>
      <c r="W191" s="72"/>
      <c r="X191" s="68"/>
    </row>
    <row r="192" spans="1:37">
      <c r="A192" s="25">
        <v>41</v>
      </c>
      <c r="B192" s="26" t="s">
        <v>160</v>
      </c>
      <c r="C192" s="27" t="s">
        <v>336</v>
      </c>
      <c r="D192" s="28" t="s">
        <v>337</v>
      </c>
      <c r="E192" s="29">
        <v>45.58</v>
      </c>
      <c r="F192" s="30" t="s">
        <v>141</v>
      </c>
      <c r="H192" s="31">
        <f>ROUND(E192*G192,2)</f>
        <v>0</v>
      </c>
      <c r="J192" s="31">
        <f>ROUND(E192*G192,2)</f>
        <v>0</v>
      </c>
      <c r="L192" s="32">
        <f>E192*K192</f>
        <v>0</v>
      </c>
      <c r="N192" s="29">
        <f>E192*M192</f>
        <v>0</v>
      </c>
      <c r="P192" s="30" t="s">
        <v>88</v>
      </c>
      <c r="V192" s="33" t="s">
        <v>69</v>
      </c>
      <c r="X192" s="27" t="s">
        <v>338</v>
      </c>
      <c r="Y192" s="27" t="s">
        <v>336</v>
      </c>
      <c r="Z192" s="30" t="s">
        <v>164</v>
      </c>
      <c r="AJ192" s="4" t="s">
        <v>91</v>
      </c>
      <c r="AK192" s="4" t="s">
        <v>92</v>
      </c>
    </row>
    <row r="193" spans="1:37" ht="25.5">
      <c r="A193" s="25">
        <v>42</v>
      </c>
      <c r="B193" s="26" t="s">
        <v>160</v>
      </c>
      <c r="C193" s="27" t="s">
        <v>339</v>
      </c>
      <c r="D193" s="28" t="s">
        <v>340</v>
      </c>
      <c r="E193" s="29">
        <v>3</v>
      </c>
      <c r="F193" s="30" t="s">
        <v>237</v>
      </c>
      <c r="H193" s="31">
        <f>ROUND(E193*G193,2)</f>
        <v>0</v>
      </c>
      <c r="J193" s="31">
        <f>ROUND(E193*G193,2)</f>
        <v>0</v>
      </c>
      <c r="K193" s="32">
        <v>1.6000000000000001E-4</v>
      </c>
      <c r="L193" s="32">
        <f>E193*K193</f>
        <v>4.8000000000000007E-4</v>
      </c>
      <c r="N193" s="29">
        <f>E193*M193</f>
        <v>0</v>
      </c>
      <c r="P193" s="30" t="s">
        <v>88</v>
      </c>
      <c r="V193" s="33" t="s">
        <v>69</v>
      </c>
      <c r="X193" s="27" t="s">
        <v>341</v>
      </c>
      <c r="Y193" s="27" t="s">
        <v>339</v>
      </c>
      <c r="Z193" s="30" t="s">
        <v>164</v>
      </c>
      <c r="AJ193" s="4" t="s">
        <v>91</v>
      </c>
      <c r="AK193" s="4" t="s">
        <v>92</v>
      </c>
    </row>
    <row r="194" spans="1:37">
      <c r="D194" s="66" t="s">
        <v>342</v>
      </c>
      <c r="E194" s="67"/>
      <c r="F194" s="68"/>
      <c r="G194" s="69"/>
      <c r="H194" s="69"/>
      <c r="I194" s="69"/>
      <c r="J194" s="69"/>
      <c r="K194" s="70"/>
      <c r="L194" s="70"/>
      <c r="M194" s="67"/>
      <c r="N194" s="67"/>
      <c r="O194" s="68"/>
      <c r="P194" s="68"/>
      <c r="Q194" s="67"/>
      <c r="R194" s="67"/>
      <c r="S194" s="67"/>
      <c r="T194" s="71"/>
      <c r="U194" s="71"/>
      <c r="V194" s="71" t="s">
        <v>0</v>
      </c>
      <c r="W194" s="72"/>
      <c r="X194" s="68"/>
    </row>
    <row r="195" spans="1:37">
      <c r="A195" s="25">
        <v>43</v>
      </c>
      <c r="B195" s="26" t="s">
        <v>160</v>
      </c>
      <c r="C195" s="27" t="s">
        <v>343</v>
      </c>
      <c r="D195" s="28" t="s">
        <v>344</v>
      </c>
      <c r="E195" s="29">
        <v>0.84199999999999997</v>
      </c>
      <c r="F195" s="30" t="s">
        <v>135</v>
      </c>
      <c r="H195" s="31">
        <f>ROUND(E195*G195,2)</f>
        <v>0</v>
      </c>
      <c r="J195" s="31">
        <f>ROUND(E195*G195,2)</f>
        <v>0</v>
      </c>
      <c r="K195" s="32">
        <v>1.0415700000000001</v>
      </c>
      <c r="L195" s="32">
        <f>E195*K195</f>
        <v>0.87700194000000009</v>
      </c>
      <c r="N195" s="29">
        <f>E195*M195</f>
        <v>0</v>
      </c>
      <c r="P195" s="30" t="s">
        <v>88</v>
      </c>
      <c r="V195" s="33" t="s">
        <v>69</v>
      </c>
      <c r="X195" s="27" t="s">
        <v>345</v>
      </c>
      <c r="Y195" s="27" t="s">
        <v>343</v>
      </c>
      <c r="Z195" s="30" t="s">
        <v>164</v>
      </c>
      <c r="AJ195" s="4" t="s">
        <v>91</v>
      </c>
      <c r="AK195" s="4" t="s">
        <v>92</v>
      </c>
    </row>
    <row r="196" spans="1:37">
      <c r="D196" s="66" t="s">
        <v>346</v>
      </c>
      <c r="E196" s="67"/>
      <c r="F196" s="68"/>
      <c r="G196" s="69"/>
      <c r="H196" s="69"/>
      <c r="I196" s="69"/>
      <c r="J196" s="69"/>
      <c r="K196" s="70"/>
      <c r="L196" s="70"/>
      <c r="M196" s="67"/>
      <c r="N196" s="67"/>
      <c r="O196" s="68"/>
      <c r="P196" s="68"/>
      <c r="Q196" s="67"/>
      <c r="R196" s="67"/>
      <c r="S196" s="67"/>
      <c r="T196" s="71"/>
      <c r="U196" s="71"/>
      <c r="V196" s="71" t="s">
        <v>0</v>
      </c>
      <c r="W196" s="72"/>
      <c r="X196" s="68"/>
    </row>
    <row r="197" spans="1:37">
      <c r="D197" s="66" t="s">
        <v>347</v>
      </c>
      <c r="E197" s="67"/>
      <c r="F197" s="68"/>
      <c r="G197" s="69"/>
      <c r="H197" s="69"/>
      <c r="I197" s="69"/>
      <c r="J197" s="69"/>
      <c r="K197" s="70"/>
      <c r="L197" s="70"/>
      <c r="M197" s="67"/>
      <c r="N197" s="67"/>
      <c r="O197" s="68"/>
      <c r="P197" s="68"/>
      <c r="Q197" s="67"/>
      <c r="R197" s="67"/>
      <c r="S197" s="67"/>
      <c r="T197" s="71"/>
      <c r="U197" s="71"/>
      <c r="V197" s="71" t="s">
        <v>0</v>
      </c>
      <c r="W197" s="72"/>
      <c r="X197" s="68"/>
    </row>
    <row r="198" spans="1:37" ht="25.5">
      <c r="D198" s="73" t="s">
        <v>348</v>
      </c>
      <c r="E198" s="74"/>
      <c r="F198" s="75"/>
      <c r="G198" s="76"/>
      <c r="H198" s="76"/>
      <c r="I198" s="76"/>
      <c r="J198" s="76"/>
      <c r="K198" s="77"/>
      <c r="L198" s="77"/>
      <c r="M198" s="74"/>
      <c r="N198" s="74"/>
      <c r="O198" s="75"/>
      <c r="P198" s="75"/>
      <c r="Q198" s="74"/>
      <c r="R198" s="74"/>
      <c r="S198" s="74"/>
      <c r="T198" s="78"/>
      <c r="U198" s="78"/>
      <c r="V198" s="78" t="s">
        <v>1</v>
      </c>
      <c r="W198" s="79"/>
      <c r="X198" s="75"/>
    </row>
    <row r="199" spans="1:37">
      <c r="D199" s="81" t="s">
        <v>349</v>
      </c>
      <c r="E199" s="82">
        <f>J199</f>
        <v>0</v>
      </c>
      <c r="H199" s="82">
        <f>SUM(H159:H198)</f>
        <v>0</v>
      </c>
      <c r="I199" s="82">
        <f>SUM(I159:I198)</f>
        <v>0</v>
      </c>
      <c r="J199" s="82">
        <f>SUM(J159:J198)</f>
        <v>0</v>
      </c>
      <c r="L199" s="83">
        <f>SUM(L159:L198)</f>
        <v>6.6124131000000004</v>
      </c>
      <c r="N199" s="84">
        <f>SUM(N159:N198)</f>
        <v>0</v>
      </c>
      <c r="W199" s="34">
        <f>SUM(W159:W198)</f>
        <v>0</v>
      </c>
    </row>
    <row r="201" spans="1:37">
      <c r="B201" s="27" t="s">
        <v>350</v>
      </c>
    </row>
    <row r="202" spans="1:37">
      <c r="A202" s="25">
        <v>44</v>
      </c>
      <c r="B202" s="26" t="s">
        <v>351</v>
      </c>
      <c r="C202" s="27" t="s">
        <v>352</v>
      </c>
      <c r="D202" s="28" t="s">
        <v>353</v>
      </c>
      <c r="E202" s="29">
        <v>78.694999999999993</v>
      </c>
      <c r="F202" s="30" t="s">
        <v>141</v>
      </c>
      <c r="H202" s="31">
        <f>ROUND(E202*G202,2)</f>
        <v>0</v>
      </c>
      <c r="J202" s="31">
        <f>ROUND(E202*G202,2)</f>
        <v>0</v>
      </c>
      <c r="K202" s="32">
        <v>0.40481</v>
      </c>
      <c r="L202" s="32">
        <f>E202*K202</f>
        <v>31.856522949999999</v>
      </c>
      <c r="N202" s="29">
        <f>E202*M202</f>
        <v>0</v>
      </c>
      <c r="P202" s="30" t="s">
        <v>88</v>
      </c>
      <c r="V202" s="33" t="s">
        <v>69</v>
      </c>
      <c r="X202" s="27" t="s">
        <v>354</v>
      </c>
      <c r="Y202" s="27" t="s">
        <v>352</v>
      </c>
      <c r="Z202" s="30" t="s">
        <v>355</v>
      </c>
      <c r="AJ202" s="4" t="s">
        <v>91</v>
      </c>
      <c r="AK202" s="4" t="s">
        <v>92</v>
      </c>
    </row>
    <row r="203" spans="1:37" ht="25.5">
      <c r="D203" s="66" t="s">
        <v>356</v>
      </c>
      <c r="E203" s="67"/>
      <c r="F203" s="68"/>
      <c r="G203" s="69"/>
      <c r="H203" s="69"/>
      <c r="I203" s="69"/>
      <c r="J203" s="69"/>
      <c r="K203" s="70"/>
      <c r="L203" s="70"/>
      <c r="M203" s="67"/>
      <c r="N203" s="67"/>
      <c r="O203" s="68"/>
      <c r="P203" s="68"/>
      <c r="Q203" s="67"/>
      <c r="R203" s="67"/>
      <c r="S203" s="67"/>
      <c r="T203" s="71"/>
      <c r="U203" s="71"/>
      <c r="V203" s="71" t="s">
        <v>0</v>
      </c>
      <c r="W203" s="72"/>
      <c r="X203" s="68"/>
    </row>
    <row r="204" spans="1:37">
      <c r="D204" s="66" t="s">
        <v>357</v>
      </c>
      <c r="E204" s="67"/>
      <c r="F204" s="68"/>
      <c r="G204" s="69"/>
      <c r="H204" s="69"/>
      <c r="I204" s="69"/>
      <c r="J204" s="69"/>
      <c r="K204" s="70"/>
      <c r="L204" s="70"/>
      <c r="M204" s="67"/>
      <c r="N204" s="67"/>
      <c r="O204" s="68"/>
      <c r="P204" s="68"/>
      <c r="Q204" s="67"/>
      <c r="R204" s="67"/>
      <c r="S204" s="67"/>
      <c r="T204" s="71"/>
      <c r="U204" s="71"/>
      <c r="V204" s="71" t="s">
        <v>0</v>
      </c>
      <c r="W204" s="72"/>
      <c r="X204" s="68"/>
    </row>
    <row r="205" spans="1:37">
      <c r="D205" s="66" t="s">
        <v>358</v>
      </c>
      <c r="E205" s="67"/>
      <c r="F205" s="68"/>
      <c r="G205" s="69"/>
      <c r="H205" s="69"/>
      <c r="I205" s="69"/>
      <c r="J205" s="69"/>
      <c r="K205" s="70"/>
      <c r="L205" s="70"/>
      <c r="M205" s="67"/>
      <c r="N205" s="67"/>
      <c r="O205" s="68"/>
      <c r="P205" s="68"/>
      <c r="Q205" s="67"/>
      <c r="R205" s="67"/>
      <c r="S205" s="67"/>
      <c r="T205" s="71"/>
      <c r="U205" s="71"/>
      <c r="V205" s="71" t="s">
        <v>0</v>
      </c>
      <c r="W205" s="72"/>
      <c r="X205" s="68"/>
    </row>
    <row r="206" spans="1:37">
      <c r="D206" s="66" t="s">
        <v>359</v>
      </c>
      <c r="E206" s="67"/>
      <c r="F206" s="68"/>
      <c r="G206" s="69"/>
      <c r="H206" s="69"/>
      <c r="I206" s="69"/>
      <c r="J206" s="69"/>
      <c r="K206" s="70"/>
      <c r="L206" s="70"/>
      <c r="M206" s="67"/>
      <c r="N206" s="67"/>
      <c r="O206" s="68"/>
      <c r="P206" s="68"/>
      <c r="Q206" s="67"/>
      <c r="R206" s="67"/>
      <c r="S206" s="67"/>
      <c r="T206" s="71"/>
      <c r="U206" s="71"/>
      <c r="V206" s="71" t="s">
        <v>0</v>
      </c>
      <c r="W206" s="72"/>
      <c r="X206" s="68"/>
    </row>
    <row r="207" spans="1:37" ht="25.5">
      <c r="A207" s="25">
        <v>45</v>
      </c>
      <c r="B207" s="26" t="s">
        <v>351</v>
      </c>
      <c r="C207" s="27" t="s">
        <v>360</v>
      </c>
      <c r="D207" s="28" t="s">
        <v>361</v>
      </c>
      <c r="E207" s="29">
        <v>32.895000000000003</v>
      </c>
      <c r="F207" s="30" t="s">
        <v>141</v>
      </c>
      <c r="H207" s="31">
        <f>ROUND(E207*G207,2)</f>
        <v>0</v>
      </c>
      <c r="J207" s="31">
        <f>ROUND(E207*G207,2)</f>
        <v>0</v>
      </c>
      <c r="K207" s="32">
        <v>0.30642000000000003</v>
      </c>
      <c r="L207" s="32">
        <f>E207*K207</f>
        <v>10.079685900000001</v>
      </c>
      <c r="N207" s="29">
        <f>E207*M207</f>
        <v>0</v>
      </c>
      <c r="P207" s="30" t="s">
        <v>88</v>
      </c>
      <c r="V207" s="33" t="s">
        <v>69</v>
      </c>
      <c r="X207" s="27" t="s">
        <v>362</v>
      </c>
      <c r="Y207" s="27" t="s">
        <v>360</v>
      </c>
      <c r="Z207" s="30" t="s">
        <v>355</v>
      </c>
      <c r="AJ207" s="4" t="s">
        <v>91</v>
      </c>
      <c r="AK207" s="4" t="s">
        <v>92</v>
      </c>
    </row>
    <row r="208" spans="1:37" ht="25.5">
      <c r="D208" s="66" t="s">
        <v>356</v>
      </c>
      <c r="E208" s="67"/>
      <c r="F208" s="68"/>
      <c r="G208" s="69"/>
      <c r="H208" s="69"/>
      <c r="I208" s="69"/>
      <c r="J208" s="69"/>
      <c r="K208" s="70"/>
      <c r="L208" s="70"/>
      <c r="M208" s="67"/>
      <c r="N208" s="67"/>
      <c r="O208" s="68"/>
      <c r="P208" s="68"/>
      <c r="Q208" s="67"/>
      <c r="R208" s="67"/>
      <c r="S208" s="67"/>
      <c r="T208" s="71"/>
      <c r="U208" s="71"/>
      <c r="V208" s="71" t="s">
        <v>0</v>
      </c>
      <c r="W208" s="72"/>
      <c r="X208" s="68"/>
    </row>
    <row r="209" spans="1:37">
      <c r="D209" s="66" t="s">
        <v>357</v>
      </c>
      <c r="E209" s="67"/>
      <c r="F209" s="68"/>
      <c r="G209" s="69"/>
      <c r="H209" s="69"/>
      <c r="I209" s="69"/>
      <c r="J209" s="69"/>
      <c r="K209" s="70"/>
      <c r="L209" s="70"/>
      <c r="M209" s="67"/>
      <c r="N209" s="67"/>
      <c r="O209" s="68"/>
      <c r="P209" s="68"/>
      <c r="Q209" s="67"/>
      <c r="R209" s="67"/>
      <c r="S209" s="67"/>
      <c r="T209" s="71"/>
      <c r="U209" s="71"/>
      <c r="V209" s="71" t="s">
        <v>0</v>
      </c>
      <c r="W209" s="72"/>
      <c r="X209" s="68"/>
    </row>
    <row r="210" spans="1:37" ht="25.5">
      <c r="A210" s="25">
        <v>46</v>
      </c>
      <c r="B210" s="26" t="s">
        <v>351</v>
      </c>
      <c r="C210" s="27" t="s">
        <v>363</v>
      </c>
      <c r="D210" s="28" t="s">
        <v>364</v>
      </c>
      <c r="E210" s="29">
        <v>32.895000000000003</v>
      </c>
      <c r="F210" s="30" t="s">
        <v>141</v>
      </c>
      <c r="H210" s="31">
        <f>ROUND(E210*G210,2)</f>
        <v>0</v>
      </c>
      <c r="J210" s="31">
        <f>ROUND(E210*G210,2)</f>
        <v>0</v>
      </c>
      <c r="K210" s="32">
        <v>0.10100000000000001</v>
      </c>
      <c r="L210" s="32">
        <f>E210*K210</f>
        <v>3.3223950000000007</v>
      </c>
      <c r="N210" s="29">
        <f>E210*M210</f>
        <v>0</v>
      </c>
      <c r="P210" s="30" t="s">
        <v>88</v>
      </c>
      <c r="V210" s="33" t="s">
        <v>69</v>
      </c>
      <c r="X210" s="27" t="s">
        <v>365</v>
      </c>
      <c r="Y210" s="27" t="s">
        <v>363</v>
      </c>
      <c r="Z210" s="30" t="s">
        <v>366</v>
      </c>
      <c r="AJ210" s="4" t="s">
        <v>91</v>
      </c>
      <c r="AK210" s="4" t="s">
        <v>92</v>
      </c>
    </row>
    <row r="211" spans="1:37">
      <c r="D211" s="66" t="s">
        <v>367</v>
      </c>
      <c r="E211" s="67"/>
      <c r="F211" s="68"/>
      <c r="G211" s="69"/>
      <c r="H211" s="69"/>
      <c r="I211" s="69"/>
      <c r="J211" s="69"/>
      <c r="K211" s="70"/>
      <c r="L211" s="70"/>
      <c r="M211" s="67"/>
      <c r="N211" s="67"/>
      <c r="O211" s="68"/>
      <c r="P211" s="68"/>
      <c r="Q211" s="67"/>
      <c r="R211" s="67"/>
      <c r="S211" s="67"/>
      <c r="T211" s="71"/>
      <c r="U211" s="71"/>
      <c r="V211" s="71" t="s">
        <v>0</v>
      </c>
      <c r="W211" s="72"/>
      <c r="X211" s="68"/>
    </row>
    <row r="212" spans="1:37">
      <c r="D212" s="66" t="s">
        <v>146</v>
      </c>
      <c r="E212" s="67"/>
      <c r="F212" s="68"/>
      <c r="G212" s="69"/>
      <c r="H212" s="69"/>
      <c r="I212" s="69"/>
      <c r="J212" s="69"/>
      <c r="K212" s="70"/>
      <c r="L212" s="70"/>
      <c r="M212" s="67"/>
      <c r="N212" s="67"/>
      <c r="O212" s="68"/>
      <c r="P212" s="68"/>
      <c r="Q212" s="67"/>
      <c r="R212" s="67"/>
      <c r="S212" s="67"/>
      <c r="T212" s="71"/>
      <c r="U212" s="71"/>
      <c r="V212" s="71" t="s">
        <v>0</v>
      </c>
      <c r="W212" s="72"/>
      <c r="X212" s="68"/>
    </row>
    <row r="213" spans="1:37">
      <c r="D213" s="66" t="s">
        <v>147</v>
      </c>
      <c r="E213" s="67"/>
      <c r="F213" s="68"/>
      <c r="G213" s="69"/>
      <c r="H213" s="69"/>
      <c r="I213" s="69"/>
      <c r="J213" s="69"/>
      <c r="K213" s="70"/>
      <c r="L213" s="70"/>
      <c r="M213" s="67"/>
      <c r="N213" s="67"/>
      <c r="O213" s="68"/>
      <c r="P213" s="68"/>
      <c r="Q213" s="67"/>
      <c r="R213" s="67"/>
      <c r="S213" s="67"/>
      <c r="T213" s="71"/>
      <c r="U213" s="71"/>
      <c r="V213" s="71" t="s">
        <v>0</v>
      </c>
      <c r="W213" s="72"/>
      <c r="X213" s="68"/>
    </row>
    <row r="214" spans="1:37">
      <c r="D214" s="66" t="s">
        <v>148</v>
      </c>
      <c r="E214" s="67"/>
      <c r="F214" s="68"/>
      <c r="G214" s="69"/>
      <c r="H214" s="69"/>
      <c r="I214" s="69"/>
      <c r="J214" s="69"/>
      <c r="K214" s="70"/>
      <c r="L214" s="70"/>
      <c r="M214" s="67"/>
      <c r="N214" s="67"/>
      <c r="O214" s="68"/>
      <c r="P214" s="68"/>
      <c r="Q214" s="67"/>
      <c r="R214" s="67"/>
      <c r="S214" s="67"/>
      <c r="T214" s="71"/>
      <c r="U214" s="71"/>
      <c r="V214" s="71" t="s">
        <v>0</v>
      </c>
      <c r="W214" s="72"/>
      <c r="X214" s="68"/>
    </row>
    <row r="215" spans="1:37">
      <c r="D215" s="73" t="s">
        <v>368</v>
      </c>
      <c r="E215" s="74"/>
      <c r="F215" s="75"/>
      <c r="G215" s="76"/>
      <c r="H215" s="76"/>
      <c r="I215" s="76"/>
      <c r="J215" s="76"/>
      <c r="K215" s="77"/>
      <c r="L215" s="77"/>
      <c r="M215" s="74"/>
      <c r="N215" s="74"/>
      <c r="O215" s="75"/>
      <c r="P215" s="75"/>
      <c r="Q215" s="74"/>
      <c r="R215" s="74"/>
      <c r="S215" s="74"/>
      <c r="T215" s="78"/>
      <c r="U215" s="78"/>
      <c r="V215" s="78" t="s">
        <v>1</v>
      </c>
      <c r="W215" s="79"/>
      <c r="X215" s="75"/>
    </row>
    <row r="216" spans="1:37" ht="38.25">
      <c r="D216" s="73" t="s">
        <v>369</v>
      </c>
      <c r="E216" s="74"/>
      <c r="F216" s="75"/>
      <c r="G216" s="76"/>
      <c r="H216" s="76"/>
      <c r="I216" s="76"/>
      <c r="J216" s="76"/>
      <c r="K216" s="77"/>
      <c r="L216" s="77"/>
      <c r="M216" s="74"/>
      <c r="N216" s="74"/>
      <c r="O216" s="75"/>
      <c r="P216" s="75"/>
      <c r="Q216" s="74"/>
      <c r="R216" s="74"/>
      <c r="S216" s="74"/>
      <c r="T216" s="78"/>
      <c r="U216" s="78"/>
      <c r="V216" s="78" t="s">
        <v>1</v>
      </c>
      <c r="W216" s="79"/>
      <c r="X216" s="75"/>
    </row>
    <row r="217" spans="1:37" ht="38.25">
      <c r="D217" s="73" t="s">
        <v>370</v>
      </c>
      <c r="E217" s="74"/>
      <c r="F217" s="75"/>
      <c r="G217" s="76"/>
      <c r="H217" s="76"/>
      <c r="I217" s="76"/>
      <c r="J217" s="76"/>
      <c r="K217" s="77"/>
      <c r="L217" s="77"/>
      <c r="M217" s="74"/>
      <c r="N217" s="74"/>
      <c r="O217" s="75"/>
      <c r="P217" s="75"/>
      <c r="Q217" s="74"/>
      <c r="R217" s="74"/>
      <c r="S217" s="74"/>
      <c r="T217" s="78"/>
      <c r="U217" s="78"/>
      <c r="V217" s="78" t="s">
        <v>1</v>
      </c>
      <c r="W217" s="79"/>
      <c r="X217" s="75"/>
    </row>
    <row r="218" spans="1:37" ht="38.25">
      <c r="D218" s="73" t="s">
        <v>371</v>
      </c>
      <c r="E218" s="74"/>
      <c r="F218" s="75"/>
      <c r="G218" s="76"/>
      <c r="H218" s="76"/>
      <c r="I218" s="76"/>
      <c r="J218" s="76"/>
      <c r="K218" s="77"/>
      <c r="L218" s="77"/>
      <c r="M218" s="74"/>
      <c r="N218" s="74"/>
      <c r="O218" s="75"/>
      <c r="P218" s="75"/>
      <c r="Q218" s="74"/>
      <c r="R218" s="74"/>
      <c r="S218" s="74"/>
      <c r="T218" s="78"/>
      <c r="U218" s="78"/>
      <c r="V218" s="78" t="s">
        <v>1</v>
      </c>
      <c r="W218" s="79"/>
      <c r="X218" s="75"/>
    </row>
    <row r="219" spans="1:37">
      <c r="D219" s="73" t="s">
        <v>372</v>
      </c>
      <c r="E219" s="74"/>
      <c r="F219" s="75"/>
      <c r="G219" s="76"/>
      <c r="H219" s="76"/>
      <c r="I219" s="76"/>
      <c r="J219" s="76"/>
      <c r="K219" s="77"/>
      <c r="L219" s="77"/>
      <c r="M219" s="74"/>
      <c r="N219" s="74"/>
      <c r="O219" s="75"/>
      <c r="P219" s="75"/>
      <c r="Q219" s="74"/>
      <c r="R219" s="74"/>
      <c r="S219" s="74"/>
      <c r="T219" s="78"/>
      <c r="U219" s="78"/>
      <c r="V219" s="78" t="s">
        <v>1</v>
      </c>
      <c r="W219" s="79"/>
      <c r="X219" s="75"/>
    </row>
    <row r="220" spans="1:37" ht="25.5">
      <c r="A220" s="25">
        <v>47</v>
      </c>
      <c r="B220" s="26" t="s">
        <v>132</v>
      </c>
      <c r="C220" s="27" t="s">
        <v>373</v>
      </c>
      <c r="D220" s="28" t="s">
        <v>374</v>
      </c>
      <c r="E220" s="29">
        <v>33.223999999999997</v>
      </c>
      <c r="F220" s="30" t="s">
        <v>141</v>
      </c>
      <c r="I220" s="31">
        <f>ROUND(E220*G220,2)</f>
        <v>0</v>
      </c>
      <c r="J220" s="31">
        <f>ROUND(E220*G220,2)</f>
        <v>0</v>
      </c>
      <c r="K220" s="32">
        <v>0.18</v>
      </c>
      <c r="L220" s="32">
        <f>E220*K220</f>
        <v>5.980319999999999</v>
      </c>
      <c r="N220" s="29">
        <f>E220*M220</f>
        <v>0</v>
      </c>
      <c r="P220" s="30" t="s">
        <v>88</v>
      </c>
      <c r="V220" s="33" t="s">
        <v>68</v>
      </c>
      <c r="X220" s="27" t="s">
        <v>373</v>
      </c>
      <c r="Y220" s="27" t="s">
        <v>373</v>
      </c>
      <c r="Z220" s="30" t="s">
        <v>375</v>
      </c>
      <c r="AA220" s="27" t="s">
        <v>88</v>
      </c>
      <c r="AJ220" s="4" t="s">
        <v>137</v>
      </c>
      <c r="AK220" s="4" t="s">
        <v>92</v>
      </c>
    </row>
    <row r="221" spans="1:37">
      <c r="D221" s="66" t="s">
        <v>376</v>
      </c>
      <c r="E221" s="67"/>
      <c r="F221" s="68"/>
      <c r="G221" s="69"/>
      <c r="H221" s="69"/>
      <c r="I221" s="69"/>
      <c r="J221" s="69"/>
      <c r="K221" s="70"/>
      <c r="L221" s="70"/>
      <c r="M221" s="67"/>
      <c r="N221" s="67"/>
      <c r="O221" s="68"/>
      <c r="P221" s="68"/>
      <c r="Q221" s="67"/>
      <c r="R221" s="67"/>
      <c r="S221" s="67"/>
      <c r="T221" s="71"/>
      <c r="U221" s="71"/>
      <c r="V221" s="71" t="s">
        <v>0</v>
      </c>
      <c r="W221" s="72"/>
      <c r="X221" s="68"/>
    </row>
    <row r="222" spans="1:37">
      <c r="D222" s="81" t="s">
        <v>377</v>
      </c>
      <c r="E222" s="82">
        <f>J222</f>
        <v>0</v>
      </c>
      <c r="H222" s="82">
        <f>SUM(H201:H221)</f>
        <v>0</v>
      </c>
      <c r="I222" s="82">
        <f>SUM(I201:I221)</f>
        <v>0</v>
      </c>
      <c r="J222" s="82">
        <f>SUM(J201:J221)</f>
        <v>0</v>
      </c>
      <c r="L222" s="83">
        <f>SUM(L201:L221)</f>
        <v>51.238923849999999</v>
      </c>
      <c r="N222" s="84">
        <f>SUM(N201:N221)</f>
        <v>0</v>
      </c>
      <c r="W222" s="34">
        <f>SUM(W201:W221)</f>
        <v>0</v>
      </c>
    </row>
    <row r="224" spans="1:37">
      <c r="B224" s="27" t="s">
        <v>378</v>
      </c>
    </row>
    <row r="225" spans="1:37" ht="25.5">
      <c r="A225" s="25">
        <v>48</v>
      </c>
      <c r="B225" s="26" t="s">
        <v>160</v>
      </c>
      <c r="C225" s="27" t="s">
        <v>379</v>
      </c>
      <c r="D225" s="28" t="s">
        <v>380</v>
      </c>
      <c r="E225" s="29">
        <v>254.738</v>
      </c>
      <c r="F225" s="30" t="s">
        <v>141</v>
      </c>
      <c r="H225" s="31">
        <f>ROUND(E225*G225,2)</f>
        <v>0</v>
      </c>
      <c r="J225" s="31">
        <f>ROUND(E225*G225,2)</f>
        <v>0</v>
      </c>
      <c r="K225" s="32">
        <v>1.0000000000000001E-5</v>
      </c>
      <c r="L225" s="32">
        <f>E225*K225</f>
        <v>2.5473800000000001E-3</v>
      </c>
      <c r="N225" s="29">
        <f>E225*M225</f>
        <v>0</v>
      </c>
      <c r="P225" s="30" t="s">
        <v>88</v>
      </c>
      <c r="V225" s="33" t="s">
        <v>69</v>
      </c>
      <c r="X225" s="27" t="s">
        <v>381</v>
      </c>
      <c r="Y225" s="27" t="s">
        <v>379</v>
      </c>
      <c r="Z225" s="30" t="s">
        <v>382</v>
      </c>
      <c r="AJ225" s="4" t="s">
        <v>91</v>
      </c>
      <c r="AK225" s="4" t="s">
        <v>92</v>
      </c>
    </row>
    <row r="226" spans="1:37">
      <c r="D226" s="66" t="s">
        <v>383</v>
      </c>
      <c r="E226" s="67"/>
      <c r="F226" s="68"/>
      <c r="G226" s="69"/>
      <c r="H226" s="69"/>
      <c r="I226" s="69"/>
      <c r="J226" s="69"/>
      <c r="K226" s="70"/>
      <c r="L226" s="70"/>
      <c r="M226" s="67"/>
      <c r="N226" s="67"/>
      <c r="O226" s="68"/>
      <c r="P226" s="68"/>
      <c r="Q226" s="67"/>
      <c r="R226" s="67"/>
      <c r="S226" s="67"/>
      <c r="T226" s="71"/>
      <c r="U226" s="71"/>
      <c r="V226" s="71" t="s">
        <v>0</v>
      </c>
      <c r="W226" s="72"/>
      <c r="X226" s="68"/>
    </row>
    <row r="227" spans="1:37" ht="25.5">
      <c r="D227" s="66" t="s">
        <v>384</v>
      </c>
      <c r="E227" s="67"/>
      <c r="F227" s="68"/>
      <c r="G227" s="69"/>
      <c r="H227" s="69"/>
      <c r="I227" s="69"/>
      <c r="J227" s="69"/>
      <c r="K227" s="70"/>
      <c r="L227" s="70"/>
      <c r="M227" s="67"/>
      <c r="N227" s="67"/>
      <c r="O227" s="68"/>
      <c r="P227" s="68"/>
      <c r="Q227" s="67"/>
      <c r="R227" s="67"/>
      <c r="S227" s="67"/>
      <c r="T227" s="71"/>
      <c r="U227" s="71"/>
      <c r="V227" s="71" t="s">
        <v>0</v>
      </c>
      <c r="W227" s="72"/>
      <c r="X227" s="68"/>
    </row>
    <row r="228" spans="1:37">
      <c r="D228" s="66" t="s">
        <v>385</v>
      </c>
      <c r="E228" s="67"/>
      <c r="F228" s="68"/>
      <c r="G228" s="69"/>
      <c r="H228" s="69"/>
      <c r="I228" s="69"/>
      <c r="J228" s="69"/>
      <c r="K228" s="70"/>
      <c r="L228" s="70"/>
      <c r="M228" s="67"/>
      <c r="N228" s="67"/>
      <c r="O228" s="68"/>
      <c r="P228" s="68"/>
      <c r="Q228" s="67"/>
      <c r="R228" s="67"/>
      <c r="S228" s="67"/>
      <c r="T228" s="71"/>
      <c r="U228" s="71"/>
      <c r="V228" s="71" t="s">
        <v>0</v>
      </c>
      <c r="W228" s="72"/>
      <c r="X228" s="68"/>
    </row>
    <row r="229" spans="1:37">
      <c r="D229" s="66" t="s">
        <v>386</v>
      </c>
      <c r="E229" s="67"/>
      <c r="F229" s="68"/>
      <c r="G229" s="69"/>
      <c r="H229" s="69"/>
      <c r="I229" s="69"/>
      <c r="J229" s="69"/>
      <c r="K229" s="70"/>
      <c r="L229" s="70"/>
      <c r="M229" s="67"/>
      <c r="N229" s="67"/>
      <c r="O229" s="68"/>
      <c r="P229" s="68"/>
      <c r="Q229" s="67"/>
      <c r="R229" s="67"/>
      <c r="S229" s="67"/>
      <c r="T229" s="71"/>
      <c r="U229" s="71"/>
      <c r="V229" s="71" t="s">
        <v>0</v>
      </c>
      <c r="W229" s="72"/>
      <c r="X229" s="68"/>
    </row>
    <row r="230" spans="1:37">
      <c r="D230" s="66" t="s">
        <v>387</v>
      </c>
      <c r="E230" s="67"/>
      <c r="F230" s="68"/>
      <c r="G230" s="69"/>
      <c r="H230" s="69"/>
      <c r="I230" s="69"/>
      <c r="J230" s="69"/>
      <c r="K230" s="70"/>
      <c r="L230" s="70"/>
      <c r="M230" s="67"/>
      <c r="N230" s="67"/>
      <c r="O230" s="68"/>
      <c r="P230" s="68"/>
      <c r="Q230" s="67"/>
      <c r="R230" s="67"/>
      <c r="S230" s="67"/>
      <c r="T230" s="71"/>
      <c r="U230" s="71"/>
      <c r="V230" s="71" t="s">
        <v>0</v>
      </c>
      <c r="W230" s="72"/>
      <c r="X230" s="68"/>
    </row>
    <row r="231" spans="1:37">
      <c r="D231" s="66" t="s">
        <v>388</v>
      </c>
      <c r="E231" s="67"/>
      <c r="F231" s="68"/>
      <c r="G231" s="69"/>
      <c r="H231" s="69"/>
      <c r="I231" s="69"/>
      <c r="J231" s="69"/>
      <c r="K231" s="70"/>
      <c r="L231" s="70"/>
      <c r="M231" s="67"/>
      <c r="N231" s="67"/>
      <c r="O231" s="68"/>
      <c r="P231" s="68"/>
      <c r="Q231" s="67"/>
      <c r="R231" s="67"/>
      <c r="S231" s="67"/>
      <c r="T231" s="71"/>
      <c r="U231" s="71"/>
      <c r="V231" s="71" t="s">
        <v>0</v>
      </c>
      <c r="W231" s="72"/>
      <c r="X231" s="68"/>
    </row>
    <row r="232" spans="1:37">
      <c r="D232" s="66" t="s">
        <v>389</v>
      </c>
      <c r="E232" s="67"/>
      <c r="F232" s="68"/>
      <c r="G232" s="69"/>
      <c r="H232" s="69"/>
      <c r="I232" s="69"/>
      <c r="J232" s="69"/>
      <c r="K232" s="70"/>
      <c r="L232" s="70"/>
      <c r="M232" s="67"/>
      <c r="N232" s="67"/>
      <c r="O232" s="68"/>
      <c r="P232" s="68"/>
      <c r="Q232" s="67"/>
      <c r="R232" s="67"/>
      <c r="S232" s="67"/>
      <c r="T232" s="71"/>
      <c r="U232" s="71"/>
      <c r="V232" s="71" t="s">
        <v>0</v>
      </c>
      <c r="W232" s="72"/>
      <c r="X232" s="68"/>
    </row>
    <row r="233" spans="1:37">
      <c r="D233" s="66" t="s">
        <v>390</v>
      </c>
      <c r="E233" s="67"/>
      <c r="F233" s="68"/>
      <c r="G233" s="69"/>
      <c r="H233" s="69"/>
      <c r="I233" s="69"/>
      <c r="J233" s="69"/>
      <c r="K233" s="70"/>
      <c r="L233" s="70"/>
      <c r="M233" s="67"/>
      <c r="N233" s="67"/>
      <c r="O233" s="68"/>
      <c r="P233" s="68"/>
      <c r="Q233" s="67"/>
      <c r="R233" s="67"/>
      <c r="S233" s="67"/>
      <c r="T233" s="71"/>
      <c r="U233" s="71"/>
      <c r="V233" s="71" t="s">
        <v>0</v>
      </c>
      <c r="W233" s="72"/>
      <c r="X233" s="68"/>
    </row>
    <row r="234" spans="1:37" ht="25.5">
      <c r="A234" s="25">
        <v>49</v>
      </c>
      <c r="B234" s="26" t="s">
        <v>160</v>
      </c>
      <c r="C234" s="27" t="s">
        <v>391</v>
      </c>
      <c r="D234" s="28" t="s">
        <v>392</v>
      </c>
      <c r="E234" s="29">
        <v>280.41000000000003</v>
      </c>
      <c r="F234" s="30" t="s">
        <v>141</v>
      </c>
      <c r="H234" s="31">
        <f>ROUND(E234*G234,2)</f>
        <v>0</v>
      </c>
      <c r="J234" s="31">
        <f>ROUND(E234*G234,2)</f>
        <v>0</v>
      </c>
      <c r="K234" s="32">
        <v>8.3999999999999995E-3</v>
      </c>
      <c r="L234" s="32">
        <f>E234*K234</f>
        <v>2.3554439999999999</v>
      </c>
      <c r="N234" s="29">
        <f>E234*M234</f>
        <v>0</v>
      </c>
      <c r="P234" s="30" t="s">
        <v>88</v>
      </c>
      <c r="V234" s="33" t="s">
        <v>69</v>
      </c>
      <c r="X234" s="27" t="s">
        <v>393</v>
      </c>
      <c r="Y234" s="27" t="s">
        <v>391</v>
      </c>
      <c r="Z234" s="30" t="s">
        <v>136</v>
      </c>
      <c r="AJ234" s="4" t="s">
        <v>91</v>
      </c>
      <c r="AK234" s="4" t="s">
        <v>92</v>
      </c>
    </row>
    <row r="235" spans="1:37" ht="25.5">
      <c r="D235" s="66" t="s">
        <v>394</v>
      </c>
      <c r="E235" s="67"/>
      <c r="F235" s="68"/>
      <c r="G235" s="69"/>
      <c r="H235" s="69"/>
      <c r="I235" s="69"/>
      <c r="J235" s="69"/>
      <c r="K235" s="70"/>
      <c r="L235" s="70"/>
      <c r="M235" s="67"/>
      <c r="N235" s="67"/>
      <c r="O235" s="68"/>
      <c r="P235" s="68"/>
      <c r="Q235" s="67"/>
      <c r="R235" s="67"/>
      <c r="S235" s="67"/>
      <c r="T235" s="71"/>
      <c r="U235" s="71"/>
      <c r="V235" s="71" t="s">
        <v>0</v>
      </c>
      <c r="W235" s="72"/>
      <c r="X235" s="68"/>
    </row>
    <row r="236" spans="1:37">
      <c r="D236" s="66" t="s">
        <v>395</v>
      </c>
      <c r="E236" s="67"/>
      <c r="F236" s="68"/>
      <c r="G236" s="69"/>
      <c r="H236" s="69"/>
      <c r="I236" s="69"/>
      <c r="J236" s="69"/>
      <c r="K236" s="70"/>
      <c r="L236" s="70"/>
      <c r="M236" s="67"/>
      <c r="N236" s="67"/>
      <c r="O236" s="68"/>
      <c r="P236" s="68"/>
      <c r="Q236" s="67"/>
      <c r="R236" s="67"/>
      <c r="S236" s="67"/>
      <c r="T236" s="71"/>
      <c r="U236" s="71"/>
      <c r="V236" s="71" t="s">
        <v>0</v>
      </c>
      <c r="W236" s="72"/>
      <c r="X236" s="68"/>
    </row>
    <row r="237" spans="1:37" ht="25.5">
      <c r="D237" s="66" t="s">
        <v>396</v>
      </c>
      <c r="E237" s="67"/>
      <c r="F237" s="68"/>
      <c r="G237" s="69"/>
      <c r="H237" s="69"/>
      <c r="I237" s="69"/>
      <c r="J237" s="69"/>
      <c r="K237" s="70"/>
      <c r="L237" s="70"/>
      <c r="M237" s="67"/>
      <c r="N237" s="67"/>
      <c r="O237" s="68"/>
      <c r="P237" s="68"/>
      <c r="Q237" s="67"/>
      <c r="R237" s="67"/>
      <c r="S237" s="67"/>
      <c r="T237" s="71"/>
      <c r="U237" s="71"/>
      <c r="V237" s="71" t="s">
        <v>0</v>
      </c>
      <c r="W237" s="72"/>
      <c r="X237" s="68"/>
    </row>
    <row r="238" spans="1:37">
      <c r="D238" s="66" t="s">
        <v>397</v>
      </c>
      <c r="E238" s="67"/>
      <c r="F238" s="68"/>
      <c r="G238" s="69"/>
      <c r="H238" s="69"/>
      <c r="I238" s="69"/>
      <c r="J238" s="69"/>
      <c r="K238" s="70"/>
      <c r="L238" s="70"/>
      <c r="M238" s="67"/>
      <c r="N238" s="67"/>
      <c r="O238" s="68"/>
      <c r="P238" s="68"/>
      <c r="Q238" s="67"/>
      <c r="R238" s="67"/>
      <c r="S238" s="67"/>
      <c r="T238" s="71"/>
      <c r="U238" s="71"/>
      <c r="V238" s="71" t="s">
        <v>0</v>
      </c>
      <c r="W238" s="72"/>
      <c r="X238" s="68"/>
    </row>
    <row r="239" spans="1:37" ht="25.5">
      <c r="A239" s="25">
        <v>50</v>
      </c>
      <c r="B239" s="26" t="s">
        <v>160</v>
      </c>
      <c r="C239" s="27" t="s">
        <v>398</v>
      </c>
      <c r="D239" s="28" t="s">
        <v>399</v>
      </c>
      <c r="E239" s="29">
        <v>280.41000000000003</v>
      </c>
      <c r="F239" s="30" t="s">
        <v>141</v>
      </c>
      <c r="H239" s="31">
        <f>ROUND(E239*G239,2)</f>
        <v>0</v>
      </c>
      <c r="J239" s="31">
        <f>ROUND(E239*G239,2)</f>
        <v>0</v>
      </c>
      <c r="K239" s="32">
        <v>2.5200000000000001E-3</v>
      </c>
      <c r="L239" s="32">
        <f>E239*K239</f>
        <v>0.70663320000000007</v>
      </c>
      <c r="N239" s="29">
        <f>E239*M239</f>
        <v>0</v>
      </c>
      <c r="P239" s="30" t="s">
        <v>88</v>
      </c>
      <c r="V239" s="33" t="s">
        <v>69</v>
      </c>
      <c r="X239" s="27" t="s">
        <v>400</v>
      </c>
      <c r="Y239" s="27" t="s">
        <v>398</v>
      </c>
      <c r="Z239" s="30" t="s">
        <v>136</v>
      </c>
      <c r="AJ239" s="4" t="s">
        <v>91</v>
      </c>
      <c r="AK239" s="4" t="s">
        <v>92</v>
      </c>
    </row>
    <row r="240" spans="1:37" ht="25.5">
      <c r="A240" s="25">
        <v>51</v>
      </c>
      <c r="B240" s="26" t="s">
        <v>160</v>
      </c>
      <c r="C240" s="27" t="s">
        <v>401</v>
      </c>
      <c r="D240" s="28" t="s">
        <v>396</v>
      </c>
      <c r="E240" s="29">
        <v>64.367000000000004</v>
      </c>
      <c r="F240" s="30" t="s">
        <v>141</v>
      </c>
      <c r="H240" s="31">
        <f>ROUND(E240*G240,2)</f>
        <v>0</v>
      </c>
      <c r="J240" s="31">
        <f>ROUND(E240*G240,2)</f>
        <v>0</v>
      </c>
      <c r="K240" s="32">
        <v>4.086E-2</v>
      </c>
      <c r="L240" s="32">
        <f>E240*K240</f>
        <v>2.6300356200000001</v>
      </c>
      <c r="N240" s="29">
        <f>E240*M240</f>
        <v>0</v>
      </c>
      <c r="P240" s="30" t="s">
        <v>88</v>
      </c>
      <c r="V240" s="33" t="s">
        <v>69</v>
      </c>
      <c r="X240" s="27" t="s">
        <v>402</v>
      </c>
      <c r="Y240" s="27" t="s">
        <v>401</v>
      </c>
      <c r="Z240" s="30" t="s">
        <v>382</v>
      </c>
      <c r="AJ240" s="4" t="s">
        <v>91</v>
      </c>
      <c r="AK240" s="4" t="s">
        <v>92</v>
      </c>
    </row>
    <row r="241" spans="1:37" ht="25.5">
      <c r="D241" s="66" t="s">
        <v>403</v>
      </c>
      <c r="E241" s="67"/>
      <c r="F241" s="68"/>
      <c r="G241" s="69"/>
      <c r="H241" s="69"/>
      <c r="I241" s="69"/>
      <c r="J241" s="69"/>
      <c r="K241" s="70"/>
      <c r="L241" s="70"/>
      <c r="M241" s="67"/>
      <c r="N241" s="67"/>
      <c r="O241" s="68"/>
      <c r="P241" s="68"/>
      <c r="Q241" s="67"/>
      <c r="R241" s="67"/>
      <c r="S241" s="67"/>
      <c r="T241" s="71"/>
      <c r="U241" s="71"/>
      <c r="V241" s="71" t="s">
        <v>0</v>
      </c>
      <c r="W241" s="72"/>
      <c r="X241" s="68"/>
    </row>
    <row r="242" spans="1:37">
      <c r="D242" s="66" t="s">
        <v>404</v>
      </c>
      <c r="E242" s="67"/>
      <c r="F242" s="68"/>
      <c r="G242" s="69"/>
      <c r="H242" s="69"/>
      <c r="I242" s="69"/>
      <c r="J242" s="69"/>
      <c r="K242" s="70"/>
      <c r="L242" s="70"/>
      <c r="M242" s="67"/>
      <c r="N242" s="67"/>
      <c r="O242" s="68"/>
      <c r="P242" s="68"/>
      <c r="Q242" s="67"/>
      <c r="R242" s="67"/>
      <c r="S242" s="67"/>
      <c r="T242" s="71"/>
      <c r="U242" s="71"/>
      <c r="V242" s="71" t="s">
        <v>0</v>
      </c>
      <c r="W242" s="72"/>
      <c r="X242" s="68"/>
    </row>
    <row r="243" spans="1:37" ht="25.5">
      <c r="A243" s="25">
        <v>52</v>
      </c>
      <c r="B243" s="26" t="s">
        <v>160</v>
      </c>
      <c r="C243" s="27" t="s">
        <v>405</v>
      </c>
      <c r="D243" s="28" t="s">
        <v>394</v>
      </c>
      <c r="E243" s="29">
        <v>344.77699999999999</v>
      </c>
      <c r="F243" s="30" t="s">
        <v>141</v>
      </c>
      <c r="H243" s="31">
        <f>ROUND(E243*G243,2)</f>
        <v>0</v>
      </c>
      <c r="J243" s="31">
        <f>ROUND(E243*G243,2)</f>
        <v>0</v>
      </c>
      <c r="K243" s="32">
        <v>1E-4</v>
      </c>
      <c r="L243" s="32">
        <f>E243*K243</f>
        <v>3.44777E-2</v>
      </c>
      <c r="N243" s="29">
        <f>E243*M243</f>
        <v>0</v>
      </c>
      <c r="P243" s="30" t="s">
        <v>88</v>
      </c>
      <c r="V243" s="33" t="s">
        <v>69</v>
      </c>
      <c r="X243" s="27" t="s">
        <v>405</v>
      </c>
      <c r="Y243" s="27" t="s">
        <v>405</v>
      </c>
      <c r="Z243" s="30" t="s">
        <v>136</v>
      </c>
      <c r="AJ243" s="4" t="s">
        <v>91</v>
      </c>
      <c r="AK243" s="4" t="s">
        <v>92</v>
      </c>
    </row>
    <row r="244" spans="1:37">
      <c r="D244" s="66" t="s">
        <v>406</v>
      </c>
      <c r="E244" s="67"/>
      <c r="F244" s="68"/>
      <c r="G244" s="69"/>
      <c r="H244" s="69"/>
      <c r="I244" s="69"/>
      <c r="J244" s="69"/>
      <c r="K244" s="70"/>
      <c r="L244" s="70"/>
      <c r="M244" s="67"/>
      <c r="N244" s="67"/>
      <c r="O244" s="68"/>
      <c r="P244" s="68"/>
      <c r="Q244" s="67"/>
      <c r="R244" s="67"/>
      <c r="S244" s="67"/>
      <c r="T244" s="71"/>
      <c r="U244" s="71"/>
      <c r="V244" s="71" t="s">
        <v>0</v>
      </c>
      <c r="W244" s="72"/>
      <c r="X244" s="68"/>
    </row>
    <row r="245" spans="1:37" ht="25.5">
      <c r="D245" s="66" t="s">
        <v>407</v>
      </c>
      <c r="E245" s="67"/>
      <c r="F245" s="68"/>
      <c r="G245" s="69"/>
      <c r="H245" s="69"/>
      <c r="I245" s="69"/>
      <c r="J245" s="69"/>
      <c r="K245" s="70"/>
      <c r="L245" s="70"/>
      <c r="M245" s="67"/>
      <c r="N245" s="67"/>
      <c r="O245" s="68"/>
      <c r="P245" s="68"/>
      <c r="Q245" s="67"/>
      <c r="R245" s="67"/>
      <c r="S245" s="67"/>
      <c r="T245" s="71"/>
      <c r="U245" s="71"/>
      <c r="V245" s="71" t="s">
        <v>0</v>
      </c>
      <c r="W245" s="72"/>
      <c r="X245" s="68"/>
    </row>
    <row r="246" spans="1:37">
      <c r="D246" s="66" t="s">
        <v>408</v>
      </c>
      <c r="E246" s="67"/>
      <c r="F246" s="68"/>
      <c r="G246" s="69"/>
      <c r="H246" s="69"/>
      <c r="I246" s="69"/>
      <c r="J246" s="69"/>
      <c r="K246" s="70"/>
      <c r="L246" s="70"/>
      <c r="M246" s="67"/>
      <c r="N246" s="67"/>
      <c r="O246" s="68"/>
      <c r="P246" s="68"/>
      <c r="Q246" s="67"/>
      <c r="R246" s="67"/>
      <c r="S246" s="67"/>
      <c r="T246" s="71"/>
      <c r="U246" s="71"/>
      <c r="V246" s="71" t="s">
        <v>0</v>
      </c>
      <c r="W246" s="72"/>
      <c r="X246" s="68"/>
    </row>
    <row r="247" spans="1:37" ht="25.5">
      <c r="D247" s="66" t="s">
        <v>409</v>
      </c>
      <c r="E247" s="67"/>
      <c r="F247" s="68"/>
      <c r="G247" s="69"/>
      <c r="H247" s="69"/>
      <c r="I247" s="69"/>
      <c r="J247" s="69"/>
      <c r="K247" s="70"/>
      <c r="L247" s="70"/>
      <c r="M247" s="67"/>
      <c r="N247" s="67"/>
      <c r="O247" s="68"/>
      <c r="P247" s="68"/>
      <c r="Q247" s="67"/>
      <c r="R247" s="67"/>
      <c r="S247" s="67"/>
      <c r="T247" s="71"/>
      <c r="U247" s="71"/>
      <c r="V247" s="71" t="s">
        <v>0</v>
      </c>
      <c r="W247" s="72"/>
      <c r="X247" s="68"/>
    </row>
    <row r="248" spans="1:37">
      <c r="D248" s="66" t="s">
        <v>410</v>
      </c>
      <c r="E248" s="67"/>
      <c r="F248" s="68"/>
      <c r="G248" s="69"/>
      <c r="H248" s="69"/>
      <c r="I248" s="69"/>
      <c r="J248" s="69"/>
      <c r="K248" s="70"/>
      <c r="L248" s="70"/>
      <c r="M248" s="67"/>
      <c r="N248" s="67"/>
      <c r="O248" s="68"/>
      <c r="P248" s="68"/>
      <c r="Q248" s="67"/>
      <c r="R248" s="67"/>
      <c r="S248" s="67"/>
      <c r="T248" s="71"/>
      <c r="U248" s="71"/>
      <c r="V248" s="71" t="s">
        <v>0</v>
      </c>
      <c r="W248" s="72"/>
      <c r="X248" s="68"/>
    </row>
    <row r="249" spans="1:37">
      <c r="D249" s="66" t="s">
        <v>411</v>
      </c>
      <c r="E249" s="67"/>
      <c r="F249" s="68"/>
      <c r="G249" s="69"/>
      <c r="H249" s="69"/>
      <c r="I249" s="69"/>
      <c r="J249" s="69"/>
      <c r="K249" s="70"/>
      <c r="L249" s="70"/>
      <c r="M249" s="67"/>
      <c r="N249" s="67"/>
      <c r="O249" s="68"/>
      <c r="P249" s="68"/>
      <c r="Q249" s="67"/>
      <c r="R249" s="67"/>
      <c r="S249" s="67"/>
      <c r="T249" s="71"/>
      <c r="U249" s="71"/>
      <c r="V249" s="71" t="s">
        <v>0</v>
      </c>
      <c r="W249" s="72"/>
      <c r="X249" s="68"/>
    </row>
    <row r="250" spans="1:37">
      <c r="D250" s="66" t="s">
        <v>412</v>
      </c>
      <c r="E250" s="67"/>
      <c r="F250" s="68"/>
      <c r="G250" s="69"/>
      <c r="H250" s="69"/>
      <c r="I250" s="69"/>
      <c r="J250" s="69"/>
      <c r="K250" s="70"/>
      <c r="L250" s="70"/>
      <c r="M250" s="67"/>
      <c r="N250" s="67"/>
      <c r="O250" s="68"/>
      <c r="P250" s="68"/>
      <c r="Q250" s="67"/>
      <c r="R250" s="67"/>
      <c r="S250" s="67"/>
      <c r="T250" s="71"/>
      <c r="U250" s="71"/>
      <c r="V250" s="71" t="s">
        <v>0</v>
      </c>
      <c r="W250" s="72"/>
      <c r="X250" s="68"/>
    </row>
    <row r="251" spans="1:37" ht="25.5">
      <c r="D251" s="66" t="s">
        <v>413</v>
      </c>
      <c r="E251" s="67"/>
      <c r="F251" s="68"/>
      <c r="G251" s="69"/>
      <c r="H251" s="69"/>
      <c r="I251" s="69"/>
      <c r="J251" s="69"/>
      <c r="K251" s="70"/>
      <c r="L251" s="70"/>
      <c r="M251" s="67"/>
      <c r="N251" s="67"/>
      <c r="O251" s="68"/>
      <c r="P251" s="68"/>
      <c r="Q251" s="67"/>
      <c r="R251" s="67"/>
      <c r="S251" s="67"/>
      <c r="T251" s="71"/>
      <c r="U251" s="71"/>
      <c r="V251" s="71" t="s">
        <v>0</v>
      </c>
      <c r="W251" s="72"/>
      <c r="X251" s="68"/>
    </row>
    <row r="252" spans="1:37">
      <c r="D252" s="66" t="s">
        <v>414</v>
      </c>
      <c r="E252" s="67"/>
      <c r="F252" s="68"/>
      <c r="G252" s="69"/>
      <c r="H252" s="69"/>
      <c r="I252" s="69"/>
      <c r="J252" s="69"/>
      <c r="K252" s="70"/>
      <c r="L252" s="70"/>
      <c r="M252" s="67"/>
      <c r="N252" s="67"/>
      <c r="O252" s="68"/>
      <c r="P252" s="68"/>
      <c r="Q252" s="67"/>
      <c r="R252" s="67"/>
      <c r="S252" s="67"/>
      <c r="T252" s="71"/>
      <c r="U252" s="71"/>
      <c r="V252" s="71" t="s">
        <v>0</v>
      </c>
      <c r="W252" s="72"/>
      <c r="X252" s="68"/>
    </row>
    <row r="253" spans="1:37" ht="25.5">
      <c r="D253" s="66" t="s">
        <v>415</v>
      </c>
      <c r="E253" s="67"/>
      <c r="F253" s="68"/>
      <c r="G253" s="69"/>
      <c r="H253" s="69"/>
      <c r="I253" s="69"/>
      <c r="J253" s="69"/>
      <c r="K253" s="70"/>
      <c r="L253" s="70"/>
      <c r="M253" s="67"/>
      <c r="N253" s="67"/>
      <c r="O253" s="68"/>
      <c r="P253" s="68"/>
      <c r="Q253" s="67"/>
      <c r="R253" s="67"/>
      <c r="S253" s="67"/>
      <c r="T253" s="71"/>
      <c r="U253" s="71"/>
      <c r="V253" s="71" t="s">
        <v>0</v>
      </c>
      <c r="W253" s="72"/>
      <c r="X253" s="68"/>
    </row>
    <row r="254" spans="1:37">
      <c r="D254" s="66" t="s">
        <v>416</v>
      </c>
      <c r="E254" s="67"/>
      <c r="F254" s="68"/>
      <c r="G254" s="69"/>
      <c r="H254" s="69"/>
      <c r="I254" s="69"/>
      <c r="J254" s="69"/>
      <c r="K254" s="70"/>
      <c r="L254" s="70"/>
      <c r="M254" s="67"/>
      <c r="N254" s="67"/>
      <c r="O254" s="68"/>
      <c r="P254" s="68"/>
      <c r="Q254" s="67"/>
      <c r="R254" s="67"/>
      <c r="S254" s="67"/>
      <c r="T254" s="71"/>
      <c r="U254" s="71"/>
      <c r="V254" s="71" t="s">
        <v>0</v>
      </c>
      <c r="W254" s="72"/>
      <c r="X254" s="68"/>
    </row>
    <row r="255" spans="1:37" ht="25.5">
      <c r="D255" s="66" t="s">
        <v>417</v>
      </c>
      <c r="E255" s="67"/>
      <c r="F255" s="68"/>
      <c r="G255" s="69"/>
      <c r="H255" s="69"/>
      <c r="I255" s="69"/>
      <c r="J255" s="69"/>
      <c r="K255" s="70"/>
      <c r="L255" s="70"/>
      <c r="M255" s="67"/>
      <c r="N255" s="67"/>
      <c r="O255" s="68"/>
      <c r="P255" s="68"/>
      <c r="Q255" s="67"/>
      <c r="R255" s="67"/>
      <c r="S255" s="67"/>
      <c r="T255" s="71"/>
      <c r="U255" s="71"/>
      <c r="V255" s="71" t="s">
        <v>0</v>
      </c>
      <c r="W255" s="72"/>
      <c r="X255" s="68"/>
    </row>
    <row r="256" spans="1:37">
      <c r="D256" s="66" t="s">
        <v>418</v>
      </c>
      <c r="E256" s="67"/>
      <c r="F256" s="68"/>
      <c r="G256" s="69"/>
      <c r="H256" s="69"/>
      <c r="I256" s="69"/>
      <c r="J256" s="69"/>
      <c r="K256" s="70"/>
      <c r="L256" s="70"/>
      <c r="M256" s="67"/>
      <c r="N256" s="67"/>
      <c r="O256" s="68"/>
      <c r="P256" s="68"/>
      <c r="Q256" s="67"/>
      <c r="R256" s="67"/>
      <c r="S256" s="67"/>
      <c r="T256" s="71"/>
      <c r="U256" s="71"/>
      <c r="V256" s="71" t="s">
        <v>0</v>
      </c>
      <c r="W256" s="72"/>
      <c r="X256" s="68"/>
    </row>
    <row r="257" spans="4:24">
      <c r="D257" s="66" t="s">
        <v>419</v>
      </c>
      <c r="E257" s="67"/>
      <c r="F257" s="68"/>
      <c r="G257" s="69"/>
      <c r="H257" s="69"/>
      <c r="I257" s="69"/>
      <c r="J257" s="69"/>
      <c r="K257" s="70"/>
      <c r="L257" s="70"/>
      <c r="M257" s="67"/>
      <c r="N257" s="67"/>
      <c r="O257" s="68"/>
      <c r="P257" s="68"/>
      <c r="Q257" s="67"/>
      <c r="R257" s="67"/>
      <c r="S257" s="67"/>
      <c r="T257" s="71"/>
      <c r="U257" s="71"/>
      <c r="V257" s="71" t="s">
        <v>0</v>
      </c>
      <c r="W257" s="72"/>
      <c r="X257" s="68"/>
    </row>
    <row r="258" spans="4:24">
      <c r="D258" s="66" t="s">
        <v>420</v>
      </c>
      <c r="E258" s="67"/>
      <c r="F258" s="68"/>
      <c r="G258" s="69"/>
      <c r="H258" s="69"/>
      <c r="I258" s="69"/>
      <c r="J258" s="69"/>
      <c r="K258" s="70"/>
      <c r="L258" s="70"/>
      <c r="M258" s="67"/>
      <c r="N258" s="67"/>
      <c r="O258" s="68"/>
      <c r="P258" s="68"/>
      <c r="Q258" s="67"/>
      <c r="R258" s="67"/>
      <c r="S258" s="67"/>
      <c r="T258" s="71"/>
      <c r="U258" s="71"/>
      <c r="V258" s="71" t="s">
        <v>0</v>
      </c>
      <c r="W258" s="72"/>
      <c r="X258" s="68"/>
    </row>
    <row r="259" spans="4:24">
      <c r="D259" s="66" t="s">
        <v>421</v>
      </c>
      <c r="E259" s="67"/>
      <c r="F259" s="68"/>
      <c r="G259" s="69"/>
      <c r="H259" s="69"/>
      <c r="I259" s="69"/>
      <c r="J259" s="69"/>
      <c r="K259" s="70"/>
      <c r="L259" s="70"/>
      <c r="M259" s="67"/>
      <c r="N259" s="67"/>
      <c r="O259" s="68"/>
      <c r="P259" s="68"/>
      <c r="Q259" s="67"/>
      <c r="R259" s="67"/>
      <c r="S259" s="67"/>
      <c r="T259" s="71"/>
      <c r="U259" s="71"/>
      <c r="V259" s="71" t="s">
        <v>0</v>
      </c>
      <c r="W259" s="72"/>
      <c r="X259" s="68"/>
    </row>
    <row r="260" spans="4:24">
      <c r="D260" s="66" t="s">
        <v>422</v>
      </c>
      <c r="E260" s="67"/>
      <c r="F260" s="68"/>
      <c r="G260" s="69"/>
      <c r="H260" s="69"/>
      <c r="I260" s="69"/>
      <c r="J260" s="69"/>
      <c r="K260" s="70"/>
      <c r="L260" s="70"/>
      <c r="M260" s="67"/>
      <c r="N260" s="67"/>
      <c r="O260" s="68"/>
      <c r="P260" s="68"/>
      <c r="Q260" s="67"/>
      <c r="R260" s="67"/>
      <c r="S260" s="67"/>
      <c r="T260" s="71"/>
      <c r="U260" s="71"/>
      <c r="V260" s="71" t="s">
        <v>0</v>
      </c>
      <c r="W260" s="72"/>
      <c r="X260" s="68"/>
    </row>
    <row r="261" spans="4:24">
      <c r="D261" s="66" t="s">
        <v>423</v>
      </c>
      <c r="E261" s="67"/>
      <c r="F261" s="68"/>
      <c r="G261" s="69"/>
      <c r="H261" s="69"/>
      <c r="I261" s="69"/>
      <c r="J261" s="69"/>
      <c r="K261" s="70"/>
      <c r="L261" s="70"/>
      <c r="M261" s="67"/>
      <c r="N261" s="67"/>
      <c r="O261" s="68"/>
      <c r="P261" s="68"/>
      <c r="Q261" s="67"/>
      <c r="R261" s="67"/>
      <c r="S261" s="67"/>
      <c r="T261" s="71"/>
      <c r="U261" s="71"/>
      <c r="V261" s="71" t="s">
        <v>0</v>
      </c>
      <c r="W261" s="72"/>
      <c r="X261" s="68"/>
    </row>
    <row r="262" spans="4:24">
      <c r="D262" s="66" t="s">
        <v>424</v>
      </c>
      <c r="E262" s="67"/>
      <c r="F262" s="68"/>
      <c r="G262" s="69"/>
      <c r="H262" s="69"/>
      <c r="I262" s="69"/>
      <c r="J262" s="69"/>
      <c r="K262" s="70"/>
      <c r="L262" s="70"/>
      <c r="M262" s="67"/>
      <c r="N262" s="67"/>
      <c r="O262" s="68"/>
      <c r="P262" s="68"/>
      <c r="Q262" s="67"/>
      <c r="R262" s="67"/>
      <c r="S262" s="67"/>
      <c r="T262" s="71"/>
      <c r="U262" s="71"/>
      <c r="V262" s="71" t="s">
        <v>0</v>
      </c>
      <c r="W262" s="72"/>
      <c r="X262" s="68"/>
    </row>
    <row r="263" spans="4:24">
      <c r="D263" s="66" t="s">
        <v>425</v>
      </c>
      <c r="E263" s="67"/>
      <c r="F263" s="68"/>
      <c r="G263" s="69"/>
      <c r="H263" s="69"/>
      <c r="I263" s="69"/>
      <c r="J263" s="69"/>
      <c r="K263" s="70"/>
      <c r="L263" s="70"/>
      <c r="M263" s="67"/>
      <c r="N263" s="67"/>
      <c r="O263" s="68"/>
      <c r="P263" s="68"/>
      <c r="Q263" s="67"/>
      <c r="R263" s="67"/>
      <c r="S263" s="67"/>
      <c r="T263" s="71"/>
      <c r="U263" s="71"/>
      <c r="V263" s="71" t="s">
        <v>0</v>
      </c>
      <c r="W263" s="72"/>
      <c r="X263" s="68"/>
    </row>
    <row r="264" spans="4:24" ht="25.5">
      <c r="D264" s="66" t="s">
        <v>426</v>
      </c>
      <c r="E264" s="67"/>
      <c r="F264" s="68"/>
      <c r="G264" s="69"/>
      <c r="H264" s="69"/>
      <c r="I264" s="69"/>
      <c r="J264" s="69"/>
      <c r="K264" s="70"/>
      <c r="L264" s="70"/>
      <c r="M264" s="67"/>
      <c r="N264" s="67"/>
      <c r="O264" s="68"/>
      <c r="P264" s="68"/>
      <c r="Q264" s="67"/>
      <c r="R264" s="67"/>
      <c r="S264" s="67"/>
      <c r="T264" s="71"/>
      <c r="U264" s="71"/>
      <c r="V264" s="71" t="s">
        <v>0</v>
      </c>
      <c r="W264" s="72"/>
      <c r="X264" s="68"/>
    </row>
    <row r="265" spans="4:24">
      <c r="D265" s="66" t="s">
        <v>427</v>
      </c>
      <c r="E265" s="67"/>
      <c r="F265" s="68"/>
      <c r="G265" s="69"/>
      <c r="H265" s="69"/>
      <c r="I265" s="69"/>
      <c r="J265" s="69"/>
      <c r="K265" s="70"/>
      <c r="L265" s="70"/>
      <c r="M265" s="67"/>
      <c r="N265" s="67"/>
      <c r="O265" s="68"/>
      <c r="P265" s="68"/>
      <c r="Q265" s="67"/>
      <c r="R265" s="67"/>
      <c r="S265" s="67"/>
      <c r="T265" s="71"/>
      <c r="U265" s="71"/>
      <c r="V265" s="71" t="s">
        <v>0</v>
      </c>
      <c r="W265" s="72"/>
      <c r="X265" s="68"/>
    </row>
    <row r="266" spans="4:24" ht="25.5">
      <c r="D266" s="66" t="s">
        <v>428</v>
      </c>
      <c r="E266" s="67"/>
      <c r="F266" s="68"/>
      <c r="G266" s="69"/>
      <c r="H266" s="69"/>
      <c r="I266" s="69"/>
      <c r="J266" s="69"/>
      <c r="K266" s="70"/>
      <c r="L266" s="70"/>
      <c r="M266" s="67"/>
      <c r="N266" s="67"/>
      <c r="O266" s="68"/>
      <c r="P266" s="68"/>
      <c r="Q266" s="67"/>
      <c r="R266" s="67"/>
      <c r="S266" s="67"/>
      <c r="T266" s="71"/>
      <c r="U266" s="71"/>
      <c r="V266" s="71" t="s">
        <v>0</v>
      </c>
      <c r="W266" s="72"/>
      <c r="X266" s="68"/>
    </row>
    <row r="267" spans="4:24" ht="25.5">
      <c r="D267" s="66" t="s">
        <v>429</v>
      </c>
      <c r="E267" s="67"/>
      <c r="F267" s="68"/>
      <c r="G267" s="69"/>
      <c r="H267" s="69"/>
      <c r="I267" s="69"/>
      <c r="J267" s="69"/>
      <c r="K267" s="70"/>
      <c r="L267" s="70"/>
      <c r="M267" s="67"/>
      <c r="N267" s="67"/>
      <c r="O267" s="68"/>
      <c r="P267" s="68"/>
      <c r="Q267" s="67"/>
      <c r="R267" s="67"/>
      <c r="S267" s="67"/>
      <c r="T267" s="71"/>
      <c r="U267" s="71"/>
      <c r="V267" s="71" t="s">
        <v>0</v>
      </c>
      <c r="W267" s="72"/>
      <c r="X267" s="68"/>
    </row>
    <row r="268" spans="4:24">
      <c r="D268" s="66" t="s">
        <v>430</v>
      </c>
      <c r="E268" s="67"/>
      <c r="F268" s="68"/>
      <c r="G268" s="69"/>
      <c r="H268" s="69"/>
      <c r="I268" s="69"/>
      <c r="J268" s="69"/>
      <c r="K268" s="70"/>
      <c r="L268" s="70"/>
      <c r="M268" s="67"/>
      <c r="N268" s="67"/>
      <c r="O268" s="68"/>
      <c r="P268" s="68"/>
      <c r="Q268" s="67"/>
      <c r="R268" s="67"/>
      <c r="S268" s="67"/>
      <c r="T268" s="71"/>
      <c r="U268" s="71"/>
      <c r="V268" s="71" t="s">
        <v>0</v>
      </c>
      <c r="W268" s="72"/>
      <c r="X268" s="68"/>
    </row>
    <row r="269" spans="4:24" ht="25.5">
      <c r="D269" s="66" t="s">
        <v>431</v>
      </c>
      <c r="E269" s="67"/>
      <c r="F269" s="68"/>
      <c r="G269" s="69"/>
      <c r="H269" s="69"/>
      <c r="I269" s="69"/>
      <c r="J269" s="69"/>
      <c r="K269" s="70"/>
      <c r="L269" s="70"/>
      <c r="M269" s="67"/>
      <c r="N269" s="67"/>
      <c r="O269" s="68"/>
      <c r="P269" s="68"/>
      <c r="Q269" s="67"/>
      <c r="R269" s="67"/>
      <c r="S269" s="67"/>
      <c r="T269" s="71"/>
      <c r="U269" s="71"/>
      <c r="V269" s="71" t="s">
        <v>0</v>
      </c>
      <c r="W269" s="72"/>
      <c r="X269" s="68"/>
    </row>
    <row r="270" spans="4:24">
      <c r="D270" s="66" t="s">
        <v>432</v>
      </c>
      <c r="E270" s="67"/>
      <c r="F270" s="68"/>
      <c r="G270" s="69"/>
      <c r="H270" s="69"/>
      <c r="I270" s="69"/>
      <c r="J270" s="69"/>
      <c r="K270" s="70"/>
      <c r="L270" s="70"/>
      <c r="M270" s="67"/>
      <c r="N270" s="67"/>
      <c r="O270" s="68"/>
      <c r="P270" s="68"/>
      <c r="Q270" s="67"/>
      <c r="R270" s="67"/>
      <c r="S270" s="67"/>
      <c r="T270" s="71"/>
      <c r="U270" s="71"/>
      <c r="V270" s="71" t="s">
        <v>0</v>
      </c>
      <c r="W270" s="72"/>
      <c r="X270" s="68"/>
    </row>
    <row r="271" spans="4:24" ht="38.25">
      <c r="D271" s="66" t="s">
        <v>433</v>
      </c>
      <c r="E271" s="67"/>
      <c r="F271" s="68"/>
      <c r="G271" s="69"/>
      <c r="H271" s="69"/>
      <c r="I271" s="69"/>
      <c r="J271" s="69"/>
      <c r="K271" s="70"/>
      <c r="L271" s="70"/>
      <c r="M271" s="67"/>
      <c r="N271" s="67"/>
      <c r="O271" s="68"/>
      <c r="P271" s="68"/>
      <c r="Q271" s="67"/>
      <c r="R271" s="67"/>
      <c r="S271" s="67"/>
      <c r="T271" s="71"/>
      <c r="U271" s="71"/>
      <c r="V271" s="71" t="s">
        <v>0</v>
      </c>
      <c r="W271" s="72"/>
      <c r="X271" s="68"/>
    </row>
    <row r="272" spans="4:24">
      <c r="D272" s="66" t="s">
        <v>434</v>
      </c>
      <c r="E272" s="67"/>
      <c r="F272" s="68"/>
      <c r="G272" s="69"/>
      <c r="H272" s="69"/>
      <c r="I272" s="69"/>
      <c r="J272" s="69"/>
      <c r="K272" s="70"/>
      <c r="L272" s="70"/>
      <c r="M272" s="67"/>
      <c r="N272" s="67"/>
      <c r="O272" s="68"/>
      <c r="P272" s="68"/>
      <c r="Q272" s="67"/>
      <c r="R272" s="67"/>
      <c r="S272" s="67"/>
      <c r="T272" s="71"/>
      <c r="U272" s="71"/>
      <c r="V272" s="71" t="s">
        <v>0</v>
      </c>
      <c r="W272" s="72"/>
      <c r="X272" s="68"/>
    </row>
    <row r="273" spans="1:37">
      <c r="D273" s="66" t="s">
        <v>435</v>
      </c>
      <c r="E273" s="67"/>
      <c r="F273" s="68"/>
      <c r="G273" s="69"/>
      <c r="H273" s="69"/>
      <c r="I273" s="69"/>
      <c r="J273" s="69"/>
      <c r="K273" s="70"/>
      <c r="L273" s="70"/>
      <c r="M273" s="67"/>
      <c r="N273" s="67"/>
      <c r="O273" s="68"/>
      <c r="P273" s="68"/>
      <c r="Q273" s="67"/>
      <c r="R273" s="67"/>
      <c r="S273" s="67"/>
      <c r="T273" s="71"/>
      <c r="U273" s="71"/>
      <c r="V273" s="71" t="s">
        <v>0</v>
      </c>
      <c r="W273" s="72"/>
      <c r="X273" s="68"/>
    </row>
    <row r="274" spans="1:37" ht="25.5">
      <c r="A274" s="25">
        <v>53</v>
      </c>
      <c r="B274" s="26" t="s">
        <v>160</v>
      </c>
      <c r="C274" s="27" t="s">
        <v>436</v>
      </c>
      <c r="D274" s="28" t="s">
        <v>437</v>
      </c>
      <c r="E274" s="29">
        <v>75.704999999999998</v>
      </c>
      <c r="F274" s="30" t="s">
        <v>438</v>
      </c>
      <c r="H274" s="31">
        <f>ROUND(E274*G274,2)</f>
        <v>0</v>
      </c>
      <c r="J274" s="31">
        <f>ROUND(E274*G274,2)</f>
        <v>0</v>
      </c>
      <c r="L274" s="32">
        <f>E274*K274</f>
        <v>0</v>
      </c>
      <c r="N274" s="29">
        <f>E274*M274</f>
        <v>0</v>
      </c>
      <c r="P274" s="30" t="s">
        <v>88</v>
      </c>
      <c r="V274" s="33" t="s">
        <v>69</v>
      </c>
      <c r="X274" s="27" t="s">
        <v>439</v>
      </c>
      <c r="Y274" s="27" t="s">
        <v>436</v>
      </c>
      <c r="Z274" s="30" t="s">
        <v>382</v>
      </c>
      <c r="AJ274" s="4" t="s">
        <v>91</v>
      </c>
      <c r="AK274" s="4" t="s">
        <v>92</v>
      </c>
    </row>
    <row r="275" spans="1:37" ht="25.5">
      <c r="D275" s="66" t="s">
        <v>440</v>
      </c>
      <c r="E275" s="67"/>
      <c r="F275" s="68"/>
      <c r="G275" s="69"/>
      <c r="H275" s="69"/>
      <c r="I275" s="69"/>
      <c r="J275" s="69"/>
      <c r="K275" s="70"/>
      <c r="L275" s="70"/>
      <c r="M275" s="67"/>
      <c r="N275" s="67"/>
      <c r="O275" s="68"/>
      <c r="P275" s="68"/>
      <c r="Q275" s="67"/>
      <c r="R275" s="67"/>
      <c r="S275" s="67"/>
      <c r="T275" s="71"/>
      <c r="U275" s="71"/>
      <c r="V275" s="71" t="s">
        <v>0</v>
      </c>
      <c r="W275" s="72"/>
      <c r="X275" s="68"/>
    </row>
    <row r="276" spans="1:37" ht="25.5">
      <c r="D276" s="66" t="s">
        <v>441</v>
      </c>
      <c r="E276" s="67"/>
      <c r="F276" s="68"/>
      <c r="G276" s="69"/>
      <c r="H276" s="69"/>
      <c r="I276" s="69"/>
      <c r="J276" s="69"/>
      <c r="K276" s="70"/>
      <c r="L276" s="70"/>
      <c r="M276" s="67"/>
      <c r="N276" s="67"/>
      <c r="O276" s="68"/>
      <c r="P276" s="68"/>
      <c r="Q276" s="67"/>
      <c r="R276" s="67"/>
      <c r="S276" s="67"/>
      <c r="T276" s="71"/>
      <c r="U276" s="71"/>
      <c r="V276" s="71" t="s">
        <v>0</v>
      </c>
      <c r="W276" s="72"/>
      <c r="X276" s="68"/>
    </row>
    <row r="277" spans="1:37">
      <c r="D277" s="66" t="s">
        <v>442</v>
      </c>
      <c r="E277" s="67"/>
      <c r="F277" s="68"/>
      <c r="G277" s="69"/>
      <c r="H277" s="69"/>
      <c r="I277" s="69"/>
      <c r="J277" s="69"/>
      <c r="K277" s="70"/>
      <c r="L277" s="70"/>
      <c r="M277" s="67"/>
      <c r="N277" s="67"/>
      <c r="O277" s="68"/>
      <c r="P277" s="68"/>
      <c r="Q277" s="67"/>
      <c r="R277" s="67"/>
      <c r="S277" s="67"/>
      <c r="T277" s="71"/>
      <c r="U277" s="71"/>
      <c r="V277" s="71" t="s">
        <v>0</v>
      </c>
      <c r="W277" s="72"/>
      <c r="X277" s="68"/>
    </row>
    <row r="278" spans="1:37">
      <c r="D278" s="66" t="s">
        <v>443</v>
      </c>
      <c r="E278" s="67"/>
      <c r="F278" s="68"/>
      <c r="G278" s="69"/>
      <c r="H278" s="69"/>
      <c r="I278" s="69"/>
      <c r="J278" s="69"/>
      <c r="K278" s="70"/>
      <c r="L278" s="70"/>
      <c r="M278" s="67"/>
      <c r="N278" s="67"/>
      <c r="O278" s="68"/>
      <c r="P278" s="68"/>
      <c r="Q278" s="67"/>
      <c r="R278" s="67"/>
      <c r="S278" s="67"/>
      <c r="T278" s="71"/>
      <c r="U278" s="71"/>
      <c r="V278" s="71" t="s">
        <v>0</v>
      </c>
      <c r="W278" s="72"/>
      <c r="X278" s="68"/>
    </row>
    <row r="279" spans="1:37">
      <c r="D279" s="66" t="s">
        <v>444</v>
      </c>
      <c r="E279" s="67"/>
      <c r="F279" s="68"/>
      <c r="G279" s="69"/>
      <c r="H279" s="69"/>
      <c r="I279" s="69"/>
      <c r="J279" s="69"/>
      <c r="K279" s="70"/>
      <c r="L279" s="70"/>
      <c r="M279" s="67"/>
      <c r="N279" s="67"/>
      <c r="O279" s="68"/>
      <c r="P279" s="68"/>
      <c r="Q279" s="67"/>
      <c r="R279" s="67"/>
      <c r="S279" s="67"/>
      <c r="T279" s="71"/>
      <c r="U279" s="71"/>
      <c r="V279" s="71" t="s">
        <v>0</v>
      </c>
      <c r="W279" s="72"/>
      <c r="X279" s="68"/>
    </row>
    <row r="280" spans="1:37">
      <c r="D280" s="66" t="s">
        <v>445</v>
      </c>
      <c r="E280" s="67"/>
      <c r="F280" s="68"/>
      <c r="G280" s="69"/>
      <c r="H280" s="69"/>
      <c r="I280" s="69"/>
      <c r="J280" s="69"/>
      <c r="K280" s="70"/>
      <c r="L280" s="70"/>
      <c r="M280" s="67"/>
      <c r="N280" s="67"/>
      <c r="O280" s="68"/>
      <c r="P280" s="68"/>
      <c r="Q280" s="67"/>
      <c r="R280" s="67"/>
      <c r="S280" s="67"/>
      <c r="T280" s="71"/>
      <c r="U280" s="71"/>
      <c r="V280" s="71" t="s">
        <v>0</v>
      </c>
      <c r="W280" s="72"/>
      <c r="X280" s="68"/>
    </row>
    <row r="281" spans="1:37" ht="25.5">
      <c r="A281" s="25">
        <v>54</v>
      </c>
      <c r="B281" s="26" t="s">
        <v>160</v>
      </c>
      <c r="C281" s="27" t="s">
        <v>446</v>
      </c>
      <c r="D281" s="28" t="s">
        <v>447</v>
      </c>
      <c r="E281" s="29">
        <v>34.368000000000002</v>
      </c>
      <c r="F281" s="30" t="s">
        <v>141</v>
      </c>
      <c r="H281" s="31">
        <f>ROUND(E281*G281,2)</f>
        <v>0</v>
      </c>
      <c r="J281" s="31">
        <f>ROUND(E281*G281,2)</f>
        <v>0</v>
      </c>
      <c r="K281" s="32">
        <v>3.0000000000000001E-5</v>
      </c>
      <c r="L281" s="32">
        <f>E281*K281</f>
        <v>1.03104E-3</v>
      </c>
      <c r="N281" s="29">
        <f>E281*M281</f>
        <v>0</v>
      </c>
      <c r="P281" s="30" t="s">
        <v>88</v>
      </c>
      <c r="V281" s="33" t="s">
        <v>69</v>
      </c>
      <c r="X281" s="27" t="s">
        <v>448</v>
      </c>
      <c r="Y281" s="27" t="s">
        <v>446</v>
      </c>
      <c r="Z281" s="30" t="s">
        <v>382</v>
      </c>
      <c r="AJ281" s="4" t="s">
        <v>91</v>
      </c>
      <c r="AK281" s="4" t="s">
        <v>92</v>
      </c>
    </row>
    <row r="282" spans="1:37">
      <c r="D282" s="66" t="s">
        <v>324</v>
      </c>
      <c r="E282" s="67"/>
      <c r="F282" s="68"/>
      <c r="G282" s="69"/>
      <c r="H282" s="69"/>
      <c r="I282" s="69"/>
      <c r="J282" s="69"/>
      <c r="K282" s="70"/>
      <c r="L282" s="70"/>
      <c r="M282" s="67"/>
      <c r="N282" s="67"/>
      <c r="O282" s="68"/>
      <c r="P282" s="68"/>
      <c r="Q282" s="67"/>
      <c r="R282" s="67"/>
      <c r="S282" s="67"/>
      <c r="T282" s="71"/>
      <c r="U282" s="71"/>
      <c r="V282" s="71" t="s">
        <v>0</v>
      </c>
      <c r="W282" s="72"/>
      <c r="X282" s="68"/>
    </row>
    <row r="283" spans="1:37">
      <c r="D283" s="66" t="s">
        <v>449</v>
      </c>
      <c r="E283" s="67"/>
      <c r="F283" s="68"/>
      <c r="G283" s="69"/>
      <c r="H283" s="69"/>
      <c r="I283" s="69"/>
      <c r="J283" s="69"/>
      <c r="K283" s="70"/>
      <c r="L283" s="70"/>
      <c r="M283" s="67"/>
      <c r="N283" s="67"/>
      <c r="O283" s="68"/>
      <c r="P283" s="68"/>
      <c r="Q283" s="67"/>
      <c r="R283" s="67"/>
      <c r="S283" s="67"/>
      <c r="T283" s="71"/>
      <c r="U283" s="71"/>
      <c r="V283" s="71" t="s">
        <v>0</v>
      </c>
      <c r="W283" s="72"/>
      <c r="X283" s="68"/>
    </row>
    <row r="284" spans="1:37" ht="25.5">
      <c r="D284" s="66" t="s">
        <v>450</v>
      </c>
      <c r="E284" s="67"/>
      <c r="F284" s="68"/>
      <c r="G284" s="69"/>
      <c r="H284" s="69"/>
      <c r="I284" s="69"/>
      <c r="J284" s="69"/>
      <c r="K284" s="70"/>
      <c r="L284" s="70"/>
      <c r="M284" s="67"/>
      <c r="N284" s="67"/>
      <c r="O284" s="68"/>
      <c r="P284" s="68"/>
      <c r="Q284" s="67"/>
      <c r="R284" s="67"/>
      <c r="S284" s="67"/>
      <c r="T284" s="71"/>
      <c r="U284" s="71"/>
      <c r="V284" s="71" t="s">
        <v>0</v>
      </c>
      <c r="W284" s="72"/>
      <c r="X284" s="68"/>
    </row>
    <row r="285" spans="1:37" ht="25.5">
      <c r="D285" s="66" t="s">
        <v>451</v>
      </c>
      <c r="E285" s="67"/>
      <c r="F285" s="68"/>
      <c r="G285" s="69"/>
      <c r="H285" s="69"/>
      <c r="I285" s="69"/>
      <c r="J285" s="69"/>
      <c r="K285" s="70"/>
      <c r="L285" s="70"/>
      <c r="M285" s="67"/>
      <c r="N285" s="67"/>
      <c r="O285" s="68"/>
      <c r="P285" s="68"/>
      <c r="Q285" s="67"/>
      <c r="R285" s="67"/>
      <c r="S285" s="67"/>
      <c r="T285" s="71"/>
      <c r="U285" s="71"/>
      <c r="V285" s="71" t="s">
        <v>0</v>
      </c>
      <c r="W285" s="72"/>
      <c r="X285" s="68"/>
    </row>
    <row r="286" spans="1:37" ht="25.5">
      <c r="D286" s="66" t="s">
        <v>452</v>
      </c>
      <c r="E286" s="67"/>
      <c r="F286" s="68"/>
      <c r="G286" s="69"/>
      <c r="H286" s="69"/>
      <c r="I286" s="69"/>
      <c r="J286" s="69"/>
      <c r="K286" s="70"/>
      <c r="L286" s="70"/>
      <c r="M286" s="67"/>
      <c r="N286" s="67"/>
      <c r="O286" s="68"/>
      <c r="P286" s="68"/>
      <c r="Q286" s="67"/>
      <c r="R286" s="67"/>
      <c r="S286" s="67"/>
      <c r="T286" s="71"/>
      <c r="U286" s="71"/>
      <c r="V286" s="71" t="s">
        <v>0</v>
      </c>
      <c r="W286" s="72"/>
      <c r="X286" s="68"/>
    </row>
    <row r="287" spans="1:37" ht="25.5">
      <c r="D287" s="66" t="s">
        <v>453</v>
      </c>
      <c r="E287" s="67"/>
      <c r="F287" s="68"/>
      <c r="G287" s="69"/>
      <c r="H287" s="69"/>
      <c r="I287" s="69"/>
      <c r="J287" s="69"/>
      <c r="K287" s="70"/>
      <c r="L287" s="70"/>
      <c r="M287" s="67"/>
      <c r="N287" s="67"/>
      <c r="O287" s="68"/>
      <c r="P287" s="68"/>
      <c r="Q287" s="67"/>
      <c r="R287" s="67"/>
      <c r="S287" s="67"/>
      <c r="T287" s="71"/>
      <c r="U287" s="71"/>
      <c r="V287" s="71" t="s">
        <v>0</v>
      </c>
      <c r="W287" s="72"/>
      <c r="X287" s="68"/>
    </row>
    <row r="288" spans="1:37">
      <c r="D288" s="66" t="s">
        <v>263</v>
      </c>
      <c r="E288" s="67"/>
      <c r="F288" s="68"/>
      <c r="G288" s="69"/>
      <c r="H288" s="69"/>
      <c r="I288" s="69"/>
      <c r="J288" s="69"/>
      <c r="K288" s="70"/>
      <c r="L288" s="70"/>
      <c r="M288" s="67"/>
      <c r="N288" s="67"/>
      <c r="O288" s="68"/>
      <c r="P288" s="68"/>
      <c r="Q288" s="67"/>
      <c r="R288" s="67"/>
      <c r="S288" s="67"/>
      <c r="T288" s="71"/>
      <c r="U288" s="71"/>
      <c r="V288" s="71" t="s">
        <v>0</v>
      </c>
      <c r="W288" s="72"/>
      <c r="X288" s="68"/>
    </row>
    <row r="289" spans="1:37">
      <c r="D289" s="66" t="s">
        <v>454</v>
      </c>
      <c r="E289" s="67"/>
      <c r="F289" s="68"/>
      <c r="G289" s="69"/>
      <c r="H289" s="69"/>
      <c r="I289" s="69"/>
      <c r="J289" s="69"/>
      <c r="K289" s="70"/>
      <c r="L289" s="70"/>
      <c r="M289" s="67"/>
      <c r="N289" s="67"/>
      <c r="O289" s="68"/>
      <c r="P289" s="68"/>
      <c r="Q289" s="67"/>
      <c r="R289" s="67"/>
      <c r="S289" s="67"/>
      <c r="T289" s="71"/>
      <c r="U289" s="71"/>
      <c r="V289" s="71" t="s">
        <v>0</v>
      </c>
      <c r="W289" s="72"/>
      <c r="X289" s="68"/>
    </row>
    <row r="290" spans="1:37">
      <c r="D290" s="66" t="s">
        <v>265</v>
      </c>
      <c r="E290" s="67"/>
      <c r="F290" s="68"/>
      <c r="G290" s="69"/>
      <c r="H290" s="69"/>
      <c r="I290" s="69"/>
      <c r="J290" s="69"/>
      <c r="K290" s="70"/>
      <c r="L290" s="70"/>
      <c r="M290" s="67"/>
      <c r="N290" s="67"/>
      <c r="O290" s="68"/>
      <c r="P290" s="68"/>
      <c r="Q290" s="67"/>
      <c r="R290" s="67"/>
      <c r="S290" s="67"/>
      <c r="T290" s="71"/>
      <c r="U290" s="71"/>
      <c r="V290" s="71" t="s">
        <v>0</v>
      </c>
      <c r="W290" s="72"/>
      <c r="X290" s="68"/>
    </row>
    <row r="291" spans="1:37">
      <c r="D291" s="66" t="s">
        <v>455</v>
      </c>
      <c r="E291" s="67"/>
      <c r="F291" s="68"/>
      <c r="G291" s="69"/>
      <c r="H291" s="69"/>
      <c r="I291" s="69"/>
      <c r="J291" s="69"/>
      <c r="K291" s="70"/>
      <c r="L291" s="70"/>
      <c r="M291" s="67"/>
      <c r="N291" s="67"/>
      <c r="O291" s="68"/>
      <c r="P291" s="68"/>
      <c r="Q291" s="67"/>
      <c r="R291" s="67"/>
      <c r="S291" s="67"/>
      <c r="T291" s="71"/>
      <c r="U291" s="71"/>
      <c r="V291" s="71" t="s">
        <v>0</v>
      </c>
      <c r="W291" s="72"/>
      <c r="X291" s="68"/>
    </row>
    <row r="292" spans="1:37">
      <c r="D292" s="66" t="s">
        <v>267</v>
      </c>
      <c r="E292" s="67"/>
      <c r="F292" s="68"/>
      <c r="G292" s="69"/>
      <c r="H292" s="69"/>
      <c r="I292" s="69"/>
      <c r="J292" s="69"/>
      <c r="K292" s="70"/>
      <c r="L292" s="70"/>
      <c r="M292" s="67"/>
      <c r="N292" s="67"/>
      <c r="O292" s="68"/>
      <c r="P292" s="68"/>
      <c r="Q292" s="67"/>
      <c r="R292" s="67"/>
      <c r="S292" s="67"/>
      <c r="T292" s="71"/>
      <c r="U292" s="71"/>
      <c r="V292" s="71" t="s">
        <v>0</v>
      </c>
      <c r="W292" s="72"/>
      <c r="X292" s="68"/>
    </row>
    <row r="293" spans="1:37">
      <c r="D293" s="66" t="s">
        <v>456</v>
      </c>
      <c r="E293" s="67"/>
      <c r="F293" s="68"/>
      <c r="G293" s="69"/>
      <c r="H293" s="69"/>
      <c r="I293" s="69"/>
      <c r="J293" s="69"/>
      <c r="K293" s="70"/>
      <c r="L293" s="70"/>
      <c r="M293" s="67"/>
      <c r="N293" s="67"/>
      <c r="O293" s="68"/>
      <c r="P293" s="68"/>
      <c r="Q293" s="67"/>
      <c r="R293" s="67"/>
      <c r="S293" s="67"/>
      <c r="T293" s="71"/>
      <c r="U293" s="71"/>
      <c r="V293" s="71" t="s">
        <v>0</v>
      </c>
      <c r="W293" s="72"/>
      <c r="X293" s="68"/>
    </row>
    <row r="294" spans="1:37">
      <c r="D294" s="66" t="s">
        <v>269</v>
      </c>
      <c r="E294" s="67"/>
      <c r="F294" s="68"/>
      <c r="G294" s="69"/>
      <c r="H294" s="69"/>
      <c r="I294" s="69"/>
      <c r="J294" s="69"/>
      <c r="K294" s="70"/>
      <c r="L294" s="70"/>
      <c r="M294" s="67"/>
      <c r="N294" s="67"/>
      <c r="O294" s="68"/>
      <c r="P294" s="68"/>
      <c r="Q294" s="67"/>
      <c r="R294" s="67"/>
      <c r="S294" s="67"/>
      <c r="T294" s="71"/>
      <c r="U294" s="71"/>
      <c r="V294" s="71" t="s">
        <v>0</v>
      </c>
      <c r="W294" s="72"/>
      <c r="X294" s="68"/>
    </row>
    <row r="295" spans="1:37">
      <c r="D295" s="66" t="s">
        <v>457</v>
      </c>
      <c r="E295" s="67"/>
      <c r="F295" s="68"/>
      <c r="G295" s="69"/>
      <c r="H295" s="69"/>
      <c r="I295" s="69"/>
      <c r="J295" s="69"/>
      <c r="K295" s="70"/>
      <c r="L295" s="70"/>
      <c r="M295" s="67"/>
      <c r="N295" s="67"/>
      <c r="O295" s="68"/>
      <c r="P295" s="68"/>
      <c r="Q295" s="67"/>
      <c r="R295" s="67"/>
      <c r="S295" s="67"/>
      <c r="T295" s="71"/>
      <c r="U295" s="71"/>
      <c r="V295" s="71" t="s">
        <v>0</v>
      </c>
      <c r="W295" s="72"/>
      <c r="X295" s="68"/>
    </row>
    <row r="296" spans="1:37">
      <c r="D296" s="66" t="s">
        <v>271</v>
      </c>
      <c r="E296" s="67"/>
      <c r="F296" s="68"/>
      <c r="G296" s="69"/>
      <c r="H296" s="69"/>
      <c r="I296" s="69"/>
      <c r="J296" s="69"/>
      <c r="K296" s="70"/>
      <c r="L296" s="70"/>
      <c r="M296" s="67"/>
      <c r="N296" s="67"/>
      <c r="O296" s="68"/>
      <c r="P296" s="68"/>
      <c r="Q296" s="67"/>
      <c r="R296" s="67"/>
      <c r="S296" s="67"/>
      <c r="T296" s="71"/>
      <c r="U296" s="71"/>
      <c r="V296" s="71" t="s">
        <v>0</v>
      </c>
      <c r="W296" s="72"/>
      <c r="X296" s="68"/>
    </row>
    <row r="297" spans="1:37">
      <c r="D297" s="66" t="s">
        <v>458</v>
      </c>
      <c r="E297" s="67"/>
      <c r="F297" s="68"/>
      <c r="G297" s="69"/>
      <c r="H297" s="69"/>
      <c r="I297" s="69"/>
      <c r="J297" s="69"/>
      <c r="K297" s="70"/>
      <c r="L297" s="70"/>
      <c r="M297" s="67"/>
      <c r="N297" s="67"/>
      <c r="O297" s="68"/>
      <c r="P297" s="68"/>
      <c r="Q297" s="67"/>
      <c r="R297" s="67"/>
      <c r="S297" s="67"/>
      <c r="T297" s="71"/>
      <c r="U297" s="71"/>
      <c r="V297" s="71" t="s">
        <v>0</v>
      </c>
      <c r="W297" s="72"/>
      <c r="X297" s="68"/>
    </row>
    <row r="298" spans="1:37">
      <c r="A298" s="25">
        <v>55</v>
      </c>
      <c r="B298" s="26" t="s">
        <v>160</v>
      </c>
      <c r="C298" s="27" t="s">
        <v>459</v>
      </c>
      <c r="D298" s="28" t="s">
        <v>460</v>
      </c>
      <c r="E298" s="29">
        <v>47.503</v>
      </c>
      <c r="F298" s="30" t="s">
        <v>141</v>
      </c>
      <c r="H298" s="31">
        <f>ROUND(E298*G298,2)</f>
        <v>0</v>
      </c>
      <c r="J298" s="31">
        <f>ROUND(E298*G298,2)</f>
        <v>0</v>
      </c>
      <c r="K298" s="32">
        <v>1.0000000000000001E-5</v>
      </c>
      <c r="L298" s="32">
        <f>E298*K298</f>
        <v>4.7503000000000004E-4</v>
      </c>
      <c r="N298" s="29">
        <f>E298*M298</f>
        <v>0</v>
      </c>
      <c r="P298" s="30" t="s">
        <v>88</v>
      </c>
      <c r="V298" s="33" t="s">
        <v>69</v>
      </c>
      <c r="X298" s="27" t="s">
        <v>461</v>
      </c>
      <c r="Y298" s="27" t="s">
        <v>459</v>
      </c>
      <c r="Z298" s="30" t="s">
        <v>382</v>
      </c>
      <c r="AJ298" s="4" t="s">
        <v>91</v>
      </c>
      <c r="AK298" s="4" t="s">
        <v>92</v>
      </c>
    </row>
    <row r="299" spans="1:37">
      <c r="D299" s="66" t="s">
        <v>383</v>
      </c>
      <c r="E299" s="67"/>
      <c r="F299" s="68"/>
      <c r="G299" s="69"/>
      <c r="H299" s="69"/>
      <c r="I299" s="69"/>
      <c r="J299" s="69"/>
      <c r="K299" s="70"/>
      <c r="L299" s="70"/>
      <c r="M299" s="67"/>
      <c r="N299" s="67"/>
      <c r="O299" s="68"/>
      <c r="P299" s="68"/>
      <c r="Q299" s="67"/>
      <c r="R299" s="67"/>
      <c r="S299" s="67"/>
      <c r="T299" s="71"/>
      <c r="U299" s="71"/>
      <c r="V299" s="71" t="s">
        <v>0</v>
      </c>
      <c r="W299" s="72"/>
      <c r="X299" s="68"/>
    </row>
    <row r="300" spans="1:37" ht="25.5">
      <c r="D300" s="66" t="s">
        <v>384</v>
      </c>
      <c r="E300" s="67"/>
      <c r="F300" s="68"/>
      <c r="G300" s="69"/>
      <c r="H300" s="69"/>
      <c r="I300" s="69"/>
      <c r="J300" s="69"/>
      <c r="K300" s="70"/>
      <c r="L300" s="70"/>
      <c r="M300" s="67"/>
      <c r="N300" s="67"/>
      <c r="O300" s="68"/>
      <c r="P300" s="68"/>
      <c r="Q300" s="67"/>
      <c r="R300" s="67"/>
      <c r="S300" s="67"/>
      <c r="T300" s="71"/>
      <c r="U300" s="71"/>
      <c r="V300" s="71" t="s">
        <v>0</v>
      </c>
      <c r="W300" s="72"/>
      <c r="X300" s="68"/>
    </row>
    <row r="301" spans="1:37">
      <c r="D301" s="66" t="s">
        <v>385</v>
      </c>
      <c r="E301" s="67"/>
      <c r="F301" s="68"/>
      <c r="G301" s="69"/>
      <c r="H301" s="69"/>
      <c r="I301" s="69"/>
      <c r="J301" s="69"/>
      <c r="K301" s="70"/>
      <c r="L301" s="70"/>
      <c r="M301" s="67"/>
      <c r="N301" s="67"/>
      <c r="O301" s="68"/>
      <c r="P301" s="68"/>
      <c r="Q301" s="67"/>
      <c r="R301" s="67"/>
      <c r="S301" s="67"/>
      <c r="T301" s="71"/>
      <c r="U301" s="71"/>
      <c r="V301" s="71" t="s">
        <v>0</v>
      </c>
      <c r="W301" s="72"/>
      <c r="X301" s="68"/>
    </row>
    <row r="302" spans="1:37">
      <c r="D302" s="66" t="s">
        <v>386</v>
      </c>
      <c r="E302" s="67"/>
      <c r="F302" s="68"/>
      <c r="G302" s="69"/>
      <c r="H302" s="69"/>
      <c r="I302" s="69"/>
      <c r="J302" s="69"/>
      <c r="K302" s="70"/>
      <c r="L302" s="70"/>
      <c r="M302" s="67"/>
      <c r="N302" s="67"/>
      <c r="O302" s="68"/>
      <c r="P302" s="68"/>
      <c r="Q302" s="67"/>
      <c r="R302" s="67"/>
      <c r="S302" s="67"/>
      <c r="T302" s="71"/>
      <c r="U302" s="71"/>
      <c r="V302" s="71" t="s">
        <v>0</v>
      </c>
      <c r="W302" s="72"/>
      <c r="X302" s="68"/>
    </row>
    <row r="303" spans="1:37" ht="25.5">
      <c r="A303" s="25">
        <v>56</v>
      </c>
      <c r="B303" s="26" t="s">
        <v>160</v>
      </c>
      <c r="C303" s="27" t="s">
        <v>462</v>
      </c>
      <c r="D303" s="28" t="s">
        <v>463</v>
      </c>
      <c r="E303" s="29">
        <v>233.38800000000001</v>
      </c>
      <c r="F303" s="30" t="s">
        <v>141</v>
      </c>
      <c r="H303" s="31">
        <f>ROUND(E303*G303,2)</f>
        <v>0</v>
      </c>
      <c r="J303" s="31">
        <f>ROUND(E303*G303,2)</f>
        <v>0</v>
      </c>
      <c r="K303" s="32">
        <v>1.6000000000000001E-4</v>
      </c>
      <c r="L303" s="32">
        <f>E303*K303</f>
        <v>3.7342080000000007E-2</v>
      </c>
      <c r="N303" s="29">
        <f>E303*M303</f>
        <v>0</v>
      </c>
      <c r="P303" s="30" t="s">
        <v>88</v>
      </c>
      <c r="V303" s="33" t="s">
        <v>69</v>
      </c>
      <c r="X303" s="27" t="s">
        <v>464</v>
      </c>
      <c r="Y303" s="27" t="s">
        <v>462</v>
      </c>
      <c r="Z303" s="30" t="s">
        <v>136</v>
      </c>
      <c r="AJ303" s="4" t="s">
        <v>91</v>
      </c>
      <c r="AK303" s="4" t="s">
        <v>92</v>
      </c>
    </row>
    <row r="304" spans="1:37" ht="25.5">
      <c r="D304" s="66" t="s">
        <v>465</v>
      </c>
      <c r="E304" s="67"/>
      <c r="F304" s="68"/>
      <c r="G304" s="69"/>
      <c r="H304" s="69"/>
      <c r="I304" s="69"/>
      <c r="J304" s="69"/>
      <c r="K304" s="70"/>
      <c r="L304" s="70"/>
      <c r="M304" s="67"/>
      <c r="N304" s="67"/>
      <c r="O304" s="68"/>
      <c r="P304" s="68"/>
      <c r="Q304" s="67"/>
      <c r="R304" s="67"/>
      <c r="S304" s="67"/>
      <c r="T304" s="71"/>
      <c r="U304" s="71"/>
      <c r="V304" s="71" t="s">
        <v>0</v>
      </c>
      <c r="W304" s="72"/>
      <c r="X304" s="68"/>
    </row>
    <row r="305" spans="1:37">
      <c r="D305" s="66" t="s">
        <v>466</v>
      </c>
      <c r="E305" s="67"/>
      <c r="F305" s="68"/>
      <c r="G305" s="69"/>
      <c r="H305" s="69"/>
      <c r="I305" s="69"/>
      <c r="J305" s="69"/>
      <c r="K305" s="70"/>
      <c r="L305" s="70"/>
      <c r="M305" s="67"/>
      <c r="N305" s="67"/>
      <c r="O305" s="68"/>
      <c r="P305" s="68"/>
      <c r="Q305" s="67"/>
      <c r="R305" s="67"/>
      <c r="S305" s="67"/>
      <c r="T305" s="71"/>
      <c r="U305" s="71"/>
      <c r="V305" s="71" t="s">
        <v>0</v>
      </c>
      <c r="W305" s="72"/>
      <c r="X305" s="68"/>
    </row>
    <row r="306" spans="1:37" ht="25.5">
      <c r="D306" s="66" t="s">
        <v>467</v>
      </c>
      <c r="E306" s="67"/>
      <c r="F306" s="68"/>
      <c r="G306" s="69"/>
      <c r="H306" s="69"/>
      <c r="I306" s="69"/>
      <c r="J306" s="69"/>
      <c r="K306" s="70"/>
      <c r="L306" s="70"/>
      <c r="M306" s="67"/>
      <c r="N306" s="67"/>
      <c r="O306" s="68"/>
      <c r="P306" s="68"/>
      <c r="Q306" s="67"/>
      <c r="R306" s="67"/>
      <c r="S306" s="67"/>
      <c r="T306" s="71"/>
      <c r="U306" s="71"/>
      <c r="V306" s="71" t="s">
        <v>0</v>
      </c>
      <c r="W306" s="72"/>
      <c r="X306" s="68"/>
    </row>
    <row r="307" spans="1:37">
      <c r="D307" s="66" t="s">
        <v>468</v>
      </c>
      <c r="E307" s="67"/>
      <c r="F307" s="68"/>
      <c r="G307" s="69"/>
      <c r="H307" s="69"/>
      <c r="I307" s="69"/>
      <c r="J307" s="69"/>
      <c r="K307" s="70"/>
      <c r="L307" s="70"/>
      <c r="M307" s="67"/>
      <c r="N307" s="67"/>
      <c r="O307" s="68"/>
      <c r="P307" s="68"/>
      <c r="Q307" s="67"/>
      <c r="R307" s="67"/>
      <c r="S307" s="67"/>
      <c r="T307" s="71"/>
      <c r="U307" s="71"/>
      <c r="V307" s="71" t="s">
        <v>0</v>
      </c>
      <c r="W307" s="72"/>
      <c r="X307" s="68"/>
    </row>
    <row r="308" spans="1:37" ht="25.5">
      <c r="D308" s="66" t="s">
        <v>469</v>
      </c>
      <c r="E308" s="67"/>
      <c r="F308" s="68"/>
      <c r="G308" s="69"/>
      <c r="H308" s="69"/>
      <c r="I308" s="69"/>
      <c r="J308" s="69"/>
      <c r="K308" s="70"/>
      <c r="L308" s="70"/>
      <c r="M308" s="67"/>
      <c r="N308" s="67"/>
      <c r="O308" s="68"/>
      <c r="P308" s="68"/>
      <c r="Q308" s="67"/>
      <c r="R308" s="67"/>
      <c r="S308" s="67"/>
      <c r="T308" s="71"/>
      <c r="U308" s="71"/>
      <c r="V308" s="71" t="s">
        <v>0</v>
      </c>
      <c r="W308" s="72"/>
      <c r="X308" s="68"/>
    </row>
    <row r="309" spans="1:37">
      <c r="D309" s="66" t="s">
        <v>470</v>
      </c>
      <c r="E309" s="67"/>
      <c r="F309" s="68"/>
      <c r="G309" s="69"/>
      <c r="H309" s="69"/>
      <c r="I309" s="69"/>
      <c r="J309" s="69"/>
      <c r="K309" s="70"/>
      <c r="L309" s="70"/>
      <c r="M309" s="67"/>
      <c r="N309" s="67"/>
      <c r="O309" s="68"/>
      <c r="P309" s="68"/>
      <c r="Q309" s="67"/>
      <c r="R309" s="67"/>
      <c r="S309" s="67"/>
      <c r="T309" s="71"/>
      <c r="U309" s="71"/>
      <c r="V309" s="71" t="s">
        <v>0</v>
      </c>
      <c r="W309" s="72"/>
      <c r="X309" s="68"/>
    </row>
    <row r="310" spans="1:37" ht="25.5">
      <c r="D310" s="66" t="s">
        <v>471</v>
      </c>
      <c r="E310" s="67"/>
      <c r="F310" s="68"/>
      <c r="G310" s="69"/>
      <c r="H310" s="69"/>
      <c r="I310" s="69"/>
      <c r="J310" s="69"/>
      <c r="K310" s="70"/>
      <c r="L310" s="70"/>
      <c r="M310" s="67"/>
      <c r="N310" s="67"/>
      <c r="O310" s="68"/>
      <c r="P310" s="68"/>
      <c r="Q310" s="67"/>
      <c r="R310" s="67"/>
      <c r="S310" s="67"/>
      <c r="T310" s="71"/>
      <c r="U310" s="71"/>
      <c r="V310" s="71" t="s">
        <v>0</v>
      </c>
      <c r="W310" s="72"/>
      <c r="X310" s="68"/>
    </row>
    <row r="311" spans="1:37">
      <c r="D311" s="66" t="s">
        <v>472</v>
      </c>
      <c r="E311" s="67"/>
      <c r="F311" s="68"/>
      <c r="G311" s="69"/>
      <c r="H311" s="69"/>
      <c r="I311" s="69"/>
      <c r="J311" s="69"/>
      <c r="K311" s="70"/>
      <c r="L311" s="70"/>
      <c r="M311" s="67"/>
      <c r="N311" s="67"/>
      <c r="O311" s="68"/>
      <c r="P311" s="68"/>
      <c r="Q311" s="67"/>
      <c r="R311" s="67"/>
      <c r="S311" s="67"/>
      <c r="T311" s="71"/>
      <c r="U311" s="71"/>
      <c r="V311" s="71" t="s">
        <v>0</v>
      </c>
      <c r="W311" s="72"/>
      <c r="X311" s="68"/>
    </row>
    <row r="312" spans="1:37" ht="25.5">
      <c r="D312" s="66" t="s">
        <v>473</v>
      </c>
      <c r="E312" s="67"/>
      <c r="F312" s="68"/>
      <c r="G312" s="69"/>
      <c r="H312" s="69"/>
      <c r="I312" s="69"/>
      <c r="J312" s="69"/>
      <c r="K312" s="70"/>
      <c r="L312" s="70"/>
      <c r="M312" s="67"/>
      <c r="N312" s="67"/>
      <c r="O312" s="68"/>
      <c r="P312" s="68"/>
      <c r="Q312" s="67"/>
      <c r="R312" s="67"/>
      <c r="S312" s="67"/>
      <c r="T312" s="71"/>
      <c r="U312" s="71"/>
      <c r="V312" s="71" t="s">
        <v>0</v>
      </c>
      <c r="W312" s="72"/>
      <c r="X312" s="68"/>
    </row>
    <row r="313" spans="1:37">
      <c r="D313" s="66" t="s">
        <v>474</v>
      </c>
      <c r="E313" s="67"/>
      <c r="F313" s="68"/>
      <c r="G313" s="69"/>
      <c r="H313" s="69"/>
      <c r="I313" s="69"/>
      <c r="J313" s="69"/>
      <c r="K313" s="70"/>
      <c r="L313" s="70"/>
      <c r="M313" s="67"/>
      <c r="N313" s="67"/>
      <c r="O313" s="68"/>
      <c r="P313" s="68"/>
      <c r="Q313" s="67"/>
      <c r="R313" s="67"/>
      <c r="S313" s="67"/>
      <c r="T313" s="71"/>
      <c r="U313" s="71"/>
      <c r="V313" s="71" t="s">
        <v>0</v>
      </c>
      <c r="W313" s="72"/>
      <c r="X313" s="68"/>
    </row>
    <row r="314" spans="1:37" ht="25.5">
      <c r="D314" s="66" t="s">
        <v>475</v>
      </c>
      <c r="E314" s="67"/>
      <c r="F314" s="68"/>
      <c r="G314" s="69"/>
      <c r="H314" s="69"/>
      <c r="I314" s="69"/>
      <c r="J314" s="69"/>
      <c r="K314" s="70"/>
      <c r="L314" s="70"/>
      <c r="M314" s="67"/>
      <c r="N314" s="67"/>
      <c r="O314" s="68"/>
      <c r="P314" s="68"/>
      <c r="Q314" s="67"/>
      <c r="R314" s="67"/>
      <c r="S314" s="67"/>
      <c r="T314" s="71"/>
      <c r="U314" s="71"/>
      <c r="V314" s="71" t="s">
        <v>0</v>
      </c>
      <c r="W314" s="72"/>
      <c r="X314" s="68"/>
    </row>
    <row r="315" spans="1:37">
      <c r="D315" s="66" t="s">
        <v>476</v>
      </c>
      <c r="E315" s="67"/>
      <c r="F315" s="68"/>
      <c r="G315" s="69"/>
      <c r="H315" s="69"/>
      <c r="I315" s="69"/>
      <c r="J315" s="69"/>
      <c r="K315" s="70"/>
      <c r="L315" s="70"/>
      <c r="M315" s="67"/>
      <c r="N315" s="67"/>
      <c r="O315" s="68"/>
      <c r="P315" s="68"/>
      <c r="Q315" s="67"/>
      <c r="R315" s="67"/>
      <c r="S315" s="67"/>
      <c r="T315" s="71"/>
      <c r="U315" s="71"/>
      <c r="V315" s="71" t="s">
        <v>0</v>
      </c>
      <c r="W315" s="72"/>
      <c r="X315" s="68"/>
    </row>
    <row r="316" spans="1:37" ht="25.5">
      <c r="A316" s="25">
        <v>57</v>
      </c>
      <c r="B316" s="26" t="s">
        <v>160</v>
      </c>
      <c r="C316" s="27" t="s">
        <v>477</v>
      </c>
      <c r="D316" s="28" t="s">
        <v>478</v>
      </c>
      <c r="E316" s="29">
        <v>233.38800000000001</v>
      </c>
      <c r="F316" s="30" t="s">
        <v>141</v>
      </c>
      <c r="H316" s="31">
        <f>ROUND(E316*G316,2)</f>
        <v>0</v>
      </c>
      <c r="J316" s="31">
        <f>ROUND(E316*G316,2)</f>
        <v>0</v>
      </c>
      <c r="K316" s="32">
        <v>2.7799999999999999E-3</v>
      </c>
      <c r="L316" s="32">
        <f>E316*K316</f>
        <v>0.64881864</v>
      </c>
      <c r="N316" s="29">
        <f>E316*M316</f>
        <v>0</v>
      </c>
      <c r="P316" s="30" t="s">
        <v>88</v>
      </c>
      <c r="V316" s="33" t="s">
        <v>69</v>
      </c>
      <c r="X316" s="27" t="s">
        <v>479</v>
      </c>
      <c r="Y316" s="27" t="s">
        <v>477</v>
      </c>
      <c r="Z316" s="30" t="s">
        <v>136</v>
      </c>
      <c r="AJ316" s="4" t="s">
        <v>91</v>
      </c>
      <c r="AK316" s="4" t="s">
        <v>92</v>
      </c>
    </row>
    <row r="317" spans="1:37" ht="25.5">
      <c r="D317" s="66" t="s">
        <v>465</v>
      </c>
      <c r="E317" s="67"/>
      <c r="F317" s="68"/>
      <c r="G317" s="69"/>
      <c r="H317" s="69"/>
      <c r="I317" s="69"/>
      <c r="J317" s="69"/>
      <c r="K317" s="70"/>
      <c r="L317" s="70"/>
      <c r="M317" s="67"/>
      <c r="N317" s="67"/>
      <c r="O317" s="68"/>
      <c r="P317" s="68"/>
      <c r="Q317" s="67"/>
      <c r="R317" s="67"/>
      <c r="S317" s="67"/>
      <c r="T317" s="71"/>
      <c r="U317" s="71"/>
      <c r="V317" s="71" t="s">
        <v>0</v>
      </c>
      <c r="W317" s="72"/>
      <c r="X317" s="68"/>
    </row>
    <row r="318" spans="1:37">
      <c r="D318" s="66" t="s">
        <v>466</v>
      </c>
      <c r="E318" s="67"/>
      <c r="F318" s="68"/>
      <c r="G318" s="69"/>
      <c r="H318" s="69"/>
      <c r="I318" s="69"/>
      <c r="J318" s="69"/>
      <c r="K318" s="70"/>
      <c r="L318" s="70"/>
      <c r="M318" s="67"/>
      <c r="N318" s="67"/>
      <c r="O318" s="68"/>
      <c r="P318" s="68"/>
      <c r="Q318" s="67"/>
      <c r="R318" s="67"/>
      <c r="S318" s="67"/>
      <c r="T318" s="71"/>
      <c r="U318" s="71"/>
      <c r="V318" s="71" t="s">
        <v>0</v>
      </c>
      <c r="W318" s="72"/>
      <c r="X318" s="68"/>
    </row>
    <row r="319" spans="1:37" ht="25.5">
      <c r="D319" s="66" t="s">
        <v>467</v>
      </c>
      <c r="E319" s="67"/>
      <c r="F319" s="68"/>
      <c r="G319" s="69"/>
      <c r="H319" s="69"/>
      <c r="I319" s="69"/>
      <c r="J319" s="69"/>
      <c r="K319" s="70"/>
      <c r="L319" s="70"/>
      <c r="M319" s="67"/>
      <c r="N319" s="67"/>
      <c r="O319" s="68"/>
      <c r="P319" s="68"/>
      <c r="Q319" s="67"/>
      <c r="R319" s="67"/>
      <c r="S319" s="67"/>
      <c r="T319" s="71"/>
      <c r="U319" s="71"/>
      <c r="V319" s="71" t="s">
        <v>0</v>
      </c>
      <c r="W319" s="72"/>
      <c r="X319" s="68"/>
    </row>
    <row r="320" spans="1:37">
      <c r="D320" s="66" t="s">
        <v>468</v>
      </c>
      <c r="E320" s="67"/>
      <c r="F320" s="68"/>
      <c r="G320" s="69"/>
      <c r="H320" s="69"/>
      <c r="I320" s="69"/>
      <c r="J320" s="69"/>
      <c r="K320" s="70"/>
      <c r="L320" s="70"/>
      <c r="M320" s="67"/>
      <c r="N320" s="67"/>
      <c r="O320" s="68"/>
      <c r="P320" s="68"/>
      <c r="Q320" s="67"/>
      <c r="R320" s="67"/>
      <c r="S320" s="67"/>
      <c r="T320" s="71"/>
      <c r="U320" s="71"/>
      <c r="V320" s="71" t="s">
        <v>0</v>
      </c>
      <c r="W320" s="72"/>
      <c r="X320" s="68"/>
    </row>
    <row r="321" spans="1:37" ht="25.5">
      <c r="D321" s="66" t="s">
        <v>469</v>
      </c>
      <c r="E321" s="67"/>
      <c r="F321" s="68"/>
      <c r="G321" s="69"/>
      <c r="H321" s="69"/>
      <c r="I321" s="69"/>
      <c r="J321" s="69"/>
      <c r="K321" s="70"/>
      <c r="L321" s="70"/>
      <c r="M321" s="67"/>
      <c r="N321" s="67"/>
      <c r="O321" s="68"/>
      <c r="P321" s="68"/>
      <c r="Q321" s="67"/>
      <c r="R321" s="67"/>
      <c r="S321" s="67"/>
      <c r="T321" s="71"/>
      <c r="U321" s="71"/>
      <c r="V321" s="71" t="s">
        <v>0</v>
      </c>
      <c r="W321" s="72"/>
      <c r="X321" s="68"/>
    </row>
    <row r="322" spans="1:37">
      <c r="D322" s="66" t="s">
        <v>470</v>
      </c>
      <c r="E322" s="67"/>
      <c r="F322" s="68"/>
      <c r="G322" s="69"/>
      <c r="H322" s="69"/>
      <c r="I322" s="69"/>
      <c r="J322" s="69"/>
      <c r="K322" s="70"/>
      <c r="L322" s="70"/>
      <c r="M322" s="67"/>
      <c r="N322" s="67"/>
      <c r="O322" s="68"/>
      <c r="P322" s="68"/>
      <c r="Q322" s="67"/>
      <c r="R322" s="67"/>
      <c r="S322" s="67"/>
      <c r="T322" s="71"/>
      <c r="U322" s="71"/>
      <c r="V322" s="71" t="s">
        <v>0</v>
      </c>
      <c r="W322" s="72"/>
      <c r="X322" s="68"/>
    </row>
    <row r="323" spans="1:37" ht="25.5">
      <c r="D323" s="66" t="s">
        <v>471</v>
      </c>
      <c r="E323" s="67"/>
      <c r="F323" s="68"/>
      <c r="G323" s="69"/>
      <c r="H323" s="69"/>
      <c r="I323" s="69"/>
      <c r="J323" s="69"/>
      <c r="K323" s="70"/>
      <c r="L323" s="70"/>
      <c r="M323" s="67"/>
      <c r="N323" s="67"/>
      <c r="O323" s="68"/>
      <c r="P323" s="68"/>
      <c r="Q323" s="67"/>
      <c r="R323" s="67"/>
      <c r="S323" s="67"/>
      <c r="T323" s="71"/>
      <c r="U323" s="71"/>
      <c r="V323" s="71" t="s">
        <v>0</v>
      </c>
      <c r="W323" s="72"/>
      <c r="X323" s="68"/>
    </row>
    <row r="324" spans="1:37">
      <c r="D324" s="66" t="s">
        <v>472</v>
      </c>
      <c r="E324" s="67"/>
      <c r="F324" s="68"/>
      <c r="G324" s="69"/>
      <c r="H324" s="69"/>
      <c r="I324" s="69"/>
      <c r="J324" s="69"/>
      <c r="K324" s="70"/>
      <c r="L324" s="70"/>
      <c r="M324" s="67"/>
      <c r="N324" s="67"/>
      <c r="O324" s="68"/>
      <c r="P324" s="68"/>
      <c r="Q324" s="67"/>
      <c r="R324" s="67"/>
      <c r="S324" s="67"/>
      <c r="T324" s="71"/>
      <c r="U324" s="71"/>
      <c r="V324" s="71" t="s">
        <v>0</v>
      </c>
      <c r="W324" s="72"/>
      <c r="X324" s="68"/>
    </row>
    <row r="325" spans="1:37" ht="25.5">
      <c r="D325" s="66" t="s">
        <v>473</v>
      </c>
      <c r="E325" s="67"/>
      <c r="F325" s="68"/>
      <c r="G325" s="69"/>
      <c r="H325" s="69"/>
      <c r="I325" s="69"/>
      <c r="J325" s="69"/>
      <c r="K325" s="70"/>
      <c r="L325" s="70"/>
      <c r="M325" s="67"/>
      <c r="N325" s="67"/>
      <c r="O325" s="68"/>
      <c r="P325" s="68"/>
      <c r="Q325" s="67"/>
      <c r="R325" s="67"/>
      <c r="S325" s="67"/>
      <c r="T325" s="71"/>
      <c r="U325" s="71"/>
      <c r="V325" s="71" t="s">
        <v>0</v>
      </c>
      <c r="W325" s="72"/>
      <c r="X325" s="68"/>
    </row>
    <row r="326" spans="1:37">
      <c r="D326" s="66" t="s">
        <v>474</v>
      </c>
      <c r="E326" s="67"/>
      <c r="F326" s="68"/>
      <c r="G326" s="69"/>
      <c r="H326" s="69"/>
      <c r="I326" s="69"/>
      <c r="J326" s="69"/>
      <c r="K326" s="70"/>
      <c r="L326" s="70"/>
      <c r="M326" s="67"/>
      <c r="N326" s="67"/>
      <c r="O326" s="68"/>
      <c r="P326" s="68"/>
      <c r="Q326" s="67"/>
      <c r="R326" s="67"/>
      <c r="S326" s="67"/>
      <c r="T326" s="71"/>
      <c r="U326" s="71"/>
      <c r="V326" s="71" t="s">
        <v>0</v>
      </c>
      <c r="W326" s="72"/>
      <c r="X326" s="68"/>
    </row>
    <row r="327" spans="1:37" ht="25.5">
      <c r="D327" s="66" t="s">
        <v>475</v>
      </c>
      <c r="E327" s="67"/>
      <c r="F327" s="68"/>
      <c r="G327" s="69"/>
      <c r="H327" s="69"/>
      <c r="I327" s="69"/>
      <c r="J327" s="69"/>
      <c r="K327" s="70"/>
      <c r="L327" s="70"/>
      <c r="M327" s="67"/>
      <c r="N327" s="67"/>
      <c r="O327" s="68"/>
      <c r="P327" s="68"/>
      <c r="Q327" s="67"/>
      <c r="R327" s="67"/>
      <c r="S327" s="67"/>
      <c r="T327" s="71"/>
      <c r="U327" s="71"/>
      <c r="V327" s="71" t="s">
        <v>0</v>
      </c>
      <c r="W327" s="72"/>
      <c r="X327" s="68"/>
    </row>
    <row r="328" spans="1:37">
      <c r="D328" s="66" t="s">
        <v>476</v>
      </c>
      <c r="E328" s="67"/>
      <c r="F328" s="68"/>
      <c r="G328" s="69"/>
      <c r="H328" s="69"/>
      <c r="I328" s="69"/>
      <c r="J328" s="69"/>
      <c r="K328" s="70"/>
      <c r="L328" s="70"/>
      <c r="M328" s="67"/>
      <c r="N328" s="67"/>
      <c r="O328" s="68"/>
      <c r="P328" s="68"/>
      <c r="Q328" s="67"/>
      <c r="R328" s="67"/>
      <c r="S328" s="67"/>
      <c r="T328" s="71"/>
      <c r="U328" s="71"/>
      <c r="V328" s="71" t="s">
        <v>0</v>
      </c>
      <c r="W328" s="72"/>
      <c r="X328" s="68"/>
    </row>
    <row r="329" spans="1:37" ht="25.5">
      <c r="A329" s="25">
        <v>58</v>
      </c>
      <c r="B329" s="26" t="s">
        <v>160</v>
      </c>
      <c r="C329" s="27" t="s">
        <v>480</v>
      </c>
      <c r="D329" s="28" t="s">
        <v>481</v>
      </c>
      <c r="E329" s="29">
        <v>233.38800000000001</v>
      </c>
      <c r="F329" s="30" t="s">
        <v>141</v>
      </c>
      <c r="H329" s="31">
        <f>ROUND(E329*G329,2)</f>
        <v>0</v>
      </c>
      <c r="J329" s="31">
        <f>ROUND(E329*G329,2)</f>
        <v>0</v>
      </c>
      <c r="K329" s="32">
        <v>1E-4</v>
      </c>
      <c r="L329" s="32">
        <f>E329*K329</f>
        <v>2.3338800000000003E-2</v>
      </c>
      <c r="N329" s="29">
        <f>E329*M329</f>
        <v>0</v>
      </c>
      <c r="P329" s="30" t="s">
        <v>88</v>
      </c>
      <c r="V329" s="33" t="s">
        <v>69</v>
      </c>
      <c r="X329" s="27" t="s">
        <v>480</v>
      </c>
      <c r="Y329" s="27" t="s">
        <v>480</v>
      </c>
      <c r="Z329" s="30" t="s">
        <v>136</v>
      </c>
      <c r="AJ329" s="4" t="s">
        <v>91</v>
      </c>
      <c r="AK329" s="4" t="s">
        <v>92</v>
      </c>
    </row>
    <row r="330" spans="1:37" ht="25.5">
      <c r="D330" s="66" t="s">
        <v>465</v>
      </c>
      <c r="E330" s="67"/>
      <c r="F330" s="68"/>
      <c r="G330" s="69"/>
      <c r="H330" s="69"/>
      <c r="I330" s="69"/>
      <c r="J330" s="69"/>
      <c r="K330" s="70"/>
      <c r="L330" s="70"/>
      <c r="M330" s="67"/>
      <c r="N330" s="67"/>
      <c r="O330" s="68"/>
      <c r="P330" s="68"/>
      <c r="Q330" s="67"/>
      <c r="R330" s="67"/>
      <c r="S330" s="67"/>
      <c r="T330" s="71"/>
      <c r="U330" s="71"/>
      <c r="V330" s="71" t="s">
        <v>0</v>
      </c>
      <c r="W330" s="72"/>
      <c r="X330" s="68"/>
    </row>
    <row r="331" spans="1:37">
      <c r="D331" s="66" t="s">
        <v>466</v>
      </c>
      <c r="E331" s="67"/>
      <c r="F331" s="68"/>
      <c r="G331" s="69"/>
      <c r="H331" s="69"/>
      <c r="I331" s="69"/>
      <c r="J331" s="69"/>
      <c r="K331" s="70"/>
      <c r="L331" s="70"/>
      <c r="M331" s="67"/>
      <c r="N331" s="67"/>
      <c r="O331" s="68"/>
      <c r="P331" s="68"/>
      <c r="Q331" s="67"/>
      <c r="R331" s="67"/>
      <c r="S331" s="67"/>
      <c r="T331" s="71"/>
      <c r="U331" s="71"/>
      <c r="V331" s="71" t="s">
        <v>0</v>
      </c>
      <c r="W331" s="72"/>
      <c r="X331" s="68"/>
    </row>
    <row r="332" spans="1:37" ht="25.5">
      <c r="D332" s="66" t="s">
        <v>467</v>
      </c>
      <c r="E332" s="67"/>
      <c r="F332" s="68"/>
      <c r="G332" s="69"/>
      <c r="H332" s="69"/>
      <c r="I332" s="69"/>
      <c r="J332" s="69"/>
      <c r="K332" s="70"/>
      <c r="L332" s="70"/>
      <c r="M332" s="67"/>
      <c r="N332" s="67"/>
      <c r="O332" s="68"/>
      <c r="P332" s="68"/>
      <c r="Q332" s="67"/>
      <c r="R332" s="67"/>
      <c r="S332" s="67"/>
      <c r="T332" s="71"/>
      <c r="U332" s="71"/>
      <c r="V332" s="71" t="s">
        <v>0</v>
      </c>
      <c r="W332" s="72"/>
      <c r="X332" s="68"/>
    </row>
    <row r="333" spans="1:37">
      <c r="D333" s="66" t="s">
        <v>468</v>
      </c>
      <c r="E333" s="67"/>
      <c r="F333" s="68"/>
      <c r="G333" s="69"/>
      <c r="H333" s="69"/>
      <c r="I333" s="69"/>
      <c r="J333" s="69"/>
      <c r="K333" s="70"/>
      <c r="L333" s="70"/>
      <c r="M333" s="67"/>
      <c r="N333" s="67"/>
      <c r="O333" s="68"/>
      <c r="P333" s="68"/>
      <c r="Q333" s="67"/>
      <c r="R333" s="67"/>
      <c r="S333" s="67"/>
      <c r="T333" s="71"/>
      <c r="U333" s="71"/>
      <c r="V333" s="71" t="s">
        <v>0</v>
      </c>
      <c r="W333" s="72"/>
      <c r="X333" s="68"/>
    </row>
    <row r="334" spans="1:37" ht="25.5">
      <c r="D334" s="66" t="s">
        <v>469</v>
      </c>
      <c r="E334" s="67"/>
      <c r="F334" s="68"/>
      <c r="G334" s="69"/>
      <c r="H334" s="69"/>
      <c r="I334" s="69"/>
      <c r="J334" s="69"/>
      <c r="K334" s="70"/>
      <c r="L334" s="70"/>
      <c r="M334" s="67"/>
      <c r="N334" s="67"/>
      <c r="O334" s="68"/>
      <c r="P334" s="68"/>
      <c r="Q334" s="67"/>
      <c r="R334" s="67"/>
      <c r="S334" s="67"/>
      <c r="T334" s="71"/>
      <c r="U334" s="71"/>
      <c r="V334" s="71" t="s">
        <v>0</v>
      </c>
      <c r="W334" s="72"/>
      <c r="X334" s="68"/>
    </row>
    <row r="335" spans="1:37">
      <c r="D335" s="66" t="s">
        <v>470</v>
      </c>
      <c r="E335" s="67"/>
      <c r="F335" s="68"/>
      <c r="G335" s="69"/>
      <c r="H335" s="69"/>
      <c r="I335" s="69"/>
      <c r="J335" s="69"/>
      <c r="K335" s="70"/>
      <c r="L335" s="70"/>
      <c r="M335" s="67"/>
      <c r="N335" s="67"/>
      <c r="O335" s="68"/>
      <c r="P335" s="68"/>
      <c r="Q335" s="67"/>
      <c r="R335" s="67"/>
      <c r="S335" s="67"/>
      <c r="T335" s="71"/>
      <c r="U335" s="71"/>
      <c r="V335" s="71" t="s">
        <v>0</v>
      </c>
      <c r="W335" s="72"/>
      <c r="X335" s="68"/>
    </row>
    <row r="336" spans="1:37" ht="25.5">
      <c r="D336" s="66" t="s">
        <v>471</v>
      </c>
      <c r="E336" s="67"/>
      <c r="F336" s="68"/>
      <c r="G336" s="69"/>
      <c r="H336" s="69"/>
      <c r="I336" s="69"/>
      <c r="J336" s="69"/>
      <c r="K336" s="70"/>
      <c r="L336" s="70"/>
      <c r="M336" s="67"/>
      <c r="N336" s="67"/>
      <c r="O336" s="68"/>
      <c r="P336" s="68"/>
      <c r="Q336" s="67"/>
      <c r="R336" s="67"/>
      <c r="S336" s="67"/>
      <c r="T336" s="71"/>
      <c r="U336" s="71"/>
      <c r="V336" s="71" t="s">
        <v>0</v>
      </c>
      <c r="W336" s="72"/>
      <c r="X336" s="68"/>
    </row>
    <row r="337" spans="1:37">
      <c r="D337" s="66" t="s">
        <v>472</v>
      </c>
      <c r="E337" s="67"/>
      <c r="F337" s="68"/>
      <c r="G337" s="69"/>
      <c r="H337" s="69"/>
      <c r="I337" s="69"/>
      <c r="J337" s="69"/>
      <c r="K337" s="70"/>
      <c r="L337" s="70"/>
      <c r="M337" s="67"/>
      <c r="N337" s="67"/>
      <c r="O337" s="68"/>
      <c r="P337" s="68"/>
      <c r="Q337" s="67"/>
      <c r="R337" s="67"/>
      <c r="S337" s="67"/>
      <c r="T337" s="71"/>
      <c r="U337" s="71"/>
      <c r="V337" s="71" t="s">
        <v>0</v>
      </c>
      <c r="W337" s="72"/>
      <c r="X337" s="68"/>
    </row>
    <row r="338" spans="1:37" ht="25.5">
      <c r="D338" s="66" t="s">
        <v>473</v>
      </c>
      <c r="E338" s="67"/>
      <c r="F338" s="68"/>
      <c r="G338" s="69"/>
      <c r="H338" s="69"/>
      <c r="I338" s="69"/>
      <c r="J338" s="69"/>
      <c r="K338" s="70"/>
      <c r="L338" s="70"/>
      <c r="M338" s="67"/>
      <c r="N338" s="67"/>
      <c r="O338" s="68"/>
      <c r="P338" s="68"/>
      <c r="Q338" s="67"/>
      <c r="R338" s="67"/>
      <c r="S338" s="67"/>
      <c r="T338" s="71"/>
      <c r="U338" s="71"/>
      <c r="V338" s="71" t="s">
        <v>0</v>
      </c>
      <c r="W338" s="72"/>
      <c r="X338" s="68"/>
    </row>
    <row r="339" spans="1:37">
      <c r="D339" s="66" t="s">
        <v>474</v>
      </c>
      <c r="E339" s="67"/>
      <c r="F339" s="68"/>
      <c r="G339" s="69"/>
      <c r="H339" s="69"/>
      <c r="I339" s="69"/>
      <c r="J339" s="69"/>
      <c r="K339" s="70"/>
      <c r="L339" s="70"/>
      <c r="M339" s="67"/>
      <c r="N339" s="67"/>
      <c r="O339" s="68"/>
      <c r="P339" s="68"/>
      <c r="Q339" s="67"/>
      <c r="R339" s="67"/>
      <c r="S339" s="67"/>
      <c r="T339" s="71"/>
      <c r="U339" s="71"/>
      <c r="V339" s="71" t="s">
        <v>0</v>
      </c>
      <c r="W339" s="72"/>
      <c r="X339" s="68"/>
    </row>
    <row r="340" spans="1:37" ht="25.5">
      <c r="D340" s="66" t="s">
        <v>475</v>
      </c>
      <c r="E340" s="67"/>
      <c r="F340" s="68"/>
      <c r="G340" s="69"/>
      <c r="H340" s="69"/>
      <c r="I340" s="69"/>
      <c r="J340" s="69"/>
      <c r="K340" s="70"/>
      <c r="L340" s="70"/>
      <c r="M340" s="67"/>
      <c r="N340" s="67"/>
      <c r="O340" s="68"/>
      <c r="P340" s="68"/>
      <c r="Q340" s="67"/>
      <c r="R340" s="67"/>
      <c r="S340" s="67"/>
      <c r="T340" s="71"/>
      <c r="U340" s="71"/>
      <c r="V340" s="71" t="s">
        <v>0</v>
      </c>
      <c r="W340" s="72"/>
      <c r="X340" s="68"/>
    </row>
    <row r="341" spans="1:37">
      <c r="D341" s="66" t="s">
        <v>476</v>
      </c>
      <c r="E341" s="67"/>
      <c r="F341" s="68"/>
      <c r="G341" s="69"/>
      <c r="H341" s="69"/>
      <c r="I341" s="69"/>
      <c r="J341" s="69"/>
      <c r="K341" s="70"/>
      <c r="L341" s="70"/>
      <c r="M341" s="67"/>
      <c r="N341" s="67"/>
      <c r="O341" s="68"/>
      <c r="P341" s="68"/>
      <c r="Q341" s="67"/>
      <c r="R341" s="67"/>
      <c r="S341" s="67"/>
      <c r="T341" s="71"/>
      <c r="U341" s="71"/>
      <c r="V341" s="71" t="s">
        <v>0</v>
      </c>
      <c r="W341" s="72"/>
      <c r="X341" s="68"/>
    </row>
    <row r="342" spans="1:37" ht="25.5">
      <c r="A342" s="25">
        <v>59</v>
      </c>
      <c r="B342" s="26" t="s">
        <v>160</v>
      </c>
      <c r="C342" s="27" t="s">
        <v>482</v>
      </c>
      <c r="D342" s="28" t="s">
        <v>483</v>
      </c>
      <c r="E342" s="29">
        <v>30.042000000000002</v>
      </c>
      <c r="F342" s="30" t="s">
        <v>141</v>
      </c>
      <c r="H342" s="31">
        <f>ROUND(E342*G342,2)</f>
        <v>0</v>
      </c>
      <c r="J342" s="31">
        <f>ROUND(E342*G342,2)</f>
        <v>0</v>
      </c>
      <c r="K342" s="32">
        <v>4.4600000000000004E-3</v>
      </c>
      <c r="L342" s="32">
        <f>E342*K342</f>
        <v>0.13398732000000002</v>
      </c>
      <c r="N342" s="29">
        <f>E342*M342</f>
        <v>0</v>
      </c>
      <c r="P342" s="30" t="s">
        <v>88</v>
      </c>
      <c r="V342" s="33" t="s">
        <v>69</v>
      </c>
      <c r="X342" s="27" t="s">
        <v>484</v>
      </c>
      <c r="Y342" s="27" t="s">
        <v>482</v>
      </c>
      <c r="Z342" s="30" t="s">
        <v>382</v>
      </c>
      <c r="AJ342" s="4" t="s">
        <v>91</v>
      </c>
      <c r="AK342" s="4" t="s">
        <v>92</v>
      </c>
    </row>
    <row r="343" spans="1:37" ht="25.5">
      <c r="D343" s="66" t="s">
        <v>465</v>
      </c>
      <c r="E343" s="67"/>
      <c r="F343" s="68"/>
      <c r="G343" s="69"/>
      <c r="H343" s="69"/>
      <c r="I343" s="69"/>
      <c r="J343" s="69"/>
      <c r="K343" s="70"/>
      <c r="L343" s="70"/>
      <c r="M343" s="67"/>
      <c r="N343" s="67"/>
      <c r="O343" s="68"/>
      <c r="P343" s="68"/>
      <c r="Q343" s="67"/>
      <c r="R343" s="67"/>
      <c r="S343" s="67"/>
      <c r="T343" s="71"/>
      <c r="U343" s="71"/>
      <c r="V343" s="71" t="s">
        <v>0</v>
      </c>
      <c r="W343" s="72"/>
      <c r="X343" s="68"/>
    </row>
    <row r="344" spans="1:37" ht="25.5">
      <c r="D344" s="66" t="s">
        <v>485</v>
      </c>
      <c r="E344" s="67"/>
      <c r="F344" s="68"/>
      <c r="G344" s="69"/>
      <c r="H344" s="69"/>
      <c r="I344" s="69"/>
      <c r="J344" s="69"/>
      <c r="K344" s="70"/>
      <c r="L344" s="70"/>
      <c r="M344" s="67"/>
      <c r="N344" s="67"/>
      <c r="O344" s="68"/>
      <c r="P344" s="68"/>
      <c r="Q344" s="67"/>
      <c r="R344" s="67"/>
      <c r="S344" s="67"/>
      <c r="T344" s="71"/>
      <c r="U344" s="71"/>
      <c r="V344" s="71" t="s">
        <v>0</v>
      </c>
      <c r="W344" s="72"/>
      <c r="X344" s="68"/>
    </row>
    <row r="345" spans="1:37">
      <c r="D345" s="66" t="s">
        <v>486</v>
      </c>
      <c r="E345" s="67"/>
      <c r="F345" s="68"/>
      <c r="G345" s="69"/>
      <c r="H345" s="69"/>
      <c r="I345" s="69"/>
      <c r="J345" s="69"/>
      <c r="K345" s="70"/>
      <c r="L345" s="70"/>
      <c r="M345" s="67"/>
      <c r="N345" s="67"/>
      <c r="O345" s="68"/>
      <c r="P345" s="68"/>
      <c r="Q345" s="67"/>
      <c r="R345" s="67"/>
      <c r="S345" s="67"/>
      <c r="T345" s="71"/>
      <c r="U345" s="71"/>
      <c r="V345" s="71" t="s">
        <v>0</v>
      </c>
      <c r="W345" s="72"/>
      <c r="X345" s="68"/>
    </row>
    <row r="346" spans="1:37">
      <c r="D346" s="66" t="s">
        <v>487</v>
      </c>
      <c r="E346" s="67"/>
      <c r="F346" s="68"/>
      <c r="G346" s="69"/>
      <c r="H346" s="69"/>
      <c r="I346" s="69"/>
      <c r="J346" s="69"/>
      <c r="K346" s="70"/>
      <c r="L346" s="70"/>
      <c r="M346" s="67"/>
      <c r="N346" s="67"/>
      <c r="O346" s="68"/>
      <c r="P346" s="68"/>
      <c r="Q346" s="67"/>
      <c r="R346" s="67"/>
      <c r="S346" s="67"/>
      <c r="T346" s="71"/>
      <c r="U346" s="71"/>
      <c r="V346" s="71" t="s">
        <v>0</v>
      </c>
      <c r="W346" s="72"/>
      <c r="X346" s="68"/>
    </row>
    <row r="347" spans="1:37">
      <c r="D347" s="66" t="s">
        <v>488</v>
      </c>
      <c r="E347" s="67"/>
      <c r="F347" s="68"/>
      <c r="G347" s="69"/>
      <c r="H347" s="69"/>
      <c r="I347" s="69"/>
      <c r="J347" s="69"/>
      <c r="K347" s="70"/>
      <c r="L347" s="70"/>
      <c r="M347" s="67"/>
      <c r="N347" s="67"/>
      <c r="O347" s="68"/>
      <c r="P347" s="68"/>
      <c r="Q347" s="67"/>
      <c r="R347" s="67"/>
      <c r="S347" s="67"/>
      <c r="T347" s="71"/>
      <c r="U347" s="71"/>
      <c r="V347" s="71" t="s">
        <v>0</v>
      </c>
      <c r="W347" s="72"/>
      <c r="X347" s="68"/>
    </row>
    <row r="348" spans="1:37">
      <c r="D348" s="66" t="s">
        <v>489</v>
      </c>
      <c r="E348" s="67"/>
      <c r="F348" s="68"/>
      <c r="G348" s="69"/>
      <c r="H348" s="69"/>
      <c r="I348" s="69"/>
      <c r="J348" s="69"/>
      <c r="K348" s="70"/>
      <c r="L348" s="70"/>
      <c r="M348" s="67"/>
      <c r="N348" s="67"/>
      <c r="O348" s="68"/>
      <c r="P348" s="68"/>
      <c r="Q348" s="67"/>
      <c r="R348" s="67"/>
      <c r="S348" s="67"/>
      <c r="T348" s="71"/>
      <c r="U348" s="71"/>
      <c r="V348" s="71" t="s">
        <v>0</v>
      </c>
      <c r="W348" s="72"/>
      <c r="X348" s="68"/>
    </row>
    <row r="349" spans="1:37">
      <c r="D349" s="66" t="s">
        <v>490</v>
      </c>
      <c r="E349" s="67"/>
      <c r="F349" s="68"/>
      <c r="G349" s="69"/>
      <c r="H349" s="69"/>
      <c r="I349" s="69"/>
      <c r="J349" s="69"/>
      <c r="K349" s="70"/>
      <c r="L349" s="70"/>
      <c r="M349" s="67"/>
      <c r="N349" s="67"/>
      <c r="O349" s="68"/>
      <c r="P349" s="68"/>
      <c r="Q349" s="67"/>
      <c r="R349" s="67"/>
      <c r="S349" s="67"/>
      <c r="T349" s="71"/>
      <c r="U349" s="71"/>
      <c r="V349" s="71" t="s">
        <v>0</v>
      </c>
      <c r="W349" s="72"/>
      <c r="X349" s="68"/>
    </row>
    <row r="350" spans="1:37" ht="25.5">
      <c r="D350" s="66" t="s">
        <v>467</v>
      </c>
      <c r="E350" s="67"/>
      <c r="F350" s="68"/>
      <c r="G350" s="69"/>
      <c r="H350" s="69"/>
      <c r="I350" s="69"/>
      <c r="J350" s="69"/>
      <c r="K350" s="70"/>
      <c r="L350" s="70"/>
      <c r="M350" s="67"/>
      <c r="N350" s="67"/>
      <c r="O350" s="68"/>
      <c r="P350" s="68"/>
      <c r="Q350" s="67"/>
      <c r="R350" s="67"/>
      <c r="S350" s="67"/>
      <c r="T350" s="71"/>
      <c r="U350" s="71"/>
      <c r="V350" s="71" t="s">
        <v>0</v>
      </c>
      <c r="W350" s="72"/>
      <c r="X350" s="68"/>
    </row>
    <row r="351" spans="1:37" ht="25.5">
      <c r="D351" s="66" t="s">
        <v>491</v>
      </c>
      <c r="E351" s="67"/>
      <c r="F351" s="68"/>
      <c r="G351" s="69"/>
      <c r="H351" s="69"/>
      <c r="I351" s="69"/>
      <c r="J351" s="69"/>
      <c r="K351" s="70"/>
      <c r="L351" s="70"/>
      <c r="M351" s="67"/>
      <c r="N351" s="67"/>
      <c r="O351" s="68"/>
      <c r="P351" s="68"/>
      <c r="Q351" s="67"/>
      <c r="R351" s="67"/>
      <c r="S351" s="67"/>
      <c r="T351" s="71"/>
      <c r="U351" s="71"/>
      <c r="V351" s="71" t="s">
        <v>0</v>
      </c>
      <c r="W351" s="72"/>
      <c r="X351" s="68"/>
    </row>
    <row r="352" spans="1:37" ht="25.5">
      <c r="D352" s="66" t="s">
        <v>492</v>
      </c>
      <c r="E352" s="67"/>
      <c r="F352" s="68"/>
      <c r="G352" s="69"/>
      <c r="H352" s="69"/>
      <c r="I352" s="69"/>
      <c r="J352" s="69"/>
      <c r="K352" s="70"/>
      <c r="L352" s="70"/>
      <c r="M352" s="67"/>
      <c r="N352" s="67"/>
      <c r="O352" s="68"/>
      <c r="P352" s="68"/>
      <c r="Q352" s="67"/>
      <c r="R352" s="67"/>
      <c r="S352" s="67"/>
      <c r="T352" s="71"/>
      <c r="U352" s="71"/>
      <c r="V352" s="71" t="s">
        <v>0</v>
      </c>
      <c r="W352" s="72"/>
      <c r="X352" s="68"/>
    </row>
    <row r="353" spans="1:37">
      <c r="D353" s="66" t="s">
        <v>493</v>
      </c>
      <c r="E353" s="67"/>
      <c r="F353" s="68"/>
      <c r="G353" s="69"/>
      <c r="H353" s="69"/>
      <c r="I353" s="69"/>
      <c r="J353" s="69"/>
      <c r="K353" s="70"/>
      <c r="L353" s="70"/>
      <c r="M353" s="67"/>
      <c r="N353" s="67"/>
      <c r="O353" s="68"/>
      <c r="P353" s="68"/>
      <c r="Q353" s="67"/>
      <c r="R353" s="67"/>
      <c r="S353" s="67"/>
      <c r="T353" s="71"/>
      <c r="U353" s="71"/>
      <c r="V353" s="71" t="s">
        <v>0</v>
      </c>
      <c r="W353" s="72"/>
      <c r="X353" s="68"/>
    </row>
    <row r="354" spans="1:37">
      <c r="D354" s="66" t="s">
        <v>494</v>
      </c>
      <c r="E354" s="67"/>
      <c r="F354" s="68"/>
      <c r="G354" s="69"/>
      <c r="H354" s="69"/>
      <c r="I354" s="69"/>
      <c r="J354" s="69"/>
      <c r="K354" s="70"/>
      <c r="L354" s="70"/>
      <c r="M354" s="67"/>
      <c r="N354" s="67"/>
      <c r="O354" s="68"/>
      <c r="P354" s="68"/>
      <c r="Q354" s="67"/>
      <c r="R354" s="67"/>
      <c r="S354" s="67"/>
      <c r="T354" s="71"/>
      <c r="U354" s="71"/>
      <c r="V354" s="71" t="s">
        <v>0</v>
      </c>
      <c r="W354" s="72"/>
      <c r="X354" s="68"/>
    </row>
    <row r="355" spans="1:37">
      <c r="D355" s="73" t="s">
        <v>495</v>
      </c>
      <c r="E355" s="74"/>
      <c r="F355" s="75"/>
      <c r="G355" s="76"/>
      <c r="H355" s="76"/>
      <c r="I355" s="76"/>
      <c r="J355" s="76"/>
      <c r="K355" s="77"/>
      <c r="L355" s="77"/>
      <c r="M355" s="74"/>
      <c r="N355" s="74"/>
      <c r="O355" s="75"/>
      <c r="P355" s="75"/>
      <c r="Q355" s="74"/>
      <c r="R355" s="74"/>
      <c r="S355" s="74"/>
      <c r="T355" s="78"/>
      <c r="U355" s="78"/>
      <c r="V355" s="78" t="s">
        <v>1</v>
      </c>
      <c r="W355" s="79"/>
      <c r="X355" s="75"/>
    </row>
    <row r="356" spans="1:37" ht="25.5">
      <c r="A356" s="25">
        <v>60</v>
      </c>
      <c r="B356" s="26" t="s">
        <v>160</v>
      </c>
      <c r="C356" s="27" t="s">
        <v>496</v>
      </c>
      <c r="D356" s="28" t="s">
        <v>475</v>
      </c>
      <c r="E356" s="29">
        <v>71.168999999999997</v>
      </c>
      <c r="F356" s="30" t="s">
        <v>141</v>
      </c>
      <c r="H356" s="31">
        <f>ROUND(E356*G356,2)</f>
        <v>0</v>
      </c>
      <c r="J356" s="31">
        <f>ROUND(E356*G356,2)</f>
        <v>0</v>
      </c>
      <c r="K356" s="32">
        <v>1.7219999999999999E-2</v>
      </c>
      <c r="L356" s="32">
        <f>E356*K356</f>
        <v>1.2255301799999998</v>
      </c>
      <c r="N356" s="29">
        <f>E356*M356</f>
        <v>0</v>
      </c>
      <c r="P356" s="30" t="s">
        <v>88</v>
      </c>
      <c r="V356" s="33" t="s">
        <v>69</v>
      </c>
      <c r="X356" s="27" t="s">
        <v>497</v>
      </c>
      <c r="Y356" s="27" t="s">
        <v>496</v>
      </c>
      <c r="Z356" s="30" t="s">
        <v>136</v>
      </c>
      <c r="AJ356" s="4" t="s">
        <v>91</v>
      </c>
      <c r="AK356" s="4" t="s">
        <v>92</v>
      </c>
    </row>
    <row r="357" spans="1:37" ht="25.5">
      <c r="D357" s="66" t="s">
        <v>498</v>
      </c>
      <c r="E357" s="67"/>
      <c r="F357" s="68"/>
      <c r="G357" s="69"/>
      <c r="H357" s="69"/>
      <c r="I357" s="69"/>
      <c r="J357" s="69"/>
      <c r="K357" s="70"/>
      <c r="L357" s="70"/>
      <c r="M357" s="67"/>
      <c r="N357" s="67"/>
      <c r="O357" s="68"/>
      <c r="P357" s="68"/>
      <c r="Q357" s="67"/>
      <c r="R357" s="67"/>
      <c r="S357" s="67"/>
      <c r="T357" s="71"/>
      <c r="U357" s="71"/>
      <c r="V357" s="71" t="s">
        <v>0</v>
      </c>
      <c r="W357" s="72"/>
      <c r="X357" s="68"/>
    </row>
    <row r="358" spans="1:37">
      <c r="D358" s="66" t="s">
        <v>476</v>
      </c>
      <c r="E358" s="67"/>
      <c r="F358" s="68"/>
      <c r="G358" s="69"/>
      <c r="H358" s="69"/>
      <c r="I358" s="69"/>
      <c r="J358" s="69"/>
      <c r="K358" s="70"/>
      <c r="L358" s="70"/>
      <c r="M358" s="67"/>
      <c r="N358" s="67"/>
      <c r="O358" s="68"/>
      <c r="P358" s="68"/>
      <c r="Q358" s="67"/>
      <c r="R358" s="67"/>
      <c r="S358" s="67"/>
      <c r="T358" s="71"/>
      <c r="U358" s="71"/>
      <c r="V358" s="71" t="s">
        <v>0</v>
      </c>
      <c r="W358" s="72"/>
      <c r="X358" s="68"/>
    </row>
    <row r="359" spans="1:37">
      <c r="D359" s="73" t="s">
        <v>499</v>
      </c>
      <c r="E359" s="74"/>
      <c r="F359" s="75"/>
      <c r="G359" s="76"/>
      <c r="H359" s="76"/>
      <c r="I359" s="76"/>
      <c r="J359" s="76"/>
      <c r="K359" s="77"/>
      <c r="L359" s="77"/>
      <c r="M359" s="74"/>
      <c r="N359" s="74"/>
      <c r="O359" s="75"/>
      <c r="P359" s="75"/>
      <c r="Q359" s="74"/>
      <c r="R359" s="74"/>
      <c r="S359" s="74"/>
      <c r="T359" s="78"/>
      <c r="U359" s="78"/>
      <c r="V359" s="78" t="s">
        <v>1</v>
      </c>
      <c r="W359" s="79"/>
      <c r="X359" s="75"/>
    </row>
    <row r="360" spans="1:37" ht="38.25">
      <c r="D360" s="73" t="s">
        <v>500</v>
      </c>
      <c r="E360" s="74"/>
      <c r="F360" s="75"/>
      <c r="G360" s="76"/>
      <c r="H360" s="76"/>
      <c r="I360" s="76"/>
      <c r="J360" s="76"/>
      <c r="K360" s="77"/>
      <c r="L360" s="77"/>
      <c r="M360" s="74"/>
      <c r="N360" s="74"/>
      <c r="O360" s="75"/>
      <c r="P360" s="75"/>
      <c r="Q360" s="74"/>
      <c r="R360" s="74"/>
      <c r="S360" s="74"/>
      <c r="T360" s="78"/>
      <c r="U360" s="78"/>
      <c r="V360" s="78" t="s">
        <v>1</v>
      </c>
      <c r="W360" s="79"/>
      <c r="X360" s="75"/>
    </row>
    <row r="361" spans="1:37" ht="38.25">
      <c r="D361" s="73" t="s">
        <v>501</v>
      </c>
      <c r="E361" s="74"/>
      <c r="F361" s="75"/>
      <c r="G361" s="76"/>
      <c r="H361" s="76"/>
      <c r="I361" s="76"/>
      <c r="J361" s="76"/>
      <c r="K361" s="77"/>
      <c r="L361" s="77"/>
      <c r="M361" s="74"/>
      <c r="N361" s="74"/>
      <c r="O361" s="75"/>
      <c r="P361" s="75"/>
      <c r="Q361" s="74"/>
      <c r="R361" s="74"/>
      <c r="S361" s="74"/>
      <c r="T361" s="78"/>
      <c r="U361" s="78"/>
      <c r="V361" s="78" t="s">
        <v>1</v>
      </c>
      <c r="W361" s="79"/>
      <c r="X361" s="75"/>
    </row>
    <row r="362" spans="1:37">
      <c r="D362" s="73" t="s">
        <v>502</v>
      </c>
      <c r="E362" s="74"/>
      <c r="F362" s="75"/>
      <c r="G362" s="76"/>
      <c r="H362" s="76"/>
      <c r="I362" s="76"/>
      <c r="J362" s="76"/>
      <c r="K362" s="77"/>
      <c r="L362" s="77"/>
      <c r="M362" s="74"/>
      <c r="N362" s="74"/>
      <c r="O362" s="75"/>
      <c r="P362" s="75"/>
      <c r="Q362" s="74"/>
      <c r="R362" s="74"/>
      <c r="S362" s="74"/>
      <c r="T362" s="78"/>
      <c r="U362" s="78"/>
      <c r="V362" s="78" t="s">
        <v>1</v>
      </c>
      <c r="W362" s="79"/>
      <c r="X362" s="75"/>
    </row>
    <row r="363" spans="1:37" ht="25.5">
      <c r="A363" s="25">
        <v>61</v>
      </c>
      <c r="B363" s="26" t="s">
        <v>160</v>
      </c>
      <c r="C363" s="27" t="s">
        <v>503</v>
      </c>
      <c r="D363" s="28" t="s">
        <v>469</v>
      </c>
      <c r="E363" s="29">
        <v>4.0430000000000001</v>
      </c>
      <c r="F363" s="30" t="s">
        <v>141</v>
      </c>
      <c r="H363" s="31">
        <f>ROUND(E363*G363,2)</f>
        <v>0</v>
      </c>
      <c r="J363" s="31">
        <f>ROUND(E363*G363,2)</f>
        <v>0</v>
      </c>
      <c r="K363" s="32">
        <v>3.5950000000000003E-2</v>
      </c>
      <c r="L363" s="32">
        <f>E363*K363</f>
        <v>0.14534585000000003</v>
      </c>
      <c r="N363" s="29">
        <f>E363*M363</f>
        <v>0</v>
      </c>
      <c r="P363" s="30" t="s">
        <v>88</v>
      </c>
      <c r="V363" s="33" t="s">
        <v>69</v>
      </c>
      <c r="X363" s="27" t="s">
        <v>504</v>
      </c>
      <c r="Y363" s="27" t="s">
        <v>503</v>
      </c>
      <c r="Z363" s="30" t="s">
        <v>136</v>
      </c>
      <c r="AJ363" s="4" t="s">
        <v>91</v>
      </c>
      <c r="AK363" s="4" t="s">
        <v>92</v>
      </c>
    </row>
    <row r="364" spans="1:37">
      <c r="D364" s="66" t="s">
        <v>505</v>
      </c>
      <c r="E364" s="67"/>
      <c r="F364" s="68"/>
      <c r="G364" s="69"/>
      <c r="H364" s="69"/>
      <c r="I364" s="69"/>
      <c r="J364" s="69"/>
      <c r="K364" s="70"/>
      <c r="L364" s="70"/>
      <c r="M364" s="67"/>
      <c r="N364" s="67"/>
      <c r="O364" s="68"/>
      <c r="P364" s="68"/>
      <c r="Q364" s="67"/>
      <c r="R364" s="67"/>
      <c r="S364" s="67"/>
      <c r="T364" s="71"/>
      <c r="U364" s="71"/>
      <c r="V364" s="71" t="s">
        <v>0</v>
      </c>
      <c r="W364" s="72"/>
      <c r="X364" s="68"/>
    </row>
    <row r="365" spans="1:37">
      <c r="D365" s="66" t="s">
        <v>506</v>
      </c>
      <c r="E365" s="67"/>
      <c r="F365" s="68"/>
      <c r="G365" s="69"/>
      <c r="H365" s="69"/>
      <c r="I365" s="69"/>
      <c r="J365" s="69"/>
      <c r="K365" s="70"/>
      <c r="L365" s="70"/>
      <c r="M365" s="67"/>
      <c r="N365" s="67"/>
      <c r="O365" s="68"/>
      <c r="P365" s="68"/>
      <c r="Q365" s="67"/>
      <c r="R365" s="67"/>
      <c r="S365" s="67"/>
      <c r="T365" s="71"/>
      <c r="U365" s="71"/>
      <c r="V365" s="71" t="s">
        <v>0</v>
      </c>
      <c r="W365" s="72"/>
      <c r="X365" s="68"/>
    </row>
    <row r="366" spans="1:37">
      <c r="D366" s="66" t="s">
        <v>507</v>
      </c>
      <c r="E366" s="67"/>
      <c r="F366" s="68"/>
      <c r="G366" s="69"/>
      <c r="H366" s="69"/>
      <c r="I366" s="69"/>
      <c r="J366" s="69"/>
      <c r="K366" s="70"/>
      <c r="L366" s="70"/>
      <c r="M366" s="67"/>
      <c r="N366" s="67"/>
      <c r="O366" s="68"/>
      <c r="P366" s="68"/>
      <c r="Q366" s="67"/>
      <c r="R366" s="67"/>
      <c r="S366" s="67"/>
      <c r="T366" s="71"/>
      <c r="U366" s="71"/>
      <c r="V366" s="71" t="s">
        <v>0</v>
      </c>
      <c r="W366" s="72"/>
      <c r="X366" s="68"/>
    </row>
    <row r="367" spans="1:37" ht="25.5">
      <c r="D367" s="66" t="s">
        <v>508</v>
      </c>
      <c r="E367" s="67"/>
      <c r="F367" s="68"/>
      <c r="G367" s="69"/>
      <c r="H367" s="69"/>
      <c r="I367" s="69"/>
      <c r="J367" s="69"/>
      <c r="K367" s="70"/>
      <c r="L367" s="70"/>
      <c r="M367" s="67"/>
      <c r="N367" s="67"/>
      <c r="O367" s="68"/>
      <c r="P367" s="68"/>
      <c r="Q367" s="67"/>
      <c r="R367" s="67"/>
      <c r="S367" s="67"/>
      <c r="T367" s="71"/>
      <c r="U367" s="71"/>
      <c r="V367" s="71" t="s">
        <v>0</v>
      </c>
      <c r="W367" s="72"/>
      <c r="X367" s="68"/>
    </row>
    <row r="368" spans="1:37">
      <c r="D368" s="66" t="s">
        <v>506</v>
      </c>
      <c r="E368" s="67"/>
      <c r="F368" s="68"/>
      <c r="G368" s="69"/>
      <c r="H368" s="69"/>
      <c r="I368" s="69"/>
      <c r="J368" s="69"/>
      <c r="K368" s="70"/>
      <c r="L368" s="70"/>
      <c r="M368" s="67"/>
      <c r="N368" s="67"/>
      <c r="O368" s="68"/>
      <c r="P368" s="68"/>
      <c r="Q368" s="67"/>
      <c r="R368" s="67"/>
      <c r="S368" s="67"/>
      <c r="T368" s="71"/>
      <c r="U368" s="71"/>
      <c r="V368" s="71" t="s">
        <v>0</v>
      </c>
      <c r="W368" s="72"/>
      <c r="X368" s="68"/>
    </row>
    <row r="369" spans="1:37">
      <c r="D369" s="66" t="s">
        <v>509</v>
      </c>
      <c r="E369" s="67"/>
      <c r="F369" s="68"/>
      <c r="G369" s="69"/>
      <c r="H369" s="69"/>
      <c r="I369" s="69"/>
      <c r="J369" s="69"/>
      <c r="K369" s="70"/>
      <c r="L369" s="70"/>
      <c r="M369" s="67"/>
      <c r="N369" s="67"/>
      <c r="O369" s="68"/>
      <c r="P369" s="68"/>
      <c r="Q369" s="67"/>
      <c r="R369" s="67"/>
      <c r="S369" s="67"/>
      <c r="T369" s="71"/>
      <c r="U369" s="71"/>
      <c r="V369" s="71" t="s">
        <v>0</v>
      </c>
      <c r="W369" s="72"/>
      <c r="X369" s="68"/>
    </row>
    <row r="370" spans="1:37" ht="38.25">
      <c r="D370" s="73" t="s">
        <v>500</v>
      </c>
      <c r="E370" s="74"/>
      <c r="F370" s="75"/>
      <c r="G370" s="76"/>
      <c r="H370" s="76"/>
      <c r="I370" s="76"/>
      <c r="J370" s="76"/>
      <c r="K370" s="77"/>
      <c r="L370" s="77"/>
      <c r="M370" s="74"/>
      <c r="N370" s="74"/>
      <c r="O370" s="75"/>
      <c r="P370" s="75"/>
      <c r="Q370" s="74"/>
      <c r="R370" s="74"/>
      <c r="S370" s="74"/>
      <c r="T370" s="78"/>
      <c r="U370" s="78"/>
      <c r="V370" s="78" t="s">
        <v>1</v>
      </c>
      <c r="W370" s="79"/>
      <c r="X370" s="75"/>
    </row>
    <row r="371" spans="1:37" ht="38.25">
      <c r="D371" s="73" t="s">
        <v>501</v>
      </c>
      <c r="E371" s="74"/>
      <c r="F371" s="75"/>
      <c r="G371" s="76"/>
      <c r="H371" s="76"/>
      <c r="I371" s="76"/>
      <c r="J371" s="76"/>
      <c r="K371" s="77"/>
      <c r="L371" s="77"/>
      <c r="M371" s="74"/>
      <c r="N371" s="74"/>
      <c r="O371" s="75"/>
      <c r="P371" s="75"/>
      <c r="Q371" s="74"/>
      <c r="R371" s="74"/>
      <c r="S371" s="74"/>
      <c r="T371" s="78"/>
      <c r="U371" s="78"/>
      <c r="V371" s="78" t="s">
        <v>1</v>
      </c>
      <c r="W371" s="79"/>
      <c r="X371" s="75"/>
    </row>
    <row r="372" spans="1:37">
      <c r="D372" s="73" t="s">
        <v>502</v>
      </c>
      <c r="E372" s="74"/>
      <c r="F372" s="75"/>
      <c r="G372" s="76"/>
      <c r="H372" s="76"/>
      <c r="I372" s="76"/>
      <c r="J372" s="76"/>
      <c r="K372" s="77"/>
      <c r="L372" s="77"/>
      <c r="M372" s="74"/>
      <c r="N372" s="74"/>
      <c r="O372" s="75"/>
      <c r="P372" s="75"/>
      <c r="Q372" s="74"/>
      <c r="R372" s="74"/>
      <c r="S372" s="74"/>
      <c r="T372" s="78"/>
      <c r="U372" s="78"/>
      <c r="V372" s="78" t="s">
        <v>1</v>
      </c>
      <c r="W372" s="79"/>
      <c r="X372" s="75"/>
    </row>
    <row r="373" spans="1:37">
      <c r="D373" s="73" t="s">
        <v>510</v>
      </c>
      <c r="E373" s="74"/>
      <c r="F373" s="75"/>
      <c r="G373" s="76"/>
      <c r="H373" s="76"/>
      <c r="I373" s="76"/>
      <c r="J373" s="76"/>
      <c r="K373" s="77"/>
      <c r="L373" s="77"/>
      <c r="M373" s="74"/>
      <c r="N373" s="74"/>
      <c r="O373" s="75"/>
      <c r="P373" s="75"/>
      <c r="Q373" s="74"/>
      <c r="R373" s="74"/>
      <c r="S373" s="74"/>
      <c r="T373" s="78"/>
      <c r="U373" s="78"/>
      <c r="V373" s="78" t="s">
        <v>1</v>
      </c>
      <c r="W373" s="79"/>
      <c r="X373" s="75"/>
    </row>
    <row r="374" spans="1:37" ht="25.5">
      <c r="A374" s="25">
        <v>62</v>
      </c>
      <c r="B374" s="26" t="s">
        <v>160</v>
      </c>
      <c r="C374" s="27" t="s">
        <v>511</v>
      </c>
      <c r="D374" s="28" t="s">
        <v>471</v>
      </c>
      <c r="E374" s="29">
        <v>116.732</v>
      </c>
      <c r="F374" s="30" t="s">
        <v>141</v>
      </c>
      <c r="H374" s="31">
        <f>ROUND(E374*G374,2)</f>
        <v>0</v>
      </c>
      <c r="J374" s="31">
        <f>ROUND(E374*G374,2)</f>
        <v>0</v>
      </c>
      <c r="K374" s="32">
        <v>4.0779999999999997E-2</v>
      </c>
      <c r="L374" s="32">
        <f>E374*K374</f>
        <v>4.7603309599999992</v>
      </c>
      <c r="N374" s="29">
        <f>E374*M374</f>
        <v>0</v>
      </c>
      <c r="P374" s="30" t="s">
        <v>88</v>
      </c>
      <c r="V374" s="33" t="s">
        <v>69</v>
      </c>
      <c r="X374" s="27" t="s">
        <v>512</v>
      </c>
      <c r="Y374" s="27" t="s">
        <v>511</v>
      </c>
      <c r="Z374" s="30" t="s">
        <v>136</v>
      </c>
      <c r="AJ374" s="4" t="s">
        <v>91</v>
      </c>
      <c r="AK374" s="4" t="s">
        <v>92</v>
      </c>
    </row>
    <row r="375" spans="1:37">
      <c r="D375" s="66" t="s">
        <v>513</v>
      </c>
      <c r="E375" s="67"/>
      <c r="F375" s="68"/>
      <c r="G375" s="69"/>
      <c r="H375" s="69"/>
      <c r="I375" s="69"/>
      <c r="J375" s="69"/>
      <c r="K375" s="70"/>
      <c r="L375" s="70"/>
      <c r="M375" s="67"/>
      <c r="N375" s="67"/>
      <c r="O375" s="68"/>
      <c r="P375" s="68"/>
      <c r="Q375" s="67"/>
      <c r="R375" s="67"/>
      <c r="S375" s="67"/>
      <c r="T375" s="71"/>
      <c r="U375" s="71"/>
      <c r="V375" s="71" t="s">
        <v>0</v>
      </c>
      <c r="W375" s="72"/>
      <c r="X375" s="68"/>
    </row>
    <row r="376" spans="1:37">
      <c r="D376" s="66" t="s">
        <v>506</v>
      </c>
      <c r="E376" s="67"/>
      <c r="F376" s="68"/>
      <c r="G376" s="69"/>
      <c r="H376" s="69"/>
      <c r="I376" s="69"/>
      <c r="J376" s="69"/>
      <c r="K376" s="70"/>
      <c r="L376" s="70"/>
      <c r="M376" s="67"/>
      <c r="N376" s="67"/>
      <c r="O376" s="68"/>
      <c r="P376" s="68"/>
      <c r="Q376" s="67"/>
      <c r="R376" s="67"/>
      <c r="S376" s="67"/>
      <c r="T376" s="71"/>
      <c r="U376" s="71"/>
      <c r="V376" s="71" t="s">
        <v>0</v>
      </c>
      <c r="W376" s="72"/>
      <c r="X376" s="68"/>
    </row>
    <row r="377" spans="1:37" ht="25.5">
      <c r="D377" s="66" t="s">
        <v>514</v>
      </c>
      <c r="E377" s="67"/>
      <c r="F377" s="68"/>
      <c r="G377" s="69"/>
      <c r="H377" s="69"/>
      <c r="I377" s="69"/>
      <c r="J377" s="69"/>
      <c r="K377" s="70"/>
      <c r="L377" s="70"/>
      <c r="M377" s="67"/>
      <c r="N377" s="67"/>
      <c r="O377" s="68"/>
      <c r="P377" s="68"/>
      <c r="Q377" s="67"/>
      <c r="R377" s="67"/>
      <c r="S377" s="67"/>
      <c r="T377" s="71"/>
      <c r="U377" s="71"/>
      <c r="V377" s="71" t="s">
        <v>0</v>
      </c>
      <c r="W377" s="72"/>
      <c r="X377" s="68"/>
    </row>
    <row r="378" spans="1:37" ht="25.5">
      <c r="D378" s="66" t="s">
        <v>515</v>
      </c>
      <c r="E378" s="67"/>
      <c r="F378" s="68"/>
      <c r="G378" s="69"/>
      <c r="H378" s="69"/>
      <c r="I378" s="69"/>
      <c r="J378" s="69"/>
      <c r="K378" s="70"/>
      <c r="L378" s="70"/>
      <c r="M378" s="67"/>
      <c r="N378" s="67"/>
      <c r="O378" s="68"/>
      <c r="P378" s="68"/>
      <c r="Q378" s="67"/>
      <c r="R378" s="67"/>
      <c r="S378" s="67"/>
      <c r="T378" s="71"/>
      <c r="U378" s="71"/>
      <c r="V378" s="71" t="s">
        <v>0</v>
      </c>
      <c r="W378" s="72"/>
      <c r="X378" s="68"/>
    </row>
    <row r="379" spans="1:37">
      <c r="D379" s="66" t="s">
        <v>516</v>
      </c>
      <c r="E379" s="67"/>
      <c r="F379" s="68"/>
      <c r="G379" s="69"/>
      <c r="H379" s="69"/>
      <c r="I379" s="69"/>
      <c r="J379" s="69"/>
      <c r="K379" s="70"/>
      <c r="L379" s="70"/>
      <c r="M379" s="67"/>
      <c r="N379" s="67"/>
      <c r="O379" s="68"/>
      <c r="P379" s="68"/>
      <c r="Q379" s="67"/>
      <c r="R379" s="67"/>
      <c r="S379" s="67"/>
      <c r="T379" s="71"/>
      <c r="U379" s="71"/>
      <c r="V379" s="71" t="s">
        <v>0</v>
      </c>
      <c r="W379" s="72"/>
      <c r="X379" s="68"/>
    </row>
    <row r="380" spans="1:37">
      <c r="D380" s="66" t="s">
        <v>517</v>
      </c>
      <c r="E380" s="67"/>
      <c r="F380" s="68"/>
      <c r="G380" s="69"/>
      <c r="H380" s="69"/>
      <c r="I380" s="69"/>
      <c r="J380" s="69"/>
      <c r="K380" s="70"/>
      <c r="L380" s="70"/>
      <c r="M380" s="67"/>
      <c r="N380" s="67"/>
      <c r="O380" s="68"/>
      <c r="P380" s="68"/>
      <c r="Q380" s="67"/>
      <c r="R380" s="67"/>
      <c r="S380" s="67"/>
      <c r="T380" s="71"/>
      <c r="U380" s="71"/>
      <c r="V380" s="71" t="s">
        <v>0</v>
      </c>
      <c r="W380" s="72"/>
      <c r="X380" s="68"/>
    </row>
    <row r="381" spans="1:37">
      <c r="D381" s="66" t="s">
        <v>518</v>
      </c>
      <c r="E381" s="67"/>
      <c r="F381" s="68"/>
      <c r="G381" s="69"/>
      <c r="H381" s="69"/>
      <c r="I381" s="69"/>
      <c r="J381" s="69"/>
      <c r="K381" s="70"/>
      <c r="L381" s="70"/>
      <c r="M381" s="67"/>
      <c r="N381" s="67"/>
      <c r="O381" s="68"/>
      <c r="P381" s="68"/>
      <c r="Q381" s="67"/>
      <c r="R381" s="67"/>
      <c r="S381" s="67"/>
      <c r="T381" s="71"/>
      <c r="U381" s="71"/>
      <c r="V381" s="71" t="s">
        <v>0</v>
      </c>
      <c r="W381" s="72"/>
      <c r="X381" s="68"/>
    </row>
    <row r="382" spans="1:37">
      <c r="D382" s="66" t="s">
        <v>519</v>
      </c>
      <c r="E382" s="67"/>
      <c r="F382" s="68"/>
      <c r="G382" s="69"/>
      <c r="H382" s="69"/>
      <c r="I382" s="69"/>
      <c r="J382" s="69"/>
      <c r="K382" s="70"/>
      <c r="L382" s="70"/>
      <c r="M382" s="67"/>
      <c r="N382" s="67"/>
      <c r="O382" s="68"/>
      <c r="P382" s="68"/>
      <c r="Q382" s="67"/>
      <c r="R382" s="67"/>
      <c r="S382" s="67"/>
      <c r="T382" s="71"/>
      <c r="U382" s="71"/>
      <c r="V382" s="71" t="s">
        <v>0</v>
      </c>
      <c r="W382" s="72"/>
      <c r="X382" s="68"/>
    </row>
    <row r="383" spans="1:37">
      <c r="D383" s="66" t="s">
        <v>520</v>
      </c>
      <c r="E383" s="67"/>
      <c r="F383" s="68"/>
      <c r="G383" s="69"/>
      <c r="H383" s="69"/>
      <c r="I383" s="69"/>
      <c r="J383" s="69"/>
      <c r="K383" s="70"/>
      <c r="L383" s="70"/>
      <c r="M383" s="67"/>
      <c r="N383" s="67"/>
      <c r="O383" s="68"/>
      <c r="P383" s="68"/>
      <c r="Q383" s="67"/>
      <c r="R383" s="67"/>
      <c r="S383" s="67"/>
      <c r="T383" s="71"/>
      <c r="U383" s="71"/>
      <c r="V383" s="71" t="s">
        <v>0</v>
      </c>
      <c r="W383" s="72"/>
      <c r="X383" s="68"/>
    </row>
    <row r="384" spans="1:37">
      <c r="D384" s="66" t="s">
        <v>521</v>
      </c>
      <c r="E384" s="67"/>
      <c r="F384" s="68"/>
      <c r="G384" s="69"/>
      <c r="H384" s="69"/>
      <c r="I384" s="69"/>
      <c r="J384" s="69"/>
      <c r="K384" s="70"/>
      <c r="L384" s="70"/>
      <c r="M384" s="67"/>
      <c r="N384" s="67"/>
      <c r="O384" s="68"/>
      <c r="P384" s="68"/>
      <c r="Q384" s="67"/>
      <c r="R384" s="67"/>
      <c r="S384" s="67"/>
      <c r="T384" s="71"/>
      <c r="U384" s="71"/>
      <c r="V384" s="71" t="s">
        <v>0</v>
      </c>
      <c r="W384" s="72"/>
      <c r="X384" s="68"/>
    </row>
    <row r="385" spans="1:37">
      <c r="D385" s="66" t="s">
        <v>522</v>
      </c>
      <c r="E385" s="67"/>
      <c r="F385" s="68"/>
      <c r="G385" s="69"/>
      <c r="H385" s="69"/>
      <c r="I385" s="69"/>
      <c r="J385" s="69"/>
      <c r="K385" s="70"/>
      <c r="L385" s="70"/>
      <c r="M385" s="67"/>
      <c r="N385" s="67"/>
      <c r="O385" s="68"/>
      <c r="P385" s="68"/>
      <c r="Q385" s="67"/>
      <c r="R385" s="67"/>
      <c r="S385" s="67"/>
      <c r="T385" s="71"/>
      <c r="U385" s="71"/>
      <c r="V385" s="71" t="s">
        <v>0</v>
      </c>
      <c r="W385" s="72"/>
      <c r="X385" s="68"/>
    </row>
    <row r="386" spans="1:37">
      <c r="D386" s="66" t="s">
        <v>523</v>
      </c>
      <c r="E386" s="67"/>
      <c r="F386" s="68"/>
      <c r="G386" s="69"/>
      <c r="H386" s="69"/>
      <c r="I386" s="69"/>
      <c r="J386" s="69"/>
      <c r="K386" s="70"/>
      <c r="L386" s="70"/>
      <c r="M386" s="67"/>
      <c r="N386" s="67"/>
      <c r="O386" s="68"/>
      <c r="P386" s="68"/>
      <c r="Q386" s="67"/>
      <c r="R386" s="67"/>
      <c r="S386" s="67"/>
      <c r="T386" s="71"/>
      <c r="U386" s="71"/>
      <c r="V386" s="71" t="s">
        <v>0</v>
      </c>
      <c r="W386" s="72"/>
      <c r="X386" s="68"/>
    </row>
    <row r="387" spans="1:37">
      <c r="D387" s="66" t="s">
        <v>524</v>
      </c>
      <c r="E387" s="67"/>
      <c r="F387" s="68"/>
      <c r="G387" s="69"/>
      <c r="H387" s="69"/>
      <c r="I387" s="69"/>
      <c r="J387" s="69"/>
      <c r="K387" s="70"/>
      <c r="L387" s="70"/>
      <c r="M387" s="67"/>
      <c r="N387" s="67"/>
      <c r="O387" s="68"/>
      <c r="P387" s="68"/>
      <c r="Q387" s="67"/>
      <c r="R387" s="67"/>
      <c r="S387" s="67"/>
      <c r="T387" s="71"/>
      <c r="U387" s="71"/>
      <c r="V387" s="71" t="s">
        <v>0</v>
      </c>
      <c r="W387" s="72"/>
      <c r="X387" s="68"/>
    </row>
    <row r="388" spans="1:37">
      <c r="D388" s="66" t="s">
        <v>525</v>
      </c>
      <c r="E388" s="67"/>
      <c r="F388" s="68"/>
      <c r="G388" s="69"/>
      <c r="H388" s="69"/>
      <c r="I388" s="69"/>
      <c r="J388" s="69"/>
      <c r="K388" s="70"/>
      <c r="L388" s="70"/>
      <c r="M388" s="67"/>
      <c r="N388" s="67"/>
      <c r="O388" s="68"/>
      <c r="P388" s="68"/>
      <c r="Q388" s="67"/>
      <c r="R388" s="67"/>
      <c r="S388" s="67"/>
      <c r="T388" s="71"/>
      <c r="U388" s="71"/>
      <c r="V388" s="71" t="s">
        <v>0</v>
      </c>
      <c r="W388" s="72"/>
      <c r="X388" s="68"/>
    </row>
    <row r="389" spans="1:37" ht="38.25">
      <c r="D389" s="73" t="s">
        <v>526</v>
      </c>
      <c r="E389" s="74"/>
      <c r="F389" s="75"/>
      <c r="G389" s="76"/>
      <c r="H389" s="76"/>
      <c r="I389" s="76"/>
      <c r="J389" s="76"/>
      <c r="K389" s="77"/>
      <c r="L389" s="77"/>
      <c r="M389" s="74"/>
      <c r="N389" s="74"/>
      <c r="O389" s="75"/>
      <c r="P389" s="75"/>
      <c r="Q389" s="74"/>
      <c r="R389" s="74"/>
      <c r="S389" s="74"/>
      <c r="T389" s="78"/>
      <c r="U389" s="78"/>
      <c r="V389" s="78" t="s">
        <v>1</v>
      </c>
      <c r="W389" s="79"/>
      <c r="X389" s="75"/>
    </row>
    <row r="390" spans="1:37" ht="38.25">
      <c r="D390" s="73" t="s">
        <v>527</v>
      </c>
      <c r="E390" s="74"/>
      <c r="F390" s="75"/>
      <c r="G390" s="76"/>
      <c r="H390" s="76"/>
      <c r="I390" s="76"/>
      <c r="J390" s="76"/>
      <c r="K390" s="77"/>
      <c r="L390" s="77"/>
      <c r="M390" s="74"/>
      <c r="N390" s="74"/>
      <c r="O390" s="75"/>
      <c r="P390" s="75"/>
      <c r="Q390" s="74"/>
      <c r="R390" s="74"/>
      <c r="S390" s="74"/>
      <c r="T390" s="78"/>
      <c r="U390" s="78"/>
      <c r="V390" s="78" t="s">
        <v>1</v>
      </c>
      <c r="W390" s="79"/>
      <c r="X390" s="75"/>
    </row>
    <row r="391" spans="1:37">
      <c r="D391" s="73" t="s">
        <v>510</v>
      </c>
      <c r="E391" s="74"/>
      <c r="F391" s="75"/>
      <c r="G391" s="76"/>
      <c r="H391" s="76"/>
      <c r="I391" s="76"/>
      <c r="J391" s="76"/>
      <c r="K391" s="77"/>
      <c r="L391" s="77"/>
      <c r="M391" s="74"/>
      <c r="N391" s="74"/>
      <c r="O391" s="75"/>
      <c r="P391" s="75"/>
      <c r="Q391" s="74"/>
      <c r="R391" s="74"/>
      <c r="S391" s="74"/>
      <c r="T391" s="78"/>
      <c r="U391" s="78"/>
      <c r="V391" s="78" t="s">
        <v>1</v>
      </c>
      <c r="W391" s="79"/>
      <c r="X391" s="75"/>
    </row>
    <row r="392" spans="1:37" ht="25.5">
      <c r="A392" s="25">
        <v>63</v>
      </c>
      <c r="B392" s="26" t="s">
        <v>160</v>
      </c>
      <c r="C392" s="27" t="s">
        <v>528</v>
      </c>
      <c r="D392" s="28" t="s">
        <v>473</v>
      </c>
      <c r="E392" s="29">
        <v>11.401999999999999</v>
      </c>
      <c r="F392" s="30" t="s">
        <v>141</v>
      </c>
      <c r="H392" s="31">
        <f>ROUND(E392*G392,2)</f>
        <v>0</v>
      </c>
      <c r="J392" s="31">
        <f>ROUND(E392*G392,2)</f>
        <v>0</v>
      </c>
      <c r="K392" s="32">
        <v>4.5670000000000002E-2</v>
      </c>
      <c r="L392" s="32">
        <f>E392*K392</f>
        <v>0.52072934000000004</v>
      </c>
      <c r="N392" s="29">
        <f>E392*M392</f>
        <v>0</v>
      </c>
      <c r="P392" s="30" t="s">
        <v>88</v>
      </c>
      <c r="V392" s="33" t="s">
        <v>69</v>
      </c>
      <c r="X392" s="27" t="s">
        <v>529</v>
      </c>
      <c r="Y392" s="27" t="s">
        <v>528</v>
      </c>
      <c r="Z392" s="30" t="s">
        <v>136</v>
      </c>
      <c r="AJ392" s="4" t="s">
        <v>91</v>
      </c>
      <c r="AK392" s="4" t="s">
        <v>92</v>
      </c>
    </row>
    <row r="393" spans="1:37">
      <c r="D393" s="66" t="s">
        <v>530</v>
      </c>
      <c r="E393" s="67"/>
      <c r="F393" s="68"/>
      <c r="G393" s="69"/>
      <c r="H393" s="69"/>
      <c r="I393" s="69"/>
      <c r="J393" s="69"/>
      <c r="K393" s="70"/>
      <c r="L393" s="70"/>
      <c r="M393" s="67"/>
      <c r="N393" s="67"/>
      <c r="O393" s="68"/>
      <c r="P393" s="68"/>
      <c r="Q393" s="67"/>
      <c r="R393" s="67"/>
      <c r="S393" s="67"/>
      <c r="T393" s="71"/>
      <c r="U393" s="71"/>
      <c r="V393" s="71" t="s">
        <v>0</v>
      </c>
      <c r="W393" s="72"/>
      <c r="X393" s="68"/>
    </row>
    <row r="394" spans="1:37">
      <c r="D394" s="66" t="s">
        <v>506</v>
      </c>
      <c r="E394" s="67"/>
      <c r="F394" s="68"/>
      <c r="G394" s="69"/>
      <c r="H394" s="69"/>
      <c r="I394" s="69"/>
      <c r="J394" s="69"/>
      <c r="K394" s="70"/>
      <c r="L394" s="70"/>
      <c r="M394" s="67"/>
      <c r="N394" s="67"/>
      <c r="O394" s="68"/>
      <c r="P394" s="68"/>
      <c r="Q394" s="67"/>
      <c r="R394" s="67"/>
      <c r="S394" s="67"/>
      <c r="T394" s="71"/>
      <c r="U394" s="71"/>
      <c r="V394" s="71" t="s">
        <v>0</v>
      </c>
      <c r="W394" s="72"/>
      <c r="X394" s="68"/>
    </row>
    <row r="395" spans="1:37">
      <c r="D395" s="66" t="s">
        <v>531</v>
      </c>
      <c r="E395" s="67"/>
      <c r="F395" s="68"/>
      <c r="G395" s="69"/>
      <c r="H395" s="69"/>
      <c r="I395" s="69"/>
      <c r="J395" s="69"/>
      <c r="K395" s="70"/>
      <c r="L395" s="70"/>
      <c r="M395" s="67"/>
      <c r="N395" s="67"/>
      <c r="O395" s="68"/>
      <c r="P395" s="68"/>
      <c r="Q395" s="67"/>
      <c r="R395" s="67"/>
      <c r="S395" s="67"/>
      <c r="T395" s="71"/>
      <c r="U395" s="71"/>
      <c r="V395" s="71" t="s">
        <v>0</v>
      </c>
      <c r="W395" s="72"/>
      <c r="X395" s="68"/>
    </row>
    <row r="396" spans="1:37" ht="25.5">
      <c r="D396" s="66" t="s">
        <v>515</v>
      </c>
      <c r="E396" s="67"/>
      <c r="F396" s="68"/>
      <c r="G396" s="69"/>
      <c r="H396" s="69"/>
      <c r="I396" s="69"/>
      <c r="J396" s="69"/>
      <c r="K396" s="70"/>
      <c r="L396" s="70"/>
      <c r="M396" s="67"/>
      <c r="N396" s="67"/>
      <c r="O396" s="68"/>
      <c r="P396" s="68"/>
      <c r="Q396" s="67"/>
      <c r="R396" s="67"/>
      <c r="S396" s="67"/>
      <c r="T396" s="71"/>
      <c r="U396" s="71"/>
      <c r="V396" s="71" t="s">
        <v>0</v>
      </c>
      <c r="W396" s="72"/>
      <c r="X396" s="68"/>
    </row>
    <row r="397" spans="1:37">
      <c r="D397" s="66" t="s">
        <v>532</v>
      </c>
      <c r="E397" s="67"/>
      <c r="F397" s="68"/>
      <c r="G397" s="69"/>
      <c r="H397" s="69"/>
      <c r="I397" s="69"/>
      <c r="J397" s="69"/>
      <c r="K397" s="70"/>
      <c r="L397" s="70"/>
      <c r="M397" s="67"/>
      <c r="N397" s="67"/>
      <c r="O397" s="68"/>
      <c r="P397" s="68"/>
      <c r="Q397" s="67"/>
      <c r="R397" s="67"/>
      <c r="S397" s="67"/>
      <c r="T397" s="71"/>
      <c r="U397" s="71"/>
      <c r="V397" s="71" t="s">
        <v>0</v>
      </c>
      <c r="W397" s="72"/>
      <c r="X397" s="68"/>
    </row>
    <row r="398" spans="1:37">
      <c r="D398" s="66" t="s">
        <v>533</v>
      </c>
      <c r="E398" s="67"/>
      <c r="F398" s="68"/>
      <c r="G398" s="69"/>
      <c r="H398" s="69"/>
      <c r="I398" s="69"/>
      <c r="J398" s="69"/>
      <c r="K398" s="70"/>
      <c r="L398" s="70"/>
      <c r="M398" s="67"/>
      <c r="N398" s="67"/>
      <c r="O398" s="68"/>
      <c r="P398" s="68"/>
      <c r="Q398" s="67"/>
      <c r="R398" s="67"/>
      <c r="S398" s="67"/>
      <c r="T398" s="71"/>
      <c r="U398" s="71"/>
      <c r="V398" s="71" t="s">
        <v>0</v>
      </c>
      <c r="W398" s="72"/>
      <c r="X398" s="68"/>
    </row>
    <row r="399" spans="1:37">
      <c r="D399" s="66" t="s">
        <v>520</v>
      </c>
      <c r="E399" s="67"/>
      <c r="F399" s="68"/>
      <c r="G399" s="69"/>
      <c r="H399" s="69"/>
      <c r="I399" s="69"/>
      <c r="J399" s="69"/>
      <c r="K399" s="70"/>
      <c r="L399" s="70"/>
      <c r="M399" s="67"/>
      <c r="N399" s="67"/>
      <c r="O399" s="68"/>
      <c r="P399" s="68"/>
      <c r="Q399" s="67"/>
      <c r="R399" s="67"/>
      <c r="S399" s="67"/>
      <c r="T399" s="71"/>
      <c r="U399" s="71"/>
      <c r="V399" s="71" t="s">
        <v>0</v>
      </c>
      <c r="W399" s="72"/>
      <c r="X399" s="68"/>
    </row>
    <row r="400" spans="1:37">
      <c r="D400" s="66" t="s">
        <v>534</v>
      </c>
      <c r="E400" s="67"/>
      <c r="F400" s="68"/>
      <c r="G400" s="69"/>
      <c r="H400" s="69"/>
      <c r="I400" s="69"/>
      <c r="J400" s="69"/>
      <c r="K400" s="70"/>
      <c r="L400" s="70"/>
      <c r="M400" s="67"/>
      <c r="N400" s="67"/>
      <c r="O400" s="68"/>
      <c r="P400" s="68"/>
      <c r="Q400" s="67"/>
      <c r="R400" s="67"/>
      <c r="S400" s="67"/>
      <c r="T400" s="71"/>
      <c r="U400" s="71"/>
      <c r="V400" s="71" t="s">
        <v>0</v>
      </c>
      <c r="W400" s="72"/>
      <c r="X400" s="68"/>
    </row>
    <row r="401" spans="1:37">
      <c r="D401" s="66" t="s">
        <v>523</v>
      </c>
      <c r="E401" s="67"/>
      <c r="F401" s="68"/>
      <c r="G401" s="69"/>
      <c r="H401" s="69"/>
      <c r="I401" s="69"/>
      <c r="J401" s="69"/>
      <c r="K401" s="70"/>
      <c r="L401" s="70"/>
      <c r="M401" s="67"/>
      <c r="N401" s="67"/>
      <c r="O401" s="68"/>
      <c r="P401" s="68"/>
      <c r="Q401" s="67"/>
      <c r="R401" s="67"/>
      <c r="S401" s="67"/>
      <c r="T401" s="71"/>
      <c r="U401" s="71"/>
      <c r="V401" s="71" t="s">
        <v>0</v>
      </c>
      <c r="W401" s="72"/>
      <c r="X401" s="68"/>
    </row>
    <row r="402" spans="1:37">
      <c r="D402" s="66" t="s">
        <v>535</v>
      </c>
      <c r="E402" s="67"/>
      <c r="F402" s="68"/>
      <c r="G402" s="69"/>
      <c r="H402" s="69"/>
      <c r="I402" s="69"/>
      <c r="J402" s="69"/>
      <c r="K402" s="70"/>
      <c r="L402" s="70"/>
      <c r="M402" s="67"/>
      <c r="N402" s="67"/>
      <c r="O402" s="68"/>
      <c r="P402" s="68"/>
      <c r="Q402" s="67"/>
      <c r="R402" s="67"/>
      <c r="S402" s="67"/>
      <c r="T402" s="71"/>
      <c r="U402" s="71"/>
      <c r="V402" s="71" t="s">
        <v>0</v>
      </c>
      <c r="W402" s="72"/>
      <c r="X402" s="68"/>
    </row>
    <row r="403" spans="1:37">
      <c r="D403" s="66" t="s">
        <v>536</v>
      </c>
      <c r="E403" s="67"/>
      <c r="F403" s="68"/>
      <c r="G403" s="69"/>
      <c r="H403" s="69"/>
      <c r="I403" s="69"/>
      <c r="J403" s="69"/>
      <c r="K403" s="70"/>
      <c r="L403" s="70"/>
      <c r="M403" s="67"/>
      <c r="N403" s="67"/>
      <c r="O403" s="68"/>
      <c r="P403" s="68"/>
      <c r="Q403" s="67"/>
      <c r="R403" s="67"/>
      <c r="S403" s="67"/>
      <c r="T403" s="71"/>
      <c r="U403" s="71"/>
      <c r="V403" s="71" t="s">
        <v>0</v>
      </c>
      <c r="W403" s="72"/>
      <c r="X403" s="68"/>
    </row>
    <row r="404" spans="1:37" ht="38.25">
      <c r="D404" s="73" t="s">
        <v>526</v>
      </c>
      <c r="E404" s="74"/>
      <c r="F404" s="75"/>
      <c r="G404" s="76"/>
      <c r="H404" s="76"/>
      <c r="I404" s="76"/>
      <c r="J404" s="76"/>
      <c r="K404" s="77"/>
      <c r="L404" s="77"/>
      <c r="M404" s="74"/>
      <c r="N404" s="74"/>
      <c r="O404" s="75"/>
      <c r="P404" s="75"/>
      <c r="Q404" s="74"/>
      <c r="R404" s="74"/>
      <c r="S404" s="74"/>
      <c r="T404" s="78"/>
      <c r="U404" s="78"/>
      <c r="V404" s="78" t="s">
        <v>1</v>
      </c>
      <c r="W404" s="79"/>
      <c r="X404" s="75"/>
    </row>
    <row r="405" spans="1:37" ht="38.25">
      <c r="D405" s="73" t="s">
        <v>527</v>
      </c>
      <c r="E405" s="74"/>
      <c r="F405" s="75"/>
      <c r="G405" s="76"/>
      <c r="H405" s="76"/>
      <c r="I405" s="76"/>
      <c r="J405" s="76"/>
      <c r="K405" s="77"/>
      <c r="L405" s="77"/>
      <c r="M405" s="74"/>
      <c r="N405" s="74"/>
      <c r="O405" s="75"/>
      <c r="P405" s="75"/>
      <c r="Q405" s="74"/>
      <c r="R405" s="74"/>
      <c r="S405" s="74"/>
      <c r="T405" s="78"/>
      <c r="U405" s="78"/>
      <c r="V405" s="78" t="s">
        <v>1</v>
      </c>
      <c r="W405" s="79"/>
      <c r="X405" s="75"/>
    </row>
    <row r="406" spans="1:37">
      <c r="D406" s="73" t="s">
        <v>510</v>
      </c>
      <c r="E406" s="74"/>
      <c r="F406" s="75"/>
      <c r="G406" s="76"/>
      <c r="H406" s="76"/>
      <c r="I406" s="76"/>
      <c r="J406" s="76"/>
      <c r="K406" s="77"/>
      <c r="L406" s="77"/>
      <c r="M406" s="74"/>
      <c r="N406" s="74"/>
      <c r="O406" s="75"/>
      <c r="P406" s="75"/>
      <c r="Q406" s="74"/>
      <c r="R406" s="74"/>
      <c r="S406" s="74"/>
      <c r="T406" s="78"/>
      <c r="U406" s="78"/>
      <c r="V406" s="78" t="s">
        <v>1</v>
      </c>
      <c r="W406" s="79"/>
      <c r="X406" s="75"/>
    </row>
    <row r="407" spans="1:37">
      <c r="A407" s="25">
        <v>64</v>
      </c>
      <c r="B407" s="26" t="s">
        <v>160</v>
      </c>
      <c r="C407" s="27" t="s">
        <v>537</v>
      </c>
      <c r="D407" s="28" t="s">
        <v>538</v>
      </c>
      <c r="E407" s="29">
        <v>20.349</v>
      </c>
      <c r="F407" s="30" t="s">
        <v>87</v>
      </c>
      <c r="H407" s="31">
        <f>ROUND(E407*G407,2)</f>
        <v>0</v>
      </c>
      <c r="J407" s="31">
        <f>ROUND(E407*G407,2)</f>
        <v>0</v>
      </c>
      <c r="K407" s="32">
        <v>1.837</v>
      </c>
      <c r="L407" s="32">
        <f>E407*K407</f>
        <v>37.381112999999999</v>
      </c>
      <c r="N407" s="29">
        <f>E407*M407</f>
        <v>0</v>
      </c>
      <c r="P407" s="30" t="s">
        <v>88</v>
      </c>
      <c r="V407" s="33" t="s">
        <v>69</v>
      </c>
      <c r="X407" s="27" t="s">
        <v>539</v>
      </c>
      <c r="Y407" s="27" t="s">
        <v>537</v>
      </c>
      <c r="Z407" s="30" t="s">
        <v>197</v>
      </c>
      <c r="AJ407" s="4" t="s">
        <v>91</v>
      </c>
      <c r="AK407" s="4" t="s">
        <v>92</v>
      </c>
    </row>
    <row r="408" spans="1:37" ht="25.5">
      <c r="D408" s="66" t="s">
        <v>540</v>
      </c>
      <c r="E408" s="67"/>
      <c r="F408" s="68"/>
      <c r="G408" s="69"/>
      <c r="H408" s="69"/>
      <c r="I408" s="69"/>
      <c r="J408" s="69"/>
      <c r="K408" s="70"/>
      <c r="L408" s="70"/>
      <c r="M408" s="67"/>
      <c r="N408" s="67"/>
      <c r="O408" s="68"/>
      <c r="P408" s="68"/>
      <c r="Q408" s="67"/>
      <c r="R408" s="67"/>
      <c r="S408" s="67"/>
      <c r="T408" s="71"/>
      <c r="U408" s="71"/>
      <c r="V408" s="71" t="s">
        <v>0</v>
      </c>
      <c r="W408" s="72"/>
      <c r="X408" s="68"/>
    </row>
    <row r="409" spans="1:37">
      <c r="D409" s="66" t="s">
        <v>541</v>
      </c>
      <c r="E409" s="67"/>
      <c r="F409" s="68"/>
      <c r="G409" s="69"/>
      <c r="H409" s="69"/>
      <c r="I409" s="69"/>
      <c r="J409" s="69"/>
      <c r="K409" s="70"/>
      <c r="L409" s="70"/>
      <c r="M409" s="67"/>
      <c r="N409" s="67"/>
      <c r="O409" s="68"/>
      <c r="P409" s="68"/>
      <c r="Q409" s="67"/>
      <c r="R409" s="67"/>
      <c r="S409" s="67"/>
      <c r="T409" s="71"/>
      <c r="U409" s="71"/>
      <c r="V409" s="71" t="s">
        <v>0</v>
      </c>
      <c r="W409" s="72"/>
      <c r="X409" s="68"/>
    </row>
    <row r="410" spans="1:37">
      <c r="D410" s="66" t="s">
        <v>542</v>
      </c>
      <c r="E410" s="67"/>
      <c r="F410" s="68"/>
      <c r="G410" s="69"/>
      <c r="H410" s="69"/>
      <c r="I410" s="69"/>
      <c r="J410" s="69"/>
      <c r="K410" s="70"/>
      <c r="L410" s="70"/>
      <c r="M410" s="67"/>
      <c r="N410" s="67"/>
      <c r="O410" s="68"/>
      <c r="P410" s="68"/>
      <c r="Q410" s="67"/>
      <c r="R410" s="67"/>
      <c r="S410" s="67"/>
      <c r="T410" s="71"/>
      <c r="U410" s="71"/>
      <c r="V410" s="71" t="s">
        <v>0</v>
      </c>
      <c r="W410" s="72"/>
      <c r="X410" s="68"/>
    </row>
    <row r="411" spans="1:37">
      <c r="D411" s="66" t="s">
        <v>543</v>
      </c>
      <c r="E411" s="67"/>
      <c r="F411" s="68"/>
      <c r="G411" s="69"/>
      <c r="H411" s="69"/>
      <c r="I411" s="69"/>
      <c r="J411" s="69"/>
      <c r="K411" s="70"/>
      <c r="L411" s="70"/>
      <c r="M411" s="67"/>
      <c r="N411" s="67"/>
      <c r="O411" s="68"/>
      <c r="P411" s="68"/>
      <c r="Q411" s="67"/>
      <c r="R411" s="67"/>
      <c r="S411" s="67"/>
      <c r="T411" s="71"/>
      <c r="U411" s="71"/>
      <c r="V411" s="71" t="s">
        <v>0</v>
      </c>
      <c r="W411" s="72"/>
      <c r="X411" s="68"/>
    </row>
    <row r="412" spans="1:37">
      <c r="D412" s="66" t="s">
        <v>544</v>
      </c>
      <c r="E412" s="67"/>
      <c r="F412" s="68"/>
      <c r="G412" s="69"/>
      <c r="H412" s="69"/>
      <c r="I412" s="69"/>
      <c r="J412" s="69"/>
      <c r="K412" s="70"/>
      <c r="L412" s="70"/>
      <c r="M412" s="67"/>
      <c r="N412" s="67"/>
      <c r="O412" s="68"/>
      <c r="P412" s="68"/>
      <c r="Q412" s="67"/>
      <c r="R412" s="67"/>
      <c r="S412" s="67"/>
      <c r="T412" s="71"/>
      <c r="U412" s="71"/>
      <c r="V412" s="71" t="s">
        <v>0</v>
      </c>
      <c r="W412" s="72"/>
      <c r="X412" s="68"/>
    </row>
    <row r="413" spans="1:37">
      <c r="D413" s="66" t="s">
        <v>545</v>
      </c>
      <c r="E413" s="67"/>
      <c r="F413" s="68"/>
      <c r="G413" s="69"/>
      <c r="H413" s="69"/>
      <c r="I413" s="69"/>
      <c r="J413" s="69"/>
      <c r="K413" s="70"/>
      <c r="L413" s="70"/>
      <c r="M413" s="67"/>
      <c r="N413" s="67"/>
      <c r="O413" s="68"/>
      <c r="P413" s="68"/>
      <c r="Q413" s="67"/>
      <c r="R413" s="67"/>
      <c r="S413" s="67"/>
      <c r="T413" s="71"/>
      <c r="U413" s="71"/>
      <c r="V413" s="71" t="s">
        <v>0</v>
      </c>
      <c r="W413" s="72"/>
      <c r="X413" s="68"/>
    </row>
    <row r="414" spans="1:37" ht="25.5">
      <c r="A414" s="25">
        <v>65</v>
      </c>
      <c r="B414" s="26" t="s">
        <v>160</v>
      </c>
      <c r="C414" s="27" t="s">
        <v>546</v>
      </c>
      <c r="D414" s="28" t="s">
        <v>547</v>
      </c>
      <c r="E414" s="29">
        <v>25</v>
      </c>
      <c r="F414" s="30" t="s">
        <v>141</v>
      </c>
      <c r="H414" s="31">
        <f>ROUND(E414*G414,2)</f>
        <v>0</v>
      </c>
      <c r="J414" s="31">
        <f>ROUND(E414*G414,2)</f>
        <v>0</v>
      </c>
      <c r="K414" s="32">
        <v>9.1800000000000007E-2</v>
      </c>
      <c r="L414" s="32">
        <f>E414*K414</f>
        <v>2.2950000000000004</v>
      </c>
      <c r="N414" s="29">
        <f>E414*M414</f>
        <v>0</v>
      </c>
      <c r="P414" s="30" t="s">
        <v>88</v>
      </c>
      <c r="V414" s="33" t="s">
        <v>69</v>
      </c>
      <c r="X414" s="27" t="s">
        <v>548</v>
      </c>
      <c r="Y414" s="27" t="s">
        <v>546</v>
      </c>
      <c r="Z414" s="30" t="s">
        <v>136</v>
      </c>
      <c r="AJ414" s="4" t="s">
        <v>91</v>
      </c>
      <c r="AK414" s="4" t="s">
        <v>92</v>
      </c>
    </row>
    <row r="415" spans="1:37">
      <c r="D415" s="66" t="s">
        <v>549</v>
      </c>
      <c r="E415" s="67"/>
      <c r="F415" s="68"/>
      <c r="G415" s="69"/>
      <c r="H415" s="69"/>
      <c r="I415" s="69"/>
      <c r="J415" s="69"/>
      <c r="K415" s="70"/>
      <c r="L415" s="70"/>
      <c r="M415" s="67"/>
      <c r="N415" s="67"/>
      <c r="O415" s="68"/>
      <c r="P415" s="68"/>
      <c r="Q415" s="67"/>
      <c r="R415" s="67"/>
      <c r="S415" s="67"/>
      <c r="T415" s="71"/>
      <c r="U415" s="71"/>
      <c r="V415" s="71" t="s">
        <v>0</v>
      </c>
      <c r="W415" s="72"/>
      <c r="X415" s="68"/>
    </row>
    <row r="416" spans="1:37" ht="25.5">
      <c r="D416" s="66" t="s">
        <v>550</v>
      </c>
      <c r="E416" s="67"/>
      <c r="F416" s="68"/>
      <c r="G416" s="69"/>
      <c r="H416" s="69"/>
      <c r="I416" s="69"/>
      <c r="J416" s="69"/>
      <c r="K416" s="70"/>
      <c r="L416" s="70"/>
      <c r="M416" s="67"/>
      <c r="N416" s="67"/>
      <c r="O416" s="68"/>
      <c r="P416" s="68"/>
      <c r="Q416" s="67"/>
      <c r="R416" s="67"/>
      <c r="S416" s="67"/>
      <c r="T416" s="71"/>
      <c r="U416" s="71"/>
      <c r="V416" s="71" t="s">
        <v>0</v>
      </c>
      <c r="W416" s="72"/>
      <c r="X416" s="68"/>
    </row>
    <row r="417" spans="1:37">
      <c r="D417" s="73" t="s">
        <v>551</v>
      </c>
      <c r="E417" s="74"/>
      <c r="F417" s="75"/>
      <c r="G417" s="76"/>
      <c r="H417" s="76"/>
      <c r="I417" s="76"/>
      <c r="J417" s="76"/>
      <c r="K417" s="77"/>
      <c r="L417" s="77"/>
      <c r="M417" s="74"/>
      <c r="N417" s="74"/>
      <c r="O417" s="75"/>
      <c r="P417" s="75"/>
      <c r="Q417" s="74"/>
      <c r="R417" s="74"/>
      <c r="S417" s="74"/>
      <c r="T417" s="78"/>
      <c r="U417" s="78"/>
      <c r="V417" s="78" t="s">
        <v>1</v>
      </c>
      <c r="W417" s="79"/>
      <c r="X417" s="75"/>
    </row>
    <row r="418" spans="1:37" ht="38.25">
      <c r="D418" s="73" t="s">
        <v>552</v>
      </c>
      <c r="E418" s="74"/>
      <c r="F418" s="75"/>
      <c r="G418" s="76"/>
      <c r="H418" s="76"/>
      <c r="I418" s="76"/>
      <c r="J418" s="76"/>
      <c r="K418" s="77"/>
      <c r="L418" s="77"/>
      <c r="M418" s="74"/>
      <c r="N418" s="74"/>
      <c r="O418" s="75"/>
      <c r="P418" s="75"/>
      <c r="Q418" s="74"/>
      <c r="R418" s="74"/>
      <c r="S418" s="74"/>
      <c r="T418" s="78"/>
      <c r="U418" s="78"/>
      <c r="V418" s="78" t="s">
        <v>1</v>
      </c>
      <c r="W418" s="79"/>
      <c r="X418" s="75"/>
    </row>
    <row r="419" spans="1:37">
      <c r="D419" s="73" t="s">
        <v>553</v>
      </c>
      <c r="E419" s="74"/>
      <c r="F419" s="75"/>
      <c r="G419" s="76"/>
      <c r="H419" s="76"/>
      <c r="I419" s="76"/>
      <c r="J419" s="76"/>
      <c r="K419" s="77"/>
      <c r="L419" s="77"/>
      <c r="M419" s="74"/>
      <c r="N419" s="74"/>
      <c r="O419" s="75"/>
      <c r="P419" s="75"/>
      <c r="Q419" s="74"/>
      <c r="R419" s="74"/>
      <c r="S419" s="74"/>
      <c r="T419" s="78"/>
      <c r="U419" s="78"/>
      <c r="V419" s="78" t="s">
        <v>1</v>
      </c>
      <c r="W419" s="79"/>
      <c r="X419" s="75"/>
    </row>
    <row r="420" spans="1:37" ht="25.5">
      <c r="A420" s="25">
        <v>66</v>
      </c>
      <c r="B420" s="26" t="s">
        <v>160</v>
      </c>
      <c r="C420" s="27" t="s">
        <v>554</v>
      </c>
      <c r="D420" s="28" t="s">
        <v>555</v>
      </c>
      <c r="E420" s="29">
        <v>108.1</v>
      </c>
      <c r="F420" s="30" t="s">
        <v>141</v>
      </c>
      <c r="H420" s="31">
        <f>ROUND(E420*G420,2)</f>
        <v>0</v>
      </c>
      <c r="J420" s="31">
        <f>ROUND(E420*G420,2)</f>
        <v>0</v>
      </c>
      <c r="K420" s="32">
        <v>0.11015999999999999</v>
      </c>
      <c r="L420" s="32">
        <f>E420*K420</f>
        <v>11.908295999999998</v>
      </c>
      <c r="N420" s="29">
        <f>E420*M420</f>
        <v>0</v>
      </c>
      <c r="P420" s="30" t="s">
        <v>88</v>
      </c>
      <c r="V420" s="33" t="s">
        <v>69</v>
      </c>
      <c r="X420" s="27" t="s">
        <v>556</v>
      </c>
      <c r="Y420" s="27" t="s">
        <v>554</v>
      </c>
      <c r="Z420" s="30" t="s">
        <v>136</v>
      </c>
      <c r="AJ420" s="4" t="s">
        <v>91</v>
      </c>
      <c r="AK420" s="4" t="s">
        <v>92</v>
      </c>
    </row>
    <row r="421" spans="1:37">
      <c r="D421" s="66" t="s">
        <v>557</v>
      </c>
      <c r="E421" s="67"/>
      <c r="F421" s="68"/>
      <c r="G421" s="69"/>
      <c r="H421" s="69"/>
      <c r="I421" s="69"/>
      <c r="J421" s="69"/>
      <c r="K421" s="70"/>
      <c r="L421" s="70"/>
      <c r="M421" s="67"/>
      <c r="N421" s="67"/>
      <c r="O421" s="68"/>
      <c r="P421" s="68"/>
      <c r="Q421" s="67"/>
      <c r="R421" s="67"/>
      <c r="S421" s="67"/>
      <c r="T421" s="71"/>
      <c r="U421" s="71"/>
      <c r="V421" s="71" t="s">
        <v>0</v>
      </c>
      <c r="W421" s="72"/>
      <c r="X421" s="68"/>
    </row>
    <row r="422" spans="1:37" ht="25.5">
      <c r="D422" s="66" t="s">
        <v>558</v>
      </c>
      <c r="E422" s="67"/>
      <c r="F422" s="68"/>
      <c r="G422" s="69"/>
      <c r="H422" s="69"/>
      <c r="I422" s="69"/>
      <c r="J422" s="69"/>
      <c r="K422" s="70"/>
      <c r="L422" s="70"/>
      <c r="M422" s="67"/>
      <c r="N422" s="67"/>
      <c r="O422" s="68"/>
      <c r="P422" s="68"/>
      <c r="Q422" s="67"/>
      <c r="R422" s="67"/>
      <c r="S422" s="67"/>
      <c r="T422" s="71"/>
      <c r="U422" s="71"/>
      <c r="V422" s="71" t="s">
        <v>0</v>
      </c>
      <c r="W422" s="72"/>
      <c r="X422" s="68"/>
    </row>
    <row r="423" spans="1:37">
      <c r="D423" s="73" t="s">
        <v>551</v>
      </c>
      <c r="E423" s="74"/>
      <c r="F423" s="75"/>
      <c r="G423" s="76"/>
      <c r="H423" s="76"/>
      <c r="I423" s="76"/>
      <c r="J423" s="76"/>
      <c r="K423" s="77"/>
      <c r="L423" s="77"/>
      <c r="M423" s="74"/>
      <c r="N423" s="74"/>
      <c r="O423" s="75"/>
      <c r="P423" s="75"/>
      <c r="Q423" s="74"/>
      <c r="R423" s="74"/>
      <c r="S423" s="74"/>
      <c r="T423" s="78"/>
      <c r="U423" s="78"/>
      <c r="V423" s="78" t="s">
        <v>1</v>
      </c>
      <c r="W423" s="79"/>
      <c r="X423" s="75"/>
    </row>
    <row r="424" spans="1:37" ht="38.25">
      <c r="D424" s="73" t="s">
        <v>552</v>
      </c>
      <c r="E424" s="74"/>
      <c r="F424" s="75"/>
      <c r="G424" s="76"/>
      <c r="H424" s="76"/>
      <c r="I424" s="76"/>
      <c r="J424" s="76"/>
      <c r="K424" s="77"/>
      <c r="L424" s="77"/>
      <c r="M424" s="74"/>
      <c r="N424" s="74"/>
      <c r="O424" s="75"/>
      <c r="P424" s="75"/>
      <c r="Q424" s="74"/>
      <c r="R424" s="74"/>
      <c r="S424" s="74"/>
      <c r="T424" s="78"/>
      <c r="U424" s="78"/>
      <c r="V424" s="78" t="s">
        <v>1</v>
      </c>
      <c r="W424" s="79"/>
      <c r="X424" s="75"/>
    </row>
    <row r="425" spans="1:37">
      <c r="D425" s="73" t="s">
        <v>553</v>
      </c>
      <c r="E425" s="74"/>
      <c r="F425" s="75"/>
      <c r="G425" s="76"/>
      <c r="H425" s="76"/>
      <c r="I425" s="76"/>
      <c r="J425" s="76"/>
      <c r="K425" s="77"/>
      <c r="L425" s="77"/>
      <c r="M425" s="74"/>
      <c r="N425" s="74"/>
      <c r="O425" s="75"/>
      <c r="P425" s="75"/>
      <c r="Q425" s="74"/>
      <c r="R425" s="74"/>
      <c r="S425" s="74"/>
      <c r="T425" s="78"/>
      <c r="U425" s="78"/>
      <c r="V425" s="78" t="s">
        <v>1</v>
      </c>
      <c r="W425" s="79"/>
      <c r="X425" s="75"/>
    </row>
    <row r="426" spans="1:37" ht="25.5">
      <c r="A426" s="25">
        <v>67</v>
      </c>
      <c r="B426" s="26" t="s">
        <v>160</v>
      </c>
      <c r="C426" s="27" t="s">
        <v>559</v>
      </c>
      <c r="D426" s="28" t="s">
        <v>153</v>
      </c>
      <c r="E426" s="29">
        <v>13.29</v>
      </c>
      <c r="F426" s="30" t="s">
        <v>141</v>
      </c>
      <c r="H426" s="31">
        <f>ROUND(E426*G426,2)</f>
        <v>0</v>
      </c>
      <c r="J426" s="31">
        <f>ROUND(E426*G426,2)</f>
        <v>0</v>
      </c>
      <c r="K426" s="32">
        <v>0.27560000000000001</v>
      </c>
      <c r="L426" s="32">
        <f>E426*K426</f>
        <v>3.6627239999999999</v>
      </c>
      <c r="N426" s="29">
        <f>E426*M426</f>
        <v>0</v>
      </c>
      <c r="P426" s="30" t="s">
        <v>88</v>
      </c>
      <c r="V426" s="33" t="s">
        <v>69</v>
      </c>
      <c r="X426" s="27" t="s">
        <v>560</v>
      </c>
      <c r="Y426" s="27" t="s">
        <v>559</v>
      </c>
      <c r="Z426" s="30" t="s">
        <v>136</v>
      </c>
      <c r="AJ426" s="4" t="s">
        <v>91</v>
      </c>
      <c r="AK426" s="4" t="s">
        <v>92</v>
      </c>
    </row>
    <row r="427" spans="1:37">
      <c r="D427" s="66" t="s">
        <v>561</v>
      </c>
      <c r="E427" s="67"/>
      <c r="F427" s="68"/>
      <c r="G427" s="69"/>
      <c r="H427" s="69"/>
      <c r="I427" s="69"/>
      <c r="J427" s="69"/>
      <c r="K427" s="70"/>
      <c r="L427" s="70"/>
      <c r="M427" s="67"/>
      <c r="N427" s="67"/>
      <c r="O427" s="68"/>
      <c r="P427" s="68"/>
      <c r="Q427" s="67"/>
      <c r="R427" s="67"/>
      <c r="S427" s="67"/>
      <c r="T427" s="71"/>
      <c r="U427" s="71"/>
      <c r="V427" s="71" t="s">
        <v>0</v>
      </c>
      <c r="W427" s="72"/>
      <c r="X427" s="68"/>
    </row>
    <row r="428" spans="1:37" ht="25.5">
      <c r="A428" s="25">
        <v>68</v>
      </c>
      <c r="B428" s="26" t="s">
        <v>160</v>
      </c>
      <c r="C428" s="27" t="s">
        <v>562</v>
      </c>
      <c r="D428" s="28" t="s">
        <v>563</v>
      </c>
      <c r="E428" s="29">
        <v>7.55</v>
      </c>
      <c r="F428" s="30" t="s">
        <v>438</v>
      </c>
      <c r="H428" s="31">
        <f>ROUND(E428*G428,2)</f>
        <v>0</v>
      </c>
      <c r="J428" s="31">
        <f>ROUND(E428*G428,2)</f>
        <v>0</v>
      </c>
      <c r="K428" s="32">
        <v>8.8400000000000006E-3</v>
      </c>
      <c r="L428" s="32">
        <f>E428*K428</f>
        <v>6.674200000000001E-2</v>
      </c>
      <c r="N428" s="29">
        <f>E428*M428</f>
        <v>0</v>
      </c>
      <c r="P428" s="30" t="s">
        <v>88</v>
      </c>
      <c r="V428" s="33" t="s">
        <v>69</v>
      </c>
      <c r="X428" s="27" t="s">
        <v>564</v>
      </c>
      <c r="Y428" s="27" t="s">
        <v>562</v>
      </c>
      <c r="Z428" s="30" t="s">
        <v>565</v>
      </c>
      <c r="AJ428" s="4" t="s">
        <v>91</v>
      </c>
      <c r="AK428" s="4" t="s">
        <v>92</v>
      </c>
    </row>
    <row r="429" spans="1:37" ht="25.5">
      <c r="D429" s="66" t="s">
        <v>566</v>
      </c>
      <c r="E429" s="67"/>
      <c r="F429" s="68"/>
      <c r="G429" s="69"/>
      <c r="H429" s="69"/>
      <c r="I429" s="69"/>
      <c r="J429" s="69"/>
      <c r="K429" s="70"/>
      <c r="L429" s="70"/>
      <c r="M429" s="67"/>
      <c r="N429" s="67"/>
      <c r="O429" s="68"/>
      <c r="P429" s="68"/>
      <c r="Q429" s="67"/>
      <c r="R429" s="67"/>
      <c r="S429" s="67"/>
      <c r="T429" s="71"/>
      <c r="U429" s="71"/>
      <c r="V429" s="71" t="s">
        <v>0</v>
      </c>
      <c r="W429" s="72"/>
      <c r="X429" s="68"/>
    </row>
    <row r="430" spans="1:37">
      <c r="D430" s="66" t="s">
        <v>567</v>
      </c>
      <c r="E430" s="67"/>
      <c r="F430" s="68"/>
      <c r="G430" s="69"/>
      <c r="H430" s="69"/>
      <c r="I430" s="69"/>
      <c r="J430" s="69"/>
      <c r="K430" s="70"/>
      <c r="L430" s="70"/>
      <c r="M430" s="67"/>
      <c r="N430" s="67"/>
      <c r="O430" s="68"/>
      <c r="P430" s="68"/>
      <c r="Q430" s="67"/>
      <c r="R430" s="67"/>
      <c r="S430" s="67"/>
      <c r="T430" s="71"/>
      <c r="U430" s="71"/>
      <c r="V430" s="71" t="s">
        <v>0</v>
      </c>
      <c r="W430" s="72"/>
      <c r="X430" s="68"/>
    </row>
    <row r="431" spans="1:37" ht="25.5">
      <c r="D431" s="66" t="s">
        <v>568</v>
      </c>
      <c r="E431" s="67"/>
      <c r="F431" s="68"/>
      <c r="G431" s="69"/>
      <c r="H431" s="69"/>
      <c r="I431" s="69"/>
      <c r="J431" s="69"/>
      <c r="K431" s="70"/>
      <c r="L431" s="70"/>
      <c r="M431" s="67"/>
      <c r="N431" s="67"/>
      <c r="O431" s="68"/>
      <c r="P431" s="68"/>
      <c r="Q431" s="67"/>
      <c r="R431" s="67"/>
      <c r="S431" s="67"/>
      <c r="T431" s="71"/>
      <c r="U431" s="71"/>
      <c r="V431" s="71" t="s">
        <v>0</v>
      </c>
      <c r="W431" s="72"/>
      <c r="X431" s="68"/>
    </row>
    <row r="432" spans="1:37">
      <c r="D432" s="66" t="s">
        <v>569</v>
      </c>
      <c r="E432" s="67"/>
      <c r="F432" s="68"/>
      <c r="G432" s="69"/>
      <c r="H432" s="69"/>
      <c r="I432" s="69"/>
      <c r="J432" s="69"/>
      <c r="K432" s="70"/>
      <c r="L432" s="70"/>
      <c r="M432" s="67"/>
      <c r="N432" s="67"/>
      <c r="O432" s="68"/>
      <c r="P432" s="68"/>
      <c r="Q432" s="67"/>
      <c r="R432" s="67"/>
      <c r="S432" s="67"/>
      <c r="T432" s="71"/>
      <c r="U432" s="71"/>
      <c r="V432" s="71" t="s">
        <v>0</v>
      </c>
      <c r="W432" s="72"/>
      <c r="X432" s="68"/>
    </row>
    <row r="433" spans="1:37">
      <c r="D433" s="66" t="s">
        <v>570</v>
      </c>
      <c r="E433" s="67"/>
      <c r="F433" s="68"/>
      <c r="G433" s="69"/>
      <c r="H433" s="69"/>
      <c r="I433" s="69"/>
      <c r="J433" s="69"/>
      <c r="K433" s="70"/>
      <c r="L433" s="70"/>
      <c r="M433" s="67"/>
      <c r="N433" s="67"/>
      <c r="O433" s="68"/>
      <c r="P433" s="68"/>
      <c r="Q433" s="67"/>
      <c r="R433" s="67"/>
      <c r="S433" s="67"/>
      <c r="T433" s="71"/>
      <c r="U433" s="71"/>
      <c r="V433" s="71" t="s">
        <v>0</v>
      </c>
      <c r="W433" s="72"/>
      <c r="X433" s="68"/>
    </row>
    <row r="434" spans="1:37">
      <c r="D434" s="66" t="s">
        <v>571</v>
      </c>
      <c r="E434" s="67"/>
      <c r="F434" s="68"/>
      <c r="G434" s="69"/>
      <c r="H434" s="69"/>
      <c r="I434" s="69"/>
      <c r="J434" s="69"/>
      <c r="K434" s="70"/>
      <c r="L434" s="70"/>
      <c r="M434" s="67"/>
      <c r="N434" s="67"/>
      <c r="O434" s="68"/>
      <c r="P434" s="68"/>
      <c r="Q434" s="67"/>
      <c r="R434" s="67"/>
      <c r="S434" s="67"/>
      <c r="T434" s="71"/>
      <c r="U434" s="71"/>
      <c r="V434" s="71" t="s">
        <v>0</v>
      </c>
      <c r="W434" s="72"/>
      <c r="X434" s="68"/>
    </row>
    <row r="435" spans="1:37" ht="25.5">
      <c r="D435" s="66" t="s">
        <v>572</v>
      </c>
      <c r="E435" s="67"/>
      <c r="F435" s="68"/>
      <c r="G435" s="69"/>
      <c r="H435" s="69"/>
      <c r="I435" s="69"/>
      <c r="J435" s="69"/>
      <c r="K435" s="70"/>
      <c r="L435" s="70"/>
      <c r="M435" s="67"/>
      <c r="N435" s="67"/>
      <c r="O435" s="68"/>
      <c r="P435" s="68"/>
      <c r="Q435" s="67"/>
      <c r="R435" s="67"/>
      <c r="S435" s="67"/>
      <c r="T435" s="71"/>
      <c r="U435" s="71"/>
      <c r="V435" s="71" t="s">
        <v>0</v>
      </c>
      <c r="W435" s="72"/>
      <c r="X435" s="68"/>
    </row>
    <row r="436" spans="1:37">
      <c r="D436" s="66" t="s">
        <v>573</v>
      </c>
      <c r="E436" s="67"/>
      <c r="F436" s="68"/>
      <c r="G436" s="69"/>
      <c r="H436" s="69"/>
      <c r="I436" s="69"/>
      <c r="J436" s="69"/>
      <c r="K436" s="70"/>
      <c r="L436" s="70"/>
      <c r="M436" s="67"/>
      <c r="N436" s="67"/>
      <c r="O436" s="68"/>
      <c r="P436" s="68"/>
      <c r="Q436" s="67"/>
      <c r="R436" s="67"/>
      <c r="S436" s="67"/>
      <c r="T436" s="71"/>
      <c r="U436" s="71"/>
      <c r="V436" s="71" t="s">
        <v>0</v>
      </c>
      <c r="W436" s="72"/>
      <c r="X436" s="68"/>
    </row>
    <row r="437" spans="1:37" ht="25.5">
      <c r="D437" s="66" t="s">
        <v>574</v>
      </c>
      <c r="E437" s="67"/>
      <c r="F437" s="68"/>
      <c r="G437" s="69"/>
      <c r="H437" s="69"/>
      <c r="I437" s="69"/>
      <c r="J437" s="69"/>
      <c r="K437" s="70"/>
      <c r="L437" s="70"/>
      <c r="M437" s="67"/>
      <c r="N437" s="67"/>
      <c r="O437" s="68"/>
      <c r="P437" s="68"/>
      <c r="Q437" s="67"/>
      <c r="R437" s="67"/>
      <c r="S437" s="67"/>
      <c r="T437" s="71"/>
      <c r="U437" s="71"/>
      <c r="V437" s="71" t="s">
        <v>0</v>
      </c>
      <c r="W437" s="72"/>
      <c r="X437" s="68"/>
    </row>
    <row r="438" spans="1:37">
      <c r="D438" s="66" t="s">
        <v>573</v>
      </c>
      <c r="E438" s="67"/>
      <c r="F438" s="68"/>
      <c r="G438" s="69"/>
      <c r="H438" s="69"/>
      <c r="I438" s="69"/>
      <c r="J438" s="69"/>
      <c r="K438" s="70"/>
      <c r="L438" s="70"/>
      <c r="M438" s="67"/>
      <c r="N438" s="67"/>
      <c r="O438" s="68"/>
      <c r="P438" s="68"/>
      <c r="Q438" s="67"/>
      <c r="R438" s="67"/>
      <c r="S438" s="67"/>
      <c r="T438" s="71"/>
      <c r="U438" s="71"/>
      <c r="V438" s="71" t="s">
        <v>0</v>
      </c>
      <c r="W438" s="72"/>
      <c r="X438" s="68"/>
    </row>
    <row r="439" spans="1:37" ht="25.5">
      <c r="D439" s="66" t="s">
        <v>575</v>
      </c>
      <c r="E439" s="67"/>
      <c r="F439" s="68"/>
      <c r="G439" s="69"/>
      <c r="H439" s="69"/>
      <c r="I439" s="69"/>
      <c r="J439" s="69"/>
      <c r="K439" s="70"/>
      <c r="L439" s="70"/>
      <c r="M439" s="67"/>
      <c r="N439" s="67"/>
      <c r="O439" s="68"/>
      <c r="P439" s="68"/>
      <c r="Q439" s="67"/>
      <c r="R439" s="67"/>
      <c r="S439" s="67"/>
      <c r="T439" s="71"/>
      <c r="U439" s="71"/>
      <c r="V439" s="71" t="s">
        <v>0</v>
      </c>
      <c r="W439" s="72"/>
      <c r="X439" s="68"/>
    </row>
    <row r="440" spans="1:37">
      <c r="D440" s="66" t="s">
        <v>573</v>
      </c>
      <c r="E440" s="67"/>
      <c r="F440" s="68"/>
      <c r="G440" s="69"/>
      <c r="H440" s="69"/>
      <c r="I440" s="69"/>
      <c r="J440" s="69"/>
      <c r="K440" s="70"/>
      <c r="L440" s="70"/>
      <c r="M440" s="67"/>
      <c r="N440" s="67"/>
      <c r="O440" s="68"/>
      <c r="P440" s="68"/>
      <c r="Q440" s="67"/>
      <c r="R440" s="67"/>
      <c r="S440" s="67"/>
      <c r="T440" s="71"/>
      <c r="U440" s="71"/>
      <c r="V440" s="71" t="s">
        <v>0</v>
      </c>
      <c r="W440" s="72"/>
      <c r="X440" s="68"/>
    </row>
    <row r="441" spans="1:37" ht="25.5">
      <c r="D441" s="66" t="s">
        <v>576</v>
      </c>
      <c r="E441" s="67"/>
      <c r="F441" s="68"/>
      <c r="G441" s="69"/>
      <c r="H441" s="69"/>
      <c r="I441" s="69"/>
      <c r="J441" s="69"/>
      <c r="K441" s="70"/>
      <c r="L441" s="70"/>
      <c r="M441" s="67"/>
      <c r="N441" s="67"/>
      <c r="O441" s="68"/>
      <c r="P441" s="68"/>
      <c r="Q441" s="67"/>
      <c r="R441" s="67"/>
      <c r="S441" s="67"/>
      <c r="T441" s="71"/>
      <c r="U441" s="71"/>
      <c r="V441" s="71" t="s">
        <v>0</v>
      </c>
      <c r="W441" s="72"/>
      <c r="X441" s="68"/>
    </row>
    <row r="442" spans="1:37">
      <c r="D442" s="66" t="s">
        <v>573</v>
      </c>
      <c r="E442" s="67"/>
      <c r="F442" s="68"/>
      <c r="G442" s="69"/>
      <c r="H442" s="69"/>
      <c r="I442" s="69"/>
      <c r="J442" s="69"/>
      <c r="K442" s="70"/>
      <c r="L442" s="70"/>
      <c r="M442" s="67"/>
      <c r="N442" s="67"/>
      <c r="O442" s="68"/>
      <c r="P442" s="68"/>
      <c r="Q442" s="67"/>
      <c r="R442" s="67"/>
      <c r="S442" s="67"/>
      <c r="T442" s="71"/>
      <c r="U442" s="71"/>
      <c r="V442" s="71" t="s">
        <v>0</v>
      </c>
      <c r="W442" s="72"/>
      <c r="X442" s="68"/>
    </row>
    <row r="443" spans="1:37" ht="25.5">
      <c r="D443" s="66" t="s">
        <v>577</v>
      </c>
      <c r="E443" s="67"/>
      <c r="F443" s="68"/>
      <c r="G443" s="69"/>
      <c r="H443" s="69"/>
      <c r="I443" s="69"/>
      <c r="J443" s="69"/>
      <c r="K443" s="70"/>
      <c r="L443" s="70"/>
      <c r="M443" s="67"/>
      <c r="N443" s="67"/>
      <c r="O443" s="68"/>
      <c r="P443" s="68"/>
      <c r="Q443" s="67"/>
      <c r="R443" s="67"/>
      <c r="S443" s="67"/>
      <c r="T443" s="71"/>
      <c r="U443" s="71"/>
      <c r="V443" s="71" t="s">
        <v>0</v>
      </c>
      <c r="W443" s="72"/>
      <c r="X443" s="68"/>
    </row>
    <row r="444" spans="1:37">
      <c r="D444" s="66" t="s">
        <v>578</v>
      </c>
      <c r="E444" s="67"/>
      <c r="F444" s="68"/>
      <c r="G444" s="69"/>
      <c r="H444" s="69"/>
      <c r="I444" s="69"/>
      <c r="J444" s="69"/>
      <c r="K444" s="70"/>
      <c r="L444" s="70"/>
      <c r="M444" s="67"/>
      <c r="N444" s="67"/>
      <c r="O444" s="68"/>
      <c r="P444" s="68"/>
      <c r="Q444" s="67"/>
      <c r="R444" s="67"/>
      <c r="S444" s="67"/>
      <c r="T444" s="71"/>
      <c r="U444" s="71"/>
      <c r="V444" s="71" t="s">
        <v>0</v>
      </c>
      <c r="W444" s="72"/>
      <c r="X444" s="68"/>
    </row>
    <row r="445" spans="1:37" ht="25.5">
      <c r="A445" s="25">
        <v>69</v>
      </c>
      <c r="B445" s="26" t="s">
        <v>132</v>
      </c>
      <c r="C445" s="27" t="s">
        <v>579</v>
      </c>
      <c r="D445" s="28" t="s">
        <v>580</v>
      </c>
      <c r="E445" s="29">
        <v>7.55</v>
      </c>
      <c r="F445" s="30" t="s">
        <v>438</v>
      </c>
      <c r="I445" s="31">
        <f>ROUND(E445*G445,2)</f>
        <v>0</v>
      </c>
      <c r="J445" s="31">
        <f>ROUND(E445*G445,2)</f>
        <v>0</v>
      </c>
      <c r="L445" s="32">
        <f>E445*K445</f>
        <v>0</v>
      </c>
      <c r="N445" s="29">
        <f>E445*M445</f>
        <v>0</v>
      </c>
      <c r="P445" s="30" t="s">
        <v>88</v>
      </c>
      <c r="V445" s="33" t="s">
        <v>68</v>
      </c>
      <c r="X445" s="27" t="s">
        <v>579</v>
      </c>
      <c r="Y445" s="27" t="s">
        <v>579</v>
      </c>
      <c r="Z445" s="30" t="s">
        <v>581</v>
      </c>
      <c r="AA445" s="27" t="s">
        <v>88</v>
      </c>
      <c r="AJ445" s="4" t="s">
        <v>137</v>
      </c>
      <c r="AK445" s="4" t="s">
        <v>92</v>
      </c>
    </row>
    <row r="446" spans="1:37">
      <c r="A446" s="25">
        <v>70</v>
      </c>
      <c r="B446" s="26" t="s">
        <v>132</v>
      </c>
      <c r="C446" s="27" t="s">
        <v>582</v>
      </c>
      <c r="D446" s="28" t="s">
        <v>583</v>
      </c>
      <c r="E446" s="29">
        <v>5</v>
      </c>
      <c r="F446" s="30" t="s">
        <v>237</v>
      </c>
      <c r="I446" s="31">
        <f>ROUND(E446*G446,2)</f>
        <v>0</v>
      </c>
      <c r="J446" s="31">
        <f>ROUND(E446*G446,2)</f>
        <v>0</v>
      </c>
      <c r="L446" s="32">
        <f>E446*K446</f>
        <v>0</v>
      </c>
      <c r="N446" s="29">
        <f>E446*M446</f>
        <v>0</v>
      </c>
      <c r="P446" s="30" t="s">
        <v>88</v>
      </c>
      <c r="V446" s="33" t="s">
        <v>68</v>
      </c>
      <c r="X446" s="27" t="s">
        <v>582</v>
      </c>
      <c r="Y446" s="27" t="s">
        <v>582</v>
      </c>
      <c r="Z446" s="30" t="s">
        <v>581</v>
      </c>
      <c r="AA446" s="27" t="s">
        <v>88</v>
      </c>
      <c r="AJ446" s="4" t="s">
        <v>137</v>
      </c>
      <c r="AK446" s="4" t="s">
        <v>92</v>
      </c>
    </row>
    <row r="447" spans="1:37">
      <c r="D447" s="66" t="s">
        <v>584</v>
      </c>
      <c r="E447" s="67"/>
      <c r="F447" s="68"/>
      <c r="G447" s="69"/>
      <c r="H447" s="69"/>
      <c r="I447" s="69"/>
      <c r="J447" s="69"/>
      <c r="K447" s="70"/>
      <c r="L447" s="70"/>
      <c r="M447" s="67"/>
      <c r="N447" s="67"/>
      <c r="O447" s="68"/>
      <c r="P447" s="68"/>
      <c r="Q447" s="67"/>
      <c r="R447" s="67"/>
      <c r="S447" s="67"/>
      <c r="T447" s="71"/>
      <c r="U447" s="71"/>
      <c r="V447" s="71" t="s">
        <v>0</v>
      </c>
      <c r="W447" s="72"/>
      <c r="X447" s="68"/>
    </row>
    <row r="448" spans="1:37">
      <c r="D448" s="81" t="s">
        <v>585</v>
      </c>
      <c r="E448" s="82">
        <f>J448</f>
        <v>0</v>
      </c>
      <c r="H448" s="82">
        <f>SUM(H224:H447)</f>
        <v>0</v>
      </c>
      <c r="I448" s="82">
        <f>SUM(I224:I447)</f>
        <v>0</v>
      </c>
      <c r="J448" s="82">
        <f>SUM(J224:J447)</f>
        <v>0</v>
      </c>
      <c r="L448" s="83">
        <f>SUM(L224:L447)</f>
        <v>68.539942139999994</v>
      </c>
      <c r="N448" s="84">
        <f>SUM(N224:N447)</f>
        <v>0</v>
      </c>
      <c r="W448" s="34">
        <f>SUM(W224:W447)</f>
        <v>0</v>
      </c>
    </row>
    <row r="450" spans="1:37">
      <c r="B450" s="27" t="s">
        <v>586</v>
      </c>
    </row>
    <row r="451" spans="1:37" ht="25.5">
      <c r="A451" s="25">
        <v>71</v>
      </c>
      <c r="B451" s="26" t="s">
        <v>351</v>
      </c>
      <c r="C451" s="27" t="s">
        <v>587</v>
      </c>
      <c r="D451" s="28" t="s">
        <v>588</v>
      </c>
      <c r="E451" s="29">
        <v>50.14</v>
      </c>
      <c r="F451" s="30" t="s">
        <v>438</v>
      </c>
      <c r="H451" s="31">
        <f>ROUND(E451*G451,2)</f>
        <v>0</v>
      </c>
      <c r="J451" s="31">
        <f>ROUND(E451*G451,2)</f>
        <v>0</v>
      </c>
      <c r="K451" s="32">
        <v>0.10562000000000001</v>
      </c>
      <c r="L451" s="32">
        <f>E451*K451</f>
        <v>5.2957868000000001</v>
      </c>
      <c r="N451" s="29">
        <f>E451*M451</f>
        <v>0</v>
      </c>
      <c r="P451" s="30" t="s">
        <v>88</v>
      </c>
      <c r="V451" s="33" t="s">
        <v>69</v>
      </c>
      <c r="X451" s="27" t="s">
        <v>589</v>
      </c>
      <c r="Y451" s="27" t="s">
        <v>587</v>
      </c>
      <c r="Z451" s="30" t="s">
        <v>366</v>
      </c>
      <c r="AJ451" s="4" t="s">
        <v>91</v>
      </c>
      <c r="AK451" s="4" t="s">
        <v>92</v>
      </c>
    </row>
    <row r="452" spans="1:37">
      <c r="D452" s="66" t="s">
        <v>590</v>
      </c>
      <c r="E452" s="67"/>
      <c r="F452" s="68"/>
      <c r="G452" s="69"/>
      <c r="H452" s="69"/>
      <c r="I452" s="69"/>
      <c r="J452" s="69"/>
      <c r="K452" s="70"/>
      <c r="L452" s="70"/>
      <c r="M452" s="67"/>
      <c r="N452" s="67"/>
      <c r="O452" s="68"/>
      <c r="P452" s="68"/>
      <c r="Q452" s="67"/>
      <c r="R452" s="67"/>
      <c r="S452" s="67"/>
      <c r="T452" s="71"/>
      <c r="U452" s="71"/>
      <c r="V452" s="71" t="s">
        <v>0</v>
      </c>
      <c r="W452" s="72"/>
      <c r="X452" s="68"/>
    </row>
    <row r="453" spans="1:37">
      <c r="D453" s="66" t="s">
        <v>591</v>
      </c>
      <c r="E453" s="67"/>
      <c r="F453" s="68"/>
      <c r="G453" s="69"/>
      <c r="H453" s="69"/>
      <c r="I453" s="69"/>
      <c r="J453" s="69"/>
      <c r="K453" s="70"/>
      <c r="L453" s="70"/>
      <c r="M453" s="67"/>
      <c r="N453" s="67"/>
      <c r="O453" s="68"/>
      <c r="P453" s="68"/>
      <c r="Q453" s="67"/>
      <c r="R453" s="67"/>
      <c r="S453" s="67"/>
      <c r="T453" s="71"/>
      <c r="U453" s="71"/>
      <c r="V453" s="71" t="s">
        <v>0</v>
      </c>
      <c r="W453" s="72"/>
      <c r="X453" s="68"/>
    </row>
    <row r="454" spans="1:37" ht="25.5">
      <c r="D454" s="66" t="s">
        <v>592</v>
      </c>
      <c r="E454" s="67"/>
      <c r="F454" s="68"/>
      <c r="G454" s="69"/>
      <c r="H454" s="69"/>
      <c r="I454" s="69"/>
      <c r="J454" s="69"/>
      <c r="K454" s="70"/>
      <c r="L454" s="70"/>
      <c r="M454" s="67"/>
      <c r="N454" s="67"/>
      <c r="O454" s="68"/>
      <c r="P454" s="68"/>
      <c r="Q454" s="67"/>
      <c r="R454" s="67"/>
      <c r="S454" s="67"/>
      <c r="T454" s="71"/>
      <c r="U454" s="71"/>
      <c r="V454" s="71" t="s">
        <v>0</v>
      </c>
      <c r="W454" s="72"/>
      <c r="X454" s="68"/>
    </row>
    <row r="455" spans="1:37">
      <c r="D455" s="66" t="s">
        <v>593</v>
      </c>
      <c r="E455" s="67"/>
      <c r="F455" s="68"/>
      <c r="G455" s="69"/>
      <c r="H455" s="69"/>
      <c r="I455" s="69"/>
      <c r="J455" s="69"/>
      <c r="K455" s="70"/>
      <c r="L455" s="70"/>
      <c r="M455" s="67"/>
      <c r="N455" s="67"/>
      <c r="O455" s="68"/>
      <c r="P455" s="68"/>
      <c r="Q455" s="67"/>
      <c r="R455" s="67"/>
      <c r="S455" s="67"/>
      <c r="T455" s="71"/>
      <c r="U455" s="71"/>
      <c r="V455" s="71" t="s">
        <v>0</v>
      </c>
      <c r="W455" s="72"/>
      <c r="X455" s="68"/>
    </row>
    <row r="456" spans="1:37">
      <c r="D456" s="73" t="s">
        <v>368</v>
      </c>
      <c r="E456" s="74"/>
      <c r="F456" s="75"/>
      <c r="G456" s="76"/>
      <c r="H456" s="76"/>
      <c r="I456" s="76"/>
      <c r="J456" s="76"/>
      <c r="K456" s="77"/>
      <c r="L456" s="77"/>
      <c r="M456" s="74"/>
      <c r="N456" s="74"/>
      <c r="O456" s="75"/>
      <c r="P456" s="75"/>
      <c r="Q456" s="74"/>
      <c r="R456" s="74"/>
      <c r="S456" s="74"/>
      <c r="T456" s="78"/>
      <c r="U456" s="78"/>
      <c r="V456" s="78" t="s">
        <v>1</v>
      </c>
      <c r="W456" s="79"/>
      <c r="X456" s="75"/>
    </row>
    <row r="457" spans="1:37" ht="38.25">
      <c r="D457" s="73" t="s">
        <v>594</v>
      </c>
      <c r="E457" s="74"/>
      <c r="F457" s="75"/>
      <c r="G457" s="76"/>
      <c r="H457" s="76"/>
      <c r="I457" s="76"/>
      <c r="J457" s="76"/>
      <c r="K457" s="77"/>
      <c r="L457" s="77"/>
      <c r="M457" s="74"/>
      <c r="N457" s="74"/>
      <c r="O457" s="75"/>
      <c r="P457" s="75"/>
      <c r="Q457" s="74"/>
      <c r="R457" s="74"/>
      <c r="S457" s="74"/>
      <c r="T457" s="78"/>
      <c r="U457" s="78"/>
      <c r="V457" s="78" t="s">
        <v>1</v>
      </c>
      <c r="W457" s="79"/>
      <c r="X457" s="75"/>
    </row>
    <row r="458" spans="1:37" ht="38.25">
      <c r="D458" s="73" t="s">
        <v>595</v>
      </c>
      <c r="E458" s="74"/>
      <c r="F458" s="75"/>
      <c r="G458" s="76"/>
      <c r="H458" s="76"/>
      <c r="I458" s="76"/>
      <c r="J458" s="76"/>
      <c r="K458" s="77"/>
      <c r="L458" s="77"/>
      <c r="M458" s="74"/>
      <c r="N458" s="74"/>
      <c r="O458" s="75"/>
      <c r="P458" s="75"/>
      <c r="Q458" s="74"/>
      <c r="R458" s="74"/>
      <c r="S458" s="74"/>
      <c r="T458" s="78"/>
      <c r="U458" s="78"/>
      <c r="V458" s="78" t="s">
        <v>1</v>
      </c>
      <c r="W458" s="79"/>
      <c r="X458" s="75"/>
    </row>
    <row r="459" spans="1:37" ht="25.5">
      <c r="A459" s="25">
        <v>72</v>
      </c>
      <c r="B459" s="26" t="s">
        <v>132</v>
      </c>
      <c r="C459" s="27" t="s">
        <v>596</v>
      </c>
      <c r="D459" s="28" t="s">
        <v>597</v>
      </c>
      <c r="E459" s="29">
        <v>50.640999999999998</v>
      </c>
      <c r="F459" s="30" t="s">
        <v>237</v>
      </c>
      <c r="I459" s="31">
        <f>ROUND(E459*G459,2)</f>
        <v>0</v>
      </c>
      <c r="J459" s="31">
        <f>ROUND(E459*G459,2)</f>
        <v>0</v>
      </c>
      <c r="K459" s="32">
        <v>4.5999999999999999E-2</v>
      </c>
      <c r="L459" s="32">
        <f>E459*K459</f>
        <v>2.3294859999999997</v>
      </c>
      <c r="N459" s="29">
        <f>E459*M459</f>
        <v>0</v>
      </c>
      <c r="P459" s="30" t="s">
        <v>88</v>
      </c>
      <c r="V459" s="33" t="s">
        <v>68</v>
      </c>
      <c r="X459" s="27" t="s">
        <v>596</v>
      </c>
      <c r="Y459" s="27" t="s">
        <v>596</v>
      </c>
      <c r="Z459" s="30" t="s">
        <v>375</v>
      </c>
      <c r="AA459" s="27" t="s">
        <v>88</v>
      </c>
      <c r="AJ459" s="4" t="s">
        <v>137</v>
      </c>
      <c r="AK459" s="4" t="s">
        <v>92</v>
      </c>
    </row>
    <row r="460" spans="1:37">
      <c r="D460" s="66" t="s">
        <v>598</v>
      </c>
      <c r="E460" s="67"/>
      <c r="F460" s="68"/>
      <c r="G460" s="69"/>
      <c r="H460" s="69"/>
      <c r="I460" s="69"/>
      <c r="J460" s="69"/>
      <c r="K460" s="70"/>
      <c r="L460" s="70"/>
      <c r="M460" s="67"/>
      <c r="N460" s="67"/>
      <c r="O460" s="68"/>
      <c r="P460" s="68"/>
      <c r="Q460" s="67"/>
      <c r="R460" s="67"/>
      <c r="S460" s="67"/>
      <c r="T460" s="71"/>
      <c r="U460" s="71"/>
      <c r="V460" s="71" t="s">
        <v>0</v>
      </c>
      <c r="W460" s="72"/>
      <c r="X460" s="68"/>
    </row>
    <row r="461" spans="1:37" ht="25.5">
      <c r="A461" s="25">
        <v>73</v>
      </c>
      <c r="B461" s="26" t="s">
        <v>351</v>
      </c>
      <c r="C461" s="27" t="s">
        <v>599</v>
      </c>
      <c r="D461" s="28" t="s">
        <v>600</v>
      </c>
      <c r="E461" s="29">
        <v>1.0029999999999999</v>
      </c>
      <c r="F461" s="30" t="s">
        <v>87</v>
      </c>
      <c r="H461" s="31">
        <f>ROUND(E461*G461,2)</f>
        <v>0</v>
      </c>
      <c r="J461" s="31">
        <f>ROUND(E461*G461,2)</f>
        <v>0</v>
      </c>
      <c r="K461" s="32">
        <v>2.3628499999999999</v>
      </c>
      <c r="L461" s="32">
        <f>E461*K461</f>
        <v>2.3699385499999996</v>
      </c>
      <c r="N461" s="29">
        <f>E461*M461</f>
        <v>0</v>
      </c>
      <c r="P461" s="30" t="s">
        <v>88</v>
      </c>
      <c r="V461" s="33" t="s">
        <v>69</v>
      </c>
      <c r="X461" s="27" t="s">
        <v>601</v>
      </c>
      <c r="Y461" s="27" t="s">
        <v>599</v>
      </c>
      <c r="Z461" s="30" t="s">
        <v>366</v>
      </c>
      <c r="AJ461" s="4" t="s">
        <v>91</v>
      </c>
      <c r="AK461" s="4" t="s">
        <v>92</v>
      </c>
    </row>
    <row r="462" spans="1:37">
      <c r="D462" s="66" t="s">
        <v>602</v>
      </c>
      <c r="E462" s="67"/>
      <c r="F462" s="68"/>
      <c r="G462" s="69"/>
      <c r="H462" s="69"/>
      <c r="I462" s="69"/>
      <c r="J462" s="69"/>
      <c r="K462" s="70"/>
      <c r="L462" s="70"/>
      <c r="M462" s="67"/>
      <c r="N462" s="67"/>
      <c r="O462" s="68"/>
      <c r="P462" s="68"/>
      <c r="Q462" s="67"/>
      <c r="R462" s="67"/>
      <c r="S462" s="67"/>
      <c r="T462" s="71"/>
      <c r="U462" s="71"/>
      <c r="V462" s="71" t="s">
        <v>0</v>
      </c>
      <c r="W462" s="72"/>
      <c r="X462" s="68"/>
    </row>
    <row r="463" spans="1:37" ht="25.5">
      <c r="A463" s="25">
        <v>74</v>
      </c>
      <c r="B463" s="26" t="s">
        <v>603</v>
      </c>
      <c r="C463" s="27" t="s">
        <v>604</v>
      </c>
      <c r="D463" s="28" t="s">
        <v>605</v>
      </c>
      <c r="E463" s="29">
        <v>189.58799999999999</v>
      </c>
      <c r="F463" s="30" t="s">
        <v>141</v>
      </c>
      <c r="H463" s="31">
        <f>ROUND(E463*G463,2)</f>
        <v>0</v>
      </c>
      <c r="J463" s="31">
        <f>ROUND(E463*G463,2)</f>
        <v>0</v>
      </c>
      <c r="L463" s="32">
        <f>E463*K463</f>
        <v>0</v>
      </c>
      <c r="N463" s="29">
        <f>E463*M463</f>
        <v>0</v>
      </c>
      <c r="P463" s="30" t="s">
        <v>88</v>
      </c>
      <c r="V463" s="33" t="s">
        <v>69</v>
      </c>
      <c r="X463" s="27" t="s">
        <v>606</v>
      </c>
      <c r="Y463" s="27" t="s">
        <v>604</v>
      </c>
      <c r="Z463" s="30" t="s">
        <v>607</v>
      </c>
      <c r="AJ463" s="4" t="s">
        <v>91</v>
      </c>
      <c r="AK463" s="4" t="s">
        <v>92</v>
      </c>
    </row>
    <row r="464" spans="1:37">
      <c r="D464" s="66" t="s">
        <v>521</v>
      </c>
      <c r="E464" s="67"/>
      <c r="F464" s="68"/>
      <c r="G464" s="69"/>
      <c r="H464" s="69"/>
      <c r="I464" s="69"/>
      <c r="J464" s="69"/>
      <c r="K464" s="70"/>
      <c r="L464" s="70"/>
      <c r="M464" s="67"/>
      <c r="N464" s="67"/>
      <c r="O464" s="68"/>
      <c r="P464" s="68"/>
      <c r="Q464" s="67"/>
      <c r="R464" s="67"/>
      <c r="S464" s="67"/>
      <c r="T464" s="71"/>
      <c r="U464" s="71"/>
      <c r="V464" s="71" t="s">
        <v>0</v>
      </c>
      <c r="W464" s="72"/>
      <c r="X464" s="68"/>
    </row>
    <row r="465" spans="1:37">
      <c r="D465" s="66" t="s">
        <v>608</v>
      </c>
      <c r="E465" s="67"/>
      <c r="F465" s="68"/>
      <c r="G465" s="69"/>
      <c r="H465" s="69"/>
      <c r="I465" s="69"/>
      <c r="J465" s="69"/>
      <c r="K465" s="70"/>
      <c r="L465" s="70"/>
      <c r="M465" s="67"/>
      <c r="N465" s="67"/>
      <c r="O465" s="68"/>
      <c r="P465" s="68"/>
      <c r="Q465" s="67"/>
      <c r="R465" s="67"/>
      <c r="S465" s="67"/>
      <c r="T465" s="71"/>
      <c r="U465" s="71"/>
      <c r="V465" s="71" t="s">
        <v>0</v>
      </c>
      <c r="W465" s="72"/>
      <c r="X465" s="68"/>
    </row>
    <row r="466" spans="1:37">
      <c r="D466" s="66" t="s">
        <v>523</v>
      </c>
      <c r="E466" s="67"/>
      <c r="F466" s="68"/>
      <c r="G466" s="69"/>
      <c r="H466" s="69"/>
      <c r="I466" s="69"/>
      <c r="J466" s="69"/>
      <c r="K466" s="70"/>
      <c r="L466" s="70"/>
      <c r="M466" s="67"/>
      <c r="N466" s="67"/>
      <c r="O466" s="68"/>
      <c r="P466" s="68"/>
      <c r="Q466" s="67"/>
      <c r="R466" s="67"/>
      <c r="S466" s="67"/>
      <c r="T466" s="71"/>
      <c r="U466" s="71"/>
      <c r="V466" s="71" t="s">
        <v>0</v>
      </c>
      <c r="W466" s="72"/>
      <c r="X466" s="68"/>
    </row>
    <row r="467" spans="1:37">
      <c r="D467" s="66" t="s">
        <v>609</v>
      </c>
      <c r="E467" s="67"/>
      <c r="F467" s="68"/>
      <c r="G467" s="69"/>
      <c r="H467" s="69"/>
      <c r="I467" s="69"/>
      <c r="J467" s="69"/>
      <c r="K467" s="70"/>
      <c r="L467" s="70"/>
      <c r="M467" s="67"/>
      <c r="N467" s="67"/>
      <c r="O467" s="68"/>
      <c r="P467" s="68"/>
      <c r="Q467" s="67"/>
      <c r="R467" s="67"/>
      <c r="S467" s="67"/>
      <c r="T467" s="71"/>
      <c r="U467" s="71"/>
      <c r="V467" s="71" t="s">
        <v>0</v>
      </c>
      <c r="W467" s="72"/>
      <c r="X467" s="68"/>
    </row>
    <row r="468" spans="1:37">
      <c r="D468" s="66" t="s">
        <v>610</v>
      </c>
      <c r="E468" s="67"/>
      <c r="F468" s="68"/>
      <c r="G468" s="69"/>
      <c r="H468" s="69"/>
      <c r="I468" s="69"/>
      <c r="J468" s="69"/>
      <c r="K468" s="70"/>
      <c r="L468" s="70"/>
      <c r="M468" s="67"/>
      <c r="N468" s="67"/>
      <c r="O468" s="68"/>
      <c r="P468" s="68"/>
      <c r="Q468" s="67"/>
      <c r="R468" s="67"/>
      <c r="S468" s="67"/>
      <c r="T468" s="71"/>
      <c r="U468" s="71"/>
      <c r="V468" s="71" t="s">
        <v>0</v>
      </c>
      <c r="W468" s="72"/>
      <c r="X468" s="68"/>
    </row>
    <row r="469" spans="1:37">
      <c r="D469" s="66" t="s">
        <v>611</v>
      </c>
      <c r="E469" s="67"/>
      <c r="F469" s="68"/>
      <c r="G469" s="69"/>
      <c r="H469" s="69"/>
      <c r="I469" s="69"/>
      <c r="J469" s="69"/>
      <c r="K469" s="70"/>
      <c r="L469" s="70"/>
      <c r="M469" s="67"/>
      <c r="N469" s="67"/>
      <c r="O469" s="68"/>
      <c r="P469" s="68"/>
      <c r="Q469" s="67"/>
      <c r="R469" s="67"/>
      <c r="S469" s="67"/>
      <c r="T469" s="71"/>
      <c r="U469" s="71"/>
      <c r="V469" s="71" t="s">
        <v>0</v>
      </c>
      <c r="W469" s="72"/>
      <c r="X469" s="68"/>
    </row>
    <row r="470" spans="1:37">
      <c r="D470" s="66" t="s">
        <v>612</v>
      </c>
      <c r="E470" s="67"/>
      <c r="F470" s="68"/>
      <c r="G470" s="69"/>
      <c r="H470" s="69"/>
      <c r="I470" s="69"/>
      <c r="J470" s="69"/>
      <c r="K470" s="70"/>
      <c r="L470" s="70"/>
      <c r="M470" s="67"/>
      <c r="N470" s="67"/>
      <c r="O470" s="68"/>
      <c r="P470" s="68"/>
      <c r="Q470" s="67"/>
      <c r="R470" s="67"/>
      <c r="S470" s="67"/>
      <c r="T470" s="71"/>
      <c r="U470" s="71"/>
      <c r="V470" s="71" t="s">
        <v>0</v>
      </c>
      <c r="W470" s="72"/>
      <c r="X470" s="68"/>
    </row>
    <row r="471" spans="1:37">
      <c r="D471" s="66" t="s">
        <v>613</v>
      </c>
      <c r="E471" s="67"/>
      <c r="F471" s="68"/>
      <c r="G471" s="69"/>
      <c r="H471" s="69"/>
      <c r="I471" s="69"/>
      <c r="J471" s="69"/>
      <c r="K471" s="70"/>
      <c r="L471" s="70"/>
      <c r="M471" s="67"/>
      <c r="N471" s="67"/>
      <c r="O471" s="68"/>
      <c r="P471" s="68"/>
      <c r="Q471" s="67"/>
      <c r="R471" s="67"/>
      <c r="S471" s="67"/>
      <c r="T471" s="71"/>
      <c r="U471" s="71"/>
      <c r="V471" s="71" t="s">
        <v>0</v>
      </c>
      <c r="W471" s="72"/>
      <c r="X471" s="68"/>
    </row>
    <row r="472" spans="1:37" ht="25.5">
      <c r="A472" s="25">
        <v>75</v>
      </c>
      <c r="B472" s="26" t="s">
        <v>603</v>
      </c>
      <c r="C472" s="27" t="s">
        <v>614</v>
      </c>
      <c r="D472" s="28" t="s">
        <v>615</v>
      </c>
      <c r="E472" s="29">
        <v>189.58799999999999</v>
      </c>
      <c r="F472" s="30" t="s">
        <v>141</v>
      </c>
      <c r="H472" s="31">
        <f>ROUND(E472*G472,2)</f>
        <v>0</v>
      </c>
      <c r="J472" s="31">
        <f>ROUND(E472*G472,2)</f>
        <v>0</v>
      </c>
      <c r="K472" s="32">
        <v>6.0999999999999997E-4</v>
      </c>
      <c r="L472" s="32">
        <f>E472*K472</f>
        <v>0.11564867999999999</v>
      </c>
      <c r="N472" s="29">
        <f>E472*M472</f>
        <v>0</v>
      </c>
      <c r="P472" s="30" t="s">
        <v>88</v>
      </c>
      <c r="V472" s="33" t="s">
        <v>69</v>
      </c>
      <c r="X472" s="27" t="s">
        <v>616</v>
      </c>
      <c r="Y472" s="27" t="s">
        <v>614</v>
      </c>
      <c r="Z472" s="30" t="s">
        <v>607</v>
      </c>
      <c r="AJ472" s="4" t="s">
        <v>91</v>
      </c>
      <c r="AK472" s="4" t="s">
        <v>92</v>
      </c>
    </row>
    <row r="473" spans="1:37">
      <c r="D473" s="66" t="s">
        <v>617</v>
      </c>
      <c r="E473" s="67"/>
      <c r="F473" s="68"/>
      <c r="G473" s="69"/>
      <c r="H473" s="69"/>
      <c r="I473" s="69"/>
      <c r="J473" s="69"/>
      <c r="K473" s="70"/>
      <c r="L473" s="70"/>
      <c r="M473" s="67"/>
      <c r="N473" s="67"/>
      <c r="O473" s="68"/>
      <c r="P473" s="68"/>
      <c r="Q473" s="67"/>
      <c r="R473" s="67"/>
      <c r="S473" s="67"/>
      <c r="T473" s="71"/>
      <c r="U473" s="71"/>
      <c r="V473" s="71" t="s">
        <v>0</v>
      </c>
      <c r="W473" s="72"/>
      <c r="X473" s="68"/>
    </row>
    <row r="474" spans="1:37" ht="25.5">
      <c r="A474" s="25">
        <v>76</v>
      </c>
      <c r="B474" s="26" t="s">
        <v>603</v>
      </c>
      <c r="C474" s="27" t="s">
        <v>618</v>
      </c>
      <c r="D474" s="28" t="s">
        <v>619</v>
      </c>
      <c r="E474" s="29">
        <v>189.58799999999999</v>
      </c>
      <c r="F474" s="30" t="s">
        <v>141</v>
      </c>
      <c r="H474" s="31">
        <f>ROUND(E474*G474,2)</f>
        <v>0</v>
      </c>
      <c r="J474" s="31">
        <f>ROUND(E474*G474,2)</f>
        <v>0</v>
      </c>
      <c r="L474" s="32">
        <f>E474*K474</f>
        <v>0</v>
      </c>
      <c r="N474" s="29">
        <f>E474*M474</f>
        <v>0</v>
      </c>
      <c r="P474" s="30" t="s">
        <v>88</v>
      </c>
      <c r="V474" s="33" t="s">
        <v>69</v>
      </c>
      <c r="X474" s="27" t="s">
        <v>620</v>
      </c>
      <c r="Y474" s="27" t="s">
        <v>618</v>
      </c>
      <c r="Z474" s="30" t="s">
        <v>607</v>
      </c>
      <c r="AJ474" s="4" t="s">
        <v>91</v>
      </c>
      <c r="AK474" s="4" t="s">
        <v>92</v>
      </c>
    </row>
    <row r="475" spans="1:37">
      <c r="A475" s="25">
        <v>77</v>
      </c>
      <c r="B475" s="26" t="s">
        <v>603</v>
      </c>
      <c r="C475" s="27" t="s">
        <v>621</v>
      </c>
      <c r="D475" s="28" t="s">
        <v>622</v>
      </c>
      <c r="E475" s="29">
        <v>80.272999999999996</v>
      </c>
      <c r="F475" s="30" t="s">
        <v>141</v>
      </c>
      <c r="H475" s="31">
        <f>ROUND(E475*G475,2)</f>
        <v>0</v>
      </c>
      <c r="J475" s="31">
        <f>ROUND(E475*G475,2)</f>
        <v>0</v>
      </c>
      <c r="K475" s="32">
        <v>1.2700000000000001E-3</v>
      </c>
      <c r="L475" s="32">
        <f>E475*K475</f>
        <v>0.10194671</v>
      </c>
      <c r="N475" s="29">
        <f>E475*M475</f>
        <v>0</v>
      </c>
      <c r="P475" s="30" t="s">
        <v>88</v>
      </c>
      <c r="V475" s="33" t="s">
        <v>69</v>
      </c>
      <c r="X475" s="27" t="s">
        <v>623</v>
      </c>
      <c r="Y475" s="27" t="s">
        <v>621</v>
      </c>
      <c r="Z475" s="30" t="s">
        <v>607</v>
      </c>
      <c r="AJ475" s="4" t="s">
        <v>91</v>
      </c>
      <c r="AK475" s="4" t="s">
        <v>92</v>
      </c>
    </row>
    <row r="476" spans="1:37">
      <c r="D476" s="66" t="s">
        <v>624</v>
      </c>
      <c r="E476" s="67"/>
      <c r="F476" s="68"/>
      <c r="G476" s="69"/>
      <c r="H476" s="69"/>
      <c r="I476" s="69"/>
      <c r="J476" s="69"/>
      <c r="K476" s="70"/>
      <c r="L476" s="70"/>
      <c r="M476" s="67"/>
      <c r="N476" s="67"/>
      <c r="O476" s="68"/>
      <c r="P476" s="68"/>
      <c r="Q476" s="67"/>
      <c r="R476" s="67"/>
      <c r="S476" s="67"/>
      <c r="T476" s="71"/>
      <c r="U476" s="71"/>
      <c r="V476" s="71" t="s">
        <v>0</v>
      </c>
      <c r="W476" s="72"/>
      <c r="X476" s="68"/>
    </row>
    <row r="477" spans="1:37">
      <c r="A477" s="25">
        <v>78</v>
      </c>
      <c r="B477" s="26" t="s">
        <v>603</v>
      </c>
      <c r="C477" s="27" t="s">
        <v>625</v>
      </c>
      <c r="D477" s="28" t="s">
        <v>626</v>
      </c>
      <c r="E477" s="29">
        <v>52.726999999999997</v>
      </c>
      <c r="F477" s="30" t="s">
        <v>141</v>
      </c>
      <c r="H477" s="31">
        <f>ROUND(E477*G477,2)</f>
        <v>0</v>
      </c>
      <c r="J477" s="31">
        <f>ROUND(E477*G477,2)</f>
        <v>0</v>
      </c>
      <c r="K477" s="32">
        <v>5.8799999999999998E-3</v>
      </c>
      <c r="L477" s="32">
        <f>E477*K477</f>
        <v>0.31003475999999996</v>
      </c>
      <c r="N477" s="29">
        <f>E477*M477</f>
        <v>0</v>
      </c>
      <c r="P477" s="30" t="s">
        <v>88</v>
      </c>
      <c r="V477" s="33" t="s">
        <v>69</v>
      </c>
      <c r="X477" s="27" t="s">
        <v>627</v>
      </c>
      <c r="Y477" s="27" t="s">
        <v>625</v>
      </c>
      <c r="Z477" s="30" t="s">
        <v>607</v>
      </c>
      <c r="AJ477" s="4" t="s">
        <v>91</v>
      </c>
      <c r="AK477" s="4" t="s">
        <v>92</v>
      </c>
    </row>
    <row r="478" spans="1:37">
      <c r="D478" s="66" t="s">
        <v>628</v>
      </c>
      <c r="E478" s="67"/>
      <c r="F478" s="68"/>
      <c r="G478" s="69"/>
      <c r="H478" s="69"/>
      <c r="I478" s="69"/>
      <c r="J478" s="69"/>
      <c r="K478" s="70"/>
      <c r="L478" s="70"/>
      <c r="M478" s="67"/>
      <c r="N478" s="67"/>
      <c r="O478" s="68"/>
      <c r="P478" s="68"/>
      <c r="Q478" s="67"/>
      <c r="R478" s="67"/>
      <c r="S478" s="67"/>
      <c r="T478" s="71"/>
      <c r="U478" s="71"/>
      <c r="V478" s="71" t="s">
        <v>0</v>
      </c>
      <c r="W478" s="72"/>
      <c r="X478" s="68"/>
    </row>
    <row r="479" spans="1:37" ht="25.5">
      <c r="A479" s="25">
        <v>79</v>
      </c>
      <c r="B479" s="26" t="s">
        <v>160</v>
      </c>
      <c r="C479" s="27" t="s">
        <v>629</v>
      </c>
      <c r="D479" s="28" t="s">
        <v>630</v>
      </c>
      <c r="E479" s="29">
        <v>133</v>
      </c>
      <c r="F479" s="30" t="s">
        <v>141</v>
      </c>
      <c r="H479" s="31">
        <f>ROUND(E479*G479,2)</f>
        <v>0</v>
      </c>
      <c r="J479" s="31">
        <f>ROUND(E479*G479,2)</f>
        <v>0</v>
      </c>
      <c r="K479" s="32">
        <v>2.0000000000000002E-5</v>
      </c>
      <c r="L479" s="32">
        <f>E479*K479</f>
        <v>2.66E-3</v>
      </c>
      <c r="N479" s="29">
        <f>E479*M479</f>
        <v>0</v>
      </c>
      <c r="P479" s="30" t="s">
        <v>88</v>
      </c>
      <c r="V479" s="33" t="s">
        <v>69</v>
      </c>
      <c r="X479" s="27" t="s">
        <v>631</v>
      </c>
      <c r="Y479" s="27" t="s">
        <v>629</v>
      </c>
      <c r="Z479" s="30" t="s">
        <v>632</v>
      </c>
      <c r="AJ479" s="4" t="s">
        <v>91</v>
      </c>
      <c r="AK479" s="4" t="s">
        <v>92</v>
      </c>
    </row>
    <row r="480" spans="1:37">
      <c r="D480" s="66" t="s">
        <v>633</v>
      </c>
      <c r="E480" s="67"/>
      <c r="F480" s="68"/>
      <c r="G480" s="69"/>
      <c r="H480" s="69"/>
      <c r="I480" s="69"/>
      <c r="J480" s="69"/>
      <c r="K480" s="70"/>
      <c r="L480" s="70"/>
      <c r="M480" s="67"/>
      <c r="N480" s="67"/>
      <c r="O480" s="68"/>
      <c r="P480" s="68"/>
      <c r="Q480" s="67"/>
      <c r="R480" s="67"/>
      <c r="S480" s="67"/>
      <c r="T480" s="71"/>
      <c r="U480" s="71"/>
      <c r="V480" s="71" t="s">
        <v>0</v>
      </c>
      <c r="W480" s="72"/>
      <c r="X480" s="68"/>
    </row>
    <row r="481" spans="1:37">
      <c r="A481" s="25">
        <v>80</v>
      </c>
      <c r="B481" s="26" t="s">
        <v>160</v>
      </c>
      <c r="C481" s="27" t="s">
        <v>634</v>
      </c>
      <c r="D481" s="28" t="s">
        <v>635</v>
      </c>
      <c r="E481" s="29">
        <v>79.968999999999994</v>
      </c>
      <c r="F481" s="30" t="s">
        <v>141</v>
      </c>
      <c r="H481" s="31">
        <f>ROUND(E481*G481,2)</f>
        <v>0</v>
      </c>
      <c r="J481" s="31">
        <f>ROUND(E481*G481,2)</f>
        <v>0</v>
      </c>
      <c r="L481" s="32">
        <f>E481*K481</f>
        <v>0</v>
      </c>
      <c r="N481" s="29">
        <f>E481*M481</f>
        <v>0</v>
      </c>
      <c r="P481" s="30" t="s">
        <v>88</v>
      </c>
      <c r="V481" s="33" t="s">
        <v>69</v>
      </c>
      <c r="X481" s="27" t="s">
        <v>636</v>
      </c>
      <c r="Y481" s="27" t="s">
        <v>634</v>
      </c>
      <c r="Z481" s="30" t="s">
        <v>632</v>
      </c>
      <c r="AJ481" s="4" t="s">
        <v>91</v>
      </c>
      <c r="AK481" s="4" t="s">
        <v>92</v>
      </c>
    </row>
    <row r="482" spans="1:37" ht="25.5">
      <c r="D482" s="66" t="s">
        <v>637</v>
      </c>
      <c r="E482" s="67"/>
      <c r="F482" s="68"/>
      <c r="G482" s="69"/>
      <c r="H482" s="69"/>
      <c r="I482" s="69"/>
      <c r="J482" s="69"/>
      <c r="K482" s="70"/>
      <c r="L482" s="70"/>
      <c r="M482" s="67"/>
      <c r="N482" s="67"/>
      <c r="O482" s="68"/>
      <c r="P482" s="68"/>
      <c r="Q482" s="67"/>
      <c r="R482" s="67"/>
      <c r="S482" s="67"/>
      <c r="T482" s="71"/>
      <c r="U482" s="71"/>
      <c r="V482" s="71" t="s">
        <v>0</v>
      </c>
      <c r="W482" s="72"/>
      <c r="X482" s="68"/>
    </row>
    <row r="483" spans="1:37">
      <c r="D483" s="66" t="s">
        <v>638</v>
      </c>
      <c r="E483" s="67"/>
      <c r="F483" s="68"/>
      <c r="G483" s="69"/>
      <c r="H483" s="69"/>
      <c r="I483" s="69"/>
      <c r="J483" s="69"/>
      <c r="K483" s="70"/>
      <c r="L483" s="70"/>
      <c r="M483" s="67"/>
      <c r="N483" s="67"/>
      <c r="O483" s="68"/>
      <c r="P483" s="68"/>
      <c r="Q483" s="67"/>
      <c r="R483" s="67"/>
      <c r="S483" s="67"/>
      <c r="T483" s="71"/>
      <c r="U483" s="71"/>
      <c r="V483" s="71" t="s">
        <v>0</v>
      </c>
      <c r="W483" s="72"/>
      <c r="X483" s="68"/>
    </row>
    <row r="484" spans="1:37">
      <c r="A484" s="25">
        <v>81</v>
      </c>
      <c r="B484" s="26" t="s">
        <v>84</v>
      </c>
      <c r="C484" s="27" t="s">
        <v>639</v>
      </c>
      <c r="D484" s="28" t="s">
        <v>640</v>
      </c>
      <c r="E484" s="29">
        <v>97.816000000000003</v>
      </c>
      <c r="F484" s="30" t="s">
        <v>87</v>
      </c>
      <c r="H484" s="31">
        <f>ROUND(E484*G484,2)</f>
        <v>0</v>
      </c>
      <c r="J484" s="31">
        <f>ROUND(E484*G484,2)</f>
        <v>0</v>
      </c>
      <c r="L484" s="32">
        <f>E484*K484</f>
        <v>0</v>
      </c>
      <c r="N484" s="29">
        <f>E484*M484</f>
        <v>0</v>
      </c>
      <c r="P484" s="30" t="s">
        <v>88</v>
      </c>
      <c r="V484" s="33" t="s">
        <v>69</v>
      </c>
      <c r="X484" s="27" t="s">
        <v>641</v>
      </c>
      <c r="Y484" s="27" t="s">
        <v>639</v>
      </c>
      <c r="Z484" s="30" t="s">
        <v>642</v>
      </c>
      <c r="AJ484" s="4" t="s">
        <v>91</v>
      </c>
      <c r="AK484" s="4" t="s">
        <v>92</v>
      </c>
    </row>
    <row r="485" spans="1:37">
      <c r="A485" s="25">
        <v>82</v>
      </c>
      <c r="B485" s="26" t="s">
        <v>160</v>
      </c>
      <c r="C485" s="27" t="s">
        <v>643</v>
      </c>
      <c r="D485" s="28" t="s">
        <v>644</v>
      </c>
      <c r="E485" s="29">
        <v>278.78699999999998</v>
      </c>
      <c r="F485" s="30" t="s">
        <v>135</v>
      </c>
      <c r="H485" s="31">
        <f>ROUND(E485*G485,2)</f>
        <v>0</v>
      </c>
      <c r="J485" s="31">
        <f>ROUND(E485*G485,2)</f>
        <v>0</v>
      </c>
      <c r="L485" s="32">
        <f>E485*K485</f>
        <v>0</v>
      </c>
      <c r="N485" s="29">
        <f>E485*M485</f>
        <v>0</v>
      </c>
      <c r="P485" s="30" t="s">
        <v>88</v>
      </c>
      <c r="V485" s="33" t="s">
        <v>69</v>
      </c>
      <c r="X485" s="27" t="s">
        <v>645</v>
      </c>
      <c r="Y485" s="27" t="s">
        <v>643</v>
      </c>
      <c r="Z485" s="30" t="s">
        <v>646</v>
      </c>
      <c r="AJ485" s="4" t="s">
        <v>91</v>
      </c>
      <c r="AK485" s="4" t="s">
        <v>92</v>
      </c>
    </row>
    <row r="486" spans="1:37">
      <c r="D486" s="81" t="s">
        <v>647</v>
      </c>
      <c r="E486" s="82">
        <f>J486</f>
        <v>0</v>
      </c>
      <c r="H486" s="82">
        <f>SUM(H450:H485)</f>
        <v>0</v>
      </c>
      <c r="I486" s="82">
        <f>SUM(I450:I485)</f>
        <v>0</v>
      </c>
      <c r="J486" s="82">
        <f>SUM(J450:J485)</f>
        <v>0</v>
      </c>
      <c r="L486" s="83">
        <f>SUM(L450:L485)</f>
        <v>10.525501499999999</v>
      </c>
      <c r="N486" s="84">
        <f>SUM(N450:N485)</f>
        <v>0</v>
      </c>
      <c r="W486" s="34">
        <f>SUM(W450:W485)</f>
        <v>0</v>
      </c>
    </row>
    <row r="488" spans="1:37">
      <c r="D488" s="81" t="s">
        <v>648</v>
      </c>
      <c r="E488" s="84">
        <f>J488</f>
        <v>0</v>
      </c>
      <c r="H488" s="82">
        <f>+H51+H76+H157+H199+H222+H448+H486</f>
        <v>0</v>
      </c>
      <c r="I488" s="82">
        <f>+I51+I76+I157+I199+I222+I448+I486</f>
        <v>0</v>
      </c>
      <c r="J488" s="82">
        <f>+J51+J76+J157+J199+J222+J448+J486</f>
        <v>0</v>
      </c>
      <c r="L488" s="83">
        <f>+L51+L76+L157+L199+L222+L448+L486</f>
        <v>278.78661742999998</v>
      </c>
      <c r="N488" s="84">
        <f>+N51+N76+N157+N199+N222+N448+N486</f>
        <v>0</v>
      </c>
      <c r="W488" s="34">
        <f>+W51+W76+W157+W199+W222+W448+W486</f>
        <v>0</v>
      </c>
    </row>
    <row r="490" spans="1:37">
      <c r="B490" s="65" t="s">
        <v>649</v>
      </c>
    </row>
    <row r="491" spans="1:37">
      <c r="B491" s="27" t="s">
        <v>650</v>
      </c>
    </row>
    <row r="492" spans="1:37" ht="25.5">
      <c r="A492" s="25">
        <v>83</v>
      </c>
      <c r="B492" s="26" t="s">
        <v>651</v>
      </c>
      <c r="C492" s="27" t="s">
        <v>652</v>
      </c>
      <c r="D492" s="28" t="s">
        <v>653</v>
      </c>
      <c r="E492" s="29">
        <v>9.1</v>
      </c>
      <c r="F492" s="30" t="s">
        <v>141</v>
      </c>
      <c r="H492" s="31">
        <f>ROUND(E492*G492,2)</f>
        <v>0</v>
      </c>
      <c r="J492" s="31">
        <f>ROUND(E492*G492,2)</f>
        <v>0</v>
      </c>
      <c r="K492" s="32">
        <v>1.4599999999999999E-3</v>
      </c>
      <c r="L492" s="32">
        <f>E492*K492</f>
        <v>1.3285999999999999E-2</v>
      </c>
      <c r="N492" s="29">
        <f>E492*M492</f>
        <v>0</v>
      </c>
      <c r="P492" s="30" t="s">
        <v>88</v>
      </c>
      <c r="V492" s="33" t="s">
        <v>654</v>
      </c>
      <c r="X492" s="27" t="s">
        <v>655</v>
      </c>
      <c r="Y492" s="27" t="s">
        <v>652</v>
      </c>
      <c r="Z492" s="30" t="s">
        <v>136</v>
      </c>
      <c r="AJ492" s="4" t="s">
        <v>656</v>
      </c>
      <c r="AK492" s="4" t="s">
        <v>92</v>
      </c>
    </row>
    <row r="493" spans="1:37">
      <c r="D493" s="66" t="s">
        <v>657</v>
      </c>
      <c r="E493" s="67"/>
      <c r="F493" s="68"/>
      <c r="G493" s="69"/>
      <c r="H493" s="69"/>
      <c r="I493" s="69"/>
      <c r="J493" s="69"/>
      <c r="K493" s="70"/>
      <c r="L493" s="70"/>
      <c r="M493" s="67"/>
      <c r="N493" s="67"/>
      <c r="O493" s="68"/>
      <c r="P493" s="68"/>
      <c r="Q493" s="67"/>
      <c r="R493" s="67"/>
      <c r="S493" s="67"/>
      <c r="T493" s="71"/>
      <c r="U493" s="71"/>
      <c r="V493" s="71" t="s">
        <v>0</v>
      </c>
      <c r="W493" s="72"/>
      <c r="X493" s="68"/>
    </row>
    <row r="494" spans="1:37">
      <c r="D494" s="73" t="s">
        <v>658</v>
      </c>
      <c r="E494" s="74"/>
      <c r="F494" s="75"/>
      <c r="G494" s="76"/>
      <c r="H494" s="76"/>
      <c r="I494" s="76"/>
      <c r="J494" s="76"/>
      <c r="K494" s="77"/>
      <c r="L494" s="77"/>
      <c r="M494" s="74"/>
      <c r="N494" s="74"/>
      <c r="O494" s="75"/>
      <c r="P494" s="75"/>
      <c r="Q494" s="74"/>
      <c r="R494" s="74"/>
      <c r="S494" s="74"/>
      <c r="T494" s="78"/>
      <c r="U494" s="78"/>
      <c r="V494" s="78" t="s">
        <v>1</v>
      </c>
      <c r="W494" s="79"/>
      <c r="X494" s="75"/>
    </row>
    <row r="495" spans="1:37" ht="25.5">
      <c r="A495" s="25">
        <v>84</v>
      </c>
      <c r="B495" s="26" t="s">
        <v>651</v>
      </c>
      <c r="C495" s="27" t="s">
        <v>659</v>
      </c>
      <c r="D495" s="28" t="s">
        <v>660</v>
      </c>
      <c r="E495" s="29">
        <v>31.257999999999999</v>
      </c>
      <c r="F495" s="30" t="s">
        <v>141</v>
      </c>
      <c r="H495" s="31">
        <f>ROUND(E495*G495,2)</f>
        <v>0</v>
      </c>
      <c r="J495" s="31">
        <f>ROUND(E495*G495,2)</f>
        <v>0</v>
      </c>
      <c r="K495" s="32">
        <v>1.6000000000000001E-3</v>
      </c>
      <c r="L495" s="32">
        <f>E495*K495</f>
        <v>5.0012800000000003E-2</v>
      </c>
      <c r="N495" s="29">
        <f>E495*M495</f>
        <v>0</v>
      </c>
      <c r="P495" s="30" t="s">
        <v>88</v>
      </c>
      <c r="V495" s="33" t="s">
        <v>654</v>
      </c>
      <c r="X495" s="27" t="s">
        <v>661</v>
      </c>
      <c r="Y495" s="27" t="s">
        <v>659</v>
      </c>
      <c r="Z495" s="30" t="s">
        <v>136</v>
      </c>
      <c r="AJ495" s="4" t="s">
        <v>656</v>
      </c>
      <c r="AK495" s="4" t="s">
        <v>92</v>
      </c>
    </row>
    <row r="496" spans="1:37">
      <c r="D496" s="66" t="s">
        <v>662</v>
      </c>
      <c r="E496" s="67"/>
      <c r="F496" s="68"/>
      <c r="G496" s="69"/>
      <c r="H496" s="69"/>
      <c r="I496" s="69"/>
      <c r="J496" s="69"/>
      <c r="K496" s="70"/>
      <c r="L496" s="70"/>
      <c r="M496" s="67"/>
      <c r="N496" s="67"/>
      <c r="O496" s="68"/>
      <c r="P496" s="68"/>
      <c r="Q496" s="67"/>
      <c r="R496" s="67"/>
      <c r="S496" s="67"/>
      <c r="T496" s="71"/>
      <c r="U496" s="71"/>
      <c r="V496" s="71" t="s">
        <v>0</v>
      </c>
      <c r="W496" s="72"/>
      <c r="X496" s="68"/>
    </row>
    <row r="497" spans="1:37">
      <c r="D497" s="66" t="s">
        <v>663</v>
      </c>
      <c r="E497" s="67"/>
      <c r="F497" s="68"/>
      <c r="G497" s="69"/>
      <c r="H497" s="69"/>
      <c r="I497" s="69"/>
      <c r="J497" s="69"/>
      <c r="K497" s="70"/>
      <c r="L497" s="70"/>
      <c r="M497" s="67"/>
      <c r="N497" s="67"/>
      <c r="O497" s="68"/>
      <c r="P497" s="68"/>
      <c r="Q497" s="67"/>
      <c r="R497" s="67"/>
      <c r="S497" s="67"/>
      <c r="T497" s="71"/>
      <c r="U497" s="71"/>
      <c r="V497" s="71" t="s">
        <v>0</v>
      </c>
      <c r="W497" s="72"/>
      <c r="X497" s="68"/>
    </row>
    <row r="498" spans="1:37">
      <c r="D498" s="73" t="s">
        <v>658</v>
      </c>
      <c r="E498" s="74"/>
      <c r="F498" s="75"/>
      <c r="G498" s="76"/>
      <c r="H498" s="76"/>
      <c r="I498" s="76"/>
      <c r="J498" s="76"/>
      <c r="K498" s="77"/>
      <c r="L498" s="77"/>
      <c r="M498" s="74"/>
      <c r="N498" s="74"/>
      <c r="O498" s="75"/>
      <c r="P498" s="75"/>
      <c r="Q498" s="74"/>
      <c r="R498" s="74"/>
      <c r="S498" s="74"/>
      <c r="T498" s="78"/>
      <c r="U498" s="78"/>
      <c r="V498" s="78" t="s">
        <v>1</v>
      </c>
      <c r="W498" s="79"/>
      <c r="X498" s="75"/>
    </row>
    <row r="499" spans="1:37" ht="25.5">
      <c r="A499" s="25">
        <v>85</v>
      </c>
      <c r="B499" s="26" t="s">
        <v>651</v>
      </c>
      <c r="C499" s="27" t="s">
        <v>664</v>
      </c>
      <c r="D499" s="28" t="s">
        <v>665</v>
      </c>
      <c r="E499" s="29">
        <v>16.975000000000001</v>
      </c>
      <c r="F499" s="30" t="s">
        <v>141</v>
      </c>
      <c r="H499" s="31">
        <f>ROUND(E499*G499,2)</f>
        <v>0</v>
      </c>
      <c r="J499" s="31">
        <f>ROUND(E499*G499,2)</f>
        <v>0</v>
      </c>
      <c r="L499" s="32">
        <f>E499*K499</f>
        <v>0</v>
      </c>
      <c r="N499" s="29">
        <f>E499*M499</f>
        <v>0</v>
      </c>
      <c r="P499" s="30" t="s">
        <v>88</v>
      </c>
      <c r="V499" s="33" t="s">
        <v>654</v>
      </c>
      <c r="X499" s="27" t="s">
        <v>666</v>
      </c>
      <c r="Y499" s="27" t="s">
        <v>664</v>
      </c>
      <c r="Z499" s="30" t="s">
        <v>152</v>
      </c>
      <c r="AJ499" s="4" t="s">
        <v>656</v>
      </c>
      <c r="AK499" s="4" t="s">
        <v>92</v>
      </c>
    </row>
    <row r="500" spans="1:37" ht="25.5">
      <c r="D500" s="66" t="s">
        <v>667</v>
      </c>
      <c r="E500" s="67"/>
      <c r="F500" s="68"/>
      <c r="G500" s="69"/>
      <c r="H500" s="69"/>
      <c r="I500" s="69"/>
      <c r="J500" s="69"/>
      <c r="K500" s="70"/>
      <c r="L500" s="70"/>
      <c r="M500" s="67"/>
      <c r="N500" s="67"/>
      <c r="O500" s="68"/>
      <c r="P500" s="68"/>
      <c r="Q500" s="67"/>
      <c r="R500" s="67"/>
      <c r="S500" s="67"/>
      <c r="T500" s="71"/>
      <c r="U500" s="71"/>
      <c r="V500" s="71" t="s">
        <v>0</v>
      </c>
      <c r="W500" s="72"/>
      <c r="X500" s="68"/>
    </row>
    <row r="501" spans="1:37">
      <c r="D501" s="66" t="s">
        <v>668</v>
      </c>
      <c r="E501" s="67"/>
      <c r="F501" s="68"/>
      <c r="G501" s="69"/>
      <c r="H501" s="69"/>
      <c r="I501" s="69"/>
      <c r="J501" s="69"/>
      <c r="K501" s="70"/>
      <c r="L501" s="70"/>
      <c r="M501" s="67"/>
      <c r="N501" s="67"/>
      <c r="O501" s="68"/>
      <c r="P501" s="68"/>
      <c r="Q501" s="67"/>
      <c r="R501" s="67"/>
      <c r="S501" s="67"/>
      <c r="T501" s="71"/>
      <c r="U501" s="71"/>
      <c r="V501" s="71" t="s">
        <v>0</v>
      </c>
      <c r="W501" s="72"/>
      <c r="X501" s="68"/>
    </row>
    <row r="502" spans="1:37" ht="25.5">
      <c r="D502" s="66" t="s">
        <v>669</v>
      </c>
      <c r="E502" s="67"/>
      <c r="F502" s="68"/>
      <c r="G502" s="69"/>
      <c r="H502" s="69"/>
      <c r="I502" s="69"/>
      <c r="J502" s="69"/>
      <c r="K502" s="70"/>
      <c r="L502" s="70"/>
      <c r="M502" s="67"/>
      <c r="N502" s="67"/>
      <c r="O502" s="68"/>
      <c r="P502" s="68"/>
      <c r="Q502" s="67"/>
      <c r="R502" s="67"/>
      <c r="S502" s="67"/>
      <c r="T502" s="71"/>
      <c r="U502" s="71"/>
      <c r="V502" s="71" t="s">
        <v>0</v>
      </c>
      <c r="W502" s="72"/>
      <c r="X502" s="68"/>
    </row>
    <row r="503" spans="1:37">
      <c r="A503" s="25">
        <v>86</v>
      </c>
      <c r="B503" s="26" t="s">
        <v>132</v>
      </c>
      <c r="C503" s="27" t="s">
        <v>670</v>
      </c>
      <c r="D503" s="28" t="s">
        <v>671</v>
      </c>
      <c r="E503" s="29">
        <v>19.521000000000001</v>
      </c>
      <c r="F503" s="30" t="s">
        <v>141</v>
      </c>
      <c r="I503" s="31">
        <f>ROUND(E503*G503,2)</f>
        <v>0</v>
      </c>
      <c r="J503" s="31">
        <f>ROUND(E503*G503,2)</f>
        <v>0</v>
      </c>
      <c r="K503" s="32">
        <v>6.4000000000000005E-4</v>
      </c>
      <c r="L503" s="32">
        <f>E503*K503</f>
        <v>1.2493440000000001E-2</v>
      </c>
      <c r="N503" s="29">
        <f>E503*M503</f>
        <v>0</v>
      </c>
      <c r="P503" s="30" t="s">
        <v>88</v>
      </c>
      <c r="V503" s="33" t="s">
        <v>68</v>
      </c>
      <c r="X503" s="27" t="s">
        <v>670</v>
      </c>
      <c r="Y503" s="27" t="s">
        <v>670</v>
      </c>
      <c r="Z503" s="30" t="s">
        <v>672</v>
      </c>
      <c r="AA503" s="27" t="s">
        <v>88</v>
      </c>
      <c r="AJ503" s="4" t="s">
        <v>673</v>
      </c>
      <c r="AK503" s="4" t="s">
        <v>92</v>
      </c>
    </row>
    <row r="504" spans="1:37">
      <c r="D504" s="66" t="s">
        <v>674</v>
      </c>
      <c r="E504" s="67"/>
      <c r="F504" s="68"/>
      <c r="G504" s="69"/>
      <c r="H504" s="69"/>
      <c r="I504" s="69"/>
      <c r="J504" s="69"/>
      <c r="K504" s="70"/>
      <c r="L504" s="70"/>
      <c r="M504" s="67"/>
      <c r="N504" s="67"/>
      <c r="O504" s="68"/>
      <c r="P504" s="68"/>
      <c r="Q504" s="67"/>
      <c r="R504" s="67"/>
      <c r="S504" s="67"/>
      <c r="T504" s="71"/>
      <c r="U504" s="71"/>
      <c r="V504" s="71" t="s">
        <v>0</v>
      </c>
      <c r="W504" s="72"/>
      <c r="X504" s="68"/>
    </row>
    <row r="505" spans="1:37">
      <c r="A505" s="25">
        <v>87</v>
      </c>
      <c r="B505" s="26" t="s">
        <v>651</v>
      </c>
      <c r="C505" s="27" t="s">
        <v>675</v>
      </c>
      <c r="D505" s="28" t="s">
        <v>676</v>
      </c>
      <c r="E505" s="29">
        <v>159.10400000000001</v>
      </c>
      <c r="F505" s="30" t="s">
        <v>141</v>
      </c>
      <c r="H505" s="31">
        <f>ROUND(E505*G505,2)</f>
        <v>0</v>
      </c>
      <c r="J505" s="31">
        <f>ROUND(E505*G505,2)</f>
        <v>0</v>
      </c>
      <c r="K505" s="32">
        <v>4.0000000000000002E-4</v>
      </c>
      <c r="L505" s="32">
        <f>E505*K505</f>
        <v>6.3641600000000006E-2</v>
      </c>
      <c r="N505" s="29">
        <f>E505*M505</f>
        <v>0</v>
      </c>
      <c r="P505" s="30" t="s">
        <v>88</v>
      </c>
      <c r="V505" s="33" t="s">
        <v>654</v>
      </c>
      <c r="X505" s="27" t="s">
        <v>677</v>
      </c>
      <c r="Y505" s="27" t="s">
        <v>675</v>
      </c>
      <c r="Z505" s="30" t="s">
        <v>152</v>
      </c>
      <c r="AJ505" s="4" t="s">
        <v>656</v>
      </c>
      <c r="AK505" s="4" t="s">
        <v>92</v>
      </c>
    </row>
    <row r="506" spans="1:37" ht="38.25">
      <c r="D506" s="66" t="s">
        <v>678</v>
      </c>
      <c r="E506" s="67"/>
      <c r="F506" s="68"/>
      <c r="G506" s="69"/>
      <c r="H506" s="69"/>
      <c r="I506" s="69"/>
      <c r="J506" s="69"/>
      <c r="K506" s="70"/>
      <c r="L506" s="70"/>
      <c r="M506" s="67"/>
      <c r="N506" s="67"/>
      <c r="O506" s="68"/>
      <c r="P506" s="68"/>
      <c r="Q506" s="67"/>
      <c r="R506" s="67"/>
      <c r="S506" s="67"/>
      <c r="T506" s="71"/>
      <c r="U506" s="71"/>
      <c r="V506" s="71" t="s">
        <v>0</v>
      </c>
      <c r="W506" s="72"/>
      <c r="X506" s="68"/>
    </row>
    <row r="507" spans="1:37" ht="25.5">
      <c r="D507" s="66" t="s">
        <v>679</v>
      </c>
      <c r="E507" s="67"/>
      <c r="F507" s="68"/>
      <c r="G507" s="69"/>
      <c r="H507" s="69"/>
      <c r="I507" s="69"/>
      <c r="J507" s="69"/>
      <c r="K507" s="70"/>
      <c r="L507" s="70"/>
      <c r="M507" s="67"/>
      <c r="N507" s="67"/>
      <c r="O507" s="68"/>
      <c r="P507" s="68"/>
      <c r="Q507" s="67"/>
      <c r="R507" s="67"/>
      <c r="S507" s="67"/>
      <c r="T507" s="71"/>
      <c r="U507" s="71"/>
      <c r="V507" s="71" t="s">
        <v>0</v>
      </c>
      <c r="W507" s="72"/>
      <c r="X507" s="68"/>
    </row>
    <row r="508" spans="1:37">
      <c r="D508" s="66" t="s">
        <v>680</v>
      </c>
      <c r="E508" s="67"/>
      <c r="F508" s="68"/>
      <c r="G508" s="69"/>
      <c r="H508" s="69"/>
      <c r="I508" s="69"/>
      <c r="J508" s="69"/>
      <c r="K508" s="70"/>
      <c r="L508" s="70"/>
      <c r="M508" s="67"/>
      <c r="N508" s="67"/>
      <c r="O508" s="68"/>
      <c r="P508" s="68"/>
      <c r="Q508" s="67"/>
      <c r="R508" s="67"/>
      <c r="S508" s="67"/>
      <c r="T508" s="71"/>
      <c r="U508" s="71"/>
      <c r="V508" s="71" t="s">
        <v>0</v>
      </c>
      <c r="W508" s="72"/>
      <c r="X508" s="68"/>
    </row>
    <row r="509" spans="1:37">
      <c r="D509" s="66" t="s">
        <v>681</v>
      </c>
      <c r="E509" s="67"/>
      <c r="F509" s="68"/>
      <c r="G509" s="69"/>
      <c r="H509" s="69"/>
      <c r="I509" s="69"/>
      <c r="J509" s="69"/>
      <c r="K509" s="70"/>
      <c r="L509" s="70"/>
      <c r="M509" s="67"/>
      <c r="N509" s="67"/>
      <c r="O509" s="68"/>
      <c r="P509" s="68"/>
      <c r="Q509" s="67"/>
      <c r="R509" s="67"/>
      <c r="S509" s="67"/>
      <c r="T509" s="71"/>
      <c r="U509" s="71"/>
      <c r="V509" s="71" t="s">
        <v>0</v>
      </c>
      <c r="W509" s="72"/>
      <c r="X509" s="68"/>
    </row>
    <row r="510" spans="1:37">
      <c r="D510" s="66" t="s">
        <v>682</v>
      </c>
      <c r="E510" s="67"/>
      <c r="F510" s="68"/>
      <c r="G510" s="69"/>
      <c r="H510" s="69"/>
      <c r="I510" s="69"/>
      <c r="J510" s="69"/>
      <c r="K510" s="70"/>
      <c r="L510" s="70"/>
      <c r="M510" s="67"/>
      <c r="N510" s="67"/>
      <c r="O510" s="68"/>
      <c r="P510" s="68"/>
      <c r="Q510" s="67"/>
      <c r="R510" s="67"/>
      <c r="S510" s="67"/>
      <c r="T510" s="71"/>
      <c r="U510" s="71"/>
      <c r="V510" s="71" t="s">
        <v>0</v>
      </c>
      <c r="W510" s="72"/>
      <c r="X510" s="68"/>
    </row>
    <row r="511" spans="1:37">
      <c r="D511" s="66" t="s">
        <v>683</v>
      </c>
      <c r="E511" s="67"/>
      <c r="F511" s="68"/>
      <c r="G511" s="69"/>
      <c r="H511" s="69"/>
      <c r="I511" s="69"/>
      <c r="J511" s="69"/>
      <c r="K511" s="70"/>
      <c r="L511" s="70"/>
      <c r="M511" s="67"/>
      <c r="N511" s="67"/>
      <c r="O511" s="68"/>
      <c r="P511" s="68"/>
      <c r="Q511" s="67"/>
      <c r="R511" s="67"/>
      <c r="S511" s="67"/>
      <c r="T511" s="71"/>
      <c r="U511" s="71"/>
      <c r="V511" s="71" t="s">
        <v>0</v>
      </c>
      <c r="W511" s="72"/>
      <c r="X511" s="68"/>
    </row>
    <row r="512" spans="1:37">
      <c r="D512" s="66" t="s">
        <v>684</v>
      </c>
      <c r="E512" s="67"/>
      <c r="F512" s="68"/>
      <c r="G512" s="69"/>
      <c r="H512" s="69"/>
      <c r="I512" s="69"/>
      <c r="J512" s="69"/>
      <c r="K512" s="70"/>
      <c r="L512" s="70"/>
      <c r="M512" s="67"/>
      <c r="N512" s="67"/>
      <c r="O512" s="68"/>
      <c r="P512" s="68"/>
      <c r="Q512" s="67"/>
      <c r="R512" s="67"/>
      <c r="S512" s="67"/>
      <c r="T512" s="71"/>
      <c r="U512" s="71"/>
      <c r="V512" s="71" t="s">
        <v>0</v>
      </c>
      <c r="W512" s="72"/>
      <c r="X512" s="68"/>
    </row>
    <row r="513" spans="1:37">
      <c r="A513" s="25">
        <v>88</v>
      </c>
      <c r="B513" s="26" t="s">
        <v>132</v>
      </c>
      <c r="C513" s="27" t="s">
        <v>685</v>
      </c>
      <c r="D513" s="28" t="s">
        <v>686</v>
      </c>
      <c r="E513" s="29">
        <v>182.97</v>
      </c>
      <c r="F513" s="30" t="s">
        <v>141</v>
      </c>
      <c r="I513" s="31">
        <f>ROUND(E513*G513,2)</f>
        <v>0</v>
      </c>
      <c r="J513" s="31">
        <f>ROUND(E513*G513,2)</f>
        <v>0</v>
      </c>
      <c r="K513" s="32">
        <v>6.1999999999999998E-3</v>
      </c>
      <c r="L513" s="32">
        <f>E513*K513</f>
        <v>1.134414</v>
      </c>
      <c r="N513" s="29">
        <f>E513*M513</f>
        <v>0</v>
      </c>
      <c r="P513" s="30" t="s">
        <v>88</v>
      </c>
      <c r="V513" s="33" t="s">
        <v>68</v>
      </c>
      <c r="X513" s="27" t="s">
        <v>685</v>
      </c>
      <c r="Y513" s="27" t="s">
        <v>685</v>
      </c>
      <c r="Z513" s="30" t="s">
        <v>672</v>
      </c>
      <c r="AA513" s="27" t="s">
        <v>88</v>
      </c>
      <c r="AJ513" s="4" t="s">
        <v>673</v>
      </c>
      <c r="AK513" s="4" t="s">
        <v>92</v>
      </c>
    </row>
    <row r="514" spans="1:37">
      <c r="D514" s="66" t="s">
        <v>687</v>
      </c>
      <c r="E514" s="67"/>
      <c r="F514" s="68"/>
      <c r="G514" s="69"/>
      <c r="H514" s="69"/>
      <c r="I514" s="69"/>
      <c r="J514" s="69"/>
      <c r="K514" s="70"/>
      <c r="L514" s="70"/>
      <c r="M514" s="67"/>
      <c r="N514" s="67"/>
      <c r="O514" s="68"/>
      <c r="P514" s="68"/>
      <c r="Q514" s="67"/>
      <c r="R514" s="67"/>
      <c r="S514" s="67"/>
      <c r="T514" s="71"/>
      <c r="U514" s="71"/>
      <c r="V514" s="71" t="s">
        <v>0</v>
      </c>
      <c r="W514" s="72"/>
      <c r="X514" s="68"/>
    </row>
    <row r="515" spans="1:37">
      <c r="A515" s="25">
        <v>89</v>
      </c>
      <c r="B515" s="26" t="s">
        <v>651</v>
      </c>
      <c r="C515" s="27" t="s">
        <v>688</v>
      </c>
      <c r="D515" s="28" t="s">
        <v>689</v>
      </c>
      <c r="E515" s="29">
        <v>53.305</v>
      </c>
      <c r="F515" s="30" t="s">
        <v>141</v>
      </c>
      <c r="H515" s="31">
        <f>ROUND(E515*G515,2)</f>
        <v>0</v>
      </c>
      <c r="J515" s="31">
        <f>ROUND(E515*G515,2)</f>
        <v>0</v>
      </c>
      <c r="K515" s="32">
        <v>5.6999999999999998E-4</v>
      </c>
      <c r="L515" s="32">
        <f>E515*K515</f>
        <v>3.0383849999999997E-2</v>
      </c>
      <c r="N515" s="29">
        <f>E515*M515</f>
        <v>0</v>
      </c>
      <c r="P515" s="30" t="s">
        <v>88</v>
      </c>
      <c r="V515" s="33" t="s">
        <v>654</v>
      </c>
      <c r="X515" s="27" t="s">
        <v>690</v>
      </c>
      <c r="Y515" s="27" t="s">
        <v>688</v>
      </c>
      <c r="Z515" s="30" t="s">
        <v>152</v>
      </c>
      <c r="AJ515" s="4" t="s">
        <v>656</v>
      </c>
      <c r="AK515" s="4" t="s">
        <v>92</v>
      </c>
    </row>
    <row r="516" spans="1:37" ht="25.5">
      <c r="D516" s="66" t="s">
        <v>691</v>
      </c>
      <c r="E516" s="67"/>
      <c r="F516" s="68"/>
      <c r="G516" s="69"/>
      <c r="H516" s="69"/>
      <c r="I516" s="69"/>
      <c r="J516" s="69"/>
      <c r="K516" s="70"/>
      <c r="L516" s="70"/>
      <c r="M516" s="67"/>
      <c r="N516" s="67"/>
      <c r="O516" s="68"/>
      <c r="P516" s="68"/>
      <c r="Q516" s="67"/>
      <c r="R516" s="67"/>
      <c r="S516" s="67"/>
      <c r="T516" s="71"/>
      <c r="U516" s="71"/>
      <c r="V516" s="71" t="s">
        <v>0</v>
      </c>
      <c r="W516" s="72"/>
      <c r="X516" s="68"/>
    </row>
    <row r="517" spans="1:37" ht="25.5">
      <c r="D517" s="66" t="s">
        <v>692</v>
      </c>
      <c r="E517" s="67"/>
      <c r="F517" s="68"/>
      <c r="G517" s="69"/>
      <c r="H517" s="69"/>
      <c r="I517" s="69"/>
      <c r="J517" s="69"/>
      <c r="K517" s="70"/>
      <c r="L517" s="70"/>
      <c r="M517" s="67"/>
      <c r="N517" s="67"/>
      <c r="O517" s="68"/>
      <c r="P517" s="68"/>
      <c r="Q517" s="67"/>
      <c r="R517" s="67"/>
      <c r="S517" s="67"/>
      <c r="T517" s="71"/>
      <c r="U517" s="71"/>
      <c r="V517" s="71" t="s">
        <v>0</v>
      </c>
      <c r="W517" s="72"/>
      <c r="X517" s="68"/>
    </row>
    <row r="518" spans="1:37">
      <c r="D518" s="66" t="s">
        <v>693</v>
      </c>
      <c r="E518" s="67"/>
      <c r="F518" s="68"/>
      <c r="G518" s="69"/>
      <c r="H518" s="69"/>
      <c r="I518" s="69"/>
      <c r="J518" s="69"/>
      <c r="K518" s="70"/>
      <c r="L518" s="70"/>
      <c r="M518" s="67"/>
      <c r="N518" s="67"/>
      <c r="O518" s="68"/>
      <c r="P518" s="68"/>
      <c r="Q518" s="67"/>
      <c r="R518" s="67"/>
      <c r="S518" s="67"/>
      <c r="T518" s="71"/>
      <c r="U518" s="71"/>
      <c r="V518" s="71" t="s">
        <v>0</v>
      </c>
      <c r="W518" s="72"/>
      <c r="X518" s="68"/>
    </row>
    <row r="519" spans="1:37">
      <c r="D519" s="66" t="s">
        <v>694</v>
      </c>
      <c r="E519" s="67"/>
      <c r="F519" s="68"/>
      <c r="G519" s="69"/>
      <c r="H519" s="69"/>
      <c r="I519" s="69"/>
      <c r="J519" s="69"/>
      <c r="K519" s="70"/>
      <c r="L519" s="70"/>
      <c r="M519" s="67"/>
      <c r="N519" s="67"/>
      <c r="O519" s="68"/>
      <c r="P519" s="68"/>
      <c r="Q519" s="67"/>
      <c r="R519" s="67"/>
      <c r="S519" s="67"/>
      <c r="T519" s="71"/>
      <c r="U519" s="71"/>
      <c r="V519" s="71" t="s">
        <v>0</v>
      </c>
      <c r="W519" s="72"/>
      <c r="X519" s="68"/>
    </row>
    <row r="520" spans="1:37">
      <c r="D520" s="66" t="s">
        <v>695</v>
      </c>
      <c r="E520" s="67"/>
      <c r="F520" s="68"/>
      <c r="G520" s="69"/>
      <c r="H520" s="69"/>
      <c r="I520" s="69"/>
      <c r="J520" s="69"/>
      <c r="K520" s="70"/>
      <c r="L520" s="70"/>
      <c r="M520" s="67"/>
      <c r="N520" s="67"/>
      <c r="O520" s="68"/>
      <c r="P520" s="68"/>
      <c r="Q520" s="67"/>
      <c r="R520" s="67"/>
      <c r="S520" s="67"/>
      <c r="T520" s="71"/>
      <c r="U520" s="71"/>
      <c r="V520" s="71" t="s">
        <v>0</v>
      </c>
      <c r="W520" s="72"/>
      <c r="X520" s="68"/>
    </row>
    <row r="521" spans="1:37">
      <c r="A521" s="25">
        <v>90</v>
      </c>
      <c r="B521" s="26" t="s">
        <v>132</v>
      </c>
      <c r="C521" s="27" t="s">
        <v>685</v>
      </c>
      <c r="D521" s="28" t="s">
        <v>686</v>
      </c>
      <c r="E521" s="29">
        <v>63.966000000000001</v>
      </c>
      <c r="F521" s="30" t="s">
        <v>141</v>
      </c>
      <c r="I521" s="31">
        <f>ROUND(E521*G521,2)</f>
        <v>0</v>
      </c>
      <c r="J521" s="31">
        <f>ROUND(E521*G521,2)</f>
        <v>0</v>
      </c>
      <c r="K521" s="32">
        <v>6.1999999999999998E-3</v>
      </c>
      <c r="L521" s="32">
        <f>E521*K521</f>
        <v>0.39658919999999998</v>
      </c>
      <c r="N521" s="29">
        <f>E521*M521</f>
        <v>0</v>
      </c>
      <c r="P521" s="30" t="s">
        <v>88</v>
      </c>
      <c r="V521" s="33" t="s">
        <v>68</v>
      </c>
      <c r="X521" s="27" t="s">
        <v>685</v>
      </c>
      <c r="Y521" s="27" t="s">
        <v>685</v>
      </c>
      <c r="Z521" s="30" t="s">
        <v>672</v>
      </c>
      <c r="AA521" s="27" t="s">
        <v>88</v>
      </c>
      <c r="AJ521" s="4" t="s">
        <v>673</v>
      </c>
      <c r="AK521" s="4" t="s">
        <v>92</v>
      </c>
    </row>
    <row r="522" spans="1:37">
      <c r="D522" s="66" t="s">
        <v>696</v>
      </c>
      <c r="E522" s="67"/>
      <c r="F522" s="68"/>
      <c r="G522" s="69"/>
      <c r="H522" s="69"/>
      <c r="I522" s="69"/>
      <c r="J522" s="69"/>
      <c r="K522" s="70"/>
      <c r="L522" s="70"/>
      <c r="M522" s="67"/>
      <c r="N522" s="67"/>
      <c r="O522" s="68"/>
      <c r="P522" s="68"/>
      <c r="Q522" s="67"/>
      <c r="R522" s="67"/>
      <c r="S522" s="67"/>
      <c r="T522" s="71"/>
      <c r="U522" s="71"/>
      <c r="V522" s="71" t="s">
        <v>0</v>
      </c>
      <c r="W522" s="72"/>
      <c r="X522" s="68"/>
    </row>
    <row r="523" spans="1:37" ht="25.5">
      <c r="A523" s="25">
        <v>91</v>
      </c>
      <c r="B523" s="26" t="s">
        <v>651</v>
      </c>
      <c r="C523" s="27" t="s">
        <v>697</v>
      </c>
      <c r="D523" s="28" t="s">
        <v>698</v>
      </c>
      <c r="E523" s="29">
        <v>34.914999999999999</v>
      </c>
      <c r="F523" s="30" t="s">
        <v>141</v>
      </c>
      <c r="H523" s="31">
        <f>ROUND(E523*G523,2)</f>
        <v>0</v>
      </c>
      <c r="J523" s="31">
        <f>ROUND(E523*G523,2)</f>
        <v>0</v>
      </c>
      <c r="K523" s="32">
        <v>1.0300000000000001E-3</v>
      </c>
      <c r="L523" s="32">
        <f>E523*K523</f>
        <v>3.596245E-2</v>
      </c>
      <c r="N523" s="29">
        <f>E523*M523</f>
        <v>0</v>
      </c>
      <c r="P523" s="30" t="s">
        <v>88</v>
      </c>
      <c r="V523" s="33" t="s">
        <v>654</v>
      </c>
      <c r="X523" s="27" t="s">
        <v>699</v>
      </c>
      <c r="Y523" s="27" t="s">
        <v>697</v>
      </c>
      <c r="Z523" s="30" t="s">
        <v>136</v>
      </c>
      <c r="AJ523" s="4" t="s">
        <v>656</v>
      </c>
      <c r="AK523" s="4" t="s">
        <v>92</v>
      </c>
    </row>
    <row r="524" spans="1:37" ht="25.5">
      <c r="D524" s="66" t="s">
        <v>700</v>
      </c>
      <c r="E524" s="67"/>
      <c r="F524" s="68"/>
      <c r="G524" s="69"/>
      <c r="H524" s="69"/>
      <c r="I524" s="69"/>
      <c r="J524" s="69"/>
      <c r="K524" s="70"/>
      <c r="L524" s="70"/>
      <c r="M524" s="67"/>
      <c r="N524" s="67"/>
      <c r="O524" s="68"/>
      <c r="P524" s="68"/>
      <c r="Q524" s="67"/>
      <c r="R524" s="67"/>
      <c r="S524" s="67"/>
      <c r="T524" s="71"/>
      <c r="U524" s="71"/>
      <c r="V524" s="71" t="s">
        <v>0</v>
      </c>
      <c r="W524" s="72"/>
      <c r="X524" s="68"/>
    </row>
    <row r="525" spans="1:37">
      <c r="D525" s="66" t="s">
        <v>701</v>
      </c>
      <c r="E525" s="67"/>
      <c r="F525" s="68"/>
      <c r="G525" s="69"/>
      <c r="H525" s="69"/>
      <c r="I525" s="69"/>
      <c r="J525" s="69"/>
      <c r="K525" s="70"/>
      <c r="L525" s="70"/>
      <c r="M525" s="67"/>
      <c r="N525" s="67"/>
      <c r="O525" s="68"/>
      <c r="P525" s="68"/>
      <c r="Q525" s="67"/>
      <c r="R525" s="67"/>
      <c r="S525" s="67"/>
      <c r="T525" s="71"/>
      <c r="U525" s="71"/>
      <c r="V525" s="71" t="s">
        <v>0</v>
      </c>
      <c r="W525" s="72"/>
      <c r="X525" s="68"/>
    </row>
    <row r="526" spans="1:37" ht="25.5">
      <c r="D526" s="66" t="s">
        <v>702</v>
      </c>
      <c r="E526" s="67"/>
      <c r="F526" s="68"/>
      <c r="G526" s="69"/>
      <c r="H526" s="69"/>
      <c r="I526" s="69"/>
      <c r="J526" s="69"/>
      <c r="K526" s="70"/>
      <c r="L526" s="70"/>
      <c r="M526" s="67"/>
      <c r="N526" s="67"/>
      <c r="O526" s="68"/>
      <c r="P526" s="68"/>
      <c r="Q526" s="67"/>
      <c r="R526" s="67"/>
      <c r="S526" s="67"/>
      <c r="T526" s="71"/>
      <c r="U526" s="71"/>
      <c r="V526" s="71" t="s">
        <v>0</v>
      </c>
      <c r="W526" s="72"/>
      <c r="X526" s="68"/>
    </row>
    <row r="527" spans="1:37" ht="25.5">
      <c r="D527" s="66" t="s">
        <v>703</v>
      </c>
      <c r="E527" s="67"/>
      <c r="F527" s="68"/>
      <c r="G527" s="69"/>
      <c r="H527" s="69"/>
      <c r="I527" s="69"/>
      <c r="J527" s="69"/>
      <c r="K527" s="70"/>
      <c r="L527" s="70"/>
      <c r="M527" s="67"/>
      <c r="N527" s="67"/>
      <c r="O527" s="68"/>
      <c r="P527" s="68"/>
      <c r="Q527" s="67"/>
      <c r="R527" s="67"/>
      <c r="S527" s="67"/>
      <c r="T527" s="71"/>
      <c r="U527" s="71"/>
      <c r="V527" s="71" t="s">
        <v>0</v>
      </c>
      <c r="W527" s="72"/>
      <c r="X527" s="68"/>
    </row>
    <row r="528" spans="1:37" ht="25.5">
      <c r="D528" s="66" t="s">
        <v>704</v>
      </c>
      <c r="E528" s="67"/>
      <c r="F528" s="68"/>
      <c r="G528" s="69"/>
      <c r="H528" s="69"/>
      <c r="I528" s="69"/>
      <c r="J528" s="69"/>
      <c r="K528" s="70"/>
      <c r="L528" s="70"/>
      <c r="M528" s="67"/>
      <c r="N528" s="67"/>
      <c r="O528" s="68"/>
      <c r="P528" s="68"/>
      <c r="Q528" s="67"/>
      <c r="R528" s="67"/>
      <c r="S528" s="67"/>
      <c r="T528" s="71"/>
      <c r="U528" s="71"/>
      <c r="V528" s="71" t="s">
        <v>0</v>
      </c>
      <c r="W528" s="72"/>
      <c r="X528" s="68"/>
    </row>
    <row r="529" spans="1:37">
      <c r="D529" s="66" t="s">
        <v>705</v>
      </c>
      <c r="E529" s="67"/>
      <c r="F529" s="68"/>
      <c r="G529" s="69"/>
      <c r="H529" s="69"/>
      <c r="I529" s="69"/>
      <c r="J529" s="69"/>
      <c r="K529" s="70"/>
      <c r="L529" s="70"/>
      <c r="M529" s="67"/>
      <c r="N529" s="67"/>
      <c r="O529" s="68"/>
      <c r="P529" s="68"/>
      <c r="Q529" s="67"/>
      <c r="R529" s="67"/>
      <c r="S529" s="67"/>
      <c r="T529" s="71"/>
      <c r="U529" s="71"/>
      <c r="V529" s="71" t="s">
        <v>0</v>
      </c>
      <c r="W529" s="72"/>
      <c r="X529" s="68"/>
    </row>
    <row r="530" spans="1:37" ht="25.5">
      <c r="D530" s="73" t="s">
        <v>706</v>
      </c>
      <c r="E530" s="74"/>
      <c r="F530" s="75"/>
      <c r="G530" s="76"/>
      <c r="H530" s="76"/>
      <c r="I530" s="76"/>
      <c r="J530" s="76"/>
      <c r="K530" s="77"/>
      <c r="L530" s="77"/>
      <c r="M530" s="74"/>
      <c r="N530" s="74"/>
      <c r="O530" s="75"/>
      <c r="P530" s="75"/>
      <c r="Q530" s="74"/>
      <c r="R530" s="74"/>
      <c r="S530" s="74"/>
      <c r="T530" s="78"/>
      <c r="U530" s="78"/>
      <c r="V530" s="78" t="s">
        <v>1</v>
      </c>
      <c r="W530" s="79"/>
      <c r="X530" s="75"/>
    </row>
    <row r="531" spans="1:37" ht="25.5">
      <c r="A531" s="25">
        <v>92</v>
      </c>
      <c r="B531" s="26" t="s">
        <v>651</v>
      </c>
      <c r="C531" s="27" t="s">
        <v>707</v>
      </c>
      <c r="D531" s="28" t="s">
        <v>708</v>
      </c>
      <c r="E531" s="29">
        <v>34.914999999999999</v>
      </c>
      <c r="F531" s="30" t="s">
        <v>141</v>
      </c>
      <c r="H531" s="31">
        <f>ROUND(E531*G531,2)</f>
        <v>0</v>
      </c>
      <c r="J531" s="31">
        <f>ROUND(E531*G531,2)</f>
        <v>0</v>
      </c>
      <c r="L531" s="32">
        <f>E531*K531</f>
        <v>0</v>
      </c>
      <c r="N531" s="29">
        <f>E531*M531</f>
        <v>0</v>
      </c>
      <c r="P531" s="30" t="s">
        <v>88</v>
      </c>
      <c r="V531" s="33" t="s">
        <v>654</v>
      </c>
      <c r="X531" s="27" t="s">
        <v>707</v>
      </c>
      <c r="Y531" s="27" t="s">
        <v>707</v>
      </c>
      <c r="Z531" s="30" t="s">
        <v>136</v>
      </c>
      <c r="AJ531" s="4" t="s">
        <v>656</v>
      </c>
      <c r="AK531" s="4" t="s">
        <v>92</v>
      </c>
    </row>
    <row r="532" spans="1:37">
      <c r="D532" s="66" t="s">
        <v>701</v>
      </c>
      <c r="E532" s="67"/>
      <c r="F532" s="68"/>
      <c r="G532" s="69"/>
      <c r="H532" s="69"/>
      <c r="I532" s="69"/>
      <c r="J532" s="69"/>
      <c r="K532" s="70"/>
      <c r="L532" s="70"/>
      <c r="M532" s="67"/>
      <c r="N532" s="67"/>
      <c r="O532" s="68"/>
      <c r="P532" s="68"/>
      <c r="Q532" s="67"/>
      <c r="R532" s="67"/>
      <c r="S532" s="67"/>
      <c r="T532" s="71"/>
      <c r="U532" s="71"/>
      <c r="V532" s="71" t="s">
        <v>0</v>
      </c>
      <c r="W532" s="72"/>
      <c r="X532" s="68"/>
    </row>
    <row r="533" spans="1:37" ht="25.5">
      <c r="D533" s="66" t="s">
        <v>702</v>
      </c>
      <c r="E533" s="67"/>
      <c r="F533" s="68"/>
      <c r="G533" s="69"/>
      <c r="H533" s="69"/>
      <c r="I533" s="69"/>
      <c r="J533" s="69"/>
      <c r="K533" s="70"/>
      <c r="L533" s="70"/>
      <c r="M533" s="67"/>
      <c r="N533" s="67"/>
      <c r="O533" s="68"/>
      <c r="P533" s="68"/>
      <c r="Q533" s="67"/>
      <c r="R533" s="67"/>
      <c r="S533" s="67"/>
      <c r="T533" s="71"/>
      <c r="U533" s="71"/>
      <c r="V533" s="71" t="s">
        <v>0</v>
      </c>
      <c r="W533" s="72"/>
      <c r="X533" s="68"/>
    </row>
    <row r="534" spans="1:37" ht="25.5">
      <c r="D534" s="66" t="s">
        <v>703</v>
      </c>
      <c r="E534" s="67"/>
      <c r="F534" s="68"/>
      <c r="G534" s="69"/>
      <c r="H534" s="69"/>
      <c r="I534" s="69"/>
      <c r="J534" s="69"/>
      <c r="K534" s="70"/>
      <c r="L534" s="70"/>
      <c r="M534" s="67"/>
      <c r="N534" s="67"/>
      <c r="O534" s="68"/>
      <c r="P534" s="68"/>
      <c r="Q534" s="67"/>
      <c r="R534" s="67"/>
      <c r="S534" s="67"/>
      <c r="T534" s="71"/>
      <c r="U534" s="71"/>
      <c r="V534" s="71" t="s">
        <v>0</v>
      </c>
      <c r="W534" s="72"/>
      <c r="X534" s="68"/>
    </row>
    <row r="535" spans="1:37" ht="25.5">
      <c r="D535" s="66" t="s">
        <v>704</v>
      </c>
      <c r="E535" s="67"/>
      <c r="F535" s="68"/>
      <c r="G535" s="69"/>
      <c r="H535" s="69"/>
      <c r="I535" s="69"/>
      <c r="J535" s="69"/>
      <c r="K535" s="70"/>
      <c r="L535" s="70"/>
      <c r="M535" s="67"/>
      <c r="N535" s="67"/>
      <c r="O535" s="68"/>
      <c r="P535" s="68"/>
      <c r="Q535" s="67"/>
      <c r="R535" s="67"/>
      <c r="S535" s="67"/>
      <c r="T535" s="71"/>
      <c r="U535" s="71"/>
      <c r="V535" s="71" t="s">
        <v>0</v>
      </c>
      <c r="W535" s="72"/>
      <c r="X535" s="68"/>
    </row>
    <row r="536" spans="1:37">
      <c r="D536" s="66" t="s">
        <v>705</v>
      </c>
      <c r="E536" s="67"/>
      <c r="F536" s="68"/>
      <c r="G536" s="69"/>
      <c r="H536" s="69"/>
      <c r="I536" s="69"/>
      <c r="J536" s="69"/>
      <c r="K536" s="70"/>
      <c r="L536" s="70"/>
      <c r="M536" s="67"/>
      <c r="N536" s="67"/>
      <c r="O536" s="68"/>
      <c r="P536" s="68"/>
      <c r="Q536" s="67"/>
      <c r="R536" s="67"/>
      <c r="S536" s="67"/>
      <c r="T536" s="71"/>
      <c r="U536" s="71"/>
      <c r="V536" s="71" t="s">
        <v>0</v>
      </c>
      <c r="W536" s="72"/>
      <c r="X536" s="68"/>
    </row>
    <row r="537" spans="1:37">
      <c r="A537" s="25">
        <v>93</v>
      </c>
      <c r="B537" s="26" t="s">
        <v>132</v>
      </c>
      <c r="C537" s="27" t="s">
        <v>709</v>
      </c>
      <c r="D537" s="28" t="s">
        <v>710</v>
      </c>
      <c r="E537" s="29">
        <v>34.914999999999999</v>
      </c>
      <c r="F537" s="30" t="s">
        <v>141</v>
      </c>
      <c r="I537" s="31">
        <f>ROUND(E537*G537,2)</f>
        <v>0</v>
      </c>
      <c r="J537" s="31">
        <f>ROUND(E537*G537,2)</f>
        <v>0</v>
      </c>
      <c r="K537" s="32">
        <v>2.9999999999999997E-4</v>
      </c>
      <c r="L537" s="32">
        <f>E537*K537</f>
        <v>1.0474499999999999E-2</v>
      </c>
      <c r="N537" s="29">
        <f>E537*M537</f>
        <v>0</v>
      </c>
      <c r="P537" s="30" t="s">
        <v>88</v>
      </c>
      <c r="V537" s="33" t="s">
        <v>68</v>
      </c>
      <c r="X537" s="27" t="s">
        <v>709</v>
      </c>
      <c r="Y537" s="27" t="s">
        <v>709</v>
      </c>
      <c r="Z537" s="30" t="s">
        <v>711</v>
      </c>
      <c r="AA537" s="27" t="s">
        <v>88</v>
      </c>
      <c r="AJ537" s="4" t="s">
        <v>673</v>
      </c>
      <c r="AK537" s="4" t="s">
        <v>92</v>
      </c>
    </row>
    <row r="538" spans="1:37" ht="25.5">
      <c r="A538" s="25">
        <v>94</v>
      </c>
      <c r="B538" s="26" t="s">
        <v>651</v>
      </c>
      <c r="C538" s="27" t="s">
        <v>712</v>
      </c>
      <c r="D538" s="28" t="s">
        <v>713</v>
      </c>
      <c r="F538" s="30" t="s">
        <v>55</v>
      </c>
      <c r="H538" s="31">
        <f>ROUND(E538*G538,2)</f>
        <v>0</v>
      </c>
      <c r="J538" s="31">
        <f>ROUND(E538*G538,2)</f>
        <v>0</v>
      </c>
      <c r="L538" s="32">
        <f>E538*K538</f>
        <v>0</v>
      </c>
      <c r="N538" s="29">
        <f>E538*M538</f>
        <v>0</v>
      </c>
      <c r="P538" s="30" t="s">
        <v>88</v>
      </c>
      <c r="V538" s="33" t="s">
        <v>654</v>
      </c>
      <c r="X538" s="27" t="s">
        <v>714</v>
      </c>
      <c r="Y538" s="27" t="s">
        <v>712</v>
      </c>
      <c r="Z538" s="30" t="s">
        <v>152</v>
      </c>
      <c r="AJ538" s="4" t="s">
        <v>656</v>
      </c>
      <c r="AK538" s="4" t="s">
        <v>92</v>
      </c>
    </row>
    <row r="539" spans="1:37">
      <c r="D539" s="81" t="s">
        <v>715</v>
      </c>
      <c r="E539" s="82">
        <f>J539</f>
        <v>0</v>
      </c>
      <c r="H539" s="82">
        <f>SUM(H490:H538)</f>
        <v>0</v>
      </c>
      <c r="I539" s="82">
        <f>SUM(I490:I538)</f>
        <v>0</v>
      </c>
      <c r="J539" s="82">
        <f>SUM(J490:J538)</f>
        <v>0</v>
      </c>
      <c r="L539" s="83">
        <f>SUM(L490:L538)</f>
        <v>1.7472578400000001</v>
      </c>
      <c r="N539" s="84">
        <f>SUM(N490:N538)</f>
        <v>0</v>
      </c>
      <c r="W539" s="34">
        <f>SUM(W490:W538)</f>
        <v>0</v>
      </c>
    </row>
    <row r="541" spans="1:37">
      <c r="B541" s="27" t="s">
        <v>716</v>
      </c>
    </row>
    <row r="542" spans="1:37">
      <c r="A542" s="25">
        <v>95</v>
      </c>
      <c r="B542" s="26" t="s">
        <v>717</v>
      </c>
      <c r="C542" s="27" t="s">
        <v>718</v>
      </c>
      <c r="D542" s="28" t="s">
        <v>719</v>
      </c>
      <c r="E542" s="29">
        <v>133.1</v>
      </c>
      <c r="F542" s="30" t="s">
        <v>141</v>
      </c>
      <c r="H542" s="31">
        <f>ROUND(E542*G542,2)</f>
        <v>0</v>
      </c>
      <c r="J542" s="31">
        <f>ROUND(E542*G542,2)</f>
        <v>0</v>
      </c>
      <c r="K542" s="32">
        <v>3.0000000000000001E-5</v>
      </c>
      <c r="L542" s="32">
        <f>E542*K542</f>
        <v>3.993E-3</v>
      </c>
      <c r="N542" s="29">
        <f>E542*M542</f>
        <v>0</v>
      </c>
      <c r="P542" s="30" t="s">
        <v>88</v>
      </c>
      <c r="V542" s="33" t="s">
        <v>654</v>
      </c>
      <c r="X542" s="27" t="s">
        <v>720</v>
      </c>
      <c r="Y542" s="27" t="s">
        <v>718</v>
      </c>
      <c r="Z542" s="30" t="s">
        <v>721</v>
      </c>
      <c r="AJ542" s="4" t="s">
        <v>656</v>
      </c>
      <c r="AK542" s="4" t="s">
        <v>92</v>
      </c>
    </row>
    <row r="543" spans="1:37">
      <c r="D543" s="66" t="s">
        <v>722</v>
      </c>
      <c r="E543" s="67"/>
      <c r="F543" s="68"/>
      <c r="G543" s="69"/>
      <c r="H543" s="69"/>
      <c r="I543" s="69"/>
      <c r="J543" s="69"/>
      <c r="K543" s="70"/>
      <c r="L543" s="70"/>
      <c r="M543" s="67"/>
      <c r="N543" s="67"/>
      <c r="O543" s="68"/>
      <c r="P543" s="68"/>
      <c r="Q543" s="67"/>
      <c r="R543" s="67"/>
      <c r="S543" s="67"/>
      <c r="T543" s="71"/>
      <c r="U543" s="71"/>
      <c r="V543" s="71" t="s">
        <v>0</v>
      </c>
      <c r="W543" s="72"/>
      <c r="X543" s="68"/>
    </row>
    <row r="544" spans="1:37" ht="25.5">
      <c r="D544" s="66" t="s">
        <v>550</v>
      </c>
      <c r="E544" s="67"/>
      <c r="F544" s="68"/>
      <c r="G544" s="69"/>
      <c r="H544" s="69"/>
      <c r="I544" s="69"/>
      <c r="J544" s="69"/>
      <c r="K544" s="70"/>
      <c r="L544" s="70"/>
      <c r="M544" s="67"/>
      <c r="N544" s="67"/>
      <c r="O544" s="68"/>
      <c r="P544" s="68"/>
      <c r="Q544" s="67"/>
      <c r="R544" s="67"/>
      <c r="S544" s="67"/>
      <c r="T544" s="71"/>
      <c r="U544" s="71"/>
      <c r="V544" s="71" t="s">
        <v>0</v>
      </c>
      <c r="W544" s="72"/>
      <c r="X544" s="68"/>
    </row>
    <row r="545" spans="1:37">
      <c r="D545" s="66" t="s">
        <v>723</v>
      </c>
      <c r="E545" s="67"/>
      <c r="F545" s="68"/>
      <c r="G545" s="69"/>
      <c r="H545" s="69"/>
      <c r="I545" s="69"/>
      <c r="J545" s="69"/>
      <c r="K545" s="70"/>
      <c r="L545" s="70"/>
      <c r="M545" s="67"/>
      <c r="N545" s="67"/>
      <c r="O545" s="68"/>
      <c r="P545" s="68"/>
      <c r="Q545" s="67"/>
      <c r="R545" s="67"/>
      <c r="S545" s="67"/>
      <c r="T545" s="71"/>
      <c r="U545" s="71"/>
      <c r="V545" s="71" t="s">
        <v>0</v>
      </c>
      <c r="W545" s="72"/>
      <c r="X545" s="68"/>
    </row>
    <row r="546" spans="1:37" ht="25.5">
      <c r="D546" s="66" t="s">
        <v>558</v>
      </c>
      <c r="E546" s="67"/>
      <c r="F546" s="68"/>
      <c r="G546" s="69"/>
      <c r="H546" s="69"/>
      <c r="I546" s="69"/>
      <c r="J546" s="69"/>
      <c r="K546" s="70"/>
      <c r="L546" s="70"/>
      <c r="M546" s="67"/>
      <c r="N546" s="67"/>
      <c r="O546" s="68"/>
      <c r="P546" s="68"/>
      <c r="Q546" s="67"/>
      <c r="R546" s="67"/>
      <c r="S546" s="67"/>
      <c r="T546" s="71"/>
      <c r="U546" s="71"/>
      <c r="V546" s="71" t="s">
        <v>0</v>
      </c>
      <c r="W546" s="72"/>
      <c r="X546" s="68"/>
    </row>
    <row r="547" spans="1:37" ht="25.5">
      <c r="A547" s="25">
        <v>96</v>
      </c>
      <c r="B547" s="26" t="s">
        <v>132</v>
      </c>
      <c r="C547" s="27" t="s">
        <v>724</v>
      </c>
      <c r="D547" s="28" t="s">
        <v>725</v>
      </c>
      <c r="E547" s="29">
        <v>139.755</v>
      </c>
      <c r="F547" s="30" t="s">
        <v>141</v>
      </c>
      <c r="I547" s="31">
        <f>ROUND(E547*G547,2)</f>
        <v>0</v>
      </c>
      <c r="J547" s="31">
        <f>ROUND(E547*G547,2)</f>
        <v>0</v>
      </c>
      <c r="L547" s="32">
        <f>E547*K547</f>
        <v>0</v>
      </c>
      <c r="N547" s="29">
        <f>E547*M547</f>
        <v>0</v>
      </c>
      <c r="P547" s="30" t="s">
        <v>88</v>
      </c>
      <c r="V547" s="33" t="s">
        <v>68</v>
      </c>
      <c r="X547" s="27" t="s">
        <v>724</v>
      </c>
      <c r="Y547" s="27" t="s">
        <v>724</v>
      </c>
      <c r="Z547" s="30" t="s">
        <v>136</v>
      </c>
      <c r="AA547" s="27" t="s">
        <v>88</v>
      </c>
      <c r="AJ547" s="4" t="s">
        <v>673</v>
      </c>
      <c r="AK547" s="4" t="s">
        <v>92</v>
      </c>
    </row>
    <row r="548" spans="1:37">
      <c r="D548" s="66" t="s">
        <v>726</v>
      </c>
      <c r="E548" s="67"/>
      <c r="F548" s="68"/>
      <c r="G548" s="69"/>
      <c r="H548" s="69"/>
      <c r="I548" s="69"/>
      <c r="J548" s="69"/>
      <c r="K548" s="70"/>
      <c r="L548" s="70"/>
      <c r="M548" s="67"/>
      <c r="N548" s="67"/>
      <c r="O548" s="68"/>
      <c r="P548" s="68"/>
      <c r="Q548" s="67"/>
      <c r="R548" s="67"/>
      <c r="S548" s="67"/>
      <c r="T548" s="71"/>
      <c r="U548" s="71"/>
      <c r="V548" s="71" t="s">
        <v>0</v>
      </c>
      <c r="W548" s="72"/>
      <c r="X548" s="68"/>
    </row>
    <row r="549" spans="1:37" ht="25.5">
      <c r="D549" s="73" t="s">
        <v>727</v>
      </c>
      <c r="E549" s="74"/>
      <c r="F549" s="75"/>
      <c r="G549" s="76"/>
      <c r="H549" s="76"/>
      <c r="I549" s="76"/>
      <c r="J549" s="76"/>
      <c r="K549" s="77"/>
      <c r="L549" s="77"/>
      <c r="M549" s="74"/>
      <c r="N549" s="74"/>
      <c r="O549" s="75"/>
      <c r="P549" s="75"/>
      <c r="Q549" s="74"/>
      <c r="R549" s="74"/>
      <c r="S549" s="74"/>
      <c r="T549" s="78"/>
      <c r="U549" s="78"/>
      <c r="V549" s="78" t="s">
        <v>1</v>
      </c>
      <c r="W549" s="79"/>
      <c r="X549" s="75"/>
    </row>
    <row r="550" spans="1:37" ht="25.5">
      <c r="A550" s="25">
        <v>97</v>
      </c>
      <c r="B550" s="26" t="s">
        <v>717</v>
      </c>
      <c r="C550" s="27" t="s">
        <v>728</v>
      </c>
      <c r="D550" s="28" t="s">
        <v>729</v>
      </c>
      <c r="E550" s="29">
        <v>151.61000000000001</v>
      </c>
      <c r="F550" s="30" t="s">
        <v>438</v>
      </c>
      <c r="H550" s="31">
        <f>ROUND(E550*G550,2)</f>
        <v>0</v>
      </c>
      <c r="J550" s="31">
        <f>ROUND(E550*G550,2)</f>
        <v>0</v>
      </c>
      <c r="L550" s="32">
        <f>E550*K550</f>
        <v>0</v>
      </c>
      <c r="N550" s="29">
        <f>E550*M550</f>
        <v>0</v>
      </c>
      <c r="P550" s="30" t="s">
        <v>88</v>
      </c>
      <c r="V550" s="33" t="s">
        <v>654</v>
      </c>
      <c r="X550" s="27" t="s">
        <v>730</v>
      </c>
      <c r="Y550" s="27" t="s">
        <v>728</v>
      </c>
      <c r="Z550" s="30" t="s">
        <v>721</v>
      </c>
      <c r="AJ550" s="4" t="s">
        <v>656</v>
      </c>
      <c r="AK550" s="4" t="s">
        <v>92</v>
      </c>
    </row>
    <row r="551" spans="1:37">
      <c r="D551" s="66" t="s">
        <v>731</v>
      </c>
      <c r="E551" s="67"/>
      <c r="F551" s="68"/>
      <c r="G551" s="69"/>
      <c r="H551" s="69"/>
      <c r="I551" s="69"/>
      <c r="J551" s="69"/>
      <c r="K551" s="70"/>
      <c r="L551" s="70"/>
      <c r="M551" s="67"/>
      <c r="N551" s="67"/>
      <c r="O551" s="68"/>
      <c r="P551" s="68"/>
      <c r="Q551" s="67"/>
      <c r="R551" s="67"/>
      <c r="S551" s="67"/>
      <c r="T551" s="71"/>
      <c r="U551" s="71"/>
      <c r="V551" s="71" t="s">
        <v>0</v>
      </c>
      <c r="W551" s="72"/>
      <c r="X551" s="68"/>
    </row>
    <row r="552" spans="1:37">
      <c r="D552" s="66" t="s">
        <v>732</v>
      </c>
      <c r="E552" s="67"/>
      <c r="F552" s="68"/>
      <c r="G552" s="69"/>
      <c r="H552" s="69"/>
      <c r="I552" s="69"/>
      <c r="J552" s="69"/>
      <c r="K552" s="70"/>
      <c r="L552" s="70"/>
      <c r="M552" s="67"/>
      <c r="N552" s="67"/>
      <c r="O552" s="68"/>
      <c r="P552" s="68"/>
      <c r="Q552" s="67"/>
      <c r="R552" s="67"/>
      <c r="S552" s="67"/>
      <c r="T552" s="71"/>
      <c r="U552" s="71"/>
      <c r="V552" s="71" t="s">
        <v>0</v>
      </c>
      <c r="W552" s="72"/>
      <c r="X552" s="68"/>
    </row>
    <row r="553" spans="1:37">
      <c r="D553" s="66" t="s">
        <v>733</v>
      </c>
      <c r="E553" s="67"/>
      <c r="F553" s="68"/>
      <c r="G553" s="69"/>
      <c r="H553" s="69"/>
      <c r="I553" s="69"/>
      <c r="J553" s="69"/>
      <c r="K553" s="70"/>
      <c r="L553" s="70"/>
      <c r="M553" s="67"/>
      <c r="N553" s="67"/>
      <c r="O553" s="68"/>
      <c r="P553" s="68"/>
      <c r="Q553" s="67"/>
      <c r="R553" s="67"/>
      <c r="S553" s="67"/>
      <c r="T553" s="71"/>
      <c r="U553" s="71"/>
      <c r="V553" s="71" t="s">
        <v>0</v>
      </c>
      <c r="W553" s="72"/>
      <c r="X553" s="68"/>
    </row>
    <row r="554" spans="1:37">
      <c r="D554" s="66" t="s">
        <v>734</v>
      </c>
      <c r="E554" s="67"/>
      <c r="F554" s="68"/>
      <c r="G554" s="69"/>
      <c r="H554" s="69"/>
      <c r="I554" s="69"/>
      <c r="J554" s="69"/>
      <c r="K554" s="70"/>
      <c r="L554" s="70"/>
      <c r="M554" s="67"/>
      <c r="N554" s="67"/>
      <c r="O554" s="68"/>
      <c r="P554" s="68"/>
      <c r="Q554" s="67"/>
      <c r="R554" s="67"/>
      <c r="S554" s="67"/>
      <c r="T554" s="71"/>
      <c r="U554" s="71"/>
      <c r="V554" s="71" t="s">
        <v>0</v>
      </c>
      <c r="W554" s="72"/>
      <c r="X554" s="68"/>
    </row>
    <row r="555" spans="1:37">
      <c r="D555" s="66" t="s">
        <v>735</v>
      </c>
      <c r="E555" s="67"/>
      <c r="F555" s="68"/>
      <c r="G555" s="69"/>
      <c r="H555" s="69"/>
      <c r="I555" s="69"/>
      <c r="J555" s="69"/>
      <c r="K555" s="70"/>
      <c r="L555" s="70"/>
      <c r="M555" s="67"/>
      <c r="N555" s="67"/>
      <c r="O555" s="68"/>
      <c r="P555" s="68"/>
      <c r="Q555" s="67"/>
      <c r="R555" s="67"/>
      <c r="S555" s="67"/>
      <c r="T555" s="71"/>
      <c r="U555" s="71"/>
      <c r="V555" s="71" t="s">
        <v>0</v>
      </c>
      <c r="W555" s="72"/>
      <c r="X555" s="68"/>
    </row>
    <row r="556" spans="1:37">
      <c r="D556" s="66" t="s">
        <v>736</v>
      </c>
      <c r="E556" s="67"/>
      <c r="F556" s="68"/>
      <c r="G556" s="69"/>
      <c r="H556" s="69"/>
      <c r="I556" s="69"/>
      <c r="J556" s="69"/>
      <c r="K556" s="70"/>
      <c r="L556" s="70"/>
      <c r="M556" s="67"/>
      <c r="N556" s="67"/>
      <c r="O556" s="68"/>
      <c r="P556" s="68"/>
      <c r="Q556" s="67"/>
      <c r="R556" s="67"/>
      <c r="S556" s="67"/>
      <c r="T556" s="71"/>
      <c r="U556" s="71"/>
      <c r="V556" s="71" t="s">
        <v>0</v>
      </c>
      <c r="W556" s="72"/>
      <c r="X556" s="68"/>
    </row>
    <row r="557" spans="1:37">
      <c r="D557" s="66" t="s">
        <v>737</v>
      </c>
      <c r="E557" s="67"/>
      <c r="F557" s="68"/>
      <c r="G557" s="69"/>
      <c r="H557" s="69"/>
      <c r="I557" s="69"/>
      <c r="J557" s="69"/>
      <c r="K557" s="70"/>
      <c r="L557" s="70"/>
      <c r="M557" s="67"/>
      <c r="N557" s="67"/>
      <c r="O557" s="68"/>
      <c r="P557" s="68"/>
      <c r="Q557" s="67"/>
      <c r="R557" s="67"/>
      <c r="S557" s="67"/>
      <c r="T557" s="71"/>
      <c r="U557" s="71"/>
      <c r="V557" s="71" t="s">
        <v>0</v>
      </c>
      <c r="W557" s="72"/>
      <c r="X557" s="68"/>
    </row>
    <row r="558" spans="1:37">
      <c r="D558" s="66" t="s">
        <v>738</v>
      </c>
      <c r="E558" s="67"/>
      <c r="F558" s="68"/>
      <c r="G558" s="69"/>
      <c r="H558" s="69"/>
      <c r="I558" s="69"/>
      <c r="J558" s="69"/>
      <c r="K558" s="70"/>
      <c r="L558" s="70"/>
      <c r="M558" s="67"/>
      <c r="N558" s="67"/>
      <c r="O558" s="68"/>
      <c r="P558" s="68"/>
      <c r="Q558" s="67"/>
      <c r="R558" s="67"/>
      <c r="S558" s="67"/>
      <c r="T558" s="71"/>
      <c r="U558" s="71"/>
      <c r="V558" s="71" t="s">
        <v>0</v>
      </c>
      <c r="W558" s="72"/>
      <c r="X558" s="68"/>
    </row>
    <row r="559" spans="1:37">
      <c r="D559" s="66" t="s">
        <v>739</v>
      </c>
      <c r="E559" s="67"/>
      <c r="F559" s="68"/>
      <c r="G559" s="69"/>
      <c r="H559" s="69"/>
      <c r="I559" s="69"/>
      <c r="J559" s="69"/>
      <c r="K559" s="70"/>
      <c r="L559" s="70"/>
      <c r="M559" s="67"/>
      <c r="N559" s="67"/>
      <c r="O559" s="68"/>
      <c r="P559" s="68"/>
      <c r="Q559" s="67"/>
      <c r="R559" s="67"/>
      <c r="S559" s="67"/>
      <c r="T559" s="71"/>
      <c r="U559" s="71"/>
      <c r="V559" s="71" t="s">
        <v>0</v>
      </c>
      <c r="W559" s="72"/>
      <c r="X559" s="68"/>
    </row>
    <row r="560" spans="1:37">
      <c r="D560" s="66" t="s">
        <v>740</v>
      </c>
      <c r="E560" s="67"/>
      <c r="F560" s="68"/>
      <c r="G560" s="69"/>
      <c r="H560" s="69"/>
      <c r="I560" s="69"/>
      <c r="J560" s="69"/>
      <c r="K560" s="70"/>
      <c r="L560" s="70"/>
      <c r="M560" s="67"/>
      <c r="N560" s="67"/>
      <c r="O560" s="68"/>
      <c r="P560" s="68"/>
      <c r="Q560" s="67"/>
      <c r="R560" s="67"/>
      <c r="S560" s="67"/>
      <c r="T560" s="71"/>
      <c r="U560" s="71"/>
      <c r="V560" s="71" t="s">
        <v>0</v>
      </c>
      <c r="W560" s="72"/>
      <c r="X560" s="68"/>
    </row>
    <row r="561" spans="1:37">
      <c r="D561" s="66" t="s">
        <v>741</v>
      </c>
      <c r="E561" s="67"/>
      <c r="F561" s="68"/>
      <c r="G561" s="69"/>
      <c r="H561" s="69"/>
      <c r="I561" s="69"/>
      <c r="J561" s="69"/>
      <c r="K561" s="70"/>
      <c r="L561" s="70"/>
      <c r="M561" s="67"/>
      <c r="N561" s="67"/>
      <c r="O561" s="68"/>
      <c r="P561" s="68"/>
      <c r="Q561" s="67"/>
      <c r="R561" s="67"/>
      <c r="S561" s="67"/>
      <c r="T561" s="71"/>
      <c r="U561" s="71"/>
      <c r="V561" s="71" t="s">
        <v>0</v>
      </c>
      <c r="W561" s="72"/>
      <c r="X561" s="68"/>
    </row>
    <row r="562" spans="1:37">
      <c r="D562" s="66" t="s">
        <v>742</v>
      </c>
      <c r="E562" s="67"/>
      <c r="F562" s="68"/>
      <c r="G562" s="69"/>
      <c r="H562" s="69"/>
      <c r="I562" s="69"/>
      <c r="J562" s="69"/>
      <c r="K562" s="70"/>
      <c r="L562" s="70"/>
      <c r="M562" s="67"/>
      <c r="N562" s="67"/>
      <c r="O562" s="68"/>
      <c r="P562" s="68"/>
      <c r="Q562" s="67"/>
      <c r="R562" s="67"/>
      <c r="S562" s="67"/>
      <c r="T562" s="71"/>
      <c r="U562" s="71"/>
      <c r="V562" s="71" t="s">
        <v>0</v>
      </c>
      <c r="W562" s="72"/>
      <c r="X562" s="68"/>
    </row>
    <row r="563" spans="1:37">
      <c r="D563" s="66" t="s">
        <v>743</v>
      </c>
      <c r="E563" s="67"/>
      <c r="F563" s="68"/>
      <c r="G563" s="69"/>
      <c r="H563" s="69"/>
      <c r="I563" s="69"/>
      <c r="J563" s="69"/>
      <c r="K563" s="70"/>
      <c r="L563" s="70"/>
      <c r="M563" s="67"/>
      <c r="N563" s="67"/>
      <c r="O563" s="68"/>
      <c r="P563" s="68"/>
      <c r="Q563" s="67"/>
      <c r="R563" s="67"/>
      <c r="S563" s="67"/>
      <c r="T563" s="71"/>
      <c r="U563" s="71"/>
      <c r="V563" s="71" t="s">
        <v>0</v>
      </c>
      <c r="W563" s="72"/>
      <c r="X563" s="68"/>
    </row>
    <row r="564" spans="1:37">
      <c r="D564" s="66" t="s">
        <v>744</v>
      </c>
      <c r="E564" s="67"/>
      <c r="F564" s="68"/>
      <c r="G564" s="69"/>
      <c r="H564" s="69"/>
      <c r="I564" s="69"/>
      <c r="J564" s="69"/>
      <c r="K564" s="70"/>
      <c r="L564" s="70"/>
      <c r="M564" s="67"/>
      <c r="N564" s="67"/>
      <c r="O564" s="68"/>
      <c r="P564" s="68"/>
      <c r="Q564" s="67"/>
      <c r="R564" s="67"/>
      <c r="S564" s="67"/>
      <c r="T564" s="71"/>
      <c r="U564" s="71"/>
      <c r="V564" s="71" t="s">
        <v>0</v>
      </c>
      <c r="W564" s="72"/>
      <c r="X564" s="68"/>
    </row>
    <row r="565" spans="1:37">
      <c r="D565" s="66" t="s">
        <v>745</v>
      </c>
      <c r="E565" s="67"/>
      <c r="F565" s="68"/>
      <c r="G565" s="69"/>
      <c r="H565" s="69"/>
      <c r="I565" s="69"/>
      <c r="J565" s="69"/>
      <c r="K565" s="70"/>
      <c r="L565" s="70"/>
      <c r="M565" s="67"/>
      <c r="N565" s="67"/>
      <c r="O565" s="68"/>
      <c r="P565" s="68"/>
      <c r="Q565" s="67"/>
      <c r="R565" s="67"/>
      <c r="S565" s="67"/>
      <c r="T565" s="71"/>
      <c r="U565" s="71"/>
      <c r="V565" s="71" t="s">
        <v>0</v>
      </c>
      <c r="W565" s="72"/>
      <c r="X565" s="68"/>
    </row>
    <row r="566" spans="1:37">
      <c r="D566" s="66" t="s">
        <v>746</v>
      </c>
      <c r="E566" s="67"/>
      <c r="F566" s="68"/>
      <c r="G566" s="69"/>
      <c r="H566" s="69"/>
      <c r="I566" s="69"/>
      <c r="J566" s="69"/>
      <c r="K566" s="70"/>
      <c r="L566" s="70"/>
      <c r="M566" s="67"/>
      <c r="N566" s="67"/>
      <c r="O566" s="68"/>
      <c r="P566" s="68"/>
      <c r="Q566" s="67"/>
      <c r="R566" s="67"/>
      <c r="S566" s="67"/>
      <c r="T566" s="71"/>
      <c r="U566" s="71"/>
      <c r="V566" s="71" t="s">
        <v>0</v>
      </c>
      <c r="W566" s="72"/>
      <c r="X566" s="68"/>
    </row>
    <row r="567" spans="1:37">
      <c r="D567" s="66" t="s">
        <v>747</v>
      </c>
      <c r="E567" s="67"/>
      <c r="F567" s="68"/>
      <c r="G567" s="69"/>
      <c r="H567" s="69"/>
      <c r="I567" s="69"/>
      <c r="J567" s="69"/>
      <c r="K567" s="70"/>
      <c r="L567" s="70"/>
      <c r="M567" s="67"/>
      <c r="N567" s="67"/>
      <c r="O567" s="68"/>
      <c r="P567" s="68"/>
      <c r="Q567" s="67"/>
      <c r="R567" s="67"/>
      <c r="S567" s="67"/>
      <c r="T567" s="71"/>
      <c r="U567" s="71"/>
      <c r="V567" s="71" t="s">
        <v>0</v>
      </c>
      <c r="W567" s="72"/>
      <c r="X567" s="68"/>
    </row>
    <row r="568" spans="1:37">
      <c r="D568" s="66" t="s">
        <v>748</v>
      </c>
      <c r="E568" s="67"/>
      <c r="F568" s="68"/>
      <c r="G568" s="69"/>
      <c r="H568" s="69"/>
      <c r="I568" s="69"/>
      <c r="J568" s="69"/>
      <c r="K568" s="70"/>
      <c r="L568" s="70"/>
      <c r="M568" s="67"/>
      <c r="N568" s="67"/>
      <c r="O568" s="68"/>
      <c r="P568" s="68"/>
      <c r="Q568" s="67"/>
      <c r="R568" s="67"/>
      <c r="S568" s="67"/>
      <c r="T568" s="71"/>
      <c r="U568" s="71"/>
      <c r="V568" s="71" t="s">
        <v>0</v>
      </c>
      <c r="W568" s="72"/>
      <c r="X568" s="68"/>
    </row>
    <row r="569" spans="1:37">
      <c r="D569" s="66" t="s">
        <v>749</v>
      </c>
      <c r="E569" s="67"/>
      <c r="F569" s="68"/>
      <c r="G569" s="69"/>
      <c r="H569" s="69"/>
      <c r="I569" s="69"/>
      <c r="J569" s="69"/>
      <c r="K569" s="70"/>
      <c r="L569" s="70"/>
      <c r="M569" s="67"/>
      <c r="N569" s="67"/>
      <c r="O569" s="68"/>
      <c r="P569" s="68"/>
      <c r="Q569" s="67"/>
      <c r="R569" s="67"/>
      <c r="S569" s="67"/>
      <c r="T569" s="71"/>
      <c r="U569" s="71"/>
      <c r="V569" s="71" t="s">
        <v>0</v>
      </c>
      <c r="W569" s="72"/>
      <c r="X569" s="68"/>
    </row>
    <row r="570" spans="1:37">
      <c r="D570" s="66" t="s">
        <v>750</v>
      </c>
      <c r="E570" s="67"/>
      <c r="F570" s="68"/>
      <c r="G570" s="69"/>
      <c r="H570" s="69"/>
      <c r="I570" s="69"/>
      <c r="J570" s="69"/>
      <c r="K570" s="70"/>
      <c r="L570" s="70"/>
      <c r="M570" s="67"/>
      <c r="N570" s="67"/>
      <c r="O570" s="68"/>
      <c r="P570" s="68"/>
      <c r="Q570" s="67"/>
      <c r="R570" s="67"/>
      <c r="S570" s="67"/>
      <c r="T570" s="71"/>
      <c r="U570" s="71"/>
      <c r="V570" s="71" t="s">
        <v>0</v>
      </c>
      <c r="W570" s="72"/>
      <c r="X570" s="68"/>
    </row>
    <row r="571" spans="1:37">
      <c r="D571" s="66" t="s">
        <v>751</v>
      </c>
      <c r="E571" s="67"/>
      <c r="F571" s="68"/>
      <c r="G571" s="69"/>
      <c r="H571" s="69"/>
      <c r="I571" s="69"/>
      <c r="J571" s="69"/>
      <c r="K571" s="70"/>
      <c r="L571" s="70"/>
      <c r="M571" s="67"/>
      <c r="N571" s="67"/>
      <c r="O571" s="68"/>
      <c r="P571" s="68"/>
      <c r="Q571" s="67"/>
      <c r="R571" s="67"/>
      <c r="S571" s="67"/>
      <c r="T571" s="71"/>
      <c r="U571" s="71"/>
      <c r="V571" s="71" t="s">
        <v>0</v>
      </c>
      <c r="W571" s="72"/>
      <c r="X571" s="68"/>
    </row>
    <row r="572" spans="1:37">
      <c r="D572" s="66" t="s">
        <v>752</v>
      </c>
      <c r="E572" s="67"/>
      <c r="F572" s="68"/>
      <c r="G572" s="69"/>
      <c r="H572" s="69"/>
      <c r="I572" s="69"/>
      <c r="J572" s="69"/>
      <c r="K572" s="70"/>
      <c r="L572" s="70"/>
      <c r="M572" s="67"/>
      <c r="N572" s="67"/>
      <c r="O572" s="68"/>
      <c r="P572" s="68"/>
      <c r="Q572" s="67"/>
      <c r="R572" s="67"/>
      <c r="S572" s="67"/>
      <c r="T572" s="71"/>
      <c r="U572" s="71"/>
      <c r="V572" s="71" t="s">
        <v>0</v>
      </c>
      <c r="W572" s="72"/>
      <c r="X572" s="68"/>
    </row>
    <row r="573" spans="1:37">
      <c r="A573" s="25">
        <v>98</v>
      </c>
      <c r="B573" s="26" t="s">
        <v>132</v>
      </c>
      <c r="C573" s="27" t="s">
        <v>753</v>
      </c>
      <c r="D573" s="28" t="s">
        <v>754</v>
      </c>
      <c r="E573" s="29">
        <v>159.191</v>
      </c>
      <c r="F573" s="30" t="s">
        <v>438</v>
      </c>
      <c r="I573" s="31">
        <f>ROUND(E573*G573,2)</f>
        <v>0</v>
      </c>
      <c r="J573" s="31">
        <f>ROUND(E573*G573,2)</f>
        <v>0</v>
      </c>
      <c r="L573" s="32">
        <f>E573*K573</f>
        <v>0</v>
      </c>
      <c r="N573" s="29">
        <f>E573*M573</f>
        <v>0</v>
      </c>
      <c r="P573" s="30" t="s">
        <v>88</v>
      </c>
      <c r="V573" s="33" t="s">
        <v>68</v>
      </c>
      <c r="X573" s="27" t="s">
        <v>753</v>
      </c>
      <c r="Y573" s="27" t="s">
        <v>753</v>
      </c>
      <c r="Z573" s="30" t="s">
        <v>136</v>
      </c>
      <c r="AA573" s="27" t="s">
        <v>88</v>
      </c>
      <c r="AJ573" s="4" t="s">
        <v>673</v>
      </c>
      <c r="AK573" s="4" t="s">
        <v>92</v>
      </c>
    </row>
    <row r="574" spans="1:37">
      <c r="D574" s="66" t="s">
        <v>755</v>
      </c>
      <c r="E574" s="67"/>
      <c r="F574" s="68"/>
      <c r="G574" s="69"/>
      <c r="H574" s="69"/>
      <c r="I574" s="69"/>
      <c r="J574" s="69"/>
      <c r="K574" s="70"/>
      <c r="L574" s="70"/>
      <c r="M574" s="67"/>
      <c r="N574" s="67"/>
      <c r="O574" s="68"/>
      <c r="P574" s="68"/>
      <c r="Q574" s="67"/>
      <c r="R574" s="67"/>
      <c r="S574" s="67"/>
      <c r="T574" s="71"/>
      <c r="U574" s="71"/>
      <c r="V574" s="71" t="s">
        <v>0</v>
      </c>
      <c r="W574" s="72"/>
      <c r="X574" s="68"/>
    </row>
    <row r="575" spans="1:37" ht="38.25">
      <c r="A575" s="25">
        <v>99</v>
      </c>
      <c r="B575" s="26" t="s">
        <v>717</v>
      </c>
      <c r="C575" s="27" t="s">
        <v>756</v>
      </c>
      <c r="D575" s="28" t="s">
        <v>757</v>
      </c>
      <c r="E575" s="29">
        <v>53.100999999999999</v>
      </c>
      <c r="F575" s="30" t="s">
        <v>141</v>
      </c>
      <c r="H575" s="31">
        <f>ROUND(E575*G575,2)</f>
        <v>0</v>
      </c>
      <c r="J575" s="31">
        <f>ROUND(E575*G575,2)</f>
        <v>0</v>
      </c>
      <c r="K575" s="32">
        <v>9.8300000000000002E-3</v>
      </c>
      <c r="L575" s="32">
        <f>E575*K575</f>
        <v>0.52198283000000001</v>
      </c>
      <c r="N575" s="29">
        <f>E575*M575</f>
        <v>0</v>
      </c>
      <c r="P575" s="30" t="s">
        <v>88</v>
      </c>
      <c r="V575" s="33" t="s">
        <v>654</v>
      </c>
      <c r="X575" s="27" t="s">
        <v>758</v>
      </c>
      <c r="Y575" s="27" t="s">
        <v>756</v>
      </c>
      <c r="Z575" s="30" t="s">
        <v>721</v>
      </c>
      <c r="AJ575" s="4" t="s">
        <v>656</v>
      </c>
      <c r="AK575" s="4" t="s">
        <v>92</v>
      </c>
    </row>
    <row r="576" spans="1:37" ht="25.5">
      <c r="D576" s="66" t="s">
        <v>759</v>
      </c>
      <c r="E576" s="67"/>
      <c r="F576" s="68"/>
      <c r="G576" s="69"/>
      <c r="H576" s="69"/>
      <c r="I576" s="69"/>
      <c r="J576" s="69"/>
      <c r="K576" s="70"/>
      <c r="L576" s="70"/>
      <c r="M576" s="67"/>
      <c r="N576" s="67"/>
      <c r="O576" s="68"/>
      <c r="P576" s="68"/>
      <c r="Q576" s="67"/>
      <c r="R576" s="67"/>
      <c r="S576" s="67"/>
      <c r="T576" s="71"/>
      <c r="U576" s="71"/>
      <c r="V576" s="71" t="s">
        <v>0</v>
      </c>
      <c r="W576" s="72"/>
      <c r="X576" s="68"/>
    </row>
    <row r="577" spans="1:37" ht="25.5">
      <c r="D577" s="66" t="s">
        <v>692</v>
      </c>
      <c r="E577" s="67"/>
      <c r="F577" s="68"/>
      <c r="G577" s="69"/>
      <c r="H577" s="69"/>
      <c r="I577" s="69"/>
      <c r="J577" s="69"/>
      <c r="K577" s="70"/>
      <c r="L577" s="70"/>
      <c r="M577" s="67"/>
      <c r="N577" s="67"/>
      <c r="O577" s="68"/>
      <c r="P577" s="68"/>
      <c r="Q577" s="67"/>
      <c r="R577" s="67"/>
      <c r="S577" s="67"/>
      <c r="T577" s="71"/>
      <c r="U577" s="71"/>
      <c r="V577" s="71" t="s">
        <v>0</v>
      </c>
      <c r="W577" s="72"/>
      <c r="X577" s="68"/>
    </row>
    <row r="578" spans="1:37" ht="25.5">
      <c r="D578" s="66" t="s">
        <v>760</v>
      </c>
      <c r="E578" s="67"/>
      <c r="F578" s="68"/>
      <c r="G578" s="69"/>
      <c r="H578" s="69"/>
      <c r="I578" s="69"/>
      <c r="J578" s="69"/>
      <c r="K578" s="70"/>
      <c r="L578" s="70"/>
      <c r="M578" s="67"/>
      <c r="N578" s="67"/>
      <c r="O578" s="68"/>
      <c r="P578" s="68"/>
      <c r="Q578" s="67"/>
      <c r="R578" s="67"/>
      <c r="S578" s="67"/>
      <c r="T578" s="71"/>
      <c r="U578" s="71"/>
      <c r="V578" s="71" t="s">
        <v>0</v>
      </c>
      <c r="W578" s="72"/>
      <c r="X578" s="68"/>
    </row>
    <row r="579" spans="1:37">
      <c r="D579" s="66" t="s">
        <v>761</v>
      </c>
      <c r="E579" s="67"/>
      <c r="F579" s="68"/>
      <c r="G579" s="69"/>
      <c r="H579" s="69"/>
      <c r="I579" s="69"/>
      <c r="J579" s="69"/>
      <c r="K579" s="70"/>
      <c r="L579" s="70"/>
      <c r="M579" s="67"/>
      <c r="N579" s="67"/>
      <c r="O579" s="68"/>
      <c r="P579" s="68"/>
      <c r="Q579" s="67"/>
      <c r="R579" s="67"/>
      <c r="S579" s="67"/>
      <c r="T579" s="71"/>
      <c r="U579" s="71"/>
      <c r="V579" s="71" t="s">
        <v>0</v>
      </c>
      <c r="W579" s="72"/>
      <c r="X579" s="68"/>
    </row>
    <row r="580" spans="1:37">
      <c r="D580" s="66" t="s">
        <v>762</v>
      </c>
      <c r="E580" s="67"/>
      <c r="F580" s="68"/>
      <c r="G580" s="69"/>
      <c r="H580" s="69"/>
      <c r="I580" s="69"/>
      <c r="J580" s="69"/>
      <c r="K580" s="70"/>
      <c r="L580" s="70"/>
      <c r="M580" s="67"/>
      <c r="N580" s="67"/>
      <c r="O580" s="68"/>
      <c r="P580" s="68"/>
      <c r="Q580" s="67"/>
      <c r="R580" s="67"/>
      <c r="S580" s="67"/>
      <c r="T580" s="71"/>
      <c r="U580" s="71"/>
      <c r="V580" s="71" t="s">
        <v>0</v>
      </c>
      <c r="W580" s="72"/>
      <c r="X580" s="68"/>
    </row>
    <row r="581" spans="1:37" ht="25.5">
      <c r="A581" s="25">
        <v>100</v>
      </c>
      <c r="B581" s="26" t="s">
        <v>132</v>
      </c>
      <c r="C581" s="27" t="s">
        <v>763</v>
      </c>
      <c r="D581" s="28" t="s">
        <v>764</v>
      </c>
      <c r="E581" s="29">
        <v>48.372999999999998</v>
      </c>
      <c r="F581" s="30" t="s">
        <v>87</v>
      </c>
      <c r="I581" s="31">
        <f>ROUND(E581*G581,2)</f>
        <v>0</v>
      </c>
      <c r="J581" s="31">
        <f>ROUND(E581*G581,2)</f>
        <v>0</v>
      </c>
      <c r="L581" s="32">
        <f>E581*K581</f>
        <v>0</v>
      </c>
      <c r="N581" s="29">
        <f>E581*M581</f>
        <v>0</v>
      </c>
      <c r="P581" s="30" t="s">
        <v>88</v>
      </c>
      <c r="V581" s="33" t="s">
        <v>68</v>
      </c>
      <c r="X581" s="27" t="s">
        <v>763</v>
      </c>
      <c r="Y581" s="27" t="s">
        <v>763</v>
      </c>
      <c r="Z581" s="30" t="s">
        <v>765</v>
      </c>
      <c r="AA581" s="27" t="s">
        <v>88</v>
      </c>
      <c r="AJ581" s="4" t="s">
        <v>673</v>
      </c>
      <c r="AK581" s="4" t="s">
        <v>92</v>
      </c>
    </row>
    <row r="582" spans="1:37">
      <c r="D582" s="66" t="s">
        <v>766</v>
      </c>
      <c r="E582" s="67"/>
      <c r="F582" s="68"/>
      <c r="G582" s="69"/>
      <c r="H582" s="69"/>
      <c r="I582" s="69"/>
      <c r="J582" s="69"/>
      <c r="K582" s="70"/>
      <c r="L582" s="70"/>
      <c r="M582" s="67"/>
      <c r="N582" s="67"/>
      <c r="O582" s="68"/>
      <c r="P582" s="68"/>
      <c r="Q582" s="67"/>
      <c r="R582" s="67"/>
      <c r="S582" s="67"/>
      <c r="T582" s="71"/>
      <c r="U582" s="71"/>
      <c r="V582" s="71" t="s">
        <v>0</v>
      </c>
      <c r="W582" s="72"/>
      <c r="X582" s="68"/>
    </row>
    <row r="583" spans="1:37" ht="38.25">
      <c r="D583" s="73" t="s">
        <v>767</v>
      </c>
      <c r="E583" s="74"/>
      <c r="F583" s="75"/>
      <c r="G583" s="76"/>
      <c r="H583" s="76"/>
      <c r="I583" s="76"/>
      <c r="J583" s="76"/>
      <c r="K583" s="77"/>
      <c r="L583" s="77"/>
      <c r="M583" s="74"/>
      <c r="N583" s="74"/>
      <c r="O583" s="75"/>
      <c r="P583" s="75"/>
      <c r="Q583" s="74"/>
      <c r="R583" s="74"/>
      <c r="S583" s="74"/>
      <c r="T583" s="78"/>
      <c r="U583" s="78"/>
      <c r="V583" s="78" t="s">
        <v>1</v>
      </c>
      <c r="W583" s="79"/>
      <c r="X583" s="75"/>
    </row>
    <row r="584" spans="1:37" ht="25.5">
      <c r="A584" s="25">
        <v>101</v>
      </c>
      <c r="B584" s="26" t="s">
        <v>132</v>
      </c>
      <c r="C584" s="27" t="s">
        <v>768</v>
      </c>
      <c r="D584" s="28" t="s">
        <v>769</v>
      </c>
      <c r="E584" s="29">
        <v>5.79</v>
      </c>
      <c r="F584" s="30" t="s">
        <v>87</v>
      </c>
      <c r="I584" s="31">
        <f>ROUND(E584*G584,2)</f>
        <v>0</v>
      </c>
      <c r="J584" s="31">
        <f>ROUND(E584*G584,2)</f>
        <v>0</v>
      </c>
      <c r="L584" s="32">
        <f>E584*K584</f>
        <v>0</v>
      </c>
      <c r="N584" s="29">
        <f>E584*M584</f>
        <v>0</v>
      </c>
      <c r="P584" s="30" t="s">
        <v>88</v>
      </c>
      <c r="V584" s="33" t="s">
        <v>68</v>
      </c>
      <c r="X584" s="27" t="s">
        <v>768</v>
      </c>
      <c r="Y584" s="27" t="s">
        <v>768</v>
      </c>
      <c r="Z584" s="30" t="s">
        <v>765</v>
      </c>
      <c r="AA584" s="27" t="s">
        <v>88</v>
      </c>
      <c r="AJ584" s="4" t="s">
        <v>673</v>
      </c>
      <c r="AK584" s="4" t="s">
        <v>92</v>
      </c>
    </row>
    <row r="585" spans="1:37">
      <c r="D585" s="66" t="s">
        <v>770</v>
      </c>
      <c r="E585" s="67"/>
      <c r="F585" s="68"/>
      <c r="G585" s="69"/>
      <c r="H585" s="69"/>
      <c r="I585" s="69"/>
      <c r="J585" s="69"/>
      <c r="K585" s="70"/>
      <c r="L585" s="70"/>
      <c r="M585" s="67"/>
      <c r="N585" s="67"/>
      <c r="O585" s="68"/>
      <c r="P585" s="68"/>
      <c r="Q585" s="67"/>
      <c r="R585" s="67"/>
      <c r="S585" s="67"/>
      <c r="T585" s="71"/>
      <c r="U585" s="71"/>
      <c r="V585" s="71" t="s">
        <v>0</v>
      </c>
      <c r="W585" s="72"/>
      <c r="X585" s="68"/>
    </row>
    <row r="586" spans="1:37" ht="38.25">
      <c r="D586" s="73" t="s">
        <v>767</v>
      </c>
      <c r="E586" s="74"/>
      <c r="F586" s="75"/>
      <c r="G586" s="76"/>
      <c r="H586" s="76"/>
      <c r="I586" s="76"/>
      <c r="J586" s="76"/>
      <c r="K586" s="77"/>
      <c r="L586" s="77"/>
      <c r="M586" s="74"/>
      <c r="N586" s="74"/>
      <c r="O586" s="75"/>
      <c r="P586" s="75"/>
      <c r="Q586" s="74"/>
      <c r="R586" s="74"/>
      <c r="S586" s="74"/>
      <c r="T586" s="78"/>
      <c r="U586" s="78"/>
      <c r="V586" s="78" t="s">
        <v>1</v>
      </c>
      <c r="W586" s="79"/>
      <c r="X586" s="75"/>
    </row>
    <row r="587" spans="1:37" ht="38.25">
      <c r="A587" s="25">
        <v>102</v>
      </c>
      <c r="B587" s="26" t="s">
        <v>717</v>
      </c>
      <c r="C587" s="27" t="s">
        <v>771</v>
      </c>
      <c r="D587" s="28" t="s">
        <v>772</v>
      </c>
      <c r="E587" s="29">
        <v>374.87200000000001</v>
      </c>
      <c r="F587" s="30" t="s">
        <v>141</v>
      </c>
      <c r="H587" s="31">
        <f>ROUND(E587*G587,2)</f>
        <v>0</v>
      </c>
      <c r="J587" s="31">
        <f>ROUND(E587*G587,2)</f>
        <v>0</v>
      </c>
      <c r="L587" s="32">
        <f>E587*K587</f>
        <v>0</v>
      </c>
      <c r="N587" s="29">
        <f>E587*M587</f>
        <v>0</v>
      </c>
      <c r="P587" s="30" t="s">
        <v>88</v>
      </c>
      <c r="V587" s="33" t="s">
        <v>654</v>
      </c>
      <c r="X587" s="27" t="s">
        <v>773</v>
      </c>
      <c r="Y587" s="27" t="s">
        <v>771</v>
      </c>
      <c r="Z587" s="30" t="s">
        <v>721</v>
      </c>
      <c r="AJ587" s="4" t="s">
        <v>656</v>
      </c>
      <c r="AK587" s="4" t="s">
        <v>92</v>
      </c>
    </row>
    <row r="588" spans="1:37" ht="25.5">
      <c r="D588" s="66" t="s">
        <v>774</v>
      </c>
      <c r="E588" s="67"/>
      <c r="F588" s="68"/>
      <c r="G588" s="69"/>
      <c r="H588" s="69"/>
      <c r="I588" s="69"/>
      <c r="J588" s="69"/>
      <c r="K588" s="70"/>
      <c r="L588" s="70"/>
      <c r="M588" s="67"/>
      <c r="N588" s="67"/>
      <c r="O588" s="68"/>
      <c r="P588" s="68"/>
      <c r="Q588" s="67"/>
      <c r="R588" s="67"/>
      <c r="S588" s="67"/>
      <c r="T588" s="71"/>
      <c r="U588" s="71"/>
      <c r="V588" s="71" t="s">
        <v>0</v>
      </c>
      <c r="W588" s="72"/>
      <c r="X588" s="68"/>
    </row>
    <row r="589" spans="1:37">
      <c r="D589" s="66" t="s">
        <v>775</v>
      </c>
      <c r="E589" s="67"/>
      <c r="F589" s="68"/>
      <c r="G589" s="69"/>
      <c r="H589" s="69"/>
      <c r="I589" s="69"/>
      <c r="J589" s="69"/>
      <c r="K589" s="70"/>
      <c r="L589" s="70"/>
      <c r="M589" s="67"/>
      <c r="N589" s="67"/>
      <c r="O589" s="68"/>
      <c r="P589" s="68"/>
      <c r="Q589" s="67"/>
      <c r="R589" s="67"/>
      <c r="S589" s="67"/>
      <c r="T589" s="71"/>
      <c r="U589" s="71"/>
      <c r="V589" s="71" t="s">
        <v>0</v>
      </c>
      <c r="W589" s="72"/>
      <c r="X589" s="68"/>
    </row>
    <row r="590" spans="1:37">
      <c r="D590" s="66" t="s">
        <v>776</v>
      </c>
      <c r="E590" s="67"/>
      <c r="F590" s="68"/>
      <c r="G590" s="69"/>
      <c r="H590" s="69"/>
      <c r="I590" s="69"/>
      <c r="J590" s="69"/>
      <c r="K590" s="70"/>
      <c r="L590" s="70"/>
      <c r="M590" s="67"/>
      <c r="N590" s="67"/>
      <c r="O590" s="68"/>
      <c r="P590" s="68"/>
      <c r="Q590" s="67"/>
      <c r="R590" s="67"/>
      <c r="S590" s="67"/>
      <c r="T590" s="71"/>
      <c r="U590" s="71"/>
      <c r="V590" s="71" t="s">
        <v>0</v>
      </c>
      <c r="W590" s="72"/>
      <c r="X590" s="68"/>
    </row>
    <row r="591" spans="1:37">
      <c r="D591" s="66" t="s">
        <v>777</v>
      </c>
      <c r="E591" s="67"/>
      <c r="F591" s="68"/>
      <c r="G591" s="69"/>
      <c r="H591" s="69"/>
      <c r="I591" s="69"/>
      <c r="J591" s="69"/>
      <c r="K591" s="70"/>
      <c r="L591" s="70"/>
      <c r="M591" s="67"/>
      <c r="N591" s="67"/>
      <c r="O591" s="68"/>
      <c r="P591" s="68"/>
      <c r="Q591" s="67"/>
      <c r="R591" s="67"/>
      <c r="S591" s="67"/>
      <c r="T591" s="71"/>
      <c r="U591" s="71"/>
      <c r="V591" s="71" t="s">
        <v>0</v>
      </c>
      <c r="W591" s="72"/>
      <c r="X591" s="68"/>
    </row>
    <row r="592" spans="1:37">
      <c r="D592" s="66" t="s">
        <v>778</v>
      </c>
      <c r="E592" s="67"/>
      <c r="F592" s="68"/>
      <c r="G592" s="69"/>
      <c r="H592" s="69"/>
      <c r="I592" s="69"/>
      <c r="J592" s="69"/>
      <c r="K592" s="70"/>
      <c r="L592" s="70"/>
      <c r="M592" s="67"/>
      <c r="N592" s="67"/>
      <c r="O592" s="68"/>
      <c r="P592" s="68"/>
      <c r="Q592" s="67"/>
      <c r="R592" s="67"/>
      <c r="S592" s="67"/>
      <c r="T592" s="71"/>
      <c r="U592" s="71"/>
      <c r="V592" s="71" t="s">
        <v>0</v>
      </c>
      <c r="W592" s="72"/>
      <c r="X592" s="68"/>
    </row>
    <row r="593" spans="1:37">
      <c r="D593" s="66" t="s">
        <v>779</v>
      </c>
      <c r="E593" s="67"/>
      <c r="F593" s="68"/>
      <c r="G593" s="69"/>
      <c r="H593" s="69"/>
      <c r="I593" s="69"/>
      <c r="J593" s="69"/>
      <c r="K593" s="70"/>
      <c r="L593" s="70"/>
      <c r="M593" s="67"/>
      <c r="N593" s="67"/>
      <c r="O593" s="68"/>
      <c r="P593" s="68"/>
      <c r="Q593" s="67"/>
      <c r="R593" s="67"/>
      <c r="S593" s="67"/>
      <c r="T593" s="71"/>
      <c r="U593" s="71"/>
      <c r="V593" s="71" t="s">
        <v>0</v>
      </c>
      <c r="W593" s="72"/>
      <c r="X593" s="68"/>
    </row>
    <row r="594" spans="1:37">
      <c r="D594" s="66" t="s">
        <v>780</v>
      </c>
      <c r="E594" s="67"/>
      <c r="F594" s="68"/>
      <c r="G594" s="69"/>
      <c r="H594" s="69"/>
      <c r="I594" s="69"/>
      <c r="J594" s="69"/>
      <c r="K594" s="70"/>
      <c r="L594" s="70"/>
      <c r="M594" s="67"/>
      <c r="N594" s="67"/>
      <c r="O594" s="68"/>
      <c r="P594" s="68"/>
      <c r="Q594" s="67"/>
      <c r="R594" s="67"/>
      <c r="S594" s="67"/>
      <c r="T594" s="71"/>
      <c r="U594" s="71"/>
      <c r="V594" s="71" t="s">
        <v>0</v>
      </c>
      <c r="W594" s="72"/>
      <c r="X594" s="68"/>
    </row>
    <row r="595" spans="1:37" ht="25.5">
      <c r="D595" s="66" t="s">
        <v>781</v>
      </c>
      <c r="E595" s="67"/>
      <c r="F595" s="68"/>
      <c r="G595" s="69"/>
      <c r="H595" s="69"/>
      <c r="I595" s="69"/>
      <c r="J595" s="69"/>
      <c r="K595" s="70"/>
      <c r="L595" s="70"/>
      <c r="M595" s="67"/>
      <c r="N595" s="67"/>
      <c r="O595" s="68"/>
      <c r="P595" s="68"/>
      <c r="Q595" s="67"/>
      <c r="R595" s="67"/>
      <c r="S595" s="67"/>
      <c r="T595" s="71"/>
      <c r="U595" s="71"/>
      <c r="V595" s="71" t="s">
        <v>0</v>
      </c>
      <c r="W595" s="72"/>
      <c r="X595" s="68"/>
    </row>
    <row r="596" spans="1:37">
      <c r="D596" s="66" t="s">
        <v>782</v>
      </c>
      <c r="E596" s="67"/>
      <c r="F596" s="68"/>
      <c r="G596" s="69"/>
      <c r="H596" s="69"/>
      <c r="I596" s="69"/>
      <c r="J596" s="69"/>
      <c r="K596" s="70"/>
      <c r="L596" s="70"/>
      <c r="M596" s="67"/>
      <c r="N596" s="67"/>
      <c r="O596" s="68"/>
      <c r="P596" s="68"/>
      <c r="Q596" s="67"/>
      <c r="R596" s="67"/>
      <c r="S596" s="67"/>
      <c r="T596" s="71"/>
      <c r="U596" s="71"/>
      <c r="V596" s="71" t="s">
        <v>0</v>
      </c>
      <c r="W596" s="72"/>
      <c r="X596" s="68"/>
    </row>
    <row r="597" spans="1:37">
      <c r="D597" s="66" t="s">
        <v>783</v>
      </c>
      <c r="E597" s="67"/>
      <c r="F597" s="68"/>
      <c r="G597" s="69"/>
      <c r="H597" s="69"/>
      <c r="I597" s="69"/>
      <c r="J597" s="69"/>
      <c r="K597" s="70"/>
      <c r="L597" s="70"/>
      <c r="M597" s="67"/>
      <c r="N597" s="67"/>
      <c r="O597" s="68"/>
      <c r="P597" s="68"/>
      <c r="Q597" s="67"/>
      <c r="R597" s="67"/>
      <c r="S597" s="67"/>
      <c r="T597" s="71"/>
      <c r="U597" s="71"/>
      <c r="V597" s="71" t="s">
        <v>0</v>
      </c>
      <c r="W597" s="72"/>
      <c r="X597" s="68"/>
    </row>
    <row r="598" spans="1:37">
      <c r="A598" s="25">
        <v>103</v>
      </c>
      <c r="B598" s="26" t="s">
        <v>132</v>
      </c>
      <c r="C598" s="27" t="s">
        <v>784</v>
      </c>
      <c r="D598" s="28" t="s">
        <v>785</v>
      </c>
      <c r="E598" s="29">
        <v>191.185</v>
      </c>
      <c r="F598" s="30" t="s">
        <v>141</v>
      </c>
      <c r="I598" s="31">
        <f>ROUND(E598*G598,2)</f>
        <v>0</v>
      </c>
      <c r="J598" s="31">
        <f>ROUND(E598*G598,2)</f>
        <v>0</v>
      </c>
      <c r="L598" s="32">
        <f>E598*K598</f>
        <v>0</v>
      </c>
      <c r="N598" s="29">
        <f>E598*M598</f>
        <v>0</v>
      </c>
      <c r="P598" s="30" t="s">
        <v>88</v>
      </c>
      <c r="V598" s="33" t="s">
        <v>68</v>
      </c>
      <c r="X598" s="27" t="s">
        <v>784</v>
      </c>
      <c r="Y598" s="27" t="s">
        <v>784</v>
      </c>
      <c r="Z598" s="30" t="s">
        <v>786</v>
      </c>
      <c r="AA598" s="27" t="s">
        <v>88</v>
      </c>
      <c r="AJ598" s="4" t="s">
        <v>673</v>
      </c>
      <c r="AK598" s="4" t="s">
        <v>92</v>
      </c>
    </row>
    <row r="599" spans="1:37">
      <c r="D599" s="66" t="s">
        <v>787</v>
      </c>
      <c r="E599" s="67"/>
      <c r="F599" s="68"/>
      <c r="G599" s="69"/>
      <c r="H599" s="69"/>
      <c r="I599" s="69"/>
      <c r="J599" s="69"/>
      <c r="K599" s="70"/>
      <c r="L599" s="70"/>
      <c r="M599" s="67"/>
      <c r="N599" s="67"/>
      <c r="O599" s="68"/>
      <c r="P599" s="68"/>
      <c r="Q599" s="67"/>
      <c r="R599" s="67"/>
      <c r="S599" s="67"/>
      <c r="T599" s="71"/>
      <c r="U599" s="71"/>
      <c r="V599" s="71" t="s">
        <v>0</v>
      </c>
      <c r="W599" s="72"/>
      <c r="X599" s="68"/>
    </row>
    <row r="600" spans="1:37">
      <c r="A600" s="25">
        <v>104</v>
      </c>
      <c r="B600" s="26" t="s">
        <v>132</v>
      </c>
      <c r="C600" s="27" t="s">
        <v>788</v>
      </c>
      <c r="D600" s="28" t="s">
        <v>789</v>
      </c>
      <c r="E600" s="29">
        <v>191.185</v>
      </c>
      <c r="F600" s="30" t="s">
        <v>141</v>
      </c>
      <c r="I600" s="31">
        <f>ROUND(E600*G600,2)</f>
        <v>0</v>
      </c>
      <c r="J600" s="31">
        <f>ROUND(E600*G600,2)</f>
        <v>0</v>
      </c>
      <c r="L600" s="32">
        <f>E600*K600</f>
        <v>0</v>
      </c>
      <c r="N600" s="29">
        <f>E600*M600</f>
        <v>0</v>
      </c>
      <c r="P600" s="30" t="s">
        <v>88</v>
      </c>
      <c r="V600" s="33" t="s">
        <v>68</v>
      </c>
      <c r="X600" s="27" t="s">
        <v>788</v>
      </c>
      <c r="Y600" s="27" t="s">
        <v>788</v>
      </c>
      <c r="Z600" s="30" t="s">
        <v>786</v>
      </c>
      <c r="AA600" s="27" t="s">
        <v>88</v>
      </c>
      <c r="AJ600" s="4" t="s">
        <v>673</v>
      </c>
      <c r="AK600" s="4" t="s">
        <v>92</v>
      </c>
    </row>
    <row r="601" spans="1:37">
      <c r="D601" s="66" t="s">
        <v>787</v>
      </c>
      <c r="E601" s="67"/>
      <c r="F601" s="68"/>
      <c r="G601" s="69"/>
      <c r="H601" s="69"/>
      <c r="I601" s="69"/>
      <c r="J601" s="69"/>
      <c r="K601" s="70"/>
      <c r="L601" s="70"/>
      <c r="M601" s="67"/>
      <c r="N601" s="67"/>
      <c r="O601" s="68"/>
      <c r="P601" s="68"/>
      <c r="Q601" s="67"/>
      <c r="R601" s="67"/>
      <c r="S601" s="67"/>
      <c r="T601" s="71"/>
      <c r="U601" s="71"/>
      <c r="V601" s="71" t="s">
        <v>0</v>
      </c>
      <c r="W601" s="72"/>
      <c r="X601" s="68"/>
    </row>
    <row r="602" spans="1:37" ht="38.25">
      <c r="A602" s="25">
        <v>105</v>
      </c>
      <c r="B602" s="26" t="s">
        <v>717</v>
      </c>
      <c r="C602" s="27" t="s">
        <v>790</v>
      </c>
      <c r="D602" s="28" t="s">
        <v>791</v>
      </c>
      <c r="E602" s="29">
        <v>133.1</v>
      </c>
      <c r="F602" s="30" t="s">
        <v>141</v>
      </c>
      <c r="H602" s="31">
        <f>ROUND(E602*G602,2)</f>
        <v>0</v>
      </c>
      <c r="J602" s="31">
        <f>ROUND(E602*G602,2)</f>
        <v>0</v>
      </c>
      <c r="L602" s="32">
        <f>E602*K602</f>
        <v>0</v>
      </c>
      <c r="N602" s="29">
        <f>E602*M602</f>
        <v>0</v>
      </c>
      <c r="P602" s="30" t="s">
        <v>88</v>
      </c>
      <c r="V602" s="33" t="s">
        <v>654</v>
      </c>
      <c r="X602" s="27" t="s">
        <v>792</v>
      </c>
      <c r="Y602" s="27" t="s">
        <v>790</v>
      </c>
      <c r="Z602" s="30" t="s">
        <v>721</v>
      </c>
      <c r="AJ602" s="4" t="s">
        <v>656</v>
      </c>
      <c r="AK602" s="4" t="s">
        <v>92</v>
      </c>
    </row>
    <row r="603" spans="1:37">
      <c r="D603" s="66" t="s">
        <v>793</v>
      </c>
      <c r="E603" s="67"/>
      <c r="F603" s="68"/>
      <c r="G603" s="69"/>
      <c r="H603" s="69"/>
      <c r="I603" s="69"/>
      <c r="J603" s="69"/>
      <c r="K603" s="70"/>
      <c r="L603" s="70"/>
      <c r="M603" s="67"/>
      <c r="N603" s="67"/>
      <c r="O603" s="68"/>
      <c r="P603" s="68"/>
      <c r="Q603" s="67"/>
      <c r="R603" s="67"/>
      <c r="S603" s="67"/>
      <c r="T603" s="71"/>
      <c r="U603" s="71"/>
      <c r="V603" s="71" t="s">
        <v>0</v>
      </c>
      <c r="W603" s="72"/>
      <c r="X603" s="68"/>
    </row>
    <row r="604" spans="1:37" ht="25.5">
      <c r="D604" s="66" t="s">
        <v>550</v>
      </c>
      <c r="E604" s="67"/>
      <c r="F604" s="68"/>
      <c r="G604" s="69"/>
      <c r="H604" s="69"/>
      <c r="I604" s="69"/>
      <c r="J604" s="69"/>
      <c r="K604" s="70"/>
      <c r="L604" s="70"/>
      <c r="M604" s="67"/>
      <c r="N604" s="67"/>
      <c r="O604" s="68"/>
      <c r="P604" s="68"/>
      <c r="Q604" s="67"/>
      <c r="R604" s="67"/>
      <c r="S604" s="67"/>
      <c r="T604" s="71"/>
      <c r="U604" s="71"/>
      <c r="V604" s="71" t="s">
        <v>0</v>
      </c>
      <c r="W604" s="72"/>
      <c r="X604" s="68"/>
    </row>
    <row r="605" spans="1:37">
      <c r="D605" s="66" t="s">
        <v>794</v>
      </c>
      <c r="E605" s="67"/>
      <c r="F605" s="68"/>
      <c r="G605" s="69"/>
      <c r="H605" s="69"/>
      <c r="I605" s="69"/>
      <c r="J605" s="69"/>
      <c r="K605" s="70"/>
      <c r="L605" s="70"/>
      <c r="M605" s="67"/>
      <c r="N605" s="67"/>
      <c r="O605" s="68"/>
      <c r="P605" s="68"/>
      <c r="Q605" s="67"/>
      <c r="R605" s="67"/>
      <c r="S605" s="67"/>
      <c r="T605" s="71"/>
      <c r="U605" s="71"/>
      <c r="V605" s="71" t="s">
        <v>0</v>
      </c>
      <c r="W605" s="72"/>
      <c r="X605" s="68"/>
    </row>
    <row r="606" spans="1:37" ht="25.5">
      <c r="D606" s="66" t="s">
        <v>558</v>
      </c>
      <c r="E606" s="67"/>
      <c r="F606" s="68"/>
      <c r="G606" s="69"/>
      <c r="H606" s="69"/>
      <c r="I606" s="69"/>
      <c r="J606" s="69"/>
      <c r="K606" s="70"/>
      <c r="L606" s="70"/>
      <c r="M606" s="67"/>
      <c r="N606" s="67"/>
      <c r="O606" s="68"/>
      <c r="P606" s="68"/>
      <c r="Q606" s="67"/>
      <c r="R606" s="67"/>
      <c r="S606" s="67"/>
      <c r="T606" s="71"/>
      <c r="U606" s="71"/>
      <c r="V606" s="71" t="s">
        <v>0</v>
      </c>
      <c r="W606" s="72"/>
      <c r="X606" s="68"/>
    </row>
    <row r="607" spans="1:37" ht="25.5">
      <c r="A607" s="25">
        <v>106</v>
      </c>
      <c r="B607" s="26" t="s">
        <v>132</v>
      </c>
      <c r="C607" s="27" t="s">
        <v>795</v>
      </c>
      <c r="D607" s="28" t="s">
        <v>796</v>
      </c>
      <c r="E607" s="29">
        <v>146.41</v>
      </c>
      <c r="F607" s="30" t="s">
        <v>141</v>
      </c>
      <c r="I607" s="31">
        <f>ROUND(E607*G607,2)</f>
        <v>0</v>
      </c>
      <c r="J607" s="31">
        <f>ROUND(E607*G607,2)</f>
        <v>0</v>
      </c>
      <c r="L607" s="32">
        <f>E607*K607</f>
        <v>0</v>
      </c>
      <c r="N607" s="29">
        <f>E607*M607</f>
        <v>0</v>
      </c>
      <c r="P607" s="30" t="s">
        <v>88</v>
      </c>
      <c r="V607" s="33" t="s">
        <v>68</v>
      </c>
      <c r="X607" s="27" t="s">
        <v>797</v>
      </c>
      <c r="Y607" s="27" t="s">
        <v>795</v>
      </c>
      <c r="Z607" s="30" t="s">
        <v>136</v>
      </c>
      <c r="AA607" s="27" t="s">
        <v>88</v>
      </c>
      <c r="AJ607" s="4" t="s">
        <v>673</v>
      </c>
      <c r="AK607" s="4" t="s">
        <v>92</v>
      </c>
    </row>
    <row r="608" spans="1:37">
      <c r="D608" s="66" t="s">
        <v>798</v>
      </c>
      <c r="E608" s="67"/>
      <c r="F608" s="68"/>
      <c r="G608" s="69"/>
      <c r="H608" s="69"/>
      <c r="I608" s="69"/>
      <c r="J608" s="69"/>
      <c r="K608" s="70"/>
      <c r="L608" s="70"/>
      <c r="M608" s="67"/>
      <c r="N608" s="67"/>
      <c r="O608" s="68"/>
      <c r="P608" s="68"/>
      <c r="Q608" s="67"/>
      <c r="R608" s="67"/>
      <c r="S608" s="67"/>
      <c r="T608" s="71"/>
      <c r="U608" s="71"/>
      <c r="V608" s="71" t="s">
        <v>0</v>
      </c>
      <c r="W608" s="72"/>
      <c r="X608" s="68"/>
    </row>
    <row r="609" spans="1:37" ht="25.5">
      <c r="A609" s="25">
        <v>107</v>
      </c>
      <c r="B609" s="26" t="s">
        <v>717</v>
      </c>
      <c r="C609" s="27" t="s">
        <v>799</v>
      </c>
      <c r="D609" s="28" t="s">
        <v>800</v>
      </c>
      <c r="E609" s="29">
        <v>209.929</v>
      </c>
      <c r="F609" s="30" t="s">
        <v>141</v>
      </c>
      <c r="H609" s="31">
        <f>ROUND(E609*G609,2)</f>
        <v>0</v>
      </c>
      <c r="J609" s="31">
        <f>ROUND(E609*G609,2)</f>
        <v>0</v>
      </c>
      <c r="K609" s="32">
        <v>6.9999999999999994E-5</v>
      </c>
      <c r="L609" s="32">
        <f>E609*K609</f>
        <v>1.469503E-2</v>
      </c>
      <c r="N609" s="29">
        <f>E609*M609</f>
        <v>0</v>
      </c>
      <c r="P609" s="30" t="s">
        <v>88</v>
      </c>
      <c r="V609" s="33" t="s">
        <v>654</v>
      </c>
      <c r="X609" s="27" t="s">
        <v>801</v>
      </c>
      <c r="Y609" s="27" t="s">
        <v>799</v>
      </c>
      <c r="Z609" s="30" t="s">
        <v>721</v>
      </c>
      <c r="AJ609" s="4" t="s">
        <v>656</v>
      </c>
      <c r="AK609" s="4" t="s">
        <v>92</v>
      </c>
    </row>
    <row r="610" spans="1:37">
      <c r="D610" s="66" t="s">
        <v>802</v>
      </c>
      <c r="E610" s="67"/>
      <c r="F610" s="68"/>
      <c r="G610" s="69"/>
      <c r="H610" s="69"/>
      <c r="I610" s="69"/>
      <c r="J610" s="69"/>
      <c r="K610" s="70"/>
      <c r="L610" s="70"/>
      <c r="M610" s="67"/>
      <c r="N610" s="67"/>
      <c r="O610" s="68"/>
      <c r="P610" s="68"/>
      <c r="Q610" s="67"/>
      <c r="R610" s="67"/>
      <c r="S610" s="67"/>
      <c r="T610" s="71"/>
      <c r="U610" s="71"/>
      <c r="V610" s="71" t="s">
        <v>0</v>
      </c>
      <c r="W610" s="72"/>
      <c r="X610" s="68"/>
    </row>
    <row r="611" spans="1:37">
      <c r="D611" s="66" t="s">
        <v>803</v>
      </c>
      <c r="E611" s="67"/>
      <c r="F611" s="68"/>
      <c r="G611" s="69"/>
      <c r="H611" s="69"/>
      <c r="I611" s="69"/>
      <c r="J611" s="69"/>
      <c r="K611" s="70"/>
      <c r="L611" s="70"/>
      <c r="M611" s="67"/>
      <c r="N611" s="67"/>
      <c r="O611" s="68"/>
      <c r="P611" s="68"/>
      <c r="Q611" s="67"/>
      <c r="R611" s="67"/>
      <c r="S611" s="67"/>
      <c r="T611" s="71"/>
      <c r="U611" s="71"/>
      <c r="V611" s="71" t="s">
        <v>0</v>
      </c>
      <c r="W611" s="72"/>
      <c r="X611" s="68"/>
    </row>
    <row r="612" spans="1:37">
      <c r="D612" s="66" t="s">
        <v>804</v>
      </c>
      <c r="E612" s="67"/>
      <c r="F612" s="68"/>
      <c r="G612" s="69"/>
      <c r="H612" s="69"/>
      <c r="I612" s="69"/>
      <c r="J612" s="69"/>
      <c r="K612" s="70"/>
      <c r="L612" s="70"/>
      <c r="M612" s="67"/>
      <c r="N612" s="67"/>
      <c r="O612" s="68"/>
      <c r="P612" s="68"/>
      <c r="Q612" s="67"/>
      <c r="R612" s="67"/>
      <c r="S612" s="67"/>
      <c r="T612" s="71"/>
      <c r="U612" s="71"/>
      <c r="V612" s="71" t="s">
        <v>0</v>
      </c>
      <c r="W612" s="72"/>
      <c r="X612" s="68"/>
    </row>
    <row r="613" spans="1:37">
      <c r="D613" s="66" t="s">
        <v>805</v>
      </c>
      <c r="E613" s="67"/>
      <c r="F613" s="68"/>
      <c r="G613" s="69"/>
      <c r="H613" s="69"/>
      <c r="I613" s="69"/>
      <c r="J613" s="69"/>
      <c r="K613" s="70"/>
      <c r="L613" s="70"/>
      <c r="M613" s="67"/>
      <c r="N613" s="67"/>
      <c r="O613" s="68"/>
      <c r="P613" s="68"/>
      <c r="Q613" s="67"/>
      <c r="R613" s="67"/>
      <c r="S613" s="67"/>
      <c r="T613" s="71"/>
      <c r="U613" s="71"/>
      <c r="V613" s="71" t="s">
        <v>0</v>
      </c>
      <c r="W613" s="72"/>
      <c r="X613" s="68"/>
    </row>
    <row r="614" spans="1:37">
      <c r="D614" s="66" t="s">
        <v>806</v>
      </c>
      <c r="E614" s="67"/>
      <c r="F614" s="68"/>
      <c r="G614" s="69"/>
      <c r="H614" s="69"/>
      <c r="I614" s="69"/>
      <c r="J614" s="69"/>
      <c r="K614" s="70"/>
      <c r="L614" s="70"/>
      <c r="M614" s="67"/>
      <c r="N614" s="67"/>
      <c r="O614" s="68"/>
      <c r="P614" s="68"/>
      <c r="Q614" s="67"/>
      <c r="R614" s="67"/>
      <c r="S614" s="67"/>
      <c r="T614" s="71"/>
      <c r="U614" s="71"/>
      <c r="V614" s="71" t="s">
        <v>0</v>
      </c>
      <c r="W614" s="72"/>
      <c r="X614" s="68"/>
    </row>
    <row r="615" spans="1:37">
      <c r="D615" s="66" t="s">
        <v>807</v>
      </c>
      <c r="E615" s="67"/>
      <c r="F615" s="68"/>
      <c r="G615" s="69"/>
      <c r="H615" s="69"/>
      <c r="I615" s="69"/>
      <c r="J615" s="69"/>
      <c r="K615" s="70"/>
      <c r="L615" s="70"/>
      <c r="M615" s="67"/>
      <c r="N615" s="67"/>
      <c r="O615" s="68"/>
      <c r="P615" s="68"/>
      <c r="Q615" s="67"/>
      <c r="R615" s="67"/>
      <c r="S615" s="67"/>
      <c r="T615" s="71"/>
      <c r="U615" s="71"/>
      <c r="V615" s="71" t="s">
        <v>0</v>
      </c>
      <c r="W615" s="72"/>
      <c r="X615" s="68"/>
    </row>
    <row r="616" spans="1:37">
      <c r="D616" s="66" t="s">
        <v>808</v>
      </c>
      <c r="E616" s="67"/>
      <c r="F616" s="68"/>
      <c r="G616" s="69"/>
      <c r="H616" s="69"/>
      <c r="I616" s="69"/>
      <c r="J616" s="69"/>
      <c r="K616" s="70"/>
      <c r="L616" s="70"/>
      <c r="M616" s="67"/>
      <c r="N616" s="67"/>
      <c r="O616" s="68"/>
      <c r="P616" s="68"/>
      <c r="Q616" s="67"/>
      <c r="R616" s="67"/>
      <c r="S616" s="67"/>
      <c r="T616" s="71"/>
      <c r="U616" s="71"/>
      <c r="V616" s="71" t="s">
        <v>0</v>
      </c>
      <c r="W616" s="72"/>
      <c r="X616" s="68"/>
    </row>
    <row r="617" spans="1:37" ht="38.25">
      <c r="D617" s="73" t="s">
        <v>809</v>
      </c>
      <c r="E617" s="74"/>
      <c r="F617" s="75"/>
      <c r="G617" s="76"/>
      <c r="H617" s="76"/>
      <c r="I617" s="76"/>
      <c r="J617" s="76"/>
      <c r="K617" s="77"/>
      <c r="L617" s="77"/>
      <c r="M617" s="74"/>
      <c r="N617" s="74"/>
      <c r="O617" s="75"/>
      <c r="P617" s="75"/>
      <c r="Q617" s="74"/>
      <c r="R617" s="74"/>
      <c r="S617" s="74"/>
      <c r="T617" s="78"/>
      <c r="U617" s="78"/>
      <c r="V617" s="78" t="s">
        <v>1</v>
      </c>
      <c r="W617" s="79"/>
      <c r="X617" s="75"/>
    </row>
    <row r="618" spans="1:37">
      <c r="D618" s="73" t="s">
        <v>810</v>
      </c>
      <c r="E618" s="74"/>
      <c r="F618" s="75"/>
      <c r="G618" s="76"/>
      <c r="H618" s="76"/>
      <c r="I618" s="76"/>
      <c r="J618" s="76"/>
      <c r="K618" s="77"/>
      <c r="L618" s="77"/>
      <c r="M618" s="74"/>
      <c r="N618" s="74"/>
      <c r="O618" s="75"/>
      <c r="P618" s="75"/>
      <c r="Q618" s="74"/>
      <c r="R618" s="74"/>
      <c r="S618" s="74"/>
      <c r="T618" s="78"/>
      <c r="U618" s="78"/>
      <c r="V618" s="78" t="s">
        <v>1</v>
      </c>
      <c r="W618" s="79"/>
      <c r="X618" s="75"/>
    </row>
    <row r="619" spans="1:37" ht="25.5">
      <c r="A619" s="25">
        <v>108</v>
      </c>
      <c r="B619" s="26" t="s">
        <v>717</v>
      </c>
      <c r="C619" s="27" t="s">
        <v>811</v>
      </c>
      <c r="D619" s="28" t="s">
        <v>812</v>
      </c>
      <c r="E619" s="29">
        <v>207.2</v>
      </c>
      <c r="F619" s="30" t="s">
        <v>438</v>
      </c>
      <c r="H619" s="31">
        <f>ROUND(E619*G619,2)</f>
        <v>0</v>
      </c>
      <c r="J619" s="31">
        <f>ROUND(E619*G619,2)</f>
        <v>0</v>
      </c>
      <c r="K619" s="32">
        <v>2.1000000000000001E-4</v>
      </c>
      <c r="L619" s="32">
        <f>E619*K619</f>
        <v>4.3512000000000002E-2</v>
      </c>
      <c r="N619" s="29">
        <f>E619*M619</f>
        <v>0</v>
      </c>
      <c r="P619" s="30" t="s">
        <v>88</v>
      </c>
      <c r="V619" s="33" t="s">
        <v>654</v>
      </c>
      <c r="X619" s="27" t="s">
        <v>813</v>
      </c>
      <c r="Y619" s="27" t="s">
        <v>811</v>
      </c>
      <c r="Z619" s="30" t="s">
        <v>136</v>
      </c>
      <c r="AJ619" s="4" t="s">
        <v>656</v>
      </c>
      <c r="AK619" s="4" t="s">
        <v>92</v>
      </c>
    </row>
    <row r="620" spans="1:37" ht="25.5">
      <c r="D620" s="66" t="s">
        <v>814</v>
      </c>
      <c r="E620" s="67"/>
      <c r="F620" s="68"/>
      <c r="G620" s="69"/>
      <c r="H620" s="69"/>
      <c r="I620" s="69"/>
      <c r="J620" s="69"/>
      <c r="K620" s="70"/>
      <c r="L620" s="70"/>
      <c r="M620" s="67"/>
      <c r="N620" s="67"/>
      <c r="O620" s="68"/>
      <c r="P620" s="68"/>
      <c r="Q620" s="67"/>
      <c r="R620" s="67"/>
      <c r="S620" s="67"/>
      <c r="T620" s="71"/>
      <c r="U620" s="71"/>
      <c r="V620" s="71" t="s">
        <v>0</v>
      </c>
      <c r="W620" s="72"/>
      <c r="X620" s="68"/>
    </row>
    <row r="621" spans="1:37">
      <c r="D621" s="66" t="s">
        <v>815</v>
      </c>
      <c r="E621" s="67"/>
      <c r="F621" s="68"/>
      <c r="G621" s="69"/>
      <c r="H621" s="69"/>
      <c r="I621" s="69"/>
      <c r="J621" s="69"/>
      <c r="K621" s="70"/>
      <c r="L621" s="70"/>
      <c r="M621" s="67"/>
      <c r="N621" s="67"/>
      <c r="O621" s="68"/>
      <c r="P621" s="68"/>
      <c r="Q621" s="67"/>
      <c r="R621" s="67"/>
      <c r="S621" s="67"/>
      <c r="T621" s="71"/>
      <c r="U621" s="71"/>
      <c r="V621" s="71" t="s">
        <v>0</v>
      </c>
      <c r="W621" s="72"/>
      <c r="X621" s="68"/>
    </row>
    <row r="622" spans="1:37">
      <c r="D622" s="66" t="s">
        <v>816</v>
      </c>
      <c r="E622" s="67"/>
      <c r="F622" s="68"/>
      <c r="G622" s="69"/>
      <c r="H622" s="69"/>
      <c r="I622" s="69"/>
      <c r="J622" s="69"/>
      <c r="K622" s="70"/>
      <c r="L622" s="70"/>
      <c r="M622" s="67"/>
      <c r="N622" s="67"/>
      <c r="O622" s="68"/>
      <c r="P622" s="68"/>
      <c r="Q622" s="67"/>
      <c r="R622" s="67"/>
      <c r="S622" s="67"/>
      <c r="T622" s="71"/>
      <c r="U622" s="71"/>
      <c r="V622" s="71" t="s">
        <v>0</v>
      </c>
      <c r="W622" s="72"/>
      <c r="X622" s="68"/>
    </row>
    <row r="623" spans="1:37" ht="25.5">
      <c r="D623" s="73" t="s">
        <v>817</v>
      </c>
      <c r="E623" s="74"/>
      <c r="F623" s="75"/>
      <c r="G623" s="76"/>
      <c r="H623" s="76"/>
      <c r="I623" s="76"/>
      <c r="J623" s="76"/>
      <c r="K623" s="77"/>
      <c r="L623" s="77"/>
      <c r="M623" s="74"/>
      <c r="N623" s="74"/>
      <c r="O623" s="75"/>
      <c r="P623" s="75"/>
      <c r="Q623" s="74"/>
      <c r="R623" s="74"/>
      <c r="S623" s="74"/>
      <c r="T623" s="78"/>
      <c r="U623" s="78"/>
      <c r="V623" s="78" t="s">
        <v>1</v>
      </c>
      <c r="W623" s="79"/>
      <c r="X623" s="75"/>
    </row>
    <row r="624" spans="1:37">
      <c r="A624" s="25">
        <v>109</v>
      </c>
      <c r="B624" s="26" t="s">
        <v>132</v>
      </c>
      <c r="C624" s="27" t="s">
        <v>818</v>
      </c>
      <c r="D624" s="28" t="s">
        <v>819</v>
      </c>
      <c r="E624" s="29">
        <v>1.1399999999999999</v>
      </c>
      <c r="F624" s="30" t="s">
        <v>87</v>
      </c>
      <c r="I624" s="31">
        <f>ROUND(E624*G624,2)</f>
        <v>0</v>
      </c>
      <c r="J624" s="31">
        <f>ROUND(E624*G624,2)</f>
        <v>0</v>
      </c>
      <c r="K624" s="32">
        <v>0.55000000000000004</v>
      </c>
      <c r="L624" s="32">
        <f>E624*K624</f>
        <v>0.627</v>
      </c>
      <c r="N624" s="29">
        <f>E624*M624</f>
        <v>0</v>
      </c>
      <c r="P624" s="30" t="s">
        <v>88</v>
      </c>
      <c r="V624" s="33" t="s">
        <v>68</v>
      </c>
      <c r="X624" s="27" t="s">
        <v>818</v>
      </c>
      <c r="Y624" s="27" t="s">
        <v>818</v>
      </c>
      <c r="Z624" s="30" t="s">
        <v>820</v>
      </c>
      <c r="AA624" s="27" t="s">
        <v>88</v>
      </c>
      <c r="AJ624" s="4" t="s">
        <v>673</v>
      </c>
      <c r="AK624" s="4" t="s">
        <v>92</v>
      </c>
    </row>
    <row r="625" spans="1:37" ht="25.5">
      <c r="D625" s="66" t="s">
        <v>821</v>
      </c>
      <c r="E625" s="67"/>
      <c r="F625" s="68"/>
      <c r="G625" s="69"/>
      <c r="H625" s="69"/>
      <c r="I625" s="69"/>
      <c r="J625" s="69"/>
      <c r="K625" s="70"/>
      <c r="L625" s="70"/>
      <c r="M625" s="67"/>
      <c r="N625" s="67"/>
      <c r="O625" s="68"/>
      <c r="P625" s="68"/>
      <c r="Q625" s="67"/>
      <c r="R625" s="67"/>
      <c r="S625" s="67"/>
      <c r="T625" s="71"/>
      <c r="U625" s="71"/>
      <c r="V625" s="71" t="s">
        <v>0</v>
      </c>
      <c r="W625" s="72"/>
      <c r="X625" s="68"/>
    </row>
    <row r="626" spans="1:37">
      <c r="D626" s="66" t="s">
        <v>822</v>
      </c>
      <c r="E626" s="67"/>
      <c r="F626" s="68"/>
      <c r="G626" s="69"/>
      <c r="H626" s="69"/>
      <c r="I626" s="69"/>
      <c r="J626" s="69"/>
      <c r="K626" s="70"/>
      <c r="L626" s="70"/>
      <c r="M626" s="67"/>
      <c r="N626" s="67"/>
      <c r="O626" s="68"/>
      <c r="P626" s="68"/>
      <c r="Q626" s="67"/>
      <c r="R626" s="67"/>
      <c r="S626" s="67"/>
      <c r="T626" s="71"/>
      <c r="U626" s="71"/>
      <c r="V626" s="71" t="s">
        <v>0</v>
      </c>
      <c r="W626" s="72"/>
      <c r="X626" s="68"/>
    </row>
    <row r="627" spans="1:37" ht="25.5">
      <c r="A627" s="25">
        <v>110</v>
      </c>
      <c r="B627" s="26" t="s">
        <v>717</v>
      </c>
      <c r="C627" s="27" t="s">
        <v>823</v>
      </c>
      <c r="D627" s="28" t="s">
        <v>824</v>
      </c>
      <c r="F627" s="30" t="s">
        <v>55</v>
      </c>
      <c r="H627" s="31">
        <f>ROUND(E627*G627,2)</f>
        <v>0</v>
      </c>
      <c r="J627" s="31">
        <f>ROUND(E627*G627,2)</f>
        <v>0</v>
      </c>
      <c r="L627" s="32">
        <f>E627*K627</f>
        <v>0</v>
      </c>
      <c r="N627" s="29">
        <f>E627*M627</f>
        <v>0</v>
      </c>
      <c r="P627" s="30" t="s">
        <v>88</v>
      </c>
      <c r="V627" s="33" t="s">
        <v>654</v>
      </c>
      <c r="X627" s="27" t="s">
        <v>825</v>
      </c>
      <c r="Y627" s="27" t="s">
        <v>823</v>
      </c>
      <c r="Z627" s="30" t="s">
        <v>721</v>
      </c>
      <c r="AJ627" s="4" t="s">
        <v>656</v>
      </c>
      <c r="AK627" s="4" t="s">
        <v>92</v>
      </c>
    </row>
    <row r="628" spans="1:37">
      <c r="D628" s="81" t="s">
        <v>826</v>
      </c>
      <c r="E628" s="82">
        <f>J628</f>
        <v>0</v>
      </c>
      <c r="H628" s="82">
        <f>SUM(H541:H627)</f>
        <v>0</v>
      </c>
      <c r="I628" s="82">
        <f>SUM(I541:I627)</f>
        <v>0</v>
      </c>
      <c r="J628" s="82">
        <f>SUM(J541:J627)</f>
        <v>0</v>
      </c>
      <c r="L628" s="83">
        <f>SUM(L541:L627)</f>
        <v>1.2111828600000001</v>
      </c>
      <c r="N628" s="84">
        <f>SUM(N541:N627)</f>
        <v>0</v>
      </c>
      <c r="W628" s="34">
        <f>SUM(W541:W627)</f>
        <v>0</v>
      </c>
    </row>
    <row r="630" spans="1:37">
      <c r="B630" s="27" t="s">
        <v>827</v>
      </c>
    </row>
    <row r="631" spans="1:37" ht="25.5">
      <c r="A631" s="25">
        <v>111</v>
      </c>
      <c r="B631" s="26" t="s">
        <v>828</v>
      </c>
      <c r="C631" s="27" t="s">
        <v>829</v>
      </c>
      <c r="D631" s="28" t="s">
        <v>830</v>
      </c>
      <c r="E631" s="29">
        <v>1</v>
      </c>
      <c r="F631" s="30" t="s">
        <v>237</v>
      </c>
      <c r="H631" s="31">
        <f>ROUND(E631*G631,2)</f>
        <v>0</v>
      </c>
      <c r="J631" s="31">
        <f>ROUND(E631*G631,2)</f>
        <v>0</v>
      </c>
      <c r="K631" s="32">
        <v>3.0000000000000001E-5</v>
      </c>
      <c r="L631" s="32">
        <f>E631*K631</f>
        <v>3.0000000000000001E-5</v>
      </c>
      <c r="N631" s="29">
        <f>E631*M631</f>
        <v>0</v>
      </c>
      <c r="P631" s="30" t="s">
        <v>88</v>
      </c>
      <c r="V631" s="33" t="s">
        <v>654</v>
      </c>
      <c r="X631" s="27" t="s">
        <v>831</v>
      </c>
      <c r="Y631" s="27" t="s">
        <v>829</v>
      </c>
      <c r="Z631" s="30" t="s">
        <v>136</v>
      </c>
      <c r="AJ631" s="4" t="s">
        <v>656</v>
      </c>
      <c r="AK631" s="4" t="s">
        <v>92</v>
      </c>
    </row>
    <row r="632" spans="1:37">
      <c r="A632" s="25">
        <v>112</v>
      </c>
      <c r="B632" s="26" t="s">
        <v>132</v>
      </c>
      <c r="C632" s="27" t="s">
        <v>832</v>
      </c>
      <c r="D632" s="28" t="s">
        <v>833</v>
      </c>
      <c r="E632" s="29">
        <v>1</v>
      </c>
      <c r="F632" s="30" t="s">
        <v>237</v>
      </c>
      <c r="I632" s="31">
        <f>ROUND(E632*G632,2)</f>
        <v>0</v>
      </c>
      <c r="J632" s="31">
        <f>ROUND(E632*G632,2)</f>
        <v>0</v>
      </c>
      <c r="L632" s="32">
        <f>E632*K632</f>
        <v>0</v>
      </c>
      <c r="N632" s="29">
        <f>E632*M632</f>
        <v>0</v>
      </c>
      <c r="P632" s="30" t="s">
        <v>88</v>
      </c>
      <c r="V632" s="33" t="s">
        <v>68</v>
      </c>
      <c r="X632" s="27" t="s">
        <v>832</v>
      </c>
      <c r="Y632" s="27" t="s">
        <v>832</v>
      </c>
      <c r="Z632" s="30" t="s">
        <v>136</v>
      </c>
      <c r="AA632" s="27" t="s">
        <v>88</v>
      </c>
      <c r="AJ632" s="4" t="s">
        <v>673</v>
      </c>
      <c r="AK632" s="4" t="s">
        <v>92</v>
      </c>
    </row>
    <row r="633" spans="1:37" ht="25.5">
      <c r="A633" s="25">
        <v>113</v>
      </c>
      <c r="B633" s="26" t="s">
        <v>828</v>
      </c>
      <c r="C633" s="27" t="s">
        <v>834</v>
      </c>
      <c r="D633" s="28" t="s">
        <v>835</v>
      </c>
      <c r="F633" s="30" t="s">
        <v>55</v>
      </c>
      <c r="H633" s="31">
        <f>ROUND(E633*G633,2)</f>
        <v>0</v>
      </c>
      <c r="J633" s="31">
        <f>ROUND(E633*G633,2)</f>
        <v>0</v>
      </c>
      <c r="L633" s="32">
        <f>E633*K633</f>
        <v>0</v>
      </c>
      <c r="N633" s="29">
        <f>E633*M633</f>
        <v>0</v>
      </c>
      <c r="P633" s="30" t="s">
        <v>88</v>
      </c>
      <c r="V633" s="33" t="s">
        <v>654</v>
      </c>
      <c r="X633" s="27" t="s">
        <v>836</v>
      </c>
      <c r="Y633" s="27" t="s">
        <v>834</v>
      </c>
      <c r="Z633" s="30" t="s">
        <v>837</v>
      </c>
      <c r="AJ633" s="4" t="s">
        <v>656</v>
      </c>
      <c r="AK633" s="4" t="s">
        <v>92</v>
      </c>
    </row>
    <row r="634" spans="1:37">
      <c r="D634" s="81" t="s">
        <v>838</v>
      </c>
      <c r="E634" s="82">
        <f>J634</f>
        <v>0</v>
      </c>
      <c r="H634" s="82">
        <f>SUM(H630:H633)</f>
        <v>0</v>
      </c>
      <c r="I634" s="82">
        <f>SUM(I630:I633)</f>
        <v>0</v>
      </c>
      <c r="J634" s="82">
        <f>SUM(J630:J633)</f>
        <v>0</v>
      </c>
      <c r="L634" s="83">
        <f>SUM(L630:L633)</f>
        <v>3.0000000000000001E-5</v>
      </c>
      <c r="N634" s="84">
        <f>SUM(N630:N633)</f>
        <v>0</v>
      </c>
      <c r="W634" s="34">
        <f>SUM(W630:W633)</f>
        <v>0</v>
      </c>
    </row>
    <row r="636" spans="1:37">
      <c r="B636" s="27" t="s">
        <v>839</v>
      </c>
    </row>
    <row r="637" spans="1:37">
      <c r="A637" s="25">
        <v>114</v>
      </c>
      <c r="B637" s="26" t="s">
        <v>840</v>
      </c>
      <c r="C637" s="27" t="s">
        <v>841</v>
      </c>
      <c r="D637" s="28" t="s">
        <v>842</v>
      </c>
      <c r="E637" s="29">
        <v>54</v>
      </c>
      <c r="F637" s="30" t="s">
        <v>237</v>
      </c>
      <c r="H637" s="31">
        <f>ROUND(E637*G637,2)</f>
        <v>0</v>
      </c>
      <c r="J637" s="31">
        <f>ROUND(E637*G637,2)</f>
        <v>0</v>
      </c>
      <c r="L637" s="32">
        <f>E637*K637</f>
        <v>0</v>
      </c>
      <c r="N637" s="29">
        <f>E637*M637</f>
        <v>0</v>
      </c>
      <c r="P637" s="30" t="s">
        <v>88</v>
      </c>
      <c r="V637" s="33" t="s">
        <v>654</v>
      </c>
      <c r="X637" s="27" t="s">
        <v>843</v>
      </c>
      <c r="Y637" s="27" t="s">
        <v>841</v>
      </c>
      <c r="Z637" s="30" t="s">
        <v>844</v>
      </c>
      <c r="AJ637" s="4" t="s">
        <v>656</v>
      </c>
      <c r="AK637" s="4" t="s">
        <v>92</v>
      </c>
    </row>
    <row r="638" spans="1:37">
      <c r="D638" s="66" t="s">
        <v>845</v>
      </c>
      <c r="E638" s="67"/>
      <c r="F638" s="68"/>
      <c r="G638" s="69"/>
      <c r="H638" s="69"/>
      <c r="I638" s="69"/>
      <c r="J638" s="69"/>
      <c r="K638" s="70"/>
      <c r="L638" s="70"/>
      <c r="M638" s="67"/>
      <c r="N638" s="67"/>
      <c r="O638" s="68"/>
      <c r="P638" s="68"/>
      <c r="Q638" s="67"/>
      <c r="R638" s="67"/>
      <c r="S638" s="67"/>
      <c r="T638" s="71"/>
      <c r="U638" s="71"/>
      <c r="V638" s="71" t="s">
        <v>0</v>
      </c>
      <c r="W638" s="72"/>
      <c r="X638" s="68"/>
    </row>
    <row r="639" spans="1:37" ht="25.5">
      <c r="D639" s="66" t="s">
        <v>846</v>
      </c>
      <c r="E639" s="67"/>
      <c r="F639" s="68"/>
      <c r="G639" s="69"/>
      <c r="H639" s="69"/>
      <c r="I639" s="69"/>
      <c r="J639" s="69"/>
      <c r="K639" s="70"/>
      <c r="L639" s="70"/>
      <c r="M639" s="67"/>
      <c r="N639" s="67"/>
      <c r="O639" s="68"/>
      <c r="P639" s="68"/>
      <c r="Q639" s="67"/>
      <c r="R639" s="67"/>
      <c r="S639" s="67"/>
      <c r="T639" s="71"/>
      <c r="U639" s="71"/>
      <c r="V639" s="71" t="s">
        <v>0</v>
      </c>
      <c r="W639" s="72"/>
      <c r="X639" s="68"/>
    </row>
    <row r="640" spans="1:37" ht="25.5">
      <c r="D640" s="73" t="s">
        <v>847</v>
      </c>
      <c r="E640" s="74"/>
      <c r="F640" s="75"/>
      <c r="G640" s="76"/>
      <c r="H640" s="76"/>
      <c r="I640" s="76"/>
      <c r="J640" s="76"/>
      <c r="K640" s="77"/>
      <c r="L640" s="77"/>
      <c r="M640" s="74"/>
      <c r="N640" s="74"/>
      <c r="O640" s="75"/>
      <c r="P640" s="75"/>
      <c r="Q640" s="74"/>
      <c r="R640" s="74"/>
      <c r="S640" s="74"/>
      <c r="T640" s="78"/>
      <c r="U640" s="78"/>
      <c r="V640" s="78" t="s">
        <v>1</v>
      </c>
      <c r="W640" s="79"/>
      <c r="X640" s="75"/>
    </row>
    <row r="641" spans="1:37" ht="38.25">
      <c r="D641" s="73" t="s">
        <v>848</v>
      </c>
      <c r="E641" s="74"/>
      <c r="F641" s="75"/>
      <c r="G641" s="76"/>
      <c r="H641" s="76"/>
      <c r="I641" s="76"/>
      <c r="J641" s="76"/>
      <c r="K641" s="77"/>
      <c r="L641" s="77"/>
      <c r="M641" s="74"/>
      <c r="N641" s="74"/>
      <c r="O641" s="75"/>
      <c r="P641" s="75"/>
      <c r="Q641" s="74"/>
      <c r="R641" s="74"/>
      <c r="S641" s="74"/>
      <c r="T641" s="78"/>
      <c r="U641" s="78"/>
      <c r="V641" s="78" t="s">
        <v>1</v>
      </c>
      <c r="W641" s="79"/>
      <c r="X641" s="75"/>
    </row>
    <row r="642" spans="1:37">
      <c r="D642" s="73" t="s">
        <v>849</v>
      </c>
      <c r="E642" s="74"/>
      <c r="F642" s="75"/>
      <c r="G642" s="76"/>
      <c r="H642" s="76"/>
      <c r="I642" s="76"/>
      <c r="J642" s="76"/>
      <c r="K642" s="77"/>
      <c r="L642" s="77"/>
      <c r="M642" s="74"/>
      <c r="N642" s="74"/>
      <c r="O642" s="75"/>
      <c r="P642" s="75"/>
      <c r="Q642" s="74"/>
      <c r="R642" s="74"/>
      <c r="S642" s="74"/>
      <c r="T642" s="78"/>
      <c r="U642" s="78"/>
      <c r="V642" s="78" t="s">
        <v>1</v>
      </c>
      <c r="W642" s="79"/>
      <c r="X642" s="75"/>
    </row>
    <row r="643" spans="1:37" ht="38.25">
      <c r="A643" s="25">
        <v>115</v>
      </c>
      <c r="B643" s="26" t="s">
        <v>132</v>
      </c>
      <c r="C643" s="27" t="s">
        <v>850</v>
      </c>
      <c r="D643" s="28" t="s">
        <v>851</v>
      </c>
      <c r="E643" s="29">
        <v>54</v>
      </c>
      <c r="F643" s="30" t="s">
        <v>237</v>
      </c>
      <c r="I643" s="31">
        <f>ROUND(E643*G643,2)</f>
        <v>0</v>
      </c>
      <c r="J643" s="31">
        <f>ROUND(E643*G643,2)</f>
        <v>0</v>
      </c>
      <c r="K643" s="32">
        <v>5.0000000000000001E-3</v>
      </c>
      <c r="L643" s="32">
        <f>E643*K643</f>
        <v>0.27</v>
      </c>
      <c r="N643" s="29">
        <f>E643*M643</f>
        <v>0</v>
      </c>
      <c r="P643" s="30" t="s">
        <v>88</v>
      </c>
      <c r="V643" s="33" t="s">
        <v>68</v>
      </c>
      <c r="X643" s="27" t="s">
        <v>850</v>
      </c>
      <c r="Y643" s="27" t="s">
        <v>850</v>
      </c>
      <c r="Z643" s="30" t="s">
        <v>852</v>
      </c>
      <c r="AA643" s="27" t="s">
        <v>88</v>
      </c>
      <c r="AJ643" s="4" t="s">
        <v>673</v>
      </c>
      <c r="AK643" s="4" t="s">
        <v>92</v>
      </c>
    </row>
    <row r="644" spans="1:37">
      <c r="D644" s="73" t="s">
        <v>853</v>
      </c>
      <c r="E644" s="74"/>
      <c r="F644" s="75"/>
      <c r="G644" s="76"/>
      <c r="H644" s="76"/>
      <c r="I644" s="76"/>
      <c r="J644" s="76"/>
      <c r="K644" s="77"/>
      <c r="L644" s="77"/>
      <c r="M644" s="74"/>
      <c r="N644" s="74"/>
      <c r="O644" s="75"/>
      <c r="P644" s="75"/>
      <c r="Q644" s="74"/>
      <c r="R644" s="74"/>
      <c r="S644" s="74"/>
      <c r="T644" s="78"/>
      <c r="U644" s="78"/>
      <c r="V644" s="78" t="s">
        <v>1</v>
      </c>
      <c r="W644" s="79"/>
      <c r="X644" s="75"/>
    </row>
    <row r="645" spans="1:37">
      <c r="D645" s="73" t="s">
        <v>854</v>
      </c>
      <c r="E645" s="74"/>
      <c r="F645" s="75"/>
      <c r="G645" s="76"/>
      <c r="H645" s="76"/>
      <c r="I645" s="76"/>
      <c r="J645" s="76"/>
      <c r="K645" s="77"/>
      <c r="L645" s="77"/>
      <c r="M645" s="74"/>
      <c r="N645" s="74"/>
      <c r="O645" s="75"/>
      <c r="P645" s="75"/>
      <c r="Q645" s="74"/>
      <c r="R645" s="74"/>
      <c r="S645" s="74"/>
      <c r="T645" s="78"/>
      <c r="U645" s="78"/>
      <c r="V645" s="78" t="s">
        <v>1</v>
      </c>
      <c r="W645" s="79"/>
      <c r="X645" s="75"/>
    </row>
    <row r="646" spans="1:37" ht="25.5">
      <c r="D646" s="73" t="s">
        <v>855</v>
      </c>
      <c r="E646" s="74"/>
      <c r="F646" s="75"/>
      <c r="G646" s="76"/>
      <c r="H646" s="76"/>
      <c r="I646" s="76"/>
      <c r="J646" s="76"/>
      <c r="K646" s="77"/>
      <c r="L646" s="77"/>
      <c r="M646" s="74"/>
      <c r="N646" s="74"/>
      <c r="O646" s="75"/>
      <c r="P646" s="75"/>
      <c r="Q646" s="74"/>
      <c r="R646" s="74"/>
      <c r="S646" s="74"/>
      <c r="T646" s="78"/>
      <c r="U646" s="78"/>
      <c r="V646" s="78" t="s">
        <v>1</v>
      </c>
      <c r="W646" s="79"/>
      <c r="X646" s="75"/>
    </row>
    <row r="647" spans="1:37" ht="25.5">
      <c r="A647" s="25">
        <v>116</v>
      </c>
      <c r="B647" s="26" t="s">
        <v>840</v>
      </c>
      <c r="C647" s="27" t="s">
        <v>856</v>
      </c>
      <c r="D647" s="28" t="s">
        <v>857</v>
      </c>
      <c r="E647" s="29">
        <v>775.8</v>
      </c>
      <c r="F647" s="30" t="s">
        <v>438</v>
      </c>
      <c r="H647" s="31">
        <f>ROUND(E647*G647,2)</f>
        <v>0</v>
      </c>
      <c r="J647" s="31">
        <f>ROUND(E647*G647,2)</f>
        <v>0</v>
      </c>
      <c r="K647" s="32">
        <v>2.5999999999999998E-4</v>
      </c>
      <c r="L647" s="32">
        <f>E647*K647</f>
        <v>0.20170799999999997</v>
      </c>
      <c r="N647" s="29">
        <f>E647*M647</f>
        <v>0</v>
      </c>
      <c r="P647" s="30" t="s">
        <v>88</v>
      </c>
      <c r="V647" s="33" t="s">
        <v>654</v>
      </c>
      <c r="X647" s="27" t="s">
        <v>858</v>
      </c>
      <c r="Y647" s="27" t="s">
        <v>856</v>
      </c>
      <c r="Z647" s="30" t="s">
        <v>859</v>
      </c>
      <c r="AJ647" s="4" t="s">
        <v>656</v>
      </c>
      <c r="AK647" s="4" t="s">
        <v>92</v>
      </c>
    </row>
    <row r="648" spans="1:37">
      <c r="D648" s="66" t="s">
        <v>860</v>
      </c>
      <c r="E648" s="67"/>
      <c r="F648" s="68"/>
      <c r="G648" s="69"/>
      <c r="H648" s="69"/>
      <c r="I648" s="69"/>
      <c r="J648" s="69"/>
      <c r="K648" s="70"/>
      <c r="L648" s="70"/>
      <c r="M648" s="67"/>
      <c r="N648" s="67"/>
      <c r="O648" s="68"/>
      <c r="P648" s="68"/>
      <c r="Q648" s="67"/>
      <c r="R648" s="67"/>
      <c r="S648" s="67"/>
      <c r="T648" s="71"/>
      <c r="U648" s="71"/>
      <c r="V648" s="71" t="s">
        <v>0</v>
      </c>
      <c r="W648" s="72"/>
      <c r="X648" s="68"/>
    </row>
    <row r="649" spans="1:37" ht="25.5">
      <c r="D649" s="66" t="s">
        <v>861</v>
      </c>
      <c r="E649" s="67"/>
      <c r="F649" s="68"/>
      <c r="G649" s="69"/>
      <c r="H649" s="69"/>
      <c r="I649" s="69"/>
      <c r="J649" s="69"/>
      <c r="K649" s="70"/>
      <c r="L649" s="70"/>
      <c r="M649" s="67"/>
      <c r="N649" s="67"/>
      <c r="O649" s="68"/>
      <c r="P649" s="68"/>
      <c r="Q649" s="67"/>
      <c r="R649" s="67"/>
      <c r="S649" s="67"/>
      <c r="T649" s="71"/>
      <c r="U649" s="71"/>
      <c r="V649" s="71" t="s">
        <v>0</v>
      </c>
      <c r="W649" s="72"/>
      <c r="X649" s="68"/>
    </row>
    <row r="650" spans="1:37" ht="25.5">
      <c r="D650" s="66" t="s">
        <v>862</v>
      </c>
      <c r="E650" s="67"/>
      <c r="F650" s="68"/>
      <c r="G650" s="69"/>
      <c r="H650" s="69"/>
      <c r="I650" s="69"/>
      <c r="J650" s="69"/>
      <c r="K650" s="70"/>
      <c r="L650" s="70"/>
      <c r="M650" s="67"/>
      <c r="N650" s="67"/>
      <c r="O650" s="68"/>
      <c r="P650" s="68"/>
      <c r="Q650" s="67"/>
      <c r="R650" s="67"/>
      <c r="S650" s="67"/>
      <c r="T650" s="71"/>
      <c r="U650" s="71"/>
      <c r="V650" s="71" t="s">
        <v>0</v>
      </c>
      <c r="W650" s="72"/>
      <c r="X650" s="68"/>
    </row>
    <row r="651" spans="1:37" ht="25.5">
      <c r="D651" s="66" t="s">
        <v>863</v>
      </c>
      <c r="E651" s="67"/>
      <c r="F651" s="68"/>
      <c r="G651" s="69"/>
      <c r="H651" s="69"/>
      <c r="I651" s="69"/>
      <c r="J651" s="69"/>
      <c r="K651" s="70"/>
      <c r="L651" s="70"/>
      <c r="M651" s="67"/>
      <c r="N651" s="67"/>
      <c r="O651" s="68"/>
      <c r="P651" s="68"/>
      <c r="Q651" s="67"/>
      <c r="R651" s="67"/>
      <c r="S651" s="67"/>
      <c r="T651" s="71"/>
      <c r="U651" s="71"/>
      <c r="V651" s="71" t="s">
        <v>0</v>
      </c>
      <c r="W651" s="72"/>
      <c r="X651" s="68"/>
    </row>
    <row r="652" spans="1:37" ht="25.5">
      <c r="D652" s="66" t="s">
        <v>864</v>
      </c>
      <c r="E652" s="67"/>
      <c r="F652" s="68"/>
      <c r="G652" s="69"/>
      <c r="H652" s="69"/>
      <c r="I652" s="69"/>
      <c r="J652" s="69"/>
      <c r="K652" s="70"/>
      <c r="L652" s="70"/>
      <c r="M652" s="67"/>
      <c r="N652" s="67"/>
      <c r="O652" s="68"/>
      <c r="P652" s="68"/>
      <c r="Q652" s="67"/>
      <c r="R652" s="67"/>
      <c r="S652" s="67"/>
      <c r="T652" s="71"/>
      <c r="U652" s="71"/>
      <c r="V652" s="71" t="s">
        <v>0</v>
      </c>
      <c r="W652" s="72"/>
      <c r="X652" s="68"/>
    </row>
    <row r="653" spans="1:37" ht="25.5">
      <c r="D653" s="66" t="s">
        <v>865</v>
      </c>
      <c r="E653" s="67"/>
      <c r="F653" s="68"/>
      <c r="G653" s="69"/>
      <c r="H653" s="69"/>
      <c r="I653" s="69"/>
      <c r="J653" s="69"/>
      <c r="K653" s="70"/>
      <c r="L653" s="70"/>
      <c r="M653" s="67"/>
      <c r="N653" s="67"/>
      <c r="O653" s="68"/>
      <c r="P653" s="68"/>
      <c r="Q653" s="67"/>
      <c r="R653" s="67"/>
      <c r="S653" s="67"/>
      <c r="T653" s="71"/>
      <c r="U653" s="71"/>
      <c r="V653" s="71" t="s">
        <v>0</v>
      </c>
      <c r="W653" s="72"/>
      <c r="X653" s="68"/>
    </row>
    <row r="654" spans="1:37" ht="25.5">
      <c r="A654" s="25">
        <v>117</v>
      </c>
      <c r="B654" s="26" t="s">
        <v>840</v>
      </c>
      <c r="C654" s="27" t="s">
        <v>866</v>
      </c>
      <c r="D654" s="28" t="s">
        <v>867</v>
      </c>
      <c r="E654" s="29">
        <v>88.1</v>
      </c>
      <c r="F654" s="30" t="s">
        <v>438</v>
      </c>
      <c r="H654" s="31">
        <f>ROUND(E654*G654,2)</f>
        <v>0</v>
      </c>
      <c r="J654" s="31">
        <f>ROUND(E654*G654,2)</f>
        <v>0</v>
      </c>
      <c r="K654" s="32">
        <v>2.5999999999999998E-4</v>
      </c>
      <c r="L654" s="32">
        <f>E654*K654</f>
        <v>2.2905999999999996E-2</v>
      </c>
      <c r="N654" s="29">
        <f>E654*M654</f>
        <v>0</v>
      </c>
      <c r="P654" s="30" t="s">
        <v>88</v>
      </c>
      <c r="V654" s="33" t="s">
        <v>654</v>
      </c>
      <c r="X654" s="27" t="s">
        <v>868</v>
      </c>
      <c r="Y654" s="27" t="s">
        <v>866</v>
      </c>
      <c r="Z654" s="30" t="s">
        <v>859</v>
      </c>
      <c r="AJ654" s="4" t="s">
        <v>656</v>
      </c>
      <c r="AK654" s="4" t="s">
        <v>92</v>
      </c>
    </row>
    <row r="655" spans="1:37">
      <c r="D655" s="66" t="s">
        <v>860</v>
      </c>
      <c r="E655" s="67"/>
      <c r="F655" s="68"/>
      <c r="G655" s="69"/>
      <c r="H655" s="69"/>
      <c r="I655" s="69"/>
      <c r="J655" s="69"/>
      <c r="K655" s="70"/>
      <c r="L655" s="70"/>
      <c r="M655" s="67"/>
      <c r="N655" s="67"/>
      <c r="O655" s="68"/>
      <c r="P655" s="68"/>
      <c r="Q655" s="67"/>
      <c r="R655" s="67"/>
      <c r="S655" s="67"/>
      <c r="T655" s="71"/>
      <c r="U655" s="71"/>
      <c r="V655" s="71" t="s">
        <v>0</v>
      </c>
      <c r="W655" s="72"/>
      <c r="X655" s="68"/>
    </row>
    <row r="656" spans="1:37" ht="25.5">
      <c r="D656" s="66" t="s">
        <v>869</v>
      </c>
      <c r="E656" s="67"/>
      <c r="F656" s="68"/>
      <c r="G656" s="69"/>
      <c r="H656" s="69"/>
      <c r="I656" s="69"/>
      <c r="J656" s="69"/>
      <c r="K656" s="70"/>
      <c r="L656" s="70"/>
      <c r="M656" s="67"/>
      <c r="N656" s="67"/>
      <c r="O656" s="68"/>
      <c r="P656" s="68"/>
      <c r="Q656" s="67"/>
      <c r="R656" s="67"/>
      <c r="S656" s="67"/>
      <c r="T656" s="71"/>
      <c r="U656" s="71"/>
      <c r="V656" s="71" t="s">
        <v>0</v>
      </c>
      <c r="W656" s="72"/>
      <c r="X656" s="68"/>
    </row>
    <row r="657" spans="1:37" ht="25.5">
      <c r="D657" s="66" t="s">
        <v>870</v>
      </c>
      <c r="E657" s="67"/>
      <c r="F657" s="68"/>
      <c r="G657" s="69"/>
      <c r="H657" s="69"/>
      <c r="I657" s="69"/>
      <c r="J657" s="69"/>
      <c r="K657" s="70"/>
      <c r="L657" s="70"/>
      <c r="M657" s="67"/>
      <c r="N657" s="67"/>
      <c r="O657" s="68"/>
      <c r="P657" s="68"/>
      <c r="Q657" s="67"/>
      <c r="R657" s="67"/>
      <c r="S657" s="67"/>
      <c r="T657" s="71"/>
      <c r="U657" s="71"/>
      <c r="V657" s="71" t="s">
        <v>0</v>
      </c>
      <c r="W657" s="72"/>
      <c r="X657" s="68"/>
    </row>
    <row r="658" spans="1:37" ht="25.5">
      <c r="D658" s="66" t="s">
        <v>871</v>
      </c>
      <c r="E658" s="67"/>
      <c r="F658" s="68"/>
      <c r="G658" s="69"/>
      <c r="H658" s="69"/>
      <c r="I658" s="69"/>
      <c r="J658" s="69"/>
      <c r="K658" s="70"/>
      <c r="L658" s="70"/>
      <c r="M658" s="67"/>
      <c r="N658" s="67"/>
      <c r="O658" s="68"/>
      <c r="P658" s="68"/>
      <c r="Q658" s="67"/>
      <c r="R658" s="67"/>
      <c r="S658" s="67"/>
      <c r="T658" s="71"/>
      <c r="U658" s="71"/>
      <c r="V658" s="71" t="s">
        <v>0</v>
      </c>
      <c r="W658" s="72"/>
      <c r="X658" s="68"/>
    </row>
    <row r="659" spans="1:37" ht="25.5">
      <c r="D659" s="66" t="s">
        <v>872</v>
      </c>
      <c r="E659" s="67"/>
      <c r="F659" s="68"/>
      <c r="G659" s="69"/>
      <c r="H659" s="69"/>
      <c r="I659" s="69"/>
      <c r="J659" s="69"/>
      <c r="K659" s="70"/>
      <c r="L659" s="70"/>
      <c r="M659" s="67"/>
      <c r="N659" s="67"/>
      <c r="O659" s="68"/>
      <c r="P659" s="68"/>
      <c r="Q659" s="67"/>
      <c r="R659" s="67"/>
      <c r="S659" s="67"/>
      <c r="T659" s="71"/>
      <c r="U659" s="71"/>
      <c r="V659" s="71" t="s">
        <v>0</v>
      </c>
      <c r="W659" s="72"/>
      <c r="X659" s="68"/>
    </row>
    <row r="660" spans="1:37" ht="25.5">
      <c r="D660" s="66" t="s">
        <v>873</v>
      </c>
      <c r="E660" s="67"/>
      <c r="F660" s="68"/>
      <c r="G660" s="69"/>
      <c r="H660" s="69"/>
      <c r="I660" s="69"/>
      <c r="J660" s="69"/>
      <c r="K660" s="70"/>
      <c r="L660" s="70"/>
      <c r="M660" s="67"/>
      <c r="N660" s="67"/>
      <c r="O660" s="68"/>
      <c r="P660" s="68"/>
      <c r="Q660" s="67"/>
      <c r="R660" s="67"/>
      <c r="S660" s="67"/>
      <c r="T660" s="71"/>
      <c r="U660" s="71"/>
      <c r="V660" s="71" t="s">
        <v>0</v>
      </c>
      <c r="W660" s="72"/>
      <c r="X660" s="68"/>
    </row>
    <row r="661" spans="1:37" ht="25.5">
      <c r="A661" s="25">
        <v>118</v>
      </c>
      <c r="B661" s="26" t="s">
        <v>840</v>
      </c>
      <c r="C661" s="27" t="s">
        <v>874</v>
      </c>
      <c r="D661" s="28" t="s">
        <v>875</v>
      </c>
      <c r="E661" s="29">
        <v>8.8000000000000007</v>
      </c>
      <c r="F661" s="30" t="s">
        <v>438</v>
      </c>
      <c r="H661" s="31">
        <f>ROUND(E661*G661,2)</f>
        <v>0</v>
      </c>
      <c r="J661" s="31">
        <f>ROUND(E661*G661,2)</f>
        <v>0</v>
      </c>
      <c r="K661" s="32">
        <v>2.5999999999999998E-4</v>
      </c>
      <c r="L661" s="32">
        <f>E661*K661</f>
        <v>2.2880000000000001E-3</v>
      </c>
      <c r="N661" s="29">
        <f>E661*M661</f>
        <v>0</v>
      </c>
      <c r="P661" s="30" t="s">
        <v>88</v>
      </c>
      <c r="V661" s="33" t="s">
        <v>654</v>
      </c>
      <c r="X661" s="27" t="s">
        <v>876</v>
      </c>
      <c r="Y661" s="27" t="s">
        <v>874</v>
      </c>
      <c r="Z661" s="30" t="s">
        <v>859</v>
      </c>
      <c r="AJ661" s="4" t="s">
        <v>656</v>
      </c>
      <c r="AK661" s="4" t="s">
        <v>92</v>
      </c>
    </row>
    <row r="662" spans="1:37">
      <c r="D662" s="66" t="s">
        <v>860</v>
      </c>
      <c r="E662" s="67"/>
      <c r="F662" s="68"/>
      <c r="G662" s="69"/>
      <c r="H662" s="69"/>
      <c r="I662" s="69"/>
      <c r="J662" s="69"/>
      <c r="K662" s="70"/>
      <c r="L662" s="70"/>
      <c r="M662" s="67"/>
      <c r="N662" s="67"/>
      <c r="O662" s="68"/>
      <c r="P662" s="68"/>
      <c r="Q662" s="67"/>
      <c r="R662" s="67"/>
      <c r="S662" s="67"/>
      <c r="T662" s="71"/>
      <c r="U662" s="71"/>
      <c r="V662" s="71" t="s">
        <v>0</v>
      </c>
      <c r="W662" s="72"/>
      <c r="X662" s="68"/>
    </row>
    <row r="663" spans="1:37" ht="25.5">
      <c r="D663" s="66" t="s">
        <v>877</v>
      </c>
      <c r="E663" s="67"/>
      <c r="F663" s="68"/>
      <c r="G663" s="69"/>
      <c r="H663" s="69"/>
      <c r="I663" s="69"/>
      <c r="J663" s="69"/>
      <c r="K663" s="70"/>
      <c r="L663" s="70"/>
      <c r="M663" s="67"/>
      <c r="N663" s="67"/>
      <c r="O663" s="68"/>
      <c r="P663" s="68"/>
      <c r="Q663" s="67"/>
      <c r="R663" s="67"/>
      <c r="S663" s="67"/>
      <c r="T663" s="71"/>
      <c r="U663" s="71"/>
      <c r="V663" s="71" t="s">
        <v>0</v>
      </c>
      <c r="W663" s="72"/>
      <c r="X663" s="68"/>
    </row>
    <row r="664" spans="1:37" ht="25.5">
      <c r="D664" s="66" t="s">
        <v>878</v>
      </c>
      <c r="E664" s="67"/>
      <c r="F664" s="68"/>
      <c r="G664" s="69"/>
      <c r="H664" s="69"/>
      <c r="I664" s="69"/>
      <c r="J664" s="69"/>
      <c r="K664" s="70"/>
      <c r="L664" s="70"/>
      <c r="M664" s="67"/>
      <c r="N664" s="67"/>
      <c r="O664" s="68"/>
      <c r="P664" s="68"/>
      <c r="Q664" s="67"/>
      <c r="R664" s="67"/>
      <c r="S664" s="67"/>
      <c r="T664" s="71"/>
      <c r="U664" s="71"/>
      <c r="V664" s="71" t="s">
        <v>0</v>
      </c>
      <c r="W664" s="72"/>
      <c r="X664" s="68"/>
    </row>
    <row r="665" spans="1:37" ht="25.5">
      <c r="A665" s="25">
        <v>119</v>
      </c>
      <c r="B665" s="26" t="s">
        <v>132</v>
      </c>
      <c r="C665" s="27" t="s">
        <v>879</v>
      </c>
      <c r="D665" s="28" t="s">
        <v>880</v>
      </c>
      <c r="E665" s="29">
        <v>16.277000000000001</v>
      </c>
      <c r="F665" s="30" t="s">
        <v>87</v>
      </c>
      <c r="I665" s="31">
        <f>ROUND(E665*G665,2)</f>
        <v>0</v>
      </c>
      <c r="J665" s="31">
        <f>ROUND(E665*G665,2)</f>
        <v>0</v>
      </c>
      <c r="K665" s="32">
        <v>0.55000000000000004</v>
      </c>
      <c r="L665" s="32">
        <f>E665*K665</f>
        <v>8.9523500000000009</v>
      </c>
      <c r="N665" s="29">
        <f>E665*M665</f>
        <v>0</v>
      </c>
      <c r="P665" s="30" t="s">
        <v>88</v>
      </c>
      <c r="V665" s="33" t="s">
        <v>68</v>
      </c>
      <c r="X665" s="27" t="s">
        <v>879</v>
      </c>
      <c r="Y665" s="27" t="s">
        <v>879</v>
      </c>
      <c r="Z665" s="30" t="s">
        <v>820</v>
      </c>
      <c r="AA665" s="27" t="s">
        <v>88</v>
      </c>
      <c r="AJ665" s="4" t="s">
        <v>673</v>
      </c>
      <c r="AK665" s="4" t="s">
        <v>92</v>
      </c>
    </row>
    <row r="666" spans="1:37" ht="25.5">
      <c r="D666" s="66" t="s">
        <v>857</v>
      </c>
      <c r="E666" s="67"/>
      <c r="F666" s="68"/>
      <c r="G666" s="69"/>
      <c r="H666" s="69"/>
      <c r="I666" s="69"/>
      <c r="J666" s="69"/>
      <c r="K666" s="70"/>
      <c r="L666" s="70"/>
      <c r="M666" s="67"/>
      <c r="N666" s="67"/>
      <c r="O666" s="68"/>
      <c r="P666" s="68"/>
      <c r="Q666" s="67"/>
      <c r="R666" s="67"/>
      <c r="S666" s="67"/>
      <c r="T666" s="71"/>
      <c r="U666" s="71"/>
      <c r="V666" s="71" t="s">
        <v>0</v>
      </c>
      <c r="W666" s="72"/>
      <c r="X666" s="68"/>
    </row>
    <row r="667" spans="1:37" ht="25.5">
      <c r="D667" s="66" t="s">
        <v>881</v>
      </c>
      <c r="E667" s="67"/>
      <c r="F667" s="68"/>
      <c r="G667" s="69"/>
      <c r="H667" s="69"/>
      <c r="I667" s="69"/>
      <c r="J667" s="69"/>
      <c r="K667" s="70"/>
      <c r="L667" s="70"/>
      <c r="M667" s="67"/>
      <c r="N667" s="67"/>
      <c r="O667" s="68"/>
      <c r="P667" s="68"/>
      <c r="Q667" s="67"/>
      <c r="R667" s="67"/>
      <c r="S667" s="67"/>
      <c r="T667" s="71"/>
      <c r="U667" s="71"/>
      <c r="V667" s="71" t="s">
        <v>0</v>
      </c>
      <c r="W667" s="72"/>
      <c r="X667" s="68"/>
    </row>
    <row r="668" spans="1:37" ht="25.5">
      <c r="D668" s="66" t="s">
        <v>882</v>
      </c>
      <c r="E668" s="67"/>
      <c r="F668" s="68"/>
      <c r="G668" s="69"/>
      <c r="H668" s="69"/>
      <c r="I668" s="69"/>
      <c r="J668" s="69"/>
      <c r="K668" s="70"/>
      <c r="L668" s="70"/>
      <c r="M668" s="67"/>
      <c r="N668" s="67"/>
      <c r="O668" s="68"/>
      <c r="P668" s="68"/>
      <c r="Q668" s="67"/>
      <c r="R668" s="67"/>
      <c r="S668" s="67"/>
      <c r="T668" s="71"/>
      <c r="U668" s="71"/>
      <c r="V668" s="71" t="s">
        <v>0</v>
      </c>
      <c r="W668" s="72"/>
      <c r="X668" s="68"/>
    </row>
    <row r="669" spans="1:37" ht="25.5">
      <c r="D669" s="66" t="s">
        <v>883</v>
      </c>
      <c r="E669" s="67"/>
      <c r="F669" s="68"/>
      <c r="G669" s="69"/>
      <c r="H669" s="69"/>
      <c r="I669" s="69"/>
      <c r="J669" s="69"/>
      <c r="K669" s="70"/>
      <c r="L669" s="70"/>
      <c r="M669" s="67"/>
      <c r="N669" s="67"/>
      <c r="O669" s="68"/>
      <c r="P669" s="68"/>
      <c r="Q669" s="67"/>
      <c r="R669" s="67"/>
      <c r="S669" s="67"/>
      <c r="T669" s="71"/>
      <c r="U669" s="71"/>
      <c r="V669" s="71" t="s">
        <v>0</v>
      </c>
      <c r="W669" s="72"/>
      <c r="X669" s="68"/>
    </row>
    <row r="670" spans="1:37" ht="25.5">
      <c r="D670" s="66" t="s">
        <v>884</v>
      </c>
      <c r="E670" s="67"/>
      <c r="F670" s="68"/>
      <c r="G670" s="69"/>
      <c r="H670" s="69"/>
      <c r="I670" s="69"/>
      <c r="J670" s="69"/>
      <c r="K670" s="70"/>
      <c r="L670" s="70"/>
      <c r="M670" s="67"/>
      <c r="N670" s="67"/>
      <c r="O670" s="68"/>
      <c r="P670" s="68"/>
      <c r="Q670" s="67"/>
      <c r="R670" s="67"/>
      <c r="S670" s="67"/>
      <c r="T670" s="71"/>
      <c r="U670" s="71"/>
      <c r="V670" s="71" t="s">
        <v>0</v>
      </c>
      <c r="W670" s="72"/>
      <c r="X670" s="68"/>
    </row>
    <row r="671" spans="1:37" ht="25.5">
      <c r="D671" s="66" t="s">
        <v>885</v>
      </c>
      <c r="E671" s="67"/>
      <c r="F671" s="68"/>
      <c r="G671" s="69"/>
      <c r="H671" s="69"/>
      <c r="I671" s="69"/>
      <c r="J671" s="69"/>
      <c r="K671" s="70"/>
      <c r="L671" s="70"/>
      <c r="M671" s="67"/>
      <c r="N671" s="67"/>
      <c r="O671" s="68"/>
      <c r="P671" s="68"/>
      <c r="Q671" s="67"/>
      <c r="R671" s="67"/>
      <c r="S671" s="67"/>
      <c r="T671" s="71"/>
      <c r="U671" s="71"/>
      <c r="V671" s="71" t="s">
        <v>0</v>
      </c>
      <c r="W671" s="72"/>
      <c r="X671" s="68"/>
    </row>
    <row r="672" spans="1:37" ht="25.5">
      <c r="D672" s="66" t="s">
        <v>867</v>
      </c>
      <c r="E672" s="67"/>
      <c r="F672" s="68"/>
      <c r="G672" s="69"/>
      <c r="H672" s="69"/>
      <c r="I672" s="69"/>
      <c r="J672" s="69"/>
      <c r="K672" s="70"/>
      <c r="L672" s="70"/>
      <c r="M672" s="67"/>
      <c r="N672" s="67"/>
      <c r="O672" s="68"/>
      <c r="P672" s="68"/>
      <c r="Q672" s="67"/>
      <c r="R672" s="67"/>
      <c r="S672" s="67"/>
      <c r="T672" s="71"/>
      <c r="U672" s="71"/>
      <c r="V672" s="71" t="s">
        <v>0</v>
      </c>
      <c r="W672" s="72"/>
      <c r="X672" s="68"/>
    </row>
    <row r="673" spans="1:37" ht="25.5">
      <c r="D673" s="66" t="s">
        <v>886</v>
      </c>
      <c r="E673" s="67"/>
      <c r="F673" s="68"/>
      <c r="G673" s="69"/>
      <c r="H673" s="69"/>
      <c r="I673" s="69"/>
      <c r="J673" s="69"/>
      <c r="K673" s="70"/>
      <c r="L673" s="70"/>
      <c r="M673" s="67"/>
      <c r="N673" s="67"/>
      <c r="O673" s="68"/>
      <c r="P673" s="68"/>
      <c r="Q673" s="67"/>
      <c r="R673" s="67"/>
      <c r="S673" s="67"/>
      <c r="T673" s="71"/>
      <c r="U673" s="71"/>
      <c r="V673" s="71" t="s">
        <v>0</v>
      </c>
      <c r="W673" s="72"/>
      <c r="X673" s="68"/>
    </row>
    <row r="674" spans="1:37" ht="25.5">
      <c r="D674" s="66" t="s">
        <v>887</v>
      </c>
      <c r="E674" s="67"/>
      <c r="F674" s="68"/>
      <c r="G674" s="69"/>
      <c r="H674" s="69"/>
      <c r="I674" s="69"/>
      <c r="J674" s="69"/>
      <c r="K674" s="70"/>
      <c r="L674" s="70"/>
      <c r="M674" s="67"/>
      <c r="N674" s="67"/>
      <c r="O674" s="68"/>
      <c r="P674" s="68"/>
      <c r="Q674" s="67"/>
      <c r="R674" s="67"/>
      <c r="S674" s="67"/>
      <c r="T674" s="71"/>
      <c r="U674" s="71"/>
      <c r="V674" s="71" t="s">
        <v>0</v>
      </c>
      <c r="W674" s="72"/>
      <c r="X674" s="68"/>
    </row>
    <row r="675" spans="1:37" ht="25.5">
      <c r="D675" s="66" t="s">
        <v>888</v>
      </c>
      <c r="E675" s="67"/>
      <c r="F675" s="68"/>
      <c r="G675" s="69"/>
      <c r="H675" s="69"/>
      <c r="I675" s="69"/>
      <c r="J675" s="69"/>
      <c r="K675" s="70"/>
      <c r="L675" s="70"/>
      <c r="M675" s="67"/>
      <c r="N675" s="67"/>
      <c r="O675" s="68"/>
      <c r="P675" s="68"/>
      <c r="Q675" s="67"/>
      <c r="R675" s="67"/>
      <c r="S675" s="67"/>
      <c r="T675" s="71"/>
      <c r="U675" s="71"/>
      <c r="V675" s="71" t="s">
        <v>0</v>
      </c>
      <c r="W675" s="72"/>
      <c r="X675" s="68"/>
    </row>
    <row r="676" spans="1:37" ht="25.5">
      <c r="D676" s="66" t="s">
        <v>889</v>
      </c>
      <c r="E676" s="67"/>
      <c r="F676" s="68"/>
      <c r="G676" s="69"/>
      <c r="H676" s="69"/>
      <c r="I676" s="69"/>
      <c r="J676" s="69"/>
      <c r="K676" s="70"/>
      <c r="L676" s="70"/>
      <c r="M676" s="67"/>
      <c r="N676" s="67"/>
      <c r="O676" s="68"/>
      <c r="P676" s="68"/>
      <c r="Q676" s="67"/>
      <c r="R676" s="67"/>
      <c r="S676" s="67"/>
      <c r="T676" s="71"/>
      <c r="U676" s="71"/>
      <c r="V676" s="71" t="s">
        <v>0</v>
      </c>
      <c r="W676" s="72"/>
      <c r="X676" s="68"/>
    </row>
    <row r="677" spans="1:37" ht="25.5">
      <c r="D677" s="66" t="s">
        <v>890</v>
      </c>
      <c r="E677" s="67"/>
      <c r="F677" s="68"/>
      <c r="G677" s="69"/>
      <c r="H677" s="69"/>
      <c r="I677" s="69"/>
      <c r="J677" s="69"/>
      <c r="K677" s="70"/>
      <c r="L677" s="70"/>
      <c r="M677" s="67"/>
      <c r="N677" s="67"/>
      <c r="O677" s="68"/>
      <c r="P677" s="68"/>
      <c r="Q677" s="67"/>
      <c r="R677" s="67"/>
      <c r="S677" s="67"/>
      <c r="T677" s="71"/>
      <c r="U677" s="71"/>
      <c r="V677" s="71" t="s">
        <v>0</v>
      </c>
      <c r="W677" s="72"/>
      <c r="X677" s="68"/>
    </row>
    <row r="678" spans="1:37" ht="25.5">
      <c r="D678" s="66" t="s">
        <v>875</v>
      </c>
      <c r="E678" s="67"/>
      <c r="F678" s="68"/>
      <c r="G678" s="69"/>
      <c r="H678" s="69"/>
      <c r="I678" s="69"/>
      <c r="J678" s="69"/>
      <c r="K678" s="70"/>
      <c r="L678" s="70"/>
      <c r="M678" s="67"/>
      <c r="N678" s="67"/>
      <c r="O678" s="68"/>
      <c r="P678" s="68"/>
      <c r="Q678" s="67"/>
      <c r="R678" s="67"/>
      <c r="S678" s="67"/>
      <c r="T678" s="71"/>
      <c r="U678" s="71"/>
      <c r="V678" s="71" t="s">
        <v>0</v>
      </c>
      <c r="W678" s="72"/>
      <c r="X678" s="68"/>
    </row>
    <row r="679" spans="1:37" ht="25.5">
      <c r="D679" s="66" t="s">
        <v>891</v>
      </c>
      <c r="E679" s="67"/>
      <c r="F679" s="68"/>
      <c r="G679" s="69"/>
      <c r="H679" s="69"/>
      <c r="I679" s="69"/>
      <c r="J679" s="69"/>
      <c r="K679" s="70"/>
      <c r="L679" s="70"/>
      <c r="M679" s="67"/>
      <c r="N679" s="67"/>
      <c r="O679" s="68"/>
      <c r="P679" s="68"/>
      <c r="Q679" s="67"/>
      <c r="R679" s="67"/>
      <c r="S679" s="67"/>
      <c r="T679" s="71"/>
      <c r="U679" s="71"/>
      <c r="V679" s="71" t="s">
        <v>0</v>
      </c>
      <c r="W679" s="72"/>
      <c r="X679" s="68"/>
    </row>
    <row r="680" spans="1:37" ht="25.5">
      <c r="D680" s="66" t="s">
        <v>892</v>
      </c>
      <c r="E680" s="67"/>
      <c r="F680" s="68"/>
      <c r="G680" s="69"/>
      <c r="H680" s="69"/>
      <c r="I680" s="69"/>
      <c r="J680" s="69"/>
      <c r="K680" s="70"/>
      <c r="L680" s="70"/>
      <c r="M680" s="67"/>
      <c r="N680" s="67"/>
      <c r="O680" s="68"/>
      <c r="P680" s="68"/>
      <c r="Q680" s="67"/>
      <c r="R680" s="67"/>
      <c r="S680" s="67"/>
      <c r="T680" s="71"/>
      <c r="U680" s="71"/>
      <c r="V680" s="71" t="s">
        <v>0</v>
      </c>
      <c r="W680" s="72"/>
      <c r="X680" s="68"/>
    </row>
    <row r="681" spans="1:37" ht="25.5">
      <c r="A681" s="25">
        <v>120</v>
      </c>
      <c r="B681" s="26" t="s">
        <v>840</v>
      </c>
      <c r="C681" s="27" t="s">
        <v>893</v>
      </c>
      <c r="D681" s="28" t="s">
        <v>894</v>
      </c>
      <c r="E681" s="29">
        <v>241.958</v>
      </c>
      <c r="F681" s="30" t="s">
        <v>141</v>
      </c>
      <c r="H681" s="31">
        <f>ROUND(E681*G681,2)</f>
        <v>0</v>
      </c>
      <c r="J681" s="31">
        <f>ROUND(E681*G681,2)</f>
        <v>0</v>
      </c>
      <c r="L681" s="32">
        <f>E681*K681</f>
        <v>0</v>
      </c>
      <c r="N681" s="29">
        <f>E681*M681</f>
        <v>0</v>
      </c>
      <c r="P681" s="30" t="s">
        <v>88</v>
      </c>
      <c r="V681" s="33" t="s">
        <v>654</v>
      </c>
      <c r="X681" s="27" t="s">
        <v>895</v>
      </c>
      <c r="Y681" s="27" t="s">
        <v>893</v>
      </c>
      <c r="Z681" s="30" t="s">
        <v>859</v>
      </c>
      <c r="AJ681" s="4" t="s">
        <v>656</v>
      </c>
      <c r="AK681" s="4" t="s">
        <v>92</v>
      </c>
    </row>
    <row r="682" spans="1:37">
      <c r="D682" s="66" t="s">
        <v>896</v>
      </c>
      <c r="E682" s="67"/>
      <c r="F682" s="68"/>
      <c r="G682" s="69"/>
      <c r="H682" s="69"/>
      <c r="I682" s="69"/>
      <c r="J682" s="69"/>
      <c r="K682" s="70"/>
      <c r="L682" s="70"/>
      <c r="M682" s="67"/>
      <c r="N682" s="67"/>
      <c r="O682" s="68"/>
      <c r="P682" s="68"/>
      <c r="Q682" s="67"/>
      <c r="R682" s="67"/>
      <c r="S682" s="67"/>
      <c r="T682" s="71"/>
      <c r="U682" s="71"/>
      <c r="V682" s="71" t="s">
        <v>0</v>
      </c>
      <c r="W682" s="72"/>
      <c r="X682" s="68"/>
    </row>
    <row r="683" spans="1:37" ht="25.5">
      <c r="D683" s="66" t="s">
        <v>897</v>
      </c>
      <c r="E683" s="67"/>
      <c r="F683" s="68"/>
      <c r="G683" s="69"/>
      <c r="H683" s="69"/>
      <c r="I683" s="69"/>
      <c r="J683" s="69"/>
      <c r="K683" s="70"/>
      <c r="L683" s="70"/>
      <c r="M683" s="67"/>
      <c r="N683" s="67"/>
      <c r="O683" s="68"/>
      <c r="P683" s="68"/>
      <c r="Q683" s="67"/>
      <c r="R683" s="67"/>
      <c r="S683" s="67"/>
      <c r="T683" s="71"/>
      <c r="U683" s="71"/>
      <c r="V683" s="71" t="s">
        <v>0</v>
      </c>
      <c r="W683" s="72"/>
      <c r="X683" s="68"/>
    </row>
    <row r="684" spans="1:37">
      <c r="D684" s="66" t="s">
        <v>898</v>
      </c>
      <c r="E684" s="67"/>
      <c r="F684" s="68"/>
      <c r="G684" s="69"/>
      <c r="H684" s="69"/>
      <c r="I684" s="69"/>
      <c r="J684" s="69"/>
      <c r="K684" s="70"/>
      <c r="L684" s="70"/>
      <c r="M684" s="67"/>
      <c r="N684" s="67"/>
      <c r="O684" s="68"/>
      <c r="P684" s="68"/>
      <c r="Q684" s="67"/>
      <c r="R684" s="67"/>
      <c r="S684" s="67"/>
      <c r="T684" s="71"/>
      <c r="U684" s="71"/>
      <c r="V684" s="71" t="s">
        <v>0</v>
      </c>
      <c r="W684" s="72"/>
      <c r="X684" s="68"/>
    </row>
    <row r="685" spans="1:37">
      <c r="A685" s="25">
        <v>121</v>
      </c>
      <c r="B685" s="26" t="s">
        <v>132</v>
      </c>
      <c r="C685" s="27" t="s">
        <v>899</v>
      </c>
      <c r="D685" s="28" t="s">
        <v>900</v>
      </c>
      <c r="E685" s="29">
        <v>5.3230000000000004</v>
      </c>
      <c r="F685" s="30" t="s">
        <v>87</v>
      </c>
      <c r="I685" s="31">
        <f>ROUND(E685*G685,2)</f>
        <v>0</v>
      </c>
      <c r="J685" s="31">
        <f>ROUND(E685*G685,2)</f>
        <v>0</v>
      </c>
      <c r="K685" s="32">
        <v>0.55000000000000004</v>
      </c>
      <c r="L685" s="32">
        <f>E685*K685</f>
        <v>2.9276500000000003</v>
      </c>
      <c r="N685" s="29">
        <f>E685*M685</f>
        <v>0</v>
      </c>
      <c r="P685" s="30" t="s">
        <v>88</v>
      </c>
      <c r="V685" s="33" t="s">
        <v>68</v>
      </c>
      <c r="X685" s="27" t="s">
        <v>899</v>
      </c>
      <c r="Y685" s="27" t="s">
        <v>899</v>
      </c>
      <c r="Z685" s="30" t="s">
        <v>820</v>
      </c>
      <c r="AA685" s="27" t="s">
        <v>88</v>
      </c>
      <c r="AJ685" s="4" t="s">
        <v>673</v>
      </c>
      <c r="AK685" s="4" t="s">
        <v>92</v>
      </c>
    </row>
    <row r="686" spans="1:37">
      <c r="D686" s="66" t="s">
        <v>901</v>
      </c>
      <c r="E686" s="67"/>
      <c r="F686" s="68"/>
      <c r="G686" s="69"/>
      <c r="H686" s="69"/>
      <c r="I686" s="69"/>
      <c r="J686" s="69"/>
      <c r="K686" s="70"/>
      <c r="L686" s="70"/>
      <c r="M686" s="67"/>
      <c r="N686" s="67"/>
      <c r="O686" s="68"/>
      <c r="P686" s="68"/>
      <c r="Q686" s="67"/>
      <c r="R686" s="67"/>
      <c r="S686" s="67"/>
      <c r="T686" s="71"/>
      <c r="U686" s="71"/>
      <c r="V686" s="71" t="s">
        <v>0</v>
      </c>
      <c r="W686" s="72"/>
      <c r="X686" s="68"/>
    </row>
    <row r="687" spans="1:37">
      <c r="A687" s="25">
        <v>122</v>
      </c>
      <c r="B687" s="26" t="s">
        <v>840</v>
      </c>
      <c r="C687" s="27" t="s">
        <v>902</v>
      </c>
      <c r="D687" s="28" t="s">
        <v>903</v>
      </c>
      <c r="E687" s="29">
        <v>241.958</v>
      </c>
      <c r="F687" s="30" t="s">
        <v>141</v>
      </c>
      <c r="H687" s="31">
        <f>ROUND(E687*G687,2)</f>
        <v>0</v>
      </c>
      <c r="J687" s="31">
        <f>ROUND(E687*G687,2)</f>
        <v>0</v>
      </c>
      <c r="L687" s="32">
        <f>E687*K687</f>
        <v>0</v>
      </c>
      <c r="N687" s="29">
        <f>E687*M687</f>
        <v>0</v>
      </c>
      <c r="P687" s="30" t="s">
        <v>88</v>
      </c>
      <c r="V687" s="33" t="s">
        <v>654</v>
      </c>
      <c r="X687" s="27" t="s">
        <v>904</v>
      </c>
      <c r="Y687" s="27" t="s">
        <v>902</v>
      </c>
      <c r="Z687" s="30" t="s">
        <v>859</v>
      </c>
      <c r="AJ687" s="4" t="s">
        <v>656</v>
      </c>
      <c r="AK687" s="4" t="s">
        <v>92</v>
      </c>
    </row>
    <row r="688" spans="1:37">
      <c r="D688" s="66" t="s">
        <v>896</v>
      </c>
      <c r="E688" s="67"/>
      <c r="F688" s="68"/>
      <c r="G688" s="69"/>
      <c r="H688" s="69"/>
      <c r="I688" s="69"/>
      <c r="J688" s="69"/>
      <c r="K688" s="70"/>
      <c r="L688" s="70"/>
      <c r="M688" s="67"/>
      <c r="N688" s="67"/>
      <c r="O688" s="68"/>
      <c r="P688" s="68"/>
      <c r="Q688" s="67"/>
      <c r="R688" s="67"/>
      <c r="S688" s="67"/>
      <c r="T688" s="71"/>
      <c r="U688" s="71"/>
      <c r="V688" s="71" t="s">
        <v>0</v>
      </c>
      <c r="W688" s="72"/>
      <c r="X688" s="68"/>
    </row>
    <row r="689" spans="1:37" ht="25.5">
      <c r="D689" s="66" t="s">
        <v>905</v>
      </c>
      <c r="E689" s="67"/>
      <c r="F689" s="68"/>
      <c r="G689" s="69"/>
      <c r="H689" s="69"/>
      <c r="I689" s="69"/>
      <c r="J689" s="69"/>
      <c r="K689" s="70"/>
      <c r="L689" s="70"/>
      <c r="M689" s="67"/>
      <c r="N689" s="67"/>
      <c r="O689" s="68"/>
      <c r="P689" s="68"/>
      <c r="Q689" s="67"/>
      <c r="R689" s="67"/>
      <c r="S689" s="67"/>
      <c r="T689" s="71"/>
      <c r="U689" s="71"/>
      <c r="V689" s="71" t="s">
        <v>0</v>
      </c>
      <c r="W689" s="72"/>
      <c r="X689" s="68"/>
    </row>
    <row r="690" spans="1:37">
      <c r="D690" s="66" t="s">
        <v>898</v>
      </c>
      <c r="E690" s="67"/>
      <c r="F690" s="68"/>
      <c r="G690" s="69"/>
      <c r="H690" s="69"/>
      <c r="I690" s="69"/>
      <c r="J690" s="69"/>
      <c r="K690" s="70"/>
      <c r="L690" s="70"/>
      <c r="M690" s="67"/>
      <c r="N690" s="67"/>
      <c r="O690" s="68"/>
      <c r="P690" s="68"/>
      <c r="Q690" s="67"/>
      <c r="R690" s="67"/>
      <c r="S690" s="67"/>
      <c r="T690" s="71"/>
      <c r="U690" s="71"/>
      <c r="V690" s="71" t="s">
        <v>0</v>
      </c>
      <c r="W690" s="72"/>
      <c r="X690" s="68"/>
    </row>
    <row r="691" spans="1:37">
      <c r="A691" s="25">
        <v>123</v>
      </c>
      <c r="B691" s="26" t="s">
        <v>132</v>
      </c>
      <c r="C691" s="27" t="s">
        <v>906</v>
      </c>
      <c r="D691" s="28" t="s">
        <v>907</v>
      </c>
      <c r="E691" s="29">
        <v>846.85299999999995</v>
      </c>
      <c r="F691" s="30" t="s">
        <v>438</v>
      </c>
      <c r="I691" s="31">
        <f>ROUND(E691*G691,2)</f>
        <v>0</v>
      </c>
      <c r="J691" s="31">
        <f>ROUND(E691*G691,2)</f>
        <v>0</v>
      </c>
      <c r="K691" s="32">
        <v>8.3000000000000001E-4</v>
      </c>
      <c r="L691" s="32">
        <f>E691*K691</f>
        <v>0.70288799000000002</v>
      </c>
      <c r="N691" s="29">
        <f>E691*M691</f>
        <v>0</v>
      </c>
      <c r="P691" s="30" t="s">
        <v>88</v>
      </c>
      <c r="V691" s="33" t="s">
        <v>68</v>
      </c>
      <c r="X691" s="27" t="s">
        <v>906</v>
      </c>
      <c r="Y691" s="27" t="s">
        <v>906</v>
      </c>
      <c r="Z691" s="30" t="s">
        <v>820</v>
      </c>
      <c r="AA691" s="27" t="s">
        <v>88</v>
      </c>
      <c r="AJ691" s="4" t="s">
        <v>673</v>
      </c>
      <c r="AK691" s="4" t="s">
        <v>92</v>
      </c>
    </row>
    <row r="692" spans="1:37">
      <c r="D692" s="66" t="s">
        <v>908</v>
      </c>
      <c r="E692" s="67"/>
      <c r="F692" s="68"/>
      <c r="G692" s="69"/>
      <c r="H692" s="69"/>
      <c r="I692" s="69"/>
      <c r="J692" s="69"/>
      <c r="K692" s="70"/>
      <c r="L692" s="70"/>
      <c r="M692" s="67"/>
      <c r="N692" s="67"/>
      <c r="O692" s="68"/>
      <c r="P692" s="68"/>
      <c r="Q692" s="67"/>
      <c r="R692" s="67"/>
      <c r="S692" s="67"/>
      <c r="T692" s="71"/>
      <c r="U692" s="71"/>
      <c r="V692" s="71" t="s">
        <v>0</v>
      </c>
      <c r="W692" s="72"/>
      <c r="X692" s="68"/>
    </row>
    <row r="693" spans="1:37">
      <c r="D693" s="66" t="s">
        <v>909</v>
      </c>
      <c r="E693" s="67"/>
      <c r="F693" s="68"/>
      <c r="G693" s="69"/>
      <c r="H693" s="69"/>
      <c r="I693" s="69"/>
      <c r="J693" s="69"/>
      <c r="K693" s="70"/>
      <c r="L693" s="70"/>
      <c r="M693" s="67"/>
      <c r="N693" s="67"/>
      <c r="O693" s="68"/>
      <c r="P693" s="68"/>
      <c r="Q693" s="67"/>
      <c r="R693" s="67"/>
      <c r="S693" s="67"/>
      <c r="T693" s="71"/>
      <c r="U693" s="71"/>
      <c r="V693" s="71" t="s">
        <v>0</v>
      </c>
      <c r="W693" s="72"/>
      <c r="X693" s="68"/>
    </row>
    <row r="694" spans="1:37">
      <c r="A694" s="25">
        <v>124</v>
      </c>
      <c r="B694" s="26" t="s">
        <v>840</v>
      </c>
      <c r="C694" s="27" t="s">
        <v>910</v>
      </c>
      <c r="D694" s="28" t="s">
        <v>911</v>
      </c>
      <c r="E694" s="29">
        <v>367.5</v>
      </c>
      <c r="F694" s="30" t="s">
        <v>438</v>
      </c>
      <c r="H694" s="31">
        <f>ROUND(E694*G694,2)</f>
        <v>0</v>
      </c>
      <c r="J694" s="31">
        <f>ROUND(E694*G694,2)</f>
        <v>0</v>
      </c>
      <c r="L694" s="32">
        <f>E694*K694</f>
        <v>0</v>
      </c>
      <c r="N694" s="29">
        <f>E694*M694</f>
        <v>0</v>
      </c>
      <c r="P694" s="30" t="s">
        <v>88</v>
      </c>
      <c r="V694" s="33" t="s">
        <v>654</v>
      </c>
      <c r="X694" s="27" t="s">
        <v>912</v>
      </c>
      <c r="Y694" s="27" t="s">
        <v>910</v>
      </c>
      <c r="Z694" s="30" t="s">
        <v>136</v>
      </c>
      <c r="AJ694" s="4" t="s">
        <v>656</v>
      </c>
      <c r="AK694" s="4" t="s">
        <v>92</v>
      </c>
    </row>
    <row r="695" spans="1:37">
      <c r="D695" s="66" t="s">
        <v>913</v>
      </c>
      <c r="E695" s="67"/>
      <c r="F695" s="68"/>
      <c r="G695" s="69"/>
      <c r="H695" s="69"/>
      <c r="I695" s="69"/>
      <c r="J695" s="69"/>
      <c r="K695" s="70"/>
      <c r="L695" s="70"/>
      <c r="M695" s="67"/>
      <c r="N695" s="67"/>
      <c r="O695" s="68"/>
      <c r="P695" s="68"/>
      <c r="Q695" s="67"/>
      <c r="R695" s="67"/>
      <c r="S695" s="67"/>
      <c r="T695" s="71"/>
      <c r="U695" s="71"/>
      <c r="V695" s="71" t="s">
        <v>0</v>
      </c>
      <c r="W695" s="72"/>
      <c r="X695" s="68"/>
    </row>
    <row r="696" spans="1:37" ht="25.5">
      <c r="D696" s="66" t="s">
        <v>861</v>
      </c>
      <c r="E696" s="67"/>
      <c r="F696" s="68"/>
      <c r="G696" s="69"/>
      <c r="H696" s="69"/>
      <c r="I696" s="69"/>
      <c r="J696" s="69"/>
      <c r="K696" s="70"/>
      <c r="L696" s="70"/>
      <c r="M696" s="67"/>
      <c r="N696" s="67"/>
      <c r="O696" s="68"/>
      <c r="P696" s="68"/>
      <c r="Q696" s="67"/>
      <c r="R696" s="67"/>
      <c r="S696" s="67"/>
      <c r="T696" s="71"/>
      <c r="U696" s="71"/>
      <c r="V696" s="71" t="s">
        <v>0</v>
      </c>
      <c r="W696" s="72"/>
      <c r="X696" s="68"/>
    </row>
    <row r="697" spans="1:37" ht="25.5">
      <c r="D697" s="66" t="s">
        <v>862</v>
      </c>
      <c r="E697" s="67"/>
      <c r="F697" s="68"/>
      <c r="G697" s="69"/>
      <c r="H697" s="69"/>
      <c r="I697" s="69"/>
      <c r="J697" s="69"/>
      <c r="K697" s="70"/>
      <c r="L697" s="70"/>
      <c r="M697" s="67"/>
      <c r="N697" s="67"/>
      <c r="O697" s="68"/>
      <c r="P697" s="68"/>
      <c r="Q697" s="67"/>
      <c r="R697" s="67"/>
      <c r="S697" s="67"/>
      <c r="T697" s="71"/>
      <c r="U697" s="71"/>
      <c r="V697" s="71" t="s">
        <v>0</v>
      </c>
      <c r="W697" s="72"/>
      <c r="X697" s="68"/>
    </row>
    <row r="698" spans="1:37" ht="25.5">
      <c r="A698" s="25">
        <v>125</v>
      </c>
      <c r="B698" s="26" t="s">
        <v>132</v>
      </c>
      <c r="C698" s="27" t="s">
        <v>914</v>
      </c>
      <c r="D698" s="28" t="s">
        <v>915</v>
      </c>
      <c r="E698" s="29">
        <v>12.618</v>
      </c>
      <c r="F698" s="30" t="s">
        <v>237</v>
      </c>
      <c r="I698" s="31">
        <f>ROUND(E698*G698,2)</f>
        <v>0</v>
      </c>
      <c r="J698" s="31">
        <f>ROUND(E698*G698,2)</f>
        <v>0</v>
      </c>
      <c r="L698" s="32">
        <f>E698*K698</f>
        <v>0</v>
      </c>
      <c r="N698" s="29">
        <f>E698*M698</f>
        <v>0</v>
      </c>
      <c r="P698" s="30" t="s">
        <v>88</v>
      </c>
      <c r="V698" s="33" t="s">
        <v>68</v>
      </c>
      <c r="X698" s="27" t="s">
        <v>914</v>
      </c>
      <c r="Y698" s="27" t="s">
        <v>914</v>
      </c>
      <c r="Z698" s="30" t="s">
        <v>136</v>
      </c>
      <c r="AA698" s="27" t="s">
        <v>88</v>
      </c>
      <c r="AJ698" s="4" t="s">
        <v>673</v>
      </c>
      <c r="AK698" s="4" t="s">
        <v>92</v>
      </c>
    </row>
    <row r="699" spans="1:37">
      <c r="D699" s="66" t="s">
        <v>916</v>
      </c>
      <c r="E699" s="67"/>
      <c r="F699" s="68"/>
      <c r="G699" s="69"/>
      <c r="H699" s="69"/>
      <c r="I699" s="69"/>
      <c r="J699" s="69"/>
      <c r="K699" s="70"/>
      <c r="L699" s="70"/>
      <c r="M699" s="67"/>
      <c r="N699" s="67"/>
      <c r="O699" s="68"/>
      <c r="P699" s="68"/>
      <c r="Q699" s="67"/>
      <c r="R699" s="67"/>
      <c r="S699" s="67"/>
      <c r="T699" s="71"/>
      <c r="U699" s="71"/>
      <c r="V699" s="71" t="s">
        <v>0</v>
      </c>
      <c r="W699" s="72"/>
      <c r="X699" s="68"/>
    </row>
    <row r="700" spans="1:37">
      <c r="A700" s="25">
        <v>126</v>
      </c>
      <c r="B700" s="26" t="s">
        <v>132</v>
      </c>
      <c r="C700" s="27" t="s">
        <v>917</v>
      </c>
      <c r="D700" s="28" t="s">
        <v>918</v>
      </c>
      <c r="E700" s="29">
        <v>404.25</v>
      </c>
      <c r="F700" s="30" t="s">
        <v>438</v>
      </c>
      <c r="I700" s="31">
        <f>ROUND(E700*G700,2)</f>
        <v>0</v>
      </c>
      <c r="J700" s="31">
        <f>ROUND(E700*G700,2)</f>
        <v>0</v>
      </c>
      <c r="K700" s="32">
        <v>1.1000000000000001E-3</v>
      </c>
      <c r="L700" s="32">
        <f>E700*K700</f>
        <v>0.44467500000000004</v>
      </c>
      <c r="N700" s="29">
        <f>E700*M700</f>
        <v>0</v>
      </c>
      <c r="P700" s="30" t="s">
        <v>88</v>
      </c>
      <c r="V700" s="33" t="s">
        <v>68</v>
      </c>
      <c r="X700" s="27" t="s">
        <v>917</v>
      </c>
      <c r="Y700" s="27" t="s">
        <v>917</v>
      </c>
      <c r="Z700" s="30" t="s">
        <v>820</v>
      </c>
      <c r="AA700" s="27" t="s">
        <v>88</v>
      </c>
      <c r="AJ700" s="4" t="s">
        <v>673</v>
      </c>
      <c r="AK700" s="4" t="s">
        <v>92</v>
      </c>
    </row>
    <row r="701" spans="1:37">
      <c r="D701" s="66" t="s">
        <v>919</v>
      </c>
      <c r="E701" s="67"/>
      <c r="F701" s="68"/>
      <c r="G701" s="69"/>
      <c r="H701" s="69"/>
      <c r="I701" s="69"/>
      <c r="J701" s="69"/>
      <c r="K701" s="70"/>
      <c r="L701" s="70"/>
      <c r="M701" s="67"/>
      <c r="N701" s="67"/>
      <c r="O701" s="68"/>
      <c r="P701" s="68"/>
      <c r="Q701" s="67"/>
      <c r="R701" s="67"/>
      <c r="S701" s="67"/>
      <c r="T701" s="71"/>
      <c r="U701" s="71"/>
      <c r="V701" s="71" t="s">
        <v>0</v>
      </c>
      <c r="W701" s="72"/>
      <c r="X701" s="68"/>
    </row>
    <row r="702" spans="1:37">
      <c r="A702" s="25">
        <v>127</v>
      </c>
      <c r="B702" s="26" t="s">
        <v>840</v>
      </c>
      <c r="C702" s="27" t="s">
        <v>920</v>
      </c>
      <c r="D702" s="28" t="s">
        <v>921</v>
      </c>
      <c r="E702" s="29">
        <v>22.672000000000001</v>
      </c>
      <c r="F702" s="30" t="s">
        <v>87</v>
      </c>
      <c r="H702" s="31">
        <f>ROUND(E702*G702,2)</f>
        <v>0</v>
      </c>
      <c r="J702" s="31">
        <f>ROUND(E702*G702,2)</f>
        <v>0</v>
      </c>
      <c r="K702" s="32">
        <v>2.0889999999999999E-2</v>
      </c>
      <c r="L702" s="32">
        <f>E702*K702</f>
        <v>0.47361808</v>
      </c>
      <c r="N702" s="29">
        <f>E702*M702</f>
        <v>0</v>
      </c>
      <c r="P702" s="30" t="s">
        <v>88</v>
      </c>
      <c r="V702" s="33" t="s">
        <v>654</v>
      </c>
      <c r="X702" s="27" t="s">
        <v>922</v>
      </c>
      <c r="Y702" s="27" t="s">
        <v>920</v>
      </c>
      <c r="Z702" s="30" t="s">
        <v>859</v>
      </c>
      <c r="AJ702" s="4" t="s">
        <v>656</v>
      </c>
      <c r="AK702" s="4" t="s">
        <v>92</v>
      </c>
    </row>
    <row r="703" spans="1:37" ht="25.5">
      <c r="D703" s="66" t="s">
        <v>880</v>
      </c>
      <c r="E703" s="67"/>
      <c r="F703" s="68"/>
      <c r="G703" s="69"/>
      <c r="H703" s="69"/>
      <c r="I703" s="69"/>
      <c r="J703" s="69"/>
      <c r="K703" s="70"/>
      <c r="L703" s="70"/>
      <c r="M703" s="67"/>
      <c r="N703" s="67"/>
      <c r="O703" s="68"/>
      <c r="P703" s="68"/>
      <c r="Q703" s="67"/>
      <c r="R703" s="67"/>
      <c r="S703" s="67"/>
      <c r="T703" s="71"/>
      <c r="U703" s="71"/>
      <c r="V703" s="71" t="s">
        <v>0</v>
      </c>
      <c r="W703" s="72"/>
      <c r="X703" s="68"/>
    </row>
    <row r="704" spans="1:37">
      <c r="D704" s="66" t="s">
        <v>923</v>
      </c>
      <c r="E704" s="67"/>
      <c r="F704" s="68"/>
      <c r="G704" s="69"/>
      <c r="H704" s="69"/>
      <c r="I704" s="69"/>
      <c r="J704" s="69"/>
      <c r="K704" s="70"/>
      <c r="L704" s="70"/>
      <c r="M704" s="67"/>
      <c r="N704" s="67"/>
      <c r="O704" s="68"/>
      <c r="P704" s="68"/>
      <c r="Q704" s="67"/>
      <c r="R704" s="67"/>
      <c r="S704" s="67"/>
      <c r="T704" s="71"/>
      <c r="U704" s="71"/>
      <c r="V704" s="71" t="s">
        <v>0</v>
      </c>
      <c r="W704" s="72"/>
      <c r="X704" s="68"/>
    </row>
    <row r="705" spans="1:37">
      <c r="D705" s="66" t="s">
        <v>900</v>
      </c>
      <c r="E705" s="67"/>
      <c r="F705" s="68"/>
      <c r="G705" s="69"/>
      <c r="H705" s="69"/>
      <c r="I705" s="69"/>
      <c r="J705" s="69"/>
      <c r="K705" s="70"/>
      <c r="L705" s="70"/>
      <c r="M705" s="67"/>
      <c r="N705" s="67"/>
      <c r="O705" s="68"/>
      <c r="P705" s="68"/>
      <c r="Q705" s="67"/>
      <c r="R705" s="67"/>
      <c r="S705" s="67"/>
      <c r="T705" s="71"/>
      <c r="U705" s="71"/>
      <c r="V705" s="71" t="s">
        <v>0</v>
      </c>
      <c r="W705" s="72"/>
      <c r="X705" s="68"/>
    </row>
    <row r="706" spans="1:37">
      <c r="D706" s="66" t="s">
        <v>924</v>
      </c>
      <c r="E706" s="67"/>
      <c r="F706" s="68"/>
      <c r="G706" s="69"/>
      <c r="H706" s="69"/>
      <c r="I706" s="69"/>
      <c r="J706" s="69"/>
      <c r="K706" s="70"/>
      <c r="L706" s="70"/>
      <c r="M706" s="67"/>
      <c r="N706" s="67"/>
      <c r="O706" s="68"/>
      <c r="P706" s="68"/>
      <c r="Q706" s="67"/>
      <c r="R706" s="67"/>
      <c r="S706" s="67"/>
      <c r="T706" s="71"/>
      <c r="U706" s="71"/>
      <c r="V706" s="71" t="s">
        <v>0</v>
      </c>
      <c r="W706" s="72"/>
      <c r="X706" s="68"/>
    </row>
    <row r="707" spans="1:37">
      <c r="D707" s="66" t="s">
        <v>907</v>
      </c>
      <c r="E707" s="67"/>
      <c r="F707" s="68"/>
      <c r="G707" s="69"/>
      <c r="H707" s="69"/>
      <c r="I707" s="69"/>
      <c r="J707" s="69"/>
      <c r="K707" s="70"/>
      <c r="L707" s="70"/>
      <c r="M707" s="67"/>
      <c r="N707" s="67"/>
      <c r="O707" s="68"/>
      <c r="P707" s="68"/>
      <c r="Q707" s="67"/>
      <c r="R707" s="67"/>
      <c r="S707" s="67"/>
      <c r="T707" s="71"/>
      <c r="U707" s="71"/>
      <c r="V707" s="71" t="s">
        <v>0</v>
      </c>
      <c r="W707" s="72"/>
      <c r="X707" s="68"/>
    </row>
    <row r="708" spans="1:37">
      <c r="D708" s="66" t="s">
        <v>925</v>
      </c>
      <c r="E708" s="67"/>
      <c r="F708" s="68"/>
      <c r="G708" s="69"/>
      <c r="H708" s="69"/>
      <c r="I708" s="69"/>
      <c r="J708" s="69"/>
      <c r="K708" s="70"/>
      <c r="L708" s="70"/>
      <c r="M708" s="67"/>
      <c r="N708" s="67"/>
      <c r="O708" s="68"/>
      <c r="P708" s="68"/>
      <c r="Q708" s="67"/>
      <c r="R708" s="67"/>
      <c r="S708" s="67"/>
      <c r="T708" s="71"/>
      <c r="U708" s="71"/>
      <c r="V708" s="71" t="s">
        <v>0</v>
      </c>
      <c r="W708" s="72"/>
      <c r="X708" s="68"/>
    </row>
    <row r="709" spans="1:37">
      <c r="D709" s="66" t="s">
        <v>918</v>
      </c>
      <c r="E709" s="67"/>
      <c r="F709" s="68"/>
      <c r="G709" s="69"/>
      <c r="H709" s="69"/>
      <c r="I709" s="69"/>
      <c r="J709" s="69"/>
      <c r="K709" s="70"/>
      <c r="L709" s="70"/>
      <c r="M709" s="67"/>
      <c r="N709" s="67"/>
      <c r="O709" s="68"/>
      <c r="P709" s="68"/>
      <c r="Q709" s="67"/>
      <c r="R709" s="67"/>
      <c r="S709" s="67"/>
      <c r="T709" s="71"/>
      <c r="U709" s="71"/>
      <c r="V709" s="71" t="s">
        <v>0</v>
      </c>
      <c r="W709" s="72"/>
      <c r="X709" s="68"/>
    </row>
    <row r="710" spans="1:37">
      <c r="D710" s="66" t="s">
        <v>926</v>
      </c>
      <c r="E710" s="67"/>
      <c r="F710" s="68"/>
      <c r="G710" s="69"/>
      <c r="H710" s="69"/>
      <c r="I710" s="69"/>
      <c r="J710" s="69"/>
      <c r="K710" s="70"/>
      <c r="L710" s="70"/>
      <c r="M710" s="67"/>
      <c r="N710" s="67"/>
      <c r="O710" s="68"/>
      <c r="P710" s="68"/>
      <c r="Q710" s="67"/>
      <c r="R710" s="67"/>
      <c r="S710" s="67"/>
      <c r="T710" s="71"/>
      <c r="U710" s="71"/>
      <c r="V710" s="71" t="s">
        <v>0</v>
      </c>
      <c r="W710" s="72"/>
      <c r="X710" s="68"/>
    </row>
    <row r="711" spans="1:37" ht="25.5">
      <c r="A711" s="25">
        <v>128</v>
      </c>
      <c r="B711" s="26" t="s">
        <v>840</v>
      </c>
      <c r="C711" s="27" t="s">
        <v>927</v>
      </c>
      <c r="D711" s="28" t="s">
        <v>498</v>
      </c>
      <c r="E711" s="29">
        <v>71.168999999999997</v>
      </c>
      <c r="F711" s="30" t="s">
        <v>141</v>
      </c>
      <c r="H711" s="31">
        <f>ROUND(E711*G711,2)</f>
        <v>0</v>
      </c>
      <c r="J711" s="31">
        <f>ROUND(E711*G711,2)</f>
        <v>0</v>
      </c>
      <c r="K711" s="32">
        <v>1.8000000000000001E-4</v>
      </c>
      <c r="L711" s="32">
        <f>E711*K711</f>
        <v>1.2810419999999999E-2</v>
      </c>
      <c r="N711" s="29">
        <f>E711*M711</f>
        <v>0</v>
      </c>
      <c r="P711" s="30" t="s">
        <v>88</v>
      </c>
      <c r="V711" s="33" t="s">
        <v>654</v>
      </c>
      <c r="X711" s="27" t="s">
        <v>928</v>
      </c>
      <c r="Y711" s="27" t="s">
        <v>927</v>
      </c>
      <c r="Z711" s="30" t="s">
        <v>136</v>
      </c>
      <c r="AJ711" s="4" t="s">
        <v>656</v>
      </c>
      <c r="AK711" s="4" t="s">
        <v>92</v>
      </c>
    </row>
    <row r="712" spans="1:37">
      <c r="D712" s="66" t="s">
        <v>929</v>
      </c>
      <c r="E712" s="67"/>
      <c r="F712" s="68"/>
      <c r="G712" s="69"/>
      <c r="H712" s="69"/>
      <c r="I712" s="69"/>
      <c r="J712" s="69"/>
      <c r="K712" s="70"/>
      <c r="L712" s="70"/>
      <c r="M712" s="67"/>
      <c r="N712" s="67"/>
      <c r="O712" s="68"/>
      <c r="P712" s="68"/>
      <c r="Q712" s="67"/>
      <c r="R712" s="67"/>
      <c r="S712" s="67"/>
      <c r="T712" s="71"/>
      <c r="U712" s="71"/>
      <c r="V712" s="71" t="s">
        <v>0</v>
      </c>
      <c r="W712" s="72"/>
      <c r="X712" s="68"/>
    </row>
    <row r="713" spans="1:37">
      <c r="D713" s="66" t="s">
        <v>930</v>
      </c>
      <c r="E713" s="67"/>
      <c r="F713" s="68"/>
      <c r="G713" s="69"/>
      <c r="H713" s="69"/>
      <c r="I713" s="69"/>
      <c r="J713" s="69"/>
      <c r="K713" s="70"/>
      <c r="L713" s="70"/>
      <c r="M713" s="67"/>
      <c r="N713" s="67"/>
      <c r="O713" s="68"/>
      <c r="P713" s="68"/>
      <c r="Q713" s="67"/>
      <c r="R713" s="67"/>
      <c r="S713" s="67"/>
      <c r="T713" s="71"/>
      <c r="U713" s="71"/>
      <c r="V713" s="71" t="s">
        <v>0</v>
      </c>
      <c r="W713" s="72"/>
      <c r="X713" s="68"/>
    </row>
    <row r="714" spans="1:37">
      <c r="D714" s="66" t="s">
        <v>931</v>
      </c>
      <c r="E714" s="67"/>
      <c r="F714" s="68"/>
      <c r="G714" s="69"/>
      <c r="H714" s="69"/>
      <c r="I714" s="69"/>
      <c r="J714" s="69"/>
      <c r="K714" s="70"/>
      <c r="L714" s="70"/>
      <c r="M714" s="67"/>
      <c r="N714" s="67"/>
      <c r="O714" s="68"/>
      <c r="P714" s="68"/>
      <c r="Q714" s="67"/>
      <c r="R714" s="67"/>
      <c r="S714" s="67"/>
      <c r="T714" s="71"/>
      <c r="U714" s="71"/>
      <c r="V714" s="71" t="s">
        <v>0</v>
      </c>
      <c r="W714" s="72"/>
      <c r="X714" s="68"/>
    </row>
    <row r="715" spans="1:37">
      <c r="D715" s="73" t="s">
        <v>658</v>
      </c>
      <c r="E715" s="74"/>
      <c r="F715" s="75"/>
      <c r="G715" s="76"/>
      <c r="H715" s="76"/>
      <c r="I715" s="76"/>
      <c r="J715" s="76"/>
      <c r="K715" s="77"/>
      <c r="L715" s="77"/>
      <c r="M715" s="74"/>
      <c r="N715" s="74"/>
      <c r="O715" s="75"/>
      <c r="P715" s="75"/>
      <c r="Q715" s="74"/>
      <c r="R715" s="74"/>
      <c r="S715" s="74"/>
      <c r="T715" s="78"/>
      <c r="U715" s="78"/>
      <c r="V715" s="78" t="s">
        <v>1</v>
      </c>
      <c r="W715" s="79"/>
      <c r="X715" s="75"/>
    </row>
    <row r="716" spans="1:37" ht="25.5">
      <c r="A716" s="25">
        <v>129</v>
      </c>
      <c r="B716" s="26" t="s">
        <v>840</v>
      </c>
      <c r="C716" s="27" t="s">
        <v>932</v>
      </c>
      <c r="D716" s="28" t="s">
        <v>933</v>
      </c>
      <c r="E716" s="29">
        <v>1.4590000000000001</v>
      </c>
      <c r="F716" s="30" t="s">
        <v>141</v>
      </c>
      <c r="H716" s="31">
        <f>ROUND(E716*G716,2)</f>
        <v>0</v>
      </c>
      <c r="J716" s="31">
        <f>ROUND(E716*G716,2)</f>
        <v>0</v>
      </c>
      <c r="K716" s="32">
        <v>2.9999999999999997E-4</v>
      </c>
      <c r="L716" s="32">
        <f>E716*K716</f>
        <v>4.3769999999999996E-4</v>
      </c>
      <c r="N716" s="29">
        <f>E716*M716</f>
        <v>0</v>
      </c>
      <c r="P716" s="30" t="s">
        <v>88</v>
      </c>
      <c r="V716" s="33" t="s">
        <v>654</v>
      </c>
      <c r="X716" s="27" t="s">
        <v>934</v>
      </c>
      <c r="Y716" s="27" t="s">
        <v>932</v>
      </c>
      <c r="Z716" s="30" t="s">
        <v>844</v>
      </c>
      <c r="AJ716" s="4" t="s">
        <v>656</v>
      </c>
      <c r="AK716" s="4" t="s">
        <v>92</v>
      </c>
    </row>
    <row r="717" spans="1:37" ht="25.5">
      <c r="D717" s="66" t="s">
        <v>498</v>
      </c>
      <c r="E717" s="67"/>
      <c r="F717" s="68"/>
      <c r="G717" s="69"/>
      <c r="H717" s="69"/>
      <c r="I717" s="69"/>
      <c r="J717" s="69"/>
      <c r="K717" s="70"/>
      <c r="L717" s="70"/>
      <c r="M717" s="67"/>
      <c r="N717" s="67"/>
      <c r="O717" s="68"/>
      <c r="P717" s="68"/>
      <c r="Q717" s="67"/>
      <c r="R717" s="67"/>
      <c r="S717" s="67"/>
      <c r="T717" s="71"/>
      <c r="U717" s="71"/>
      <c r="V717" s="71" t="s">
        <v>0</v>
      </c>
      <c r="W717" s="72"/>
      <c r="X717" s="68"/>
    </row>
    <row r="718" spans="1:37">
      <c r="D718" s="66" t="s">
        <v>935</v>
      </c>
      <c r="E718" s="67"/>
      <c r="F718" s="68"/>
      <c r="G718" s="69"/>
      <c r="H718" s="69"/>
      <c r="I718" s="69"/>
      <c r="J718" s="69"/>
      <c r="K718" s="70"/>
      <c r="L718" s="70"/>
      <c r="M718" s="67"/>
      <c r="N718" s="67"/>
      <c r="O718" s="68"/>
      <c r="P718" s="68"/>
      <c r="Q718" s="67"/>
      <c r="R718" s="67"/>
      <c r="S718" s="67"/>
      <c r="T718" s="71"/>
      <c r="U718" s="71"/>
      <c r="V718" s="71" t="s">
        <v>0</v>
      </c>
      <c r="W718" s="72"/>
      <c r="X718" s="68"/>
    </row>
    <row r="719" spans="1:37" ht="25.5">
      <c r="A719" s="25">
        <v>130</v>
      </c>
      <c r="B719" s="26" t="s">
        <v>840</v>
      </c>
      <c r="C719" s="27" t="s">
        <v>936</v>
      </c>
      <c r="D719" s="28" t="s">
        <v>937</v>
      </c>
      <c r="E719" s="29">
        <v>34.168999999999997</v>
      </c>
      <c r="F719" s="30" t="s">
        <v>141</v>
      </c>
      <c r="H719" s="31">
        <f>ROUND(E719*G719,2)</f>
        <v>0</v>
      </c>
      <c r="J719" s="31">
        <f>ROUND(E719*G719,2)</f>
        <v>0</v>
      </c>
      <c r="L719" s="32">
        <f>E719*K719</f>
        <v>0</v>
      </c>
      <c r="N719" s="29">
        <f>E719*M719</f>
        <v>0</v>
      </c>
      <c r="P719" s="30" t="s">
        <v>88</v>
      </c>
      <c r="V719" s="33" t="s">
        <v>654</v>
      </c>
      <c r="X719" s="27" t="s">
        <v>938</v>
      </c>
      <c r="Y719" s="27" t="s">
        <v>936</v>
      </c>
      <c r="Z719" s="30" t="s">
        <v>136</v>
      </c>
      <c r="AJ719" s="4" t="s">
        <v>656</v>
      </c>
      <c r="AK719" s="4" t="s">
        <v>92</v>
      </c>
    </row>
    <row r="720" spans="1:37" ht="25.5">
      <c r="D720" s="66" t="s">
        <v>939</v>
      </c>
      <c r="E720" s="67"/>
      <c r="F720" s="68"/>
      <c r="G720" s="69"/>
      <c r="H720" s="69"/>
      <c r="I720" s="69"/>
      <c r="J720" s="69"/>
      <c r="K720" s="70"/>
      <c r="L720" s="70"/>
      <c r="M720" s="67"/>
      <c r="N720" s="67"/>
      <c r="O720" s="68"/>
      <c r="P720" s="68"/>
      <c r="Q720" s="67"/>
      <c r="R720" s="67"/>
      <c r="S720" s="67"/>
      <c r="T720" s="71"/>
      <c r="U720" s="71"/>
      <c r="V720" s="71" t="s">
        <v>0</v>
      </c>
      <c r="W720" s="72"/>
      <c r="X720" s="68"/>
    </row>
    <row r="721" spans="1:37">
      <c r="D721" s="66" t="s">
        <v>940</v>
      </c>
      <c r="E721" s="67"/>
      <c r="F721" s="68"/>
      <c r="G721" s="69"/>
      <c r="H721" s="69"/>
      <c r="I721" s="69"/>
      <c r="J721" s="69"/>
      <c r="K721" s="70"/>
      <c r="L721" s="70"/>
      <c r="M721" s="67"/>
      <c r="N721" s="67"/>
      <c r="O721" s="68"/>
      <c r="P721" s="68"/>
      <c r="Q721" s="67"/>
      <c r="R721" s="67"/>
      <c r="S721" s="67"/>
      <c r="T721" s="71"/>
      <c r="U721" s="71"/>
      <c r="V721" s="71" t="s">
        <v>0</v>
      </c>
      <c r="W721" s="72"/>
      <c r="X721" s="68"/>
    </row>
    <row r="722" spans="1:37">
      <c r="D722" s="66" t="s">
        <v>941</v>
      </c>
      <c r="E722" s="67"/>
      <c r="F722" s="68"/>
      <c r="G722" s="69"/>
      <c r="H722" s="69"/>
      <c r="I722" s="69"/>
      <c r="J722" s="69"/>
      <c r="K722" s="70"/>
      <c r="L722" s="70"/>
      <c r="M722" s="67"/>
      <c r="N722" s="67"/>
      <c r="O722" s="68"/>
      <c r="P722" s="68"/>
      <c r="Q722" s="67"/>
      <c r="R722" s="67"/>
      <c r="S722" s="67"/>
      <c r="T722" s="71"/>
      <c r="U722" s="71"/>
      <c r="V722" s="71" t="s">
        <v>0</v>
      </c>
      <c r="W722" s="72"/>
      <c r="X722" s="68"/>
    </row>
    <row r="723" spans="1:37">
      <c r="D723" s="73" t="s">
        <v>658</v>
      </c>
      <c r="E723" s="74"/>
      <c r="F723" s="75"/>
      <c r="G723" s="76"/>
      <c r="H723" s="76"/>
      <c r="I723" s="76"/>
      <c r="J723" s="76"/>
      <c r="K723" s="77"/>
      <c r="L723" s="77"/>
      <c r="M723" s="74"/>
      <c r="N723" s="74"/>
      <c r="O723" s="75"/>
      <c r="P723" s="75"/>
      <c r="Q723" s="74"/>
      <c r="R723" s="74"/>
      <c r="S723" s="74"/>
      <c r="T723" s="78"/>
      <c r="U723" s="78"/>
      <c r="V723" s="78" t="s">
        <v>1</v>
      </c>
      <c r="W723" s="79"/>
      <c r="X723" s="75"/>
    </row>
    <row r="724" spans="1:37" ht="25.5">
      <c r="A724" s="25">
        <v>131</v>
      </c>
      <c r="B724" s="26" t="s">
        <v>840</v>
      </c>
      <c r="C724" s="27" t="s">
        <v>942</v>
      </c>
      <c r="D724" s="28" t="s">
        <v>943</v>
      </c>
      <c r="E724" s="29">
        <v>51.253999999999998</v>
      </c>
      <c r="F724" s="30" t="s">
        <v>438</v>
      </c>
      <c r="H724" s="31">
        <f>ROUND(E724*G724,2)</f>
        <v>0</v>
      </c>
      <c r="J724" s="31">
        <f>ROUND(E724*G724,2)</f>
        <v>0</v>
      </c>
      <c r="L724" s="32">
        <f>E724*K724</f>
        <v>0</v>
      </c>
      <c r="N724" s="29">
        <f>E724*M724</f>
        <v>0</v>
      </c>
      <c r="P724" s="30" t="s">
        <v>88</v>
      </c>
      <c r="V724" s="33" t="s">
        <v>654</v>
      </c>
      <c r="X724" s="27" t="s">
        <v>944</v>
      </c>
      <c r="Y724" s="27" t="s">
        <v>942</v>
      </c>
      <c r="Z724" s="30" t="s">
        <v>844</v>
      </c>
      <c r="AJ724" s="4" t="s">
        <v>656</v>
      </c>
      <c r="AK724" s="4" t="s">
        <v>92</v>
      </c>
    </row>
    <row r="725" spans="1:37" ht="25.5">
      <c r="D725" s="66" t="s">
        <v>945</v>
      </c>
      <c r="E725" s="67"/>
      <c r="F725" s="68"/>
      <c r="G725" s="69"/>
      <c r="H725" s="69"/>
      <c r="I725" s="69"/>
      <c r="J725" s="69"/>
      <c r="K725" s="70"/>
      <c r="L725" s="70"/>
      <c r="M725" s="67"/>
      <c r="N725" s="67"/>
      <c r="O725" s="68"/>
      <c r="P725" s="68"/>
      <c r="Q725" s="67"/>
      <c r="R725" s="67"/>
      <c r="S725" s="67"/>
      <c r="T725" s="71"/>
      <c r="U725" s="71"/>
      <c r="V725" s="71" t="s">
        <v>0</v>
      </c>
      <c r="W725" s="72"/>
      <c r="X725" s="68"/>
    </row>
    <row r="726" spans="1:37" ht="25.5">
      <c r="D726" s="66" t="s">
        <v>946</v>
      </c>
      <c r="E726" s="67"/>
      <c r="F726" s="68"/>
      <c r="G726" s="69"/>
      <c r="H726" s="69"/>
      <c r="I726" s="69"/>
      <c r="J726" s="69"/>
      <c r="K726" s="70"/>
      <c r="L726" s="70"/>
      <c r="M726" s="67"/>
      <c r="N726" s="67"/>
      <c r="O726" s="68"/>
      <c r="P726" s="68"/>
      <c r="Q726" s="67"/>
      <c r="R726" s="67"/>
      <c r="S726" s="67"/>
      <c r="T726" s="71"/>
      <c r="U726" s="71"/>
      <c r="V726" s="71" t="s">
        <v>0</v>
      </c>
      <c r="W726" s="72"/>
      <c r="X726" s="68"/>
    </row>
    <row r="727" spans="1:37">
      <c r="A727" s="25">
        <v>132</v>
      </c>
      <c r="B727" s="26" t="s">
        <v>132</v>
      </c>
      <c r="C727" s="27" t="s">
        <v>947</v>
      </c>
      <c r="D727" s="28" t="s">
        <v>948</v>
      </c>
      <c r="E727" s="29">
        <v>55.353999999999999</v>
      </c>
      <c r="F727" s="30" t="s">
        <v>438</v>
      </c>
      <c r="I727" s="31">
        <f>ROUND(E727*G727,2)</f>
        <v>0</v>
      </c>
      <c r="J727" s="31">
        <f>ROUND(E727*G727,2)</f>
        <v>0</v>
      </c>
      <c r="K727" s="32">
        <v>1.1000000000000001E-3</v>
      </c>
      <c r="L727" s="32">
        <f>E727*K727</f>
        <v>6.0889400000000003E-2</v>
      </c>
      <c r="N727" s="29">
        <f>E727*M727</f>
        <v>0</v>
      </c>
      <c r="P727" s="30" t="s">
        <v>88</v>
      </c>
      <c r="V727" s="33" t="s">
        <v>68</v>
      </c>
      <c r="X727" s="27" t="s">
        <v>947</v>
      </c>
      <c r="Y727" s="27" t="s">
        <v>947</v>
      </c>
      <c r="Z727" s="30" t="s">
        <v>820</v>
      </c>
      <c r="AA727" s="27" t="s">
        <v>88</v>
      </c>
      <c r="AJ727" s="4" t="s">
        <v>673</v>
      </c>
      <c r="AK727" s="4" t="s">
        <v>92</v>
      </c>
    </row>
    <row r="728" spans="1:37">
      <c r="D728" s="66" t="s">
        <v>949</v>
      </c>
      <c r="E728" s="67"/>
      <c r="F728" s="68"/>
      <c r="G728" s="69"/>
      <c r="H728" s="69"/>
      <c r="I728" s="69"/>
      <c r="J728" s="69"/>
      <c r="K728" s="70"/>
      <c r="L728" s="70"/>
      <c r="M728" s="67"/>
      <c r="N728" s="67"/>
      <c r="O728" s="68"/>
      <c r="P728" s="68"/>
      <c r="Q728" s="67"/>
      <c r="R728" s="67"/>
      <c r="S728" s="67"/>
      <c r="T728" s="71"/>
      <c r="U728" s="71"/>
      <c r="V728" s="71" t="s">
        <v>0</v>
      </c>
      <c r="W728" s="72"/>
      <c r="X728" s="68"/>
    </row>
    <row r="729" spans="1:37">
      <c r="A729" s="25">
        <v>133</v>
      </c>
      <c r="B729" s="26" t="s">
        <v>840</v>
      </c>
      <c r="C729" s="27" t="s">
        <v>950</v>
      </c>
      <c r="D729" s="28" t="s">
        <v>951</v>
      </c>
      <c r="E729" s="29">
        <v>0.82799999999999996</v>
      </c>
      <c r="F729" s="30" t="s">
        <v>87</v>
      </c>
      <c r="H729" s="31">
        <f>ROUND(E729*G729,2)</f>
        <v>0</v>
      </c>
      <c r="J729" s="31">
        <f>ROUND(E729*G729,2)</f>
        <v>0</v>
      </c>
      <c r="K729" s="32">
        <v>2.8E-3</v>
      </c>
      <c r="L729" s="32">
        <f>E729*K729</f>
        <v>2.3184E-3</v>
      </c>
      <c r="N729" s="29">
        <f>E729*M729</f>
        <v>0</v>
      </c>
      <c r="P729" s="30" t="s">
        <v>88</v>
      </c>
      <c r="V729" s="33" t="s">
        <v>654</v>
      </c>
      <c r="X729" s="27" t="s">
        <v>952</v>
      </c>
      <c r="Y729" s="27" t="s">
        <v>950</v>
      </c>
      <c r="Z729" s="30" t="s">
        <v>844</v>
      </c>
      <c r="AJ729" s="4" t="s">
        <v>656</v>
      </c>
      <c r="AK729" s="4" t="s">
        <v>92</v>
      </c>
    </row>
    <row r="730" spans="1:37" ht="25.5">
      <c r="D730" s="66" t="s">
        <v>937</v>
      </c>
      <c r="E730" s="67"/>
      <c r="F730" s="68"/>
      <c r="G730" s="69"/>
      <c r="H730" s="69"/>
      <c r="I730" s="69"/>
      <c r="J730" s="69"/>
      <c r="K730" s="70"/>
      <c r="L730" s="70"/>
      <c r="M730" s="67"/>
      <c r="N730" s="67"/>
      <c r="O730" s="68"/>
      <c r="P730" s="68"/>
      <c r="Q730" s="67"/>
      <c r="R730" s="67"/>
      <c r="S730" s="67"/>
      <c r="T730" s="71"/>
      <c r="U730" s="71"/>
      <c r="V730" s="71" t="s">
        <v>0</v>
      </c>
      <c r="W730" s="72"/>
      <c r="X730" s="68"/>
    </row>
    <row r="731" spans="1:37">
      <c r="D731" s="66" t="s">
        <v>953</v>
      </c>
      <c r="E731" s="67"/>
      <c r="F731" s="68"/>
      <c r="G731" s="69"/>
      <c r="H731" s="69"/>
      <c r="I731" s="69"/>
      <c r="J731" s="69"/>
      <c r="K731" s="70"/>
      <c r="L731" s="70"/>
      <c r="M731" s="67"/>
      <c r="N731" s="67"/>
      <c r="O731" s="68"/>
      <c r="P731" s="68"/>
      <c r="Q731" s="67"/>
      <c r="R731" s="67"/>
      <c r="S731" s="67"/>
      <c r="T731" s="71"/>
      <c r="U731" s="71"/>
      <c r="V731" s="71" t="s">
        <v>0</v>
      </c>
      <c r="W731" s="72"/>
      <c r="X731" s="68"/>
    </row>
    <row r="732" spans="1:37">
      <c r="D732" s="66" t="s">
        <v>948</v>
      </c>
      <c r="E732" s="67"/>
      <c r="F732" s="68"/>
      <c r="G732" s="69"/>
      <c r="H732" s="69"/>
      <c r="I732" s="69"/>
      <c r="J732" s="69"/>
      <c r="K732" s="70"/>
      <c r="L732" s="70"/>
      <c r="M732" s="67"/>
      <c r="N732" s="67"/>
      <c r="O732" s="68"/>
      <c r="P732" s="68"/>
      <c r="Q732" s="67"/>
      <c r="R732" s="67"/>
      <c r="S732" s="67"/>
      <c r="T732" s="71"/>
      <c r="U732" s="71"/>
      <c r="V732" s="71" t="s">
        <v>0</v>
      </c>
      <c r="W732" s="72"/>
      <c r="X732" s="68"/>
    </row>
    <row r="733" spans="1:37">
      <c r="D733" s="66" t="s">
        <v>954</v>
      </c>
      <c r="E733" s="67"/>
      <c r="F733" s="68"/>
      <c r="G733" s="69"/>
      <c r="H733" s="69"/>
      <c r="I733" s="69"/>
      <c r="J733" s="69"/>
      <c r="K733" s="70"/>
      <c r="L733" s="70"/>
      <c r="M733" s="67"/>
      <c r="N733" s="67"/>
      <c r="O733" s="68"/>
      <c r="P733" s="68"/>
      <c r="Q733" s="67"/>
      <c r="R733" s="67"/>
      <c r="S733" s="67"/>
      <c r="T733" s="71"/>
      <c r="U733" s="71"/>
      <c r="V733" s="71" t="s">
        <v>0</v>
      </c>
      <c r="W733" s="72"/>
      <c r="X733" s="68"/>
    </row>
    <row r="734" spans="1:37" ht="25.5">
      <c r="A734" s="25">
        <v>134</v>
      </c>
      <c r="B734" s="26" t="s">
        <v>840</v>
      </c>
      <c r="C734" s="27" t="s">
        <v>955</v>
      </c>
      <c r="D734" s="28" t="s">
        <v>956</v>
      </c>
      <c r="E734" s="29">
        <v>45.8</v>
      </c>
      <c r="F734" s="30" t="s">
        <v>141</v>
      </c>
      <c r="H734" s="31">
        <f>ROUND(E734*G734,2)</f>
        <v>0</v>
      </c>
      <c r="J734" s="31">
        <f>ROUND(E734*G734,2)</f>
        <v>0</v>
      </c>
      <c r="K734" s="32">
        <v>3.6000000000000002E-4</v>
      </c>
      <c r="L734" s="32">
        <f>E734*K734</f>
        <v>1.6487999999999999E-2</v>
      </c>
      <c r="N734" s="29">
        <f>E734*M734</f>
        <v>0</v>
      </c>
      <c r="P734" s="30" t="s">
        <v>88</v>
      </c>
      <c r="V734" s="33" t="s">
        <v>654</v>
      </c>
      <c r="X734" s="27" t="s">
        <v>957</v>
      </c>
      <c r="Y734" s="27" t="s">
        <v>955</v>
      </c>
      <c r="Z734" s="30" t="s">
        <v>136</v>
      </c>
      <c r="AJ734" s="4" t="s">
        <v>656</v>
      </c>
      <c r="AK734" s="4" t="s">
        <v>92</v>
      </c>
    </row>
    <row r="735" spans="1:37">
      <c r="D735" s="66" t="s">
        <v>358</v>
      </c>
      <c r="E735" s="67"/>
      <c r="F735" s="68"/>
      <c r="G735" s="69"/>
      <c r="H735" s="69"/>
      <c r="I735" s="69"/>
      <c r="J735" s="69"/>
      <c r="K735" s="70"/>
      <c r="L735" s="70"/>
      <c r="M735" s="67"/>
      <c r="N735" s="67"/>
      <c r="O735" s="68"/>
      <c r="P735" s="68"/>
      <c r="Q735" s="67"/>
      <c r="R735" s="67"/>
      <c r="S735" s="67"/>
      <c r="T735" s="71"/>
      <c r="U735" s="71"/>
      <c r="V735" s="71" t="s">
        <v>0</v>
      </c>
      <c r="W735" s="72"/>
      <c r="X735" s="68"/>
    </row>
    <row r="736" spans="1:37">
      <c r="D736" s="66" t="s">
        <v>359</v>
      </c>
      <c r="E736" s="67"/>
      <c r="F736" s="68"/>
      <c r="G736" s="69"/>
      <c r="H736" s="69"/>
      <c r="I736" s="69"/>
      <c r="J736" s="69"/>
      <c r="K736" s="70"/>
      <c r="L736" s="70"/>
      <c r="M736" s="67"/>
      <c r="N736" s="67"/>
      <c r="O736" s="68"/>
      <c r="P736" s="68"/>
      <c r="Q736" s="67"/>
      <c r="R736" s="67"/>
      <c r="S736" s="67"/>
      <c r="T736" s="71"/>
      <c r="U736" s="71"/>
      <c r="V736" s="71" t="s">
        <v>0</v>
      </c>
      <c r="W736" s="72"/>
      <c r="X736" s="68"/>
    </row>
    <row r="737" spans="1:37" ht="25.5">
      <c r="D737" s="73" t="s">
        <v>958</v>
      </c>
      <c r="E737" s="74"/>
      <c r="F737" s="75"/>
      <c r="G737" s="76"/>
      <c r="H737" s="76"/>
      <c r="I737" s="76"/>
      <c r="J737" s="76"/>
      <c r="K737" s="77"/>
      <c r="L737" s="77"/>
      <c r="M737" s="74"/>
      <c r="N737" s="74"/>
      <c r="O737" s="75"/>
      <c r="P737" s="75"/>
      <c r="Q737" s="74"/>
      <c r="R737" s="74"/>
      <c r="S737" s="74"/>
      <c r="T737" s="78"/>
      <c r="U737" s="78"/>
      <c r="V737" s="78" t="s">
        <v>1</v>
      </c>
      <c r="W737" s="79"/>
      <c r="X737" s="75"/>
    </row>
    <row r="738" spans="1:37" ht="25.5">
      <c r="A738" s="25">
        <v>135</v>
      </c>
      <c r="B738" s="26" t="s">
        <v>132</v>
      </c>
      <c r="C738" s="27" t="s">
        <v>959</v>
      </c>
      <c r="D738" s="28" t="s">
        <v>960</v>
      </c>
      <c r="E738" s="29">
        <v>47.173999999999999</v>
      </c>
      <c r="F738" s="30" t="s">
        <v>141</v>
      </c>
      <c r="I738" s="31">
        <f>ROUND(E738*G738,2)</f>
        <v>0</v>
      </c>
      <c r="J738" s="31">
        <f>ROUND(E738*G738,2)</f>
        <v>0</v>
      </c>
      <c r="L738" s="32">
        <f>E738*K738</f>
        <v>0</v>
      </c>
      <c r="N738" s="29">
        <f>E738*M738</f>
        <v>0</v>
      </c>
      <c r="P738" s="30" t="s">
        <v>88</v>
      </c>
      <c r="V738" s="33" t="s">
        <v>68</v>
      </c>
      <c r="X738" s="27" t="s">
        <v>959</v>
      </c>
      <c r="Y738" s="27" t="s">
        <v>959</v>
      </c>
      <c r="Z738" s="30" t="s">
        <v>136</v>
      </c>
      <c r="AA738" s="27" t="s">
        <v>88</v>
      </c>
      <c r="AJ738" s="4" t="s">
        <v>673</v>
      </c>
      <c r="AK738" s="4" t="s">
        <v>92</v>
      </c>
    </row>
    <row r="739" spans="1:37">
      <c r="D739" s="66" t="s">
        <v>961</v>
      </c>
      <c r="E739" s="67"/>
      <c r="F739" s="68"/>
      <c r="G739" s="69"/>
      <c r="H739" s="69"/>
      <c r="I739" s="69"/>
      <c r="J739" s="69"/>
      <c r="K739" s="70"/>
      <c r="L739" s="70"/>
      <c r="M739" s="67"/>
      <c r="N739" s="67"/>
      <c r="O739" s="68"/>
      <c r="P739" s="68"/>
      <c r="Q739" s="67"/>
      <c r="R739" s="67"/>
      <c r="S739" s="67"/>
      <c r="T739" s="71"/>
      <c r="U739" s="71"/>
      <c r="V739" s="71" t="s">
        <v>0</v>
      </c>
      <c r="W739" s="72"/>
      <c r="X739" s="68"/>
    </row>
    <row r="740" spans="1:37">
      <c r="D740" s="73" t="s">
        <v>962</v>
      </c>
      <c r="E740" s="74"/>
      <c r="F740" s="75"/>
      <c r="G740" s="76"/>
      <c r="H740" s="76"/>
      <c r="I740" s="76"/>
      <c r="J740" s="76"/>
      <c r="K740" s="77"/>
      <c r="L740" s="77"/>
      <c r="M740" s="74"/>
      <c r="N740" s="74"/>
      <c r="O740" s="75"/>
      <c r="P740" s="75"/>
      <c r="Q740" s="74"/>
      <c r="R740" s="74"/>
      <c r="S740" s="74"/>
      <c r="T740" s="78"/>
      <c r="U740" s="78"/>
      <c r="V740" s="78" t="s">
        <v>1</v>
      </c>
      <c r="W740" s="79"/>
      <c r="X740" s="75"/>
    </row>
    <row r="741" spans="1:37" ht="25.5">
      <c r="A741" s="25">
        <v>136</v>
      </c>
      <c r="B741" s="26" t="s">
        <v>132</v>
      </c>
      <c r="C741" s="27" t="s">
        <v>963</v>
      </c>
      <c r="D741" s="28" t="s">
        <v>964</v>
      </c>
      <c r="E741" s="29">
        <v>20.9</v>
      </c>
      <c r="F741" s="30" t="s">
        <v>237</v>
      </c>
      <c r="I741" s="31">
        <f>ROUND(E741*G741,2)</f>
        <v>0</v>
      </c>
      <c r="J741" s="31">
        <f>ROUND(E741*G741,2)</f>
        <v>0</v>
      </c>
      <c r="L741" s="32">
        <f>E741*K741</f>
        <v>0</v>
      </c>
      <c r="N741" s="29">
        <f>E741*M741</f>
        <v>0</v>
      </c>
      <c r="P741" s="30" t="s">
        <v>88</v>
      </c>
      <c r="V741" s="33" t="s">
        <v>68</v>
      </c>
      <c r="X741" s="27" t="s">
        <v>963</v>
      </c>
      <c r="Y741" s="27" t="s">
        <v>963</v>
      </c>
      <c r="Z741" s="30" t="s">
        <v>136</v>
      </c>
      <c r="AA741" s="27" t="s">
        <v>88</v>
      </c>
      <c r="AJ741" s="4" t="s">
        <v>673</v>
      </c>
      <c r="AK741" s="4" t="s">
        <v>92</v>
      </c>
    </row>
    <row r="742" spans="1:37">
      <c r="D742" s="66" t="s">
        <v>965</v>
      </c>
      <c r="E742" s="67"/>
      <c r="F742" s="68"/>
      <c r="G742" s="69"/>
      <c r="H742" s="69"/>
      <c r="I742" s="69"/>
      <c r="J742" s="69"/>
      <c r="K742" s="70"/>
      <c r="L742" s="70"/>
      <c r="M742" s="67"/>
      <c r="N742" s="67"/>
      <c r="O742" s="68"/>
      <c r="P742" s="68"/>
      <c r="Q742" s="67"/>
      <c r="R742" s="67"/>
      <c r="S742" s="67"/>
      <c r="T742" s="71"/>
      <c r="U742" s="71"/>
      <c r="V742" s="71" t="s">
        <v>0</v>
      </c>
      <c r="W742" s="72"/>
      <c r="X742" s="68"/>
    </row>
    <row r="743" spans="1:37" ht="25.5">
      <c r="A743" s="25">
        <v>137</v>
      </c>
      <c r="B743" s="26" t="s">
        <v>840</v>
      </c>
      <c r="C743" s="27" t="s">
        <v>966</v>
      </c>
      <c r="D743" s="28" t="s">
        <v>967</v>
      </c>
      <c r="F743" s="30" t="s">
        <v>55</v>
      </c>
      <c r="H743" s="31">
        <f>ROUND(E743*G743,2)</f>
        <v>0</v>
      </c>
      <c r="J743" s="31">
        <f>ROUND(E743*G743,2)</f>
        <v>0</v>
      </c>
      <c r="L743" s="32">
        <f>E743*K743</f>
        <v>0</v>
      </c>
      <c r="N743" s="29">
        <f>E743*M743</f>
        <v>0</v>
      </c>
      <c r="P743" s="30" t="s">
        <v>88</v>
      </c>
      <c r="V743" s="33" t="s">
        <v>654</v>
      </c>
      <c r="X743" s="27" t="s">
        <v>968</v>
      </c>
      <c r="Y743" s="27" t="s">
        <v>966</v>
      </c>
      <c r="Z743" s="30" t="s">
        <v>844</v>
      </c>
      <c r="AJ743" s="4" t="s">
        <v>656</v>
      </c>
      <c r="AK743" s="4" t="s">
        <v>92</v>
      </c>
    </row>
    <row r="744" spans="1:37">
      <c r="D744" s="81" t="s">
        <v>969</v>
      </c>
      <c r="E744" s="82">
        <f>J744</f>
        <v>0</v>
      </c>
      <c r="H744" s="82">
        <f>SUM(H636:H743)</f>
        <v>0</v>
      </c>
      <c r="I744" s="82">
        <f>SUM(I636:I743)</f>
        <v>0</v>
      </c>
      <c r="J744" s="82">
        <f>SUM(J636:J743)</f>
        <v>0</v>
      </c>
      <c r="L744" s="83">
        <f>SUM(L636:L743)</f>
        <v>14.091026990000003</v>
      </c>
      <c r="N744" s="84">
        <f>SUM(N636:N743)</f>
        <v>0</v>
      </c>
      <c r="W744" s="34">
        <f>SUM(W636:W743)</f>
        <v>0</v>
      </c>
    </row>
    <row r="746" spans="1:37">
      <c r="B746" s="27" t="s">
        <v>970</v>
      </c>
    </row>
    <row r="747" spans="1:37" ht="25.5">
      <c r="A747" s="25">
        <v>138</v>
      </c>
      <c r="B747" s="26" t="s">
        <v>971</v>
      </c>
      <c r="C747" s="27" t="s">
        <v>972</v>
      </c>
      <c r="D747" s="28" t="s">
        <v>973</v>
      </c>
      <c r="E747" s="29">
        <v>169.18100000000001</v>
      </c>
      <c r="F747" s="30" t="s">
        <v>141</v>
      </c>
      <c r="H747" s="31">
        <f>ROUND(E747*G747,2)</f>
        <v>0</v>
      </c>
      <c r="J747" s="31">
        <f>ROUND(E747*G747,2)</f>
        <v>0</v>
      </c>
      <c r="K747" s="32">
        <v>1.487E-2</v>
      </c>
      <c r="L747" s="32">
        <f>E747*K747</f>
        <v>2.5157214699999999</v>
      </c>
      <c r="N747" s="29">
        <f>E747*M747</f>
        <v>0</v>
      </c>
      <c r="P747" s="30" t="s">
        <v>88</v>
      </c>
      <c r="V747" s="33" t="s">
        <v>654</v>
      </c>
      <c r="X747" s="27" t="s">
        <v>974</v>
      </c>
      <c r="Y747" s="27" t="s">
        <v>972</v>
      </c>
      <c r="Z747" s="30" t="s">
        <v>382</v>
      </c>
      <c r="AJ747" s="4" t="s">
        <v>656</v>
      </c>
      <c r="AK747" s="4" t="s">
        <v>92</v>
      </c>
    </row>
    <row r="748" spans="1:37">
      <c r="D748" s="66" t="s">
        <v>975</v>
      </c>
      <c r="E748" s="67"/>
      <c r="F748" s="68"/>
      <c r="G748" s="69"/>
      <c r="H748" s="69"/>
      <c r="I748" s="69"/>
      <c r="J748" s="69"/>
      <c r="K748" s="70"/>
      <c r="L748" s="70"/>
      <c r="M748" s="67"/>
      <c r="N748" s="67"/>
      <c r="O748" s="68"/>
      <c r="P748" s="68"/>
      <c r="Q748" s="67"/>
      <c r="R748" s="67"/>
      <c r="S748" s="67"/>
      <c r="T748" s="71"/>
      <c r="U748" s="71"/>
      <c r="V748" s="71" t="s">
        <v>0</v>
      </c>
      <c r="W748" s="72"/>
      <c r="X748" s="68"/>
    </row>
    <row r="749" spans="1:37">
      <c r="D749" s="66" t="s">
        <v>976</v>
      </c>
      <c r="E749" s="67"/>
      <c r="F749" s="68"/>
      <c r="G749" s="69"/>
      <c r="H749" s="69"/>
      <c r="I749" s="69"/>
      <c r="J749" s="69"/>
      <c r="K749" s="70"/>
      <c r="L749" s="70"/>
      <c r="M749" s="67"/>
      <c r="N749" s="67"/>
      <c r="O749" s="68"/>
      <c r="P749" s="68"/>
      <c r="Q749" s="67"/>
      <c r="R749" s="67"/>
      <c r="S749" s="67"/>
      <c r="T749" s="71"/>
      <c r="U749" s="71"/>
      <c r="V749" s="71" t="s">
        <v>0</v>
      </c>
      <c r="W749" s="72"/>
      <c r="X749" s="68"/>
    </row>
    <row r="750" spans="1:37">
      <c r="D750" s="66" t="s">
        <v>977</v>
      </c>
      <c r="E750" s="67"/>
      <c r="F750" s="68"/>
      <c r="G750" s="69"/>
      <c r="H750" s="69"/>
      <c r="I750" s="69"/>
      <c r="J750" s="69"/>
      <c r="K750" s="70"/>
      <c r="L750" s="70"/>
      <c r="M750" s="67"/>
      <c r="N750" s="67"/>
      <c r="O750" s="68"/>
      <c r="P750" s="68"/>
      <c r="Q750" s="67"/>
      <c r="R750" s="67"/>
      <c r="S750" s="67"/>
      <c r="T750" s="71"/>
      <c r="U750" s="71"/>
      <c r="V750" s="71" t="s">
        <v>0</v>
      </c>
      <c r="W750" s="72"/>
      <c r="X750" s="68"/>
    </row>
    <row r="751" spans="1:37" ht="25.5">
      <c r="D751" s="66" t="s">
        <v>978</v>
      </c>
      <c r="E751" s="67"/>
      <c r="F751" s="68"/>
      <c r="G751" s="69"/>
      <c r="H751" s="69"/>
      <c r="I751" s="69"/>
      <c r="J751" s="69"/>
      <c r="K751" s="70"/>
      <c r="L751" s="70"/>
      <c r="M751" s="67"/>
      <c r="N751" s="67"/>
      <c r="O751" s="68"/>
      <c r="P751" s="68"/>
      <c r="Q751" s="67"/>
      <c r="R751" s="67"/>
      <c r="S751" s="67"/>
      <c r="T751" s="71"/>
      <c r="U751" s="71"/>
      <c r="V751" s="71" t="s">
        <v>0</v>
      </c>
      <c r="W751" s="72"/>
      <c r="X751" s="68"/>
    </row>
    <row r="752" spans="1:37">
      <c r="D752" s="66" t="s">
        <v>979</v>
      </c>
      <c r="E752" s="67"/>
      <c r="F752" s="68"/>
      <c r="G752" s="69"/>
      <c r="H752" s="69"/>
      <c r="I752" s="69"/>
      <c r="J752" s="69"/>
      <c r="K752" s="70"/>
      <c r="L752" s="70"/>
      <c r="M752" s="67"/>
      <c r="N752" s="67"/>
      <c r="O752" s="68"/>
      <c r="P752" s="68"/>
      <c r="Q752" s="67"/>
      <c r="R752" s="67"/>
      <c r="S752" s="67"/>
      <c r="T752" s="71"/>
      <c r="U752" s="71"/>
      <c r="V752" s="71" t="s">
        <v>0</v>
      </c>
      <c r="W752" s="72"/>
      <c r="X752" s="68"/>
    </row>
    <row r="753" spans="1:37">
      <c r="D753" s="66" t="s">
        <v>980</v>
      </c>
      <c r="E753" s="67"/>
      <c r="F753" s="68"/>
      <c r="G753" s="69"/>
      <c r="H753" s="69"/>
      <c r="I753" s="69"/>
      <c r="J753" s="69"/>
      <c r="K753" s="70"/>
      <c r="L753" s="70"/>
      <c r="M753" s="67"/>
      <c r="N753" s="67"/>
      <c r="O753" s="68"/>
      <c r="P753" s="68"/>
      <c r="Q753" s="67"/>
      <c r="R753" s="67"/>
      <c r="S753" s="67"/>
      <c r="T753" s="71"/>
      <c r="U753" s="71"/>
      <c r="V753" s="71" t="s">
        <v>0</v>
      </c>
      <c r="W753" s="72"/>
      <c r="X753" s="68"/>
    </row>
    <row r="754" spans="1:37">
      <c r="D754" s="66" t="s">
        <v>981</v>
      </c>
      <c r="E754" s="67"/>
      <c r="F754" s="68"/>
      <c r="G754" s="69"/>
      <c r="H754" s="69"/>
      <c r="I754" s="69"/>
      <c r="J754" s="69"/>
      <c r="K754" s="70"/>
      <c r="L754" s="70"/>
      <c r="M754" s="67"/>
      <c r="N754" s="67"/>
      <c r="O754" s="68"/>
      <c r="P754" s="68"/>
      <c r="Q754" s="67"/>
      <c r="R754" s="67"/>
      <c r="S754" s="67"/>
      <c r="T754" s="71"/>
      <c r="U754" s="71"/>
      <c r="V754" s="71" t="s">
        <v>0</v>
      </c>
      <c r="W754" s="72"/>
      <c r="X754" s="68"/>
    </row>
    <row r="755" spans="1:37">
      <c r="D755" s="66" t="s">
        <v>982</v>
      </c>
      <c r="E755" s="67"/>
      <c r="F755" s="68"/>
      <c r="G755" s="69"/>
      <c r="H755" s="69"/>
      <c r="I755" s="69"/>
      <c r="J755" s="69"/>
      <c r="K755" s="70"/>
      <c r="L755" s="70"/>
      <c r="M755" s="67"/>
      <c r="N755" s="67"/>
      <c r="O755" s="68"/>
      <c r="P755" s="68"/>
      <c r="Q755" s="67"/>
      <c r="R755" s="67"/>
      <c r="S755" s="67"/>
      <c r="T755" s="71"/>
      <c r="U755" s="71"/>
      <c r="V755" s="71" t="s">
        <v>0</v>
      </c>
      <c r="W755" s="72"/>
      <c r="X755" s="68"/>
    </row>
    <row r="756" spans="1:37">
      <c r="D756" s="66" t="s">
        <v>751</v>
      </c>
      <c r="E756" s="67"/>
      <c r="F756" s="68"/>
      <c r="G756" s="69"/>
      <c r="H756" s="69"/>
      <c r="I756" s="69"/>
      <c r="J756" s="69"/>
      <c r="K756" s="70"/>
      <c r="L756" s="70"/>
      <c r="M756" s="67"/>
      <c r="N756" s="67"/>
      <c r="O756" s="68"/>
      <c r="P756" s="68"/>
      <c r="Q756" s="67"/>
      <c r="R756" s="67"/>
      <c r="S756" s="67"/>
      <c r="T756" s="71"/>
      <c r="U756" s="71"/>
      <c r="V756" s="71" t="s">
        <v>0</v>
      </c>
      <c r="W756" s="72"/>
      <c r="X756" s="68"/>
    </row>
    <row r="757" spans="1:37">
      <c r="D757" s="66" t="s">
        <v>983</v>
      </c>
      <c r="E757" s="67"/>
      <c r="F757" s="68"/>
      <c r="G757" s="69"/>
      <c r="H757" s="69"/>
      <c r="I757" s="69"/>
      <c r="J757" s="69"/>
      <c r="K757" s="70"/>
      <c r="L757" s="70"/>
      <c r="M757" s="67"/>
      <c r="N757" s="67"/>
      <c r="O757" s="68"/>
      <c r="P757" s="68"/>
      <c r="Q757" s="67"/>
      <c r="R757" s="67"/>
      <c r="S757" s="67"/>
      <c r="T757" s="71"/>
      <c r="U757" s="71"/>
      <c r="V757" s="71" t="s">
        <v>0</v>
      </c>
      <c r="W757" s="72"/>
      <c r="X757" s="68"/>
    </row>
    <row r="758" spans="1:37">
      <c r="D758" s="66" t="s">
        <v>984</v>
      </c>
      <c r="E758" s="67"/>
      <c r="F758" s="68"/>
      <c r="G758" s="69"/>
      <c r="H758" s="69"/>
      <c r="I758" s="69"/>
      <c r="J758" s="69"/>
      <c r="K758" s="70"/>
      <c r="L758" s="70"/>
      <c r="M758" s="67"/>
      <c r="N758" s="67"/>
      <c r="O758" s="68"/>
      <c r="P758" s="68"/>
      <c r="Q758" s="67"/>
      <c r="R758" s="67"/>
      <c r="S758" s="67"/>
      <c r="T758" s="71"/>
      <c r="U758" s="71"/>
      <c r="V758" s="71" t="s">
        <v>0</v>
      </c>
      <c r="W758" s="72"/>
      <c r="X758" s="68"/>
    </row>
    <row r="759" spans="1:37" ht="25.5">
      <c r="A759" s="25">
        <v>139</v>
      </c>
      <c r="B759" s="26" t="s">
        <v>971</v>
      </c>
      <c r="C759" s="27" t="s">
        <v>985</v>
      </c>
      <c r="D759" s="28" t="s">
        <v>986</v>
      </c>
      <c r="E759" s="29">
        <v>25.6</v>
      </c>
      <c r="F759" s="30" t="s">
        <v>141</v>
      </c>
      <c r="H759" s="31">
        <f>ROUND(E759*G759,2)</f>
        <v>0</v>
      </c>
      <c r="J759" s="31">
        <f>ROUND(E759*G759,2)</f>
        <v>0</v>
      </c>
      <c r="K759" s="32">
        <v>1.487E-2</v>
      </c>
      <c r="L759" s="32">
        <f>E759*K759</f>
        <v>0.38067200000000001</v>
      </c>
      <c r="N759" s="29">
        <f>E759*M759</f>
        <v>0</v>
      </c>
      <c r="P759" s="30" t="s">
        <v>88</v>
      </c>
      <c r="V759" s="33" t="s">
        <v>654</v>
      </c>
      <c r="X759" s="27" t="s">
        <v>987</v>
      </c>
      <c r="Y759" s="27" t="s">
        <v>985</v>
      </c>
      <c r="Z759" s="30" t="s">
        <v>382</v>
      </c>
      <c r="AJ759" s="4" t="s">
        <v>656</v>
      </c>
      <c r="AK759" s="4" t="s">
        <v>92</v>
      </c>
    </row>
    <row r="760" spans="1:37">
      <c r="D760" s="66" t="s">
        <v>988</v>
      </c>
      <c r="E760" s="67"/>
      <c r="F760" s="68"/>
      <c r="G760" s="69"/>
      <c r="H760" s="69"/>
      <c r="I760" s="69"/>
      <c r="J760" s="69"/>
      <c r="K760" s="70"/>
      <c r="L760" s="70"/>
      <c r="M760" s="67"/>
      <c r="N760" s="67"/>
      <c r="O760" s="68"/>
      <c r="P760" s="68"/>
      <c r="Q760" s="67"/>
      <c r="R760" s="67"/>
      <c r="S760" s="67"/>
      <c r="T760" s="71"/>
      <c r="U760" s="71"/>
      <c r="V760" s="71" t="s">
        <v>0</v>
      </c>
      <c r="W760" s="72"/>
      <c r="X760" s="68"/>
    </row>
    <row r="761" spans="1:37">
      <c r="D761" s="66" t="s">
        <v>989</v>
      </c>
      <c r="E761" s="67"/>
      <c r="F761" s="68"/>
      <c r="G761" s="69"/>
      <c r="H761" s="69"/>
      <c r="I761" s="69"/>
      <c r="J761" s="69"/>
      <c r="K761" s="70"/>
      <c r="L761" s="70"/>
      <c r="M761" s="67"/>
      <c r="N761" s="67"/>
      <c r="O761" s="68"/>
      <c r="P761" s="68"/>
      <c r="Q761" s="67"/>
      <c r="R761" s="67"/>
      <c r="S761" s="67"/>
      <c r="T761" s="71"/>
      <c r="U761" s="71"/>
      <c r="V761" s="71" t="s">
        <v>0</v>
      </c>
      <c r="W761" s="72"/>
      <c r="X761" s="68"/>
    </row>
    <row r="762" spans="1:37" ht="25.5">
      <c r="A762" s="25">
        <v>140</v>
      </c>
      <c r="B762" s="26" t="s">
        <v>971</v>
      </c>
      <c r="C762" s="27" t="s">
        <v>990</v>
      </c>
      <c r="D762" s="28" t="s">
        <v>991</v>
      </c>
      <c r="E762" s="29">
        <v>1.5</v>
      </c>
      <c r="F762" s="30" t="s">
        <v>141</v>
      </c>
      <c r="H762" s="31">
        <f>ROUND(E762*G762,2)</f>
        <v>0</v>
      </c>
      <c r="J762" s="31">
        <f>ROUND(E762*G762,2)</f>
        <v>0</v>
      </c>
      <c r="K762" s="32">
        <v>0.01</v>
      </c>
      <c r="L762" s="32">
        <f>E762*K762</f>
        <v>1.4999999999999999E-2</v>
      </c>
      <c r="N762" s="29">
        <f>E762*M762</f>
        <v>0</v>
      </c>
      <c r="P762" s="30" t="s">
        <v>88</v>
      </c>
      <c r="V762" s="33" t="s">
        <v>654</v>
      </c>
      <c r="X762" s="27" t="s">
        <v>990</v>
      </c>
      <c r="Y762" s="27" t="s">
        <v>990</v>
      </c>
      <c r="Z762" s="30" t="s">
        <v>382</v>
      </c>
      <c r="AJ762" s="4" t="s">
        <v>656</v>
      </c>
      <c r="AK762" s="4" t="s">
        <v>92</v>
      </c>
    </row>
    <row r="763" spans="1:37">
      <c r="D763" s="66" t="s">
        <v>992</v>
      </c>
      <c r="E763" s="67"/>
      <c r="F763" s="68"/>
      <c r="G763" s="69"/>
      <c r="H763" s="69"/>
      <c r="I763" s="69"/>
      <c r="J763" s="69"/>
      <c r="K763" s="70"/>
      <c r="L763" s="70"/>
      <c r="M763" s="67"/>
      <c r="N763" s="67"/>
      <c r="O763" s="68"/>
      <c r="P763" s="68"/>
      <c r="Q763" s="67"/>
      <c r="R763" s="67"/>
      <c r="S763" s="67"/>
      <c r="T763" s="71"/>
      <c r="U763" s="71"/>
      <c r="V763" s="71" t="s">
        <v>0</v>
      </c>
      <c r="W763" s="72"/>
      <c r="X763" s="68"/>
    </row>
    <row r="764" spans="1:37" ht="25.5">
      <c r="A764" s="25">
        <v>141</v>
      </c>
      <c r="B764" s="26" t="s">
        <v>971</v>
      </c>
      <c r="C764" s="27" t="s">
        <v>993</v>
      </c>
      <c r="D764" s="28" t="s">
        <v>994</v>
      </c>
      <c r="F764" s="30" t="s">
        <v>55</v>
      </c>
      <c r="H764" s="31">
        <f>ROUND(E764*G764,2)</f>
        <v>0</v>
      </c>
      <c r="J764" s="31">
        <f>ROUND(E764*G764,2)</f>
        <v>0</v>
      </c>
      <c r="L764" s="32">
        <f>E764*K764</f>
        <v>0</v>
      </c>
      <c r="N764" s="29">
        <f>E764*M764</f>
        <v>0</v>
      </c>
      <c r="P764" s="30" t="s">
        <v>88</v>
      </c>
      <c r="V764" s="33" t="s">
        <v>654</v>
      </c>
      <c r="X764" s="27" t="s">
        <v>995</v>
      </c>
      <c r="Y764" s="27" t="s">
        <v>993</v>
      </c>
      <c r="Z764" s="30" t="s">
        <v>844</v>
      </c>
      <c r="AJ764" s="4" t="s">
        <v>656</v>
      </c>
      <c r="AK764" s="4" t="s">
        <v>92</v>
      </c>
    </row>
    <row r="765" spans="1:37">
      <c r="D765" s="81" t="s">
        <v>996</v>
      </c>
      <c r="E765" s="82">
        <f>J765</f>
        <v>0</v>
      </c>
      <c r="H765" s="82">
        <f>SUM(H746:H764)</f>
        <v>0</v>
      </c>
      <c r="I765" s="82">
        <f>SUM(I746:I764)</f>
        <v>0</v>
      </c>
      <c r="J765" s="82">
        <f>SUM(J746:J764)</f>
        <v>0</v>
      </c>
      <c r="L765" s="83">
        <f>SUM(L746:L764)</f>
        <v>2.9113934700000001</v>
      </c>
      <c r="N765" s="84">
        <f>SUM(N746:N764)</f>
        <v>0</v>
      </c>
      <c r="W765" s="34">
        <f>SUM(W746:W764)</f>
        <v>0</v>
      </c>
    </row>
    <row r="767" spans="1:37">
      <c r="B767" s="27" t="s">
        <v>997</v>
      </c>
    </row>
    <row r="768" spans="1:37" ht="25.5">
      <c r="A768" s="25">
        <v>142</v>
      </c>
      <c r="B768" s="26" t="s">
        <v>998</v>
      </c>
      <c r="C768" s="27" t="s">
        <v>999</v>
      </c>
      <c r="D768" s="28" t="s">
        <v>1000</v>
      </c>
      <c r="E768" s="29">
        <v>5.6</v>
      </c>
      <c r="F768" s="30" t="s">
        <v>438</v>
      </c>
      <c r="H768" s="31">
        <f>ROUND(E768*G768,2)</f>
        <v>0</v>
      </c>
      <c r="J768" s="31">
        <f>ROUND(E768*G768,2)</f>
        <v>0</v>
      </c>
      <c r="K768" s="32">
        <v>2.0600000000000002E-3</v>
      </c>
      <c r="L768" s="32">
        <f>E768*K768</f>
        <v>1.1536000000000001E-2</v>
      </c>
      <c r="N768" s="29">
        <f>E768*M768</f>
        <v>0</v>
      </c>
      <c r="P768" s="30" t="s">
        <v>88</v>
      </c>
      <c r="V768" s="33" t="s">
        <v>654</v>
      </c>
      <c r="X768" s="27" t="s">
        <v>1001</v>
      </c>
      <c r="Y768" s="27" t="s">
        <v>999</v>
      </c>
      <c r="Z768" s="30" t="s">
        <v>1002</v>
      </c>
      <c r="AJ768" s="4" t="s">
        <v>656</v>
      </c>
      <c r="AK768" s="4" t="s">
        <v>92</v>
      </c>
    </row>
    <row r="769" spans="1:37">
      <c r="D769" s="66" t="s">
        <v>1003</v>
      </c>
      <c r="E769" s="67"/>
      <c r="F769" s="68"/>
      <c r="G769" s="69"/>
      <c r="H769" s="69"/>
      <c r="I769" s="69"/>
      <c r="J769" s="69"/>
      <c r="K769" s="70"/>
      <c r="L769" s="70"/>
      <c r="M769" s="67"/>
      <c r="N769" s="67"/>
      <c r="O769" s="68"/>
      <c r="P769" s="68"/>
      <c r="Q769" s="67"/>
      <c r="R769" s="67"/>
      <c r="S769" s="67"/>
      <c r="T769" s="71"/>
      <c r="U769" s="71"/>
      <c r="V769" s="71" t="s">
        <v>0</v>
      </c>
      <c r="W769" s="72"/>
      <c r="X769" s="68"/>
    </row>
    <row r="770" spans="1:37">
      <c r="D770" s="66" t="s">
        <v>1004</v>
      </c>
      <c r="E770" s="67"/>
      <c r="F770" s="68"/>
      <c r="G770" s="69"/>
      <c r="H770" s="69"/>
      <c r="I770" s="69"/>
      <c r="J770" s="69"/>
      <c r="K770" s="70"/>
      <c r="L770" s="70"/>
      <c r="M770" s="67"/>
      <c r="N770" s="67"/>
      <c r="O770" s="68"/>
      <c r="P770" s="68"/>
      <c r="Q770" s="67"/>
      <c r="R770" s="67"/>
      <c r="S770" s="67"/>
      <c r="T770" s="71"/>
      <c r="U770" s="71"/>
      <c r="V770" s="71" t="s">
        <v>0</v>
      </c>
      <c r="W770" s="72"/>
      <c r="X770" s="68"/>
    </row>
    <row r="771" spans="1:37">
      <c r="D771" s="66" t="s">
        <v>1005</v>
      </c>
      <c r="E771" s="67"/>
      <c r="F771" s="68"/>
      <c r="G771" s="69"/>
      <c r="H771" s="69"/>
      <c r="I771" s="69"/>
      <c r="J771" s="69"/>
      <c r="K771" s="70"/>
      <c r="L771" s="70"/>
      <c r="M771" s="67"/>
      <c r="N771" s="67"/>
      <c r="O771" s="68"/>
      <c r="P771" s="68"/>
      <c r="Q771" s="67"/>
      <c r="R771" s="67"/>
      <c r="S771" s="67"/>
      <c r="T771" s="71"/>
      <c r="U771" s="71"/>
      <c r="V771" s="71" t="s">
        <v>0</v>
      </c>
      <c r="W771" s="72"/>
      <c r="X771" s="68"/>
    </row>
    <row r="772" spans="1:37" ht="25.5">
      <c r="D772" s="73" t="s">
        <v>1006</v>
      </c>
      <c r="E772" s="74"/>
      <c r="F772" s="75"/>
      <c r="G772" s="76"/>
      <c r="H772" s="76"/>
      <c r="I772" s="76"/>
      <c r="J772" s="76"/>
      <c r="K772" s="77"/>
      <c r="L772" s="77"/>
      <c r="M772" s="74"/>
      <c r="N772" s="74"/>
      <c r="O772" s="75"/>
      <c r="P772" s="75"/>
      <c r="Q772" s="74"/>
      <c r="R772" s="74"/>
      <c r="S772" s="74"/>
      <c r="T772" s="78"/>
      <c r="U772" s="78"/>
      <c r="V772" s="78" t="s">
        <v>1</v>
      </c>
      <c r="W772" s="79"/>
      <c r="X772" s="75"/>
    </row>
    <row r="773" spans="1:37" ht="25.5">
      <c r="A773" s="25">
        <v>143</v>
      </c>
      <c r="B773" s="26" t="s">
        <v>998</v>
      </c>
      <c r="C773" s="27" t="s">
        <v>1007</v>
      </c>
      <c r="D773" s="28" t="s">
        <v>1008</v>
      </c>
      <c r="E773" s="29">
        <v>2.75</v>
      </c>
      <c r="F773" s="30" t="s">
        <v>438</v>
      </c>
      <c r="H773" s="31">
        <f>ROUND(E773*G773,2)</f>
        <v>0</v>
      </c>
      <c r="J773" s="31">
        <f>ROUND(E773*G773,2)</f>
        <v>0</v>
      </c>
      <c r="K773" s="32">
        <v>2.7299999999999998E-3</v>
      </c>
      <c r="L773" s="32">
        <f>E773*K773</f>
        <v>7.5074999999999994E-3</v>
      </c>
      <c r="N773" s="29">
        <f>E773*M773</f>
        <v>0</v>
      </c>
      <c r="P773" s="30" t="s">
        <v>88</v>
      </c>
      <c r="V773" s="33" t="s">
        <v>654</v>
      </c>
      <c r="X773" s="27" t="s">
        <v>1009</v>
      </c>
      <c r="Y773" s="27" t="s">
        <v>1007</v>
      </c>
      <c r="Z773" s="30" t="s">
        <v>1002</v>
      </c>
      <c r="AJ773" s="4" t="s">
        <v>656</v>
      </c>
      <c r="AK773" s="4" t="s">
        <v>92</v>
      </c>
    </row>
    <row r="774" spans="1:37">
      <c r="D774" s="66" t="s">
        <v>578</v>
      </c>
      <c r="E774" s="67"/>
      <c r="F774" s="68"/>
      <c r="G774" s="69"/>
      <c r="H774" s="69"/>
      <c r="I774" s="69"/>
      <c r="J774" s="69"/>
      <c r="K774" s="70"/>
      <c r="L774" s="70"/>
      <c r="M774" s="67"/>
      <c r="N774" s="67"/>
      <c r="O774" s="68"/>
      <c r="P774" s="68"/>
      <c r="Q774" s="67"/>
      <c r="R774" s="67"/>
      <c r="S774" s="67"/>
      <c r="T774" s="71"/>
      <c r="U774" s="71"/>
      <c r="V774" s="71" t="s">
        <v>0</v>
      </c>
      <c r="W774" s="72"/>
      <c r="X774" s="68"/>
    </row>
    <row r="775" spans="1:37" ht="25.5">
      <c r="D775" s="73" t="s">
        <v>1006</v>
      </c>
      <c r="E775" s="74"/>
      <c r="F775" s="75"/>
      <c r="G775" s="76"/>
      <c r="H775" s="76"/>
      <c r="I775" s="76"/>
      <c r="J775" s="76"/>
      <c r="K775" s="77"/>
      <c r="L775" s="77"/>
      <c r="M775" s="74"/>
      <c r="N775" s="74"/>
      <c r="O775" s="75"/>
      <c r="P775" s="75"/>
      <c r="Q775" s="74"/>
      <c r="R775" s="74"/>
      <c r="S775" s="74"/>
      <c r="T775" s="78"/>
      <c r="U775" s="78"/>
      <c r="V775" s="78" t="s">
        <v>1</v>
      </c>
      <c r="W775" s="79"/>
      <c r="X775" s="75"/>
    </row>
    <row r="776" spans="1:37" ht="25.5">
      <c r="A776" s="25">
        <v>144</v>
      </c>
      <c r="B776" s="26" t="s">
        <v>132</v>
      </c>
      <c r="C776" s="27" t="s">
        <v>1010</v>
      </c>
      <c r="D776" s="28" t="s">
        <v>1011</v>
      </c>
      <c r="E776" s="29">
        <v>1</v>
      </c>
      <c r="F776" s="30" t="s">
        <v>237</v>
      </c>
      <c r="I776" s="31">
        <f>ROUND(E776*G776,2)</f>
        <v>0</v>
      </c>
      <c r="J776" s="31">
        <f>ROUND(E776*G776,2)</f>
        <v>0</v>
      </c>
      <c r="L776" s="32">
        <f>E776*K776</f>
        <v>0</v>
      </c>
      <c r="N776" s="29">
        <f>E776*M776</f>
        <v>0</v>
      </c>
      <c r="P776" s="30" t="s">
        <v>88</v>
      </c>
      <c r="V776" s="33" t="s">
        <v>68</v>
      </c>
      <c r="X776" s="27" t="s">
        <v>1010</v>
      </c>
      <c r="Y776" s="27" t="s">
        <v>1010</v>
      </c>
      <c r="Z776" s="30" t="s">
        <v>852</v>
      </c>
      <c r="AA776" s="27" t="s">
        <v>88</v>
      </c>
      <c r="AJ776" s="4" t="s">
        <v>673</v>
      </c>
      <c r="AK776" s="4" t="s">
        <v>92</v>
      </c>
    </row>
    <row r="777" spans="1:37" ht="25.5">
      <c r="A777" s="25">
        <v>145</v>
      </c>
      <c r="B777" s="26" t="s">
        <v>998</v>
      </c>
      <c r="C777" s="27" t="s">
        <v>1012</v>
      </c>
      <c r="D777" s="28" t="s">
        <v>1013</v>
      </c>
      <c r="E777" s="29">
        <v>15.25</v>
      </c>
      <c r="F777" s="30" t="s">
        <v>438</v>
      </c>
      <c r="H777" s="31">
        <f>ROUND(E777*G777,2)</f>
        <v>0</v>
      </c>
      <c r="J777" s="31">
        <f>ROUND(E777*G777,2)</f>
        <v>0</v>
      </c>
      <c r="K777" s="32">
        <v>1.72E-3</v>
      </c>
      <c r="L777" s="32">
        <f>E777*K777</f>
        <v>2.623E-2</v>
      </c>
      <c r="N777" s="29">
        <f>E777*M777</f>
        <v>0</v>
      </c>
      <c r="P777" s="30" t="s">
        <v>88</v>
      </c>
      <c r="V777" s="33" t="s">
        <v>654</v>
      </c>
      <c r="X777" s="27" t="s">
        <v>1014</v>
      </c>
      <c r="Y777" s="27" t="s">
        <v>1012</v>
      </c>
      <c r="Z777" s="30" t="s">
        <v>1002</v>
      </c>
      <c r="AJ777" s="4" t="s">
        <v>656</v>
      </c>
      <c r="AK777" s="4" t="s">
        <v>92</v>
      </c>
    </row>
    <row r="778" spans="1:37">
      <c r="D778" s="66" t="s">
        <v>1015</v>
      </c>
      <c r="E778" s="67"/>
      <c r="F778" s="68"/>
      <c r="G778" s="69"/>
      <c r="H778" s="69"/>
      <c r="I778" s="69"/>
      <c r="J778" s="69"/>
      <c r="K778" s="70"/>
      <c r="L778" s="70"/>
      <c r="M778" s="67"/>
      <c r="N778" s="67"/>
      <c r="O778" s="68"/>
      <c r="P778" s="68"/>
      <c r="Q778" s="67"/>
      <c r="R778" s="67"/>
      <c r="S778" s="67"/>
      <c r="T778" s="71"/>
      <c r="U778" s="71"/>
      <c r="V778" s="71" t="s">
        <v>0</v>
      </c>
      <c r="W778" s="72"/>
      <c r="X778" s="68"/>
    </row>
    <row r="779" spans="1:37" ht="25.5">
      <c r="D779" s="66" t="s">
        <v>1016</v>
      </c>
      <c r="E779" s="67"/>
      <c r="F779" s="68"/>
      <c r="G779" s="69"/>
      <c r="H779" s="69"/>
      <c r="I779" s="69"/>
      <c r="J779" s="69"/>
      <c r="K779" s="70"/>
      <c r="L779" s="70"/>
      <c r="M779" s="67"/>
      <c r="N779" s="67"/>
      <c r="O779" s="68"/>
      <c r="P779" s="68"/>
      <c r="Q779" s="67"/>
      <c r="R779" s="67"/>
      <c r="S779" s="67"/>
      <c r="T779" s="71"/>
      <c r="U779" s="71"/>
      <c r="V779" s="71" t="s">
        <v>0</v>
      </c>
      <c r="W779" s="72"/>
      <c r="X779" s="68"/>
    </row>
    <row r="780" spans="1:37" ht="25.5">
      <c r="D780" s="66" t="s">
        <v>1017</v>
      </c>
      <c r="E780" s="67"/>
      <c r="F780" s="68"/>
      <c r="G780" s="69"/>
      <c r="H780" s="69"/>
      <c r="I780" s="69"/>
      <c r="J780" s="69"/>
      <c r="K780" s="70"/>
      <c r="L780" s="70"/>
      <c r="M780" s="67"/>
      <c r="N780" s="67"/>
      <c r="O780" s="68"/>
      <c r="P780" s="68"/>
      <c r="Q780" s="67"/>
      <c r="R780" s="67"/>
      <c r="S780" s="67"/>
      <c r="T780" s="71"/>
      <c r="U780" s="71"/>
      <c r="V780" s="71" t="s">
        <v>0</v>
      </c>
      <c r="W780" s="72"/>
      <c r="X780" s="68"/>
    </row>
    <row r="781" spans="1:37">
      <c r="D781" s="73" t="s">
        <v>1018</v>
      </c>
      <c r="E781" s="74"/>
      <c r="F781" s="75"/>
      <c r="G781" s="76"/>
      <c r="H781" s="76"/>
      <c r="I781" s="76"/>
      <c r="J781" s="76"/>
      <c r="K781" s="77"/>
      <c r="L781" s="77"/>
      <c r="M781" s="74"/>
      <c r="N781" s="74"/>
      <c r="O781" s="75"/>
      <c r="P781" s="75"/>
      <c r="Q781" s="74"/>
      <c r="R781" s="74"/>
      <c r="S781" s="74"/>
      <c r="T781" s="78"/>
      <c r="U781" s="78"/>
      <c r="V781" s="78" t="s">
        <v>1</v>
      </c>
      <c r="W781" s="79"/>
      <c r="X781" s="75"/>
    </row>
    <row r="782" spans="1:37" ht="25.5">
      <c r="A782" s="25">
        <v>146</v>
      </c>
      <c r="B782" s="26" t="s">
        <v>998</v>
      </c>
      <c r="C782" s="27" t="s">
        <v>1019</v>
      </c>
      <c r="D782" s="28" t="s">
        <v>1020</v>
      </c>
      <c r="E782" s="29">
        <v>10</v>
      </c>
      <c r="F782" s="30" t="s">
        <v>237</v>
      </c>
      <c r="H782" s="31">
        <f>ROUND(E782*G782,2)</f>
        <v>0</v>
      </c>
      <c r="J782" s="31">
        <f>ROUND(E782*G782,2)</f>
        <v>0</v>
      </c>
      <c r="K782" s="32">
        <v>3.8000000000000002E-4</v>
      </c>
      <c r="L782" s="32">
        <f>E782*K782</f>
        <v>3.8000000000000004E-3</v>
      </c>
      <c r="N782" s="29">
        <f>E782*M782</f>
        <v>0</v>
      </c>
      <c r="P782" s="30" t="s">
        <v>88</v>
      </c>
      <c r="V782" s="33" t="s">
        <v>654</v>
      </c>
      <c r="X782" s="27" t="s">
        <v>1021</v>
      </c>
      <c r="Y782" s="27" t="s">
        <v>1019</v>
      </c>
      <c r="Z782" s="30" t="s">
        <v>1002</v>
      </c>
      <c r="AJ782" s="4" t="s">
        <v>656</v>
      </c>
      <c r="AK782" s="4" t="s">
        <v>92</v>
      </c>
    </row>
    <row r="783" spans="1:37" ht="25.5">
      <c r="A783" s="25">
        <v>147</v>
      </c>
      <c r="B783" s="26" t="s">
        <v>998</v>
      </c>
      <c r="C783" s="27" t="s">
        <v>1022</v>
      </c>
      <c r="D783" s="28" t="s">
        <v>1023</v>
      </c>
      <c r="E783" s="29">
        <v>51.48</v>
      </c>
      <c r="F783" s="30" t="s">
        <v>438</v>
      </c>
      <c r="H783" s="31">
        <f>ROUND(E783*G783,2)</f>
        <v>0</v>
      </c>
      <c r="J783" s="31">
        <f>ROUND(E783*G783,2)</f>
        <v>0</v>
      </c>
      <c r="K783" s="32">
        <v>1.3600000000000001E-3</v>
      </c>
      <c r="L783" s="32">
        <f>E783*K783</f>
        <v>7.00128E-2</v>
      </c>
      <c r="N783" s="29">
        <f>E783*M783</f>
        <v>0</v>
      </c>
      <c r="P783" s="30" t="s">
        <v>88</v>
      </c>
      <c r="V783" s="33" t="s">
        <v>654</v>
      </c>
      <c r="X783" s="27" t="s">
        <v>1024</v>
      </c>
      <c r="Y783" s="27" t="s">
        <v>1022</v>
      </c>
      <c r="Z783" s="30" t="s">
        <v>1002</v>
      </c>
      <c r="AJ783" s="4" t="s">
        <v>656</v>
      </c>
      <c r="AK783" s="4" t="s">
        <v>92</v>
      </c>
    </row>
    <row r="784" spans="1:37">
      <c r="D784" s="66" t="s">
        <v>1025</v>
      </c>
      <c r="E784" s="67"/>
      <c r="F784" s="68"/>
      <c r="G784" s="69"/>
      <c r="H784" s="69"/>
      <c r="I784" s="69"/>
      <c r="J784" s="69"/>
      <c r="K784" s="70"/>
      <c r="L784" s="70"/>
      <c r="M784" s="67"/>
      <c r="N784" s="67"/>
      <c r="O784" s="68"/>
      <c r="P784" s="68"/>
      <c r="Q784" s="67"/>
      <c r="R784" s="67"/>
      <c r="S784" s="67"/>
      <c r="T784" s="71"/>
      <c r="U784" s="71"/>
      <c r="V784" s="71" t="s">
        <v>0</v>
      </c>
      <c r="W784" s="72"/>
      <c r="X784" s="68"/>
    </row>
    <row r="785" spans="1:37" ht="25.5">
      <c r="D785" s="66" t="s">
        <v>1026</v>
      </c>
      <c r="E785" s="67"/>
      <c r="F785" s="68"/>
      <c r="G785" s="69"/>
      <c r="H785" s="69"/>
      <c r="I785" s="69"/>
      <c r="J785" s="69"/>
      <c r="K785" s="70"/>
      <c r="L785" s="70"/>
      <c r="M785" s="67"/>
      <c r="N785" s="67"/>
      <c r="O785" s="68"/>
      <c r="P785" s="68"/>
      <c r="Q785" s="67"/>
      <c r="R785" s="67"/>
      <c r="S785" s="67"/>
      <c r="T785" s="71"/>
      <c r="U785" s="71"/>
      <c r="V785" s="71" t="s">
        <v>0</v>
      </c>
      <c r="W785" s="72"/>
      <c r="X785" s="68"/>
    </row>
    <row r="786" spans="1:37" ht="25.5">
      <c r="D786" s="66" t="s">
        <v>1027</v>
      </c>
      <c r="E786" s="67"/>
      <c r="F786" s="68"/>
      <c r="G786" s="69"/>
      <c r="H786" s="69"/>
      <c r="I786" s="69"/>
      <c r="J786" s="69"/>
      <c r="K786" s="70"/>
      <c r="L786" s="70"/>
      <c r="M786" s="67"/>
      <c r="N786" s="67"/>
      <c r="O786" s="68"/>
      <c r="P786" s="68"/>
      <c r="Q786" s="67"/>
      <c r="R786" s="67"/>
      <c r="S786" s="67"/>
      <c r="T786" s="71"/>
      <c r="U786" s="71"/>
      <c r="V786" s="71" t="s">
        <v>0</v>
      </c>
      <c r="W786" s="72"/>
      <c r="X786" s="68"/>
    </row>
    <row r="787" spans="1:37" ht="25.5">
      <c r="D787" s="73" t="s">
        <v>1028</v>
      </c>
      <c r="E787" s="74"/>
      <c r="F787" s="75"/>
      <c r="G787" s="76"/>
      <c r="H787" s="76"/>
      <c r="I787" s="76"/>
      <c r="J787" s="76"/>
      <c r="K787" s="77"/>
      <c r="L787" s="77"/>
      <c r="M787" s="74"/>
      <c r="N787" s="74"/>
      <c r="O787" s="75"/>
      <c r="P787" s="75"/>
      <c r="Q787" s="74"/>
      <c r="R787" s="74"/>
      <c r="S787" s="74"/>
      <c r="T787" s="78"/>
      <c r="U787" s="78"/>
      <c r="V787" s="78" t="s">
        <v>1</v>
      </c>
      <c r="W787" s="79"/>
      <c r="X787" s="75"/>
    </row>
    <row r="788" spans="1:37" ht="25.5">
      <c r="A788" s="25">
        <v>148</v>
      </c>
      <c r="B788" s="26" t="s">
        <v>998</v>
      </c>
      <c r="C788" s="27" t="s">
        <v>1029</v>
      </c>
      <c r="D788" s="28" t="s">
        <v>1030</v>
      </c>
      <c r="E788" s="29">
        <v>5</v>
      </c>
      <c r="F788" s="30" t="s">
        <v>237</v>
      </c>
      <c r="H788" s="31">
        <f>ROUND(E788*G788,2)</f>
        <v>0</v>
      </c>
      <c r="J788" s="31">
        <f>ROUND(E788*G788,2)</f>
        <v>0</v>
      </c>
      <c r="K788" s="32">
        <v>8.0000000000000007E-5</v>
      </c>
      <c r="L788" s="32">
        <f>E788*K788</f>
        <v>4.0000000000000002E-4</v>
      </c>
      <c r="N788" s="29">
        <f>E788*M788</f>
        <v>0</v>
      </c>
      <c r="P788" s="30" t="s">
        <v>88</v>
      </c>
      <c r="V788" s="33" t="s">
        <v>654</v>
      </c>
      <c r="X788" s="27" t="s">
        <v>1031</v>
      </c>
      <c r="Y788" s="27" t="s">
        <v>1029</v>
      </c>
      <c r="Z788" s="30" t="s">
        <v>1002</v>
      </c>
      <c r="AJ788" s="4" t="s">
        <v>656</v>
      </c>
      <c r="AK788" s="4" t="s">
        <v>92</v>
      </c>
    </row>
    <row r="789" spans="1:37" ht="25.5">
      <c r="A789" s="25">
        <v>149</v>
      </c>
      <c r="B789" s="26" t="s">
        <v>998</v>
      </c>
      <c r="C789" s="27" t="s">
        <v>1032</v>
      </c>
      <c r="D789" s="28" t="s">
        <v>1033</v>
      </c>
      <c r="E789" s="29">
        <v>1</v>
      </c>
      <c r="F789" s="30" t="s">
        <v>237</v>
      </c>
      <c r="H789" s="31">
        <f>ROUND(E789*G789,2)</f>
        <v>0</v>
      </c>
      <c r="J789" s="31">
        <f>ROUND(E789*G789,2)</f>
        <v>0</v>
      </c>
      <c r="K789" s="32">
        <v>2.5000000000000001E-4</v>
      </c>
      <c r="L789" s="32">
        <f>E789*K789</f>
        <v>2.5000000000000001E-4</v>
      </c>
      <c r="N789" s="29">
        <f>E789*M789</f>
        <v>0</v>
      </c>
      <c r="P789" s="30" t="s">
        <v>88</v>
      </c>
      <c r="V789" s="33" t="s">
        <v>654</v>
      </c>
      <c r="X789" s="27" t="s">
        <v>1034</v>
      </c>
      <c r="Y789" s="27" t="s">
        <v>1032</v>
      </c>
      <c r="Z789" s="30" t="s">
        <v>1002</v>
      </c>
      <c r="AJ789" s="4" t="s">
        <v>656</v>
      </c>
      <c r="AK789" s="4" t="s">
        <v>92</v>
      </c>
    </row>
    <row r="790" spans="1:37" ht="25.5">
      <c r="A790" s="25">
        <v>150</v>
      </c>
      <c r="B790" s="26" t="s">
        <v>998</v>
      </c>
      <c r="C790" s="27" t="s">
        <v>1035</v>
      </c>
      <c r="D790" s="28" t="s">
        <v>1036</v>
      </c>
      <c r="E790" s="29">
        <v>5</v>
      </c>
      <c r="F790" s="30" t="s">
        <v>237</v>
      </c>
      <c r="H790" s="31">
        <f>ROUND(E790*G790,2)</f>
        <v>0</v>
      </c>
      <c r="J790" s="31">
        <f>ROUND(E790*G790,2)</f>
        <v>0</v>
      </c>
      <c r="K790" s="32">
        <v>2.5000000000000001E-4</v>
      </c>
      <c r="L790" s="32">
        <f>E790*K790</f>
        <v>1.25E-3</v>
      </c>
      <c r="N790" s="29">
        <f>E790*M790</f>
        <v>0</v>
      </c>
      <c r="P790" s="30" t="s">
        <v>88</v>
      </c>
      <c r="V790" s="33" t="s">
        <v>654</v>
      </c>
      <c r="X790" s="27" t="s">
        <v>1037</v>
      </c>
      <c r="Y790" s="27" t="s">
        <v>1035</v>
      </c>
      <c r="Z790" s="30" t="s">
        <v>1002</v>
      </c>
      <c r="AJ790" s="4" t="s">
        <v>656</v>
      </c>
      <c r="AK790" s="4" t="s">
        <v>92</v>
      </c>
    </row>
    <row r="791" spans="1:37" ht="38.25">
      <c r="A791" s="25">
        <v>151</v>
      </c>
      <c r="B791" s="26" t="s">
        <v>998</v>
      </c>
      <c r="C791" s="27" t="s">
        <v>1038</v>
      </c>
      <c r="D791" s="28" t="s">
        <v>1039</v>
      </c>
      <c r="E791" s="29">
        <v>1</v>
      </c>
      <c r="F791" s="30" t="s">
        <v>1040</v>
      </c>
      <c r="H791" s="31">
        <f>ROUND(E791*G791,2)</f>
        <v>0</v>
      </c>
      <c r="J791" s="31">
        <f>ROUND(E791*G791,2)</f>
        <v>0</v>
      </c>
      <c r="L791" s="32">
        <f>E791*K791</f>
        <v>0</v>
      </c>
      <c r="N791" s="29">
        <f>E791*M791</f>
        <v>0</v>
      </c>
      <c r="P791" s="30" t="s">
        <v>88</v>
      </c>
      <c r="V791" s="33" t="s">
        <v>654</v>
      </c>
      <c r="X791" s="27" t="s">
        <v>1038</v>
      </c>
      <c r="Y791" s="27" t="s">
        <v>1038</v>
      </c>
      <c r="Z791" s="30" t="s">
        <v>1002</v>
      </c>
      <c r="AJ791" s="4" t="s">
        <v>656</v>
      </c>
      <c r="AK791" s="4" t="s">
        <v>92</v>
      </c>
    </row>
    <row r="792" spans="1:37" ht="25.5">
      <c r="A792" s="25">
        <v>152</v>
      </c>
      <c r="B792" s="26" t="s">
        <v>998</v>
      </c>
      <c r="C792" s="27" t="s">
        <v>1041</v>
      </c>
      <c r="D792" s="28" t="s">
        <v>1042</v>
      </c>
      <c r="F792" s="30" t="s">
        <v>55</v>
      </c>
      <c r="H792" s="31">
        <f>ROUND(E792*G792,2)</f>
        <v>0</v>
      </c>
      <c r="J792" s="31">
        <f>ROUND(E792*G792,2)</f>
        <v>0</v>
      </c>
      <c r="L792" s="32">
        <f>E792*K792</f>
        <v>0</v>
      </c>
      <c r="N792" s="29">
        <f>E792*M792</f>
        <v>0</v>
      </c>
      <c r="P792" s="30" t="s">
        <v>88</v>
      </c>
      <c r="V792" s="33" t="s">
        <v>654</v>
      </c>
      <c r="X792" s="27" t="s">
        <v>1043</v>
      </c>
      <c r="Y792" s="27" t="s">
        <v>1041</v>
      </c>
      <c r="Z792" s="30" t="s">
        <v>1002</v>
      </c>
      <c r="AJ792" s="4" t="s">
        <v>656</v>
      </c>
      <c r="AK792" s="4" t="s">
        <v>92</v>
      </c>
    </row>
    <row r="793" spans="1:37">
      <c r="D793" s="81" t="s">
        <v>1044</v>
      </c>
      <c r="E793" s="82">
        <f>J793</f>
        <v>0</v>
      </c>
      <c r="H793" s="82">
        <f>SUM(H767:H792)</f>
        <v>0</v>
      </c>
      <c r="I793" s="82">
        <f>SUM(I767:I792)</f>
        <v>0</v>
      </c>
      <c r="J793" s="82">
        <f>SUM(J767:J792)</f>
        <v>0</v>
      </c>
      <c r="L793" s="83">
        <f>SUM(L767:L792)</f>
        <v>0.1209863</v>
      </c>
      <c r="N793" s="84">
        <f>SUM(N767:N792)</f>
        <v>0</v>
      </c>
      <c r="W793" s="34">
        <f>SUM(W767:W792)</f>
        <v>0</v>
      </c>
    </row>
    <row r="795" spans="1:37">
      <c r="B795" s="27" t="s">
        <v>1045</v>
      </c>
    </row>
    <row r="796" spans="1:37" ht="25.5">
      <c r="A796" s="25">
        <v>153</v>
      </c>
      <c r="B796" s="26" t="s">
        <v>1046</v>
      </c>
      <c r="C796" s="27" t="s">
        <v>1047</v>
      </c>
      <c r="D796" s="28" t="s">
        <v>1048</v>
      </c>
      <c r="E796" s="29">
        <v>241.958</v>
      </c>
      <c r="F796" s="30" t="s">
        <v>141</v>
      </c>
      <c r="H796" s="31">
        <f>ROUND(E796*G796,2)</f>
        <v>0</v>
      </c>
      <c r="J796" s="31">
        <f>ROUND(E796*G796,2)</f>
        <v>0</v>
      </c>
      <c r="K796" s="32">
        <v>4.0640000000000003E-2</v>
      </c>
      <c r="L796" s="32">
        <f>E796*K796</f>
        <v>9.8331731199999997</v>
      </c>
      <c r="N796" s="29">
        <f>E796*M796</f>
        <v>0</v>
      </c>
      <c r="P796" s="30" t="s">
        <v>88</v>
      </c>
      <c r="V796" s="33" t="s">
        <v>654</v>
      </c>
      <c r="X796" s="27" t="s">
        <v>1049</v>
      </c>
      <c r="Y796" s="27" t="s">
        <v>1047</v>
      </c>
      <c r="Z796" s="30" t="s">
        <v>136</v>
      </c>
      <c r="AJ796" s="4" t="s">
        <v>656</v>
      </c>
      <c r="AK796" s="4" t="s">
        <v>92</v>
      </c>
    </row>
    <row r="797" spans="1:37">
      <c r="D797" s="66" t="s">
        <v>1050</v>
      </c>
      <c r="E797" s="67"/>
      <c r="F797" s="68"/>
      <c r="G797" s="69"/>
      <c r="H797" s="69"/>
      <c r="I797" s="69"/>
      <c r="J797" s="69"/>
      <c r="K797" s="70"/>
      <c r="L797" s="70"/>
      <c r="M797" s="67"/>
      <c r="N797" s="67"/>
      <c r="O797" s="68"/>
      <c r="P797" s="68"/>
      <c r="Q797" s="67"/>
      <c r="R797" s="67"/>
      <c r="S797" s="67"/>
      <c r="T797" s="71"/>
      <c r="U797" s="71"/>
      <c r="V797" s="71" t="s">
        <v>0</v>
      </c>
      <c r="W797" s="72"/>
      <c r="X797" s="68"/>
    </row>
    <row r="798" spans="1:37">
      <c r="D798" s="66" t="s">
        <v>1051</v>
      </c>
      <c r="E798" s="67"/>
      <c r="F798" s="68"/>
      <c r="G798" s="69"/>
      <c r="H798" s="69"/>
      <c r="I798" s="69"/>
      <c r="J798" s="69"/>
      <c r="K798" s="70"/>
      <c r="L798" s="70"/>
      <c r="M798" s="67"/>
      <c r="N798" s="67"/>
      <c r="O798" s="68"/>
      <c r="P798" s="68"/>
      <c r="Q798" s="67"/>
      <c r="R798" s="67"/>
      <c r="S798" s="67"/>
      <c r="T798" s="71"/>
      <c r="U798" s="71"/>
      <c r="V798" s="71" t="s">
        <v>0</v>
      </c>
      <c r="W798" s="72"/>
      <c r="X798" s="68"/>
    </row>
    <row r="799" spans="1:37">
      <c r="D799" s="66" t="s">
        <v>1052</v>
      </c>
      <c r="E799" s="67"/>
      <c r="F799" s="68"/>
      <c r="G799" s="69"/>
      <c r="H799" s="69"/>
      <c r="I799" s="69"/>
      <c r="J799" s="69"/>
      <c r="K799" s="70"/>
      <c r="L799" s="70"/>
      <c r="M799" s="67"/>
      <c r="N799" s="67"/>
      <c r="O799" s="68"/>
      <c r="P799" s="68"/>
      <c r="Q799" s="67"/>
      <c r="R799" s="67"/>
      <c r="S799" s="67"/>
      <c r="T799" s="71"/>
      <c r="U799" s="71"/>
      <c r="V799" s="71" t="s">
        <v>0</v>
      </c>
      <c r="W799" s="72"/>
      <c r="X799" s="68"/>
    </row>
    <row r="800" spans="1:37">
      <c r="D800" s="66" t="s">
        <v>1053</v>
      </c>
      <c r="E800" s="67"/>
      <c r="F800" s="68"/>
      <c r="G800" s="69"/>
      <c r="H800" s="69"/>
      <c r="I800" s="69"/>
      <c r="J800" s="69"/>
      <c r="K800" s="70"/>
      <c r="L800" s="70"/>
      <c r="M800" s="67"/>
      <c r="N800" s="67"/>
      <c r="O800" s="68"/>
      <c r="P800" s="68"/>
      <c r="Q800" s="67"/>
      <c r="R800" s="67"/>
      <c r="S800" s="67"/>
      <c r="T800" s="71"/>
      <c r="U800" s="71"/>
      <c r="V800" s="71" t="s">
        <v>0</v>
      </c>
      <c r="W800" s="72"/>
      <c r="X800" s="68"/>
    </row>
    <row r="801" spans="1:37">
      <c r="D801" s="66" t="s">
        <v>1054</v>
      </c>
      <c r="E801" s="67"/>
      <c r="F801" s="68"/>
      <c r="G801" s="69"/>
      <c r="H801" s="69"/>
      <c r="I801" s="69"/>
      <c r="J801" s="69"/>
      <c r="K801" s="70"/>
      <c r="L801" s="70"/>
      <c r="M801" s="67"/>
      <c r="N801" s="67"/>
      <c r="O801" s="68"/>
      <c r="P801" s="68"/>
      <c r="Q801" s="67"/>
      <c r="R801" s="67"/>
      <c r="S801" s="67"/>
      <c r="T801" s="71"/>
      <c r="U801" s="71"/>
      <c r="V801" s="71" t="s">
        <v>0</v>
      </c>
      <c r="W801" s="72"/>
      <c r="X801" s="68"/>
    </row>
    <row r="802" spans="1:37">
      <c r="D802" s="73" t="s">
        <v>1055</v>
      </c>
      <c r="E802" s="74"/>
      <c r="F802" s="75"/>
      <c r="G802" s="76"/>
      <c r="H802" s="76"/>
      <c r="I802" s="76"/>
      <c r="J802" s="76"/>
      <c r="K802" s="77"/>
      <c r="L802" s="77"/>
      <c r="M802" s="74"/>
      <c r="N802" s="74"/>
      <c r="O802" s="75"/>
      <c r="P802" s="75"/>
      <c r="Q802" s="74"/>
      <c r="R802" s="74"/>
      <c r="S802" s="74"/>
      <c r="T802" s="78"/>
      <c r="U802" s="78"/>
      <c r="V802" s="78" t="s">
        <v>1</v>
      </c>
      <c r="W802" s="79"/>
      <c r="X802" s="75"/>
    </row>
    <row r="803" spans="1:37" ht="25.5">
      <c r="A803" s="25">
        <v>154</v>
      </c>
      <c r="B803" s="26" t="s">
        <v>1046</v>
      </c>
      <c r="C803" s="27" t="s">
        <v>1056</v>
      </c>
      <c r="D803" s="28" t="s">
        <v>1057</v>
      </c>
      <c r="E803" s="29">
        <v>32.090000000000003</v>
      </c>
      <c r="F803" s="30" t="s">
        <v>438</v>
      </c>
      <c r="H803" s="31">
        <f>ROUND(E803*G803,2)</f>
        <v>0</v>
      </c>
      <c r="J803" s="31">
        <f>ROUND(E803*G803,2)</f>
        <v>0</v>
      </c>
      <c r="K803" s="32">
        <v>1.56E-3</v>
      </c>
      <c r="L803" s="32">
        <f>E803*K803</f>
        <v>5.0060400000000005E-2</v>
      </c>
      <c r="N803" s="29">
        <f>E803*M803</f>
        <v>0</v>
      </c>
      <c r="P803" s="30" t="s">
        <v>88</v>
      </c>
      <c r="V803" s="33" t="s">
        <v>654</v>
      </c>
      <c r="X803" s="27" t="s">
        <v>1058</v>
      </c>
      <c r="Y803" s="27" t="s">
        <v>1056</v>
      </c>
      <c r="Z803" s="30" t="s">
        <v>136</v>
      </c>
      <c r="AJ803" s="4" t="s">
        <v>656</v>
      </c>
      <c r="AK803" s="4" t="s">
        <v>92</v>
      </c>
    </row>
    <row r="804" spans="1:37">
      <c r="D804" s="66" t="s">
        <v>1059</v>
      </c>
      <c r="E804" s="67"/>
      <c r="F804" s="68"/>
      <c r="G804" s="69"/>
      <c r="H804" s="69"/>
      <c r="I804" s="69"/>
      <c r="J804" s="69"/>
      <c r="K804" s="70"/>
      <c r="L804" s="70"/>
      <c r="M804" s="67"/>
      <c r="N804" s="67"/>
      <c r="O804" s="68"/>
      <c r="P804" s="68"/>
      <c r="Q804" s="67"/>
      <c r="R804" s="67"/>
      <c r="S804" s="67"/>
      <c r="T804" s="71"/>
      <c r="U804" s="71"/>
      <c r="V804" s="71" t="s">
        <v>0</v>
      </c>
      <c r="W804" s="72"/>
      <c r="X804" s="68"/>
    </row>
    <row r="805" spans="1:37">
      <c r="D805" s="66" t="s">
        <v>1060</v>
      </c>
      <c r="E805" s="67"/>
      <c r="F805" s="68"/>
      <c r="G805" s="69"/>
      <c r="H805" s="69"/>
      <c r="I805" s="69"/>
      <c r="J805" s="69"/>
      <c r="K805" s="70"/>
      <c r="L805" s="70"/>
      <c r="M805" s="67"/>
      <c r="N805" s="67"/>
      <c r="O805" s="68"/>
      <c r="P805" s="68"/>
      <c r="Q805" s="67"/>
      <c r="R805" s="67"/>
      <c r="S805" s="67"/>
      <c r="T805" s="71"/>
      <c r="U805" s="71"/>
      <c r="V805" s="71" t="s">
        <v>0</v>
      </c>
      <c r="W805" s="72"/>
      <c r="X805" s="68"/>
    </row>
    <row r="806" spans="1:37" ht="25.5">
      <c r="A806" s="25">
        <v>155</v>
      </c>
      <c r="B806" s="26" t="s">
        <v>1046</v>
      </c>
      <c r="C806" s="27" t="s">
        <v>1061</v>
      </c>
      <c r="D806" s="28" t="s">
        <v>1062</v>
      </c>
      <c r="E806" s="29">
        <v>1</v>
      </c>
      <c r="F806" s="30" t="s">
        <v>237</v>
      </c>
      <c r="H806" s="31">
        <f>ROUND(E806*G806,2)</f>
        <v>0</v>
      </c>
      <c r="J806" s="31">
        <f>ROUND(E806*G806,2)</f>
        <v>0</v>
      </c>
      <c r="K806" s="32">
        <v>2.0000000000000002E-5</v>
      </c>
      <c r="L806" s="32">
        <f>E806*K806</f>
        <v>2.0000000000000002E-5</v>
      </c>
      <c r="N806" s="29">
        <f>E806*M806</f>
        <v>0</v>
      </c>
      <c r="P806" s="30" t="s">
        <v>88</v>
      </c>
      <c r="V806" s="33" t="s">
        <v>654</v>
      </c>
      <c r="X806" s="27" t="s">
        <v>1063</v>
      </c>
      <c r="Y806" s="27" t="s">
        <v>1061</v>
      </c>
      <c r="Z806" s="30" t="s">
        <v>136</v>
      </c>
      <c r="AJ806" s="4" t="s">
        <v>656</v>
      </c>
      <c r="AK806" s="4" t="s">
        <v>92</v>
      </c>
    </row>
    <row r="807" spans="1:37" ht="25.5">
      <c r="A807" s="25">
        <v>156</v>
      </c>
      <c r="B807" s="26" t="s">
        <v>1046</v>
      </c>
      <c r="C807" s="27" t="s">
        <v>1064</v>
      </c>
      <c r="D807" s="28" t="s">
        <v>1065</v>
      </c>
      <c r="E807" s="29">
        <v>2</v>
      </c>
      <c r="F807" s="30" t="s">
        <v>237</v>
      </c>
      <c r="H807" s="31">
        <f>ROUND(E807*G807,2)</f>
        <v>0</v>
      </c>
      <c r="J807" s="31">
        <f>ROUND(E807*G807,2)</f>
        <v>0</v>
      </c>
      <c r="K807" s="32">
        <v>1.4300000000000001E-3</v>
      </c>
      <c r="L807" s="32">
        <f>E807*K807</f>
        <v>2.8600000000000001E-3</v>
      </c>
      <c r="N807" s="29">
        <f>E807*M807</f>
        <v>0</v>
      </c>
      <c r="P807" s="30" t="s">
        <v>88</v>
      </c>
      <c r="V807" s="33" t="s">
        <v>654</v>
      </c>
      <c r="X807" s="27" t="s">
        <v>1066</v>
      </c>
      <c r="Y807" s="27" t="s">
        <v>1064</v>
      </c>
      <c r="Z807" s="30" t="s">
        <v>136</v>
      </c>
      <c r="AJ807" s="4" t="s">
        <v>656</v>
      </c>
      <c r="AK807" s="4" t="s">
        <v>92</v>
      </c>
    </row>
    <row r="808" spans="1:37" ht="25.5">
      <c r="A808" s="25">
        <v>157</v>
      </c>
      <c r="B808" s="26" t="s">
        <v>1046</v>
      </c>
      <c r="C808" s="27" t="s">
        <v>1067</v>
      </c>
      <c r="D808" s="28" t="s">
        <v>1068</v>
      </c>
      <c r="E808" s="29">
        <v>266.154</v>
      </c>
      <c r="F808" s="30" t="s">
        <v>141</v>
      </c>
      <c r="H808" s="31">
        <f>ROUND(E808*G808,2)</f>
        <v>0</v>
      </c>
      <c r="J808" s="31">
        <f>ROUND(E808*G808,2)</f>
        <v>0</v>
      </c>
      <c r="K808" s="32">
        <v>3.0000000000000001E-5</v>
      </c>
      <c r="L808" s="32">
        <f>E808*K808</f>
        <v>7.9846199999999996E-3</v>
      </c>
      <c r="N808" s="29">
        <f>E808*M808</f>
        <v>0</v>
      </c>
      <c r="P808" s="30" t="s">
        <v>88</v>
      </c>
      <c r="V808" s="33" t="s">
        <v>654</v>
      </c>
      <c r="X808" s="27" t="s">
        <v>1069</v>
      </c>
      <c r="Y808" s="27" t="s">
        <v>1067</v>
      </c>
      <c r="Z808" s="30" t="s">
        <v>136</v>
      </c>
      <c r="AJ808" s="4" t="s">
        <v>656</v>
      </c>
      <c r="AK808" s="4" t="s">
        <v>92</v>
      </c>
    </row>
    <row r="809" spans="1:37">
      <c r="D809" s="66" t="s">
        <v>896</v>
      </c>
      <c r="E809" s="67"/>
      <c r="F809" s="68"/>
      <c r="G809" s="69"/>
      <c r="H809" s="69"/>
      <c r="I809" s="69"/>
      <c r="J809" s="69"/>
      <c r="K809" s="70"/>
      <c r="L809" s="70"/>
      <c r="M809" s="67"/>
      <c r="N809" s="67"/>
      <c r="O809" s="68"/>
      <c r="P809" s="68"/>
      <c r="Q809" s="67"/>
      <c r="R809" s="67"/>
      <c r="S809" s="67"/>
      <c r="T809" s="71"/>
      <c r="U809" s="71"/>
      <c r="V809" s="71" t="s">
        <v>0</v>
      </c>
      <c r="W809" s="72"/>
      <c r="X809" s="68"/>
    </row>
    <row r="810" spans="1:37" ht="25.5">
      <c r="D810" s="66" t="s">
        <v>905</v>
      </c>
      <c r="E810" s="67"/>
      <c r="F810" s="68"/>
      <c r="G810" s="69"/>
      <c r="H810" s="69"/>
      <c r="I810" s="69"/>
      <c r="J810" s="69"/>
      <c r="K810" s="70"/>
      <c r="L810" s="70"/>
      <c r="M810" s="67"/>
      <c r="N810" s="67"/>
      <c r="O810" s="68"/>
      <c r="P810" s="68"/>
      <c r="Q810" s="67"/>
      <c r="R810" s="67"/>
      <c r="S810" s="67"/>
      <c r="T810" s="71"/>
      <c r="U810" s="71"/>
      <c r="V810" s="71" t="s">
        <v>0</v>
      </c>
      <c r="W810" s="72"/>
      <c r="X810" s="68"/>
    </row>
    <row r="811" spans="1:37">
      <c r="D811" s="66" t="s">
        <v>1070</v>
      </c>
      <c r="E811" s="67"/>
      <c r="F811" s="68"/>
      <c r="G811" s="69"/>
      <c r="H811" s="69"/>
      <c r="I811" s="69"/>
      <c r="J811" s="69"/>
      <c r="K811" s="70"/>
      <c r="L811" s="70"/>
      <c r="M811" s="67"/>
      <c r="N811" s="67"/>
      <c r="O811" s="68"/>
      <c r="P811" s="68"/>
      <c r="Q811" s="67"/>
      <c r="R811" s="67"/>
      <c r="S811" s="67"/>
      <c r="T811" s="71"/>
      <c r="U811" s="71"/>
      <c r="V811" s="71" t="s">
        <v>0</v>
      </c>
      <c r="W811" s="72"/>
      <c r="X811" s="68"/>
    </row>
    <row r="812" spans="1:37" ht="25.5">
      <c r="D812" s="73" t="s">
        <v>1071</v>
      </c>
      <c r="E812" s="74"/>
      <c r="F812" s="75"/>
      <c r="G812" s="76"/>
      <c r="H812" s="76"/>
      <c r="I812" s="76"/>
      <c r="J812" s="76"/>
      <c r="K812" s="77"/>
      <c r="L812" s="77"/>
      <c r="M812" s="74"/>
      <c r="N812" s="74"/>
      <c r="O812" s="75"/>
      <c r="P812" s="75"/>
      <c r="Q812" s="74"/>
      <c r="R812" s="74"/>
      <c r="S812" s="74"/>
      <c r="T812" s="78"/>
      <c r="U812" s="78"/>
      <c r="V812" s="78" t="s">
        <v>1</v>
      </c>
      <c r="W812" s="79"/>
      <c r="X812" s="75"/>
    </row>
    <row r="813" spans="1:37">
      <c r="A813" s="25">
        <v>158</v>
      </c>
      <c r="B813" s="26" t="s">
        <v>1046</v>
      </c>
      <c r="C813" s="27" t="s">
        <v>1072</v>
      </c>
      <c r="D813" s="28" t="s">
        <v>1073</v>
      </c>
      <c r="E813" s="29">
        <v>6.35</v>
      </c>
      <c r="F813" s="30" t="s">
        <v>438</v>
      </c>
      <c r="H813" s="31">
        <f>ROUND(E813*G813,2)</f>
        <v>0</v>
      </c>
      <c r="J813" s="31">
        <f>ROUND(E813*G813,2)</f>
        <v>0</v>
      </c>
      <c r="K813" s="32">
        <v>1.58E-3</v>
      </c>
      <c r="L813" s="32">
        <f>E813*K813</f>
        <v>1.0033E-2</v>
      </c>
      <c r="N813" s="29">
        <f>E813*M813</f>
        <v>0</v>
      </c>
      <c r="P813" s="30" t="s">
        <v>88</v>
      </c>
      <c r="V813" s="33" t="s">
        <v>654</v>
      </c>
      <c r="X813" s="27" t="s">
        <v>1074</v>
      </c>
      <c r="Y813" s="27" t="s">
        <v>1072</v>
      </c>
      <c r="Z813" s="30" t="s">
        <v>1075</v>
      </c>
      <c r="AJ813" s="4" t="s">
        <v>656</v>
      </c>
      <c r="AK813" s="4" t="s">
        <v>92</v>
      </c>
    </row>
    <row r="814" spans="1:37">
      <c r="D814" s="66" t="s">
        <v>1076</v>
      </c>
      <c r="E814" s="67"/>
      <c r="F814" s="68"/>
      <c r="G814" s="69"/>
      <c r="H814" s="69"/>
      <c r="I814" s="69"/>
      <c r="J814" s="69"/>
      <c r="K814" s="70"/>
      <c r="L814" s="70"/>
      <c r="M814" s="67"/>
      <c r="N814" s="67"/>
      <c r="O814" s="68"/>
      <c r="P814" s="68"/>
      <c r="Q814" s="67"/>
      <c r="R814" s="67"/>
      <c r="S814" s="67"/>
      <c r="T814" s="71"/>
      <c r="U814" s="71"/>
      <c r="V814" s="71" t="s">
        <v>0</v>
      </c>
      <c r="W814" s="72"/>
      <c r="X814" s="68"/>
    </row>
    <row r="815" spans="1:37" ht="25.5">
      <c r="A815" s="25">
        <v>159</v>
      </c>
      <c r="B815" s="26" t="s">
        <v>1046</v>
      </c>
      <c r="C815" s="27" t="s">
        <v>1077</v>
      </c>
      <c r="D815" s="28" t="s">
        <v>1078</v>
      </c>
      <c r="F815" s="30" t="s">
        <v>55</v>
      </c>
      <c r="H815" s="31">
        <f>ROUND(E815*G815,2)</f>
        <v>0</v>
      </c>
      <c r="J815" s="31">
        <f>ROUND(E815*G815,2)</f>
        <v>0</v>
      </c>
      <c r="L815" s="32">
        <f>E815*K815</f>
        <v>0</v>
      </c>
      <c r="N815" s="29">
        <f>E815*M815</f>
        <v>0</v>
      </c>
      <c r="P815" s="30" t="s">
        <v>88</v>
      </c>
      <c r="V815" s="33" t="s">
        <v>654</v>
      </c>
      <c r="X815" s="27" t="s">
        <v>1079</v>
      </c>
      <c r="Y815" s="27" t="s">
        <v>1077</v>
      </c>
      <c r="Z815" s="30" t="s">
        <v>1075</v>
      </c>
      <c r="AJ815" s="4" t="s">
        <v>656</v>
      </c>
      <c r="AK815" s="4" t="s">
        <v>92</v>
      </c>
    </row>
    <row r="816" spans="1:37">
      <c r="D816" s="81" t="s">
        <v>1080</v>
      </c>
      <c r="E816" s="82">
        <f>J816</f>
        <v>0</v>
      </c>
      <c r="H816" s="82">
        <f>SUM(H795:H815)</f>
        <v>0</v>
      </c>
      <c r="I816" s="82">
        <f>SUM(I795:I815)</f>
        <v>0</v>
      </c>
      <c r="J816" s="82">
        <f>SUM(J795:J815)</f>
        <v>0</v>
      </c>
      <c r="L816" s="83">
        <f>SUM(L795:L815)</f>
        <v>9.9041311399999987</v>
      </c>
      <c r="N816" s="84">
        <f>SUM(N795:N815)</f>
        <v>0</v>
      </c>
      <c r="W816" s="34">
        <f>SUM(W795:W815)</f>
        <v>0</v>
      </c>
    </row>
    <row r="818" spans="1:37">
      <c r="B818" s="27" t="s">
        <v>1081</v>
      </c>
    </row>
    <row r="819" spans="1:37">
      <c r="A819" s="25">
        <v>160</v>
      </c>
      <c r="B819" s="26" t="s">
        <v>1082</v>
      </c>
      <c r="C819" s="27" t="s">
        <v>1083</v>
      </c>
      <c r="D819" s="28" t="s">
        <v>1084</v>
      </c>
      <c r="E819" s="29">
        <v>1</v>
      </c>
      <c r="F819" s="30" t="s">
        <v>237</v>
      </c>
      <c r="H819" s="31">
        <f>ROUND(E819*G819,2)</f>
        <v>0</v>
      </c>
      <c r="J819" s="31">
        <f>ROUND(E819*G819,2)</f>
        <v>0</v>
      </c>
      <c r="K819" s="32">
        <v>2.3000000000000001E-4</v>
      </c>
      <c r="L819" s="32">
        <f>E819*K819</f>
        <v>2.3000000000000001E-4</v>
      </c>
      <c r="N819" s="29">
        <f>E819*M819</f>
        <v>0</v>
      </c>
      <c r="P819" s="30" t="s">
        <v>88</v>
      </c>
      <c r="V819" s="33" t="s">
        <v>654</v>
      </c>
      <c r="X819" s="27" t="s">
        <v>1085</v>
      </c>
      <c r="Y819" s="27" t="s">
        <v>1083</v>
      </c>
      <c r="Z819" s="30" t="s">
        <v>136</v>
      </c>
      <c r="AJ819" s="4" t="s">
        <v>656</v>
      </c>
      <c r="AK819" s="4" t="s">
        <v>92</v>
      </c>
    </row>
    <row r="820" spans="1:37" ht="25.5">
      <c r="D820" s="66" t="s">
        <v>1086</v>
      </c>
      <c r="E820" s="67"/>
      <c r="F820" s="68"/>
      <c r="G820" s="69"/>
      <c r="H820" s="69"/>
      <c r="I820" s="69"/>
      <c r="J820" s="69"/>
      <c r="K820" s="70"/>
      <c r="L820" s="70"/>
      <c r="M820" s="67"/>
      <c r="N820" s="67"/>
      <c r="O820" s="68"/>
      <c r="P820" s="68"/>
      <c r="Q820" s="67"/>
      <c r="R820" s="67"/>
      <c r="S820" s="67"/>
      <c r="T820" s="71"/>
      <c r="U820" s="71"/>
      <c r="V820" s="71" t="s">
        <v>0</v>
      </c>
      <c r="W820" s="72"/>
      <c r="X820" s="68"/>
    </row>
    <row r="821" spans="1:37" ht="25.5">
      <c r="A821" s="25">
        <v>161</v>
      </c>
      <c r="B821" s="26" t="s">
        <v>132</v>
      </c>
      <c r="C821" s="27" t="s">
        <v>1087</v>
      </c>
      <c r="D821" s="28" t="s">
        <v>1088</v>
      </c>
      <c r="E821" s="29">
        <v>1</v>
      </c>
      <c r="F821" s="30" t="s">
        <v>237</v>
      </c>
      <c r="I821" s="31">
        <f>ROUND(E821*G821,2)</f>
        <v>0</v>
      </c>
      <c r="J821" s="31">
        <f>ROUND(E821*G821,2)</f>
        <v>0</v>
      </c>
      <c r="L821" s="32">
        <f>E821*K821</f>
        <v>0</v>
      </c>
      <c r="N821" s="29">
        <f>E821*M821</f>
        <v>0</v>
      </c>
      <c r="P821" s="30" t="s">
        <v>88</v>
      </c>
      <c r="V821" s="33" t="s">
        <v>68</v>
      </c>
      <c r="X821" s="27" t="s">
        <v>1087</v>
      </c>
      <c r="Y821" s="27" t="s">
        <v>1087</v>
      </c>
      <c r="Z821" s="30" t="s">
        <v>1089</v>
      </c>
      <c r="AA821" s="27" t="s">
        <v>88</v>
      </c>
      <c r="AJ821" s="4" t="s">
        <v>673</v>
      </c>
      <c r="AK821" s="4" t="s">
        <v>92</v>
      </c>
    </row>
    <row r="822" spans="1:37" ht="38.25">
      <c r="A822" s="25">
        <v>162</v>
      </c>
      <c r="B822" s="26" t="s">
        <v>1082</v>
      </c>
      <c r="C822" s="27" t="s">
        <v>1090</v>
      </c>
      <c r="D822" s="28" t="s">
        <v>1091</v>
      </c>
      <c r="E822" s="29">
        <v>2</v>
      </c>
      <c r="F822" s="30" t="s">
        <v>237</v>
      </c>
      <c r="H822" s="31">
        <f>ROUND(E822*G822,2)</f>
        <v>0</v>
      </c>
      <c r="J822" s="31">
        <f>ROUND(E822*G822,2)</f>
        <v>0</v>
      </c>
      <c r="L822" s="32">
        <f>E822*K822</f>
        <v>0</v>
      </c>
      <c r="N822" s="29">
        <f>E822*M822</f>
        <v>0</v>
      </c>
      <c r="P822" s="30" t="s">
        <v>88</v>
      </c>
      <c r="V822" s="33" t="s">
        <v>654</v>
      </c>
      <c r="X822" s="27" t="s">
        <v>1092</v>
      </c>
      <c r="Y822" s="27" t="s">
        <v>1090</v>
      </c>
      <c r="Z822" s="30" t="s">
        <v>136</v>
      </c>
      <c r="AJ822" s="4" t="s">
        <v>656</v>
      </c>
      <c r="AK822" s="4" t="s">
        <v>92</v>
      </c>
    </row>
    <row r="823" spans="1:37">
      <c r="D823" s="66" t="s">
        <v>1093</v>
      </c>
      <c r="E823" s="67"/>
      <c r="F823" s="68"/>
      <c r="G823" s="69"/>
      <c r="H823" s="69"/>
      <c r="I823" s="69"/>
      <c r="J823" s="69"/>
      <c r="K823" s="70"/>
      <c r="L823" s="70"/>
      <c r="M823" s="67"/>
      <c r="N823" s="67"/>
      <c r="O823" s="68"/>
      <c r="P823" s="68"/>
      <c r="Q823" s="67"/>
      <c r="R823" s="67"/>
      <c r="S823" s="67"/>
      <c r="T823" s="71"/>
      <c r="U823" s="71"/>
      <c r="V823" s="71" t="s">
        <v>0</v>
      </c>
      <c r="W823" s="72"/>
      <c r="X823" s="68"/>
    </row>
    <row r="824" spans="1:37" ht="25.5">
      <c r="A824" s="25">
        <v>163</v>
      </c>
      <c r="B824" s="26" t="s">
        <v>132</v>
      </c>
      <c r="C824" s="27" t="s">
        <v>1094</v>
      </c>
      <c r="D824" s="28" t="s">
        <v>1095</v>
      </c>
      <c r="E824" s="29">
        <v>2</v>
      </c>
      <c r="F824" s="30" t="s">
        <v>237</v>
      </c>
      <c r="I824" s="31">
        <f>ROUND(E824*G824,2)</f>
        <v>0</v>
      </c>
      <c r="J824" s="31">
        <f>ROUND(E824*G824,2)</f>
        <v>0</v>
      </c>
      <c r="K824" s="32">
        <v>0.02</v>
      </c>
      <c r="L824" s="32">
        <f>E824*K824</f>
        <v>0.04</v>
      </c>
      <c r="N824" s="29">
        <f>E824*M824</f>
        <v>0</v>
      </c>
      <c r="P824" s="30" t="s">
        <v>88</v>
      </c>
      <c r="V824" s="33" t="s">
        <v>68</v>
      </c>
      <c r="X824" s="27" t="s">
        <v>1094</v>
      </c>
      <c r="Y824" s="27" t="s">
        <v>1094</v>
      </c>
      <c r="Z824" s="30" t="s">
        <v>1096</v>
      </c>
      <c r="AA824" s="27" t="s">
        <v>88</v>
      </c>
      <c r="AJ824" s="4" t="s">
        <v>673</v>
      </c>
      <c r="AK824" s="4" t="s">
        <v>92</v>
      </c>
    </row>
    <row r="825" spans="1:37">
      <c r="A825" s="25">
        <v>164</v>
      </c>
      <c r="B825" s="26" t="s">
        <v>1082</v>
      </c>
      <c r="C825" s="27" t="s">
        <v>1097</v>
      </c>
      <c r="D825" s="28" t="s">
        <v>1098</v>
      </c>
      <c r="E825" s="29">
        <v>6</v>
      </c>
      <c r="F825" s="30" t="s">
        <v>237</v>
      </c>
      <c r="H825" s="31">
        <f>ROUND(E825*G825,2)</f>
        <v>0</v>
      </c>
      <c r="J825" s="31">
        <f>ROUND(E825*G825,2)</f>
        <v>0</v>
      </c>
      <c r="L825" s="32">
        <f>E825*K825</f>
        <v>0</v>
      </c>
      <c r="N825" s="29">
        <f>E825*M825</f>
        <v>0</v>
      </c>
      <c r="P825" s="30" t="s">
        <v>88</v>
      </c>
      <c r="V825" s="33" t="s">
        <v>654</v>
      </c>
      <c r="X825" s="27" t="s">
        <v>1099</v>
      </c>
      <c r="Y825" s="27" t="s">
        <v>1097</v>
      </c>
      <c r="Z825" s="30" t="s">
        <v>565</v>
      </c>
      <c r="AJ825" s="4" t="s">
        <v>656</v>
      </c>
      <c r="AK825" s="4" t="s">
        <v>92</v>
      </c>
    </row>
    <row r="826" spans="1:37" ht="25.5">
      <c r="D826" s="66" t="s">
        <v>1100</v>
      </c>
      <c r="E826" s="67"/>
      <c r="F826" s="68"/>
      <c r="G826" s="69"/>
      <c r="H826" s="69"/>
      <c r="I826" s="69"/>
      <c r="J826" s="69"/>
      <c r="K826" s="70"/>
      <c r="L826" s="70"/>
      <c r="M826" s="67"/>
      <c r="N826" s="67"/>
      <c r="O826" s="68"/>
      <c r="P826" s="68"/>
      <c r="Q826" s="67"/>
      <c r="R826" s="67"/>
      <c r="S826" s="67"/>
      <c r="T826" s="71"/>
      <c r="U826" s="71"/>
      <c r="V826" s="71" t="s">
        <v>0</v>
      </c>
      <c r="W826" s="72"/>
      <c r="X826" s="68"/>
    </row>
    <row r="827" spans="1:37" ht="25.5">
      <c r="D827" s="66" t="s">
        <v>1101</v>
      </c>
      <c r="E827" s="67"/>
      <c r="F827" s="68"/>
      <c r="G827" s="69"/>
      <c r="H827" s="69"/>
      <c r="I827" s="69"/>
      <c r="J827" s="69"/>
      <c r="K827" s="70"/>
      <c r="L827" s="70"/>
      <c r="M827" s="67"/>
      <c r="N827" s="67"/>
      <c r="O827" s="68"/>
      <c r="P827" s="68"/>
      <c r="Q827" s="67"/>
      <c r="R827" s="67"/>
      <c r="S827" s="67"/>
      <c r="T827" s="71"/>
      <c r="U827" s="71"/>
      <c r="V827" s="71" t="s">
        <v>0</v>
      </c>
      <c r="W827" s="72"/>
      <c r="X827" s="68"/>
    </row>
    <row r="828" spans="1:37">
      <c r="A828" s="25">
        <v>165</v>
      </c>
      <c r="B828" s="26" t="s">
        <v>1082</v>
      </c>
      <c r="C828" s="27" t="s">
        <v>1102</v>
      </c>
      <c r="D828" s="28" t="s">
        <v>1103</v>
      </c>
      <c r="E828" s="29">
        <v>1</v>
      </c>
      <c r="F828" s="30" t="s">
        <v>237</v>
      </c>
      <c r="H828" s="31">
        <f>ROUND(E828*G828,2)</f>
        <v>0</v>
      </c>
      <c r="J828" s="31">
        <f>ROUND(E828*G828,2)</f>
        <v>0</v>
      </c>
      <c r="L828" s="32">
        <f>E828*K828</f>
        <v>0</v>
      </c>
      <c r="N828" s="29">
        <f>E828*M828</f>
        <v>0</v>
      </c>
      <c r="P828" s="30" t="s">
        <v>88</v>
      </c>
      <c r="V828" s="33" t="s">
        <v>654</v>
      </c>
      <c r="X828" s="27" t="s">
        <v>1104</v>
      </c>
      <c r="Y828" s="27" t="s">
        <v>1102</v>
      </c>
      <c r="Z828" s="30" t="s">
        <v>565</v>
      </c>
      <c r="AJ828" s="4" t="s">
        <v>656</v>
      </c>
      <c r="AK828" s="4" t="s">
        <v>92</v>
      </c>
    </row>
    <row r="829" spans="1:37" ht="25.5">
      <c r="D829" s="66" t="s">
        <v>1105</v>
      </c>
      <c r="E829" s="67"/>
      <c r="F829" s="68"/>
      <c r="G829" s="69"/>
      <c r="H829" s="69"/>
      <c r="I829" s="69"/>
      <c r="J829" s="69"/>
      <c r="K829" s="70"/>
      <c r="L829" s="70"/>
      <c r="M829" s="67"/>
      <c r="N829" s="67"/>
      <c r="O829" s="68"/>
      <c r="P829" s="68"/>
      <c r="Q829" s="67"/>
      <c r="R829" s="67"/>
      <c r="S829" s="67"/>
      <c r="T829" s="71"/>
      <c r="U829" s="71"/>
      <c r="V829" s="71" t="s">
        <v>0</v>
      </c>
      <c r="W829" s="72"/>
      <c r="X829" s="68"/>
    </row>
    <row r="830" spans="1:37" ht="38.25">
      <c r="A830" s="25">
        <v>166</v>
      </c>
      <c r="B830" s="26" t="s">
        <v>132</v>
      </c>
      <c r="C830" s="27" t="s">
        <v>1106</v>
      </c>
      <c r="D830" s="28" t="s">
        <v>1107</v>
      </c>
      <c r="E830" s="29">
        <v>1</v>
      </c>
      <c r="F830" s="30" t="s">
        <v>237</v>
      </c>
      <c r="I830" s="31">
        <f>ROUND(E830*G830,2)</f>
        <v>0</v>
      </c>
      <c r="J830" s="31">
        <f>ROUND(E830*G830,2)</f>
        <v>0</v>
      </c>
      <c r="K830" s="32">
        <v>2.5000000000000001E-2</v>
      </c>
      <c r="L830" s="32">
        <f>E830*K830</f>
        <v>2.5000000000000001E-2</v>
      </c>
      <c r="N830" s="29">
        <f>E830*M830</f>
        <v>0</v>
      </c>
      <c r="P830" s="30" t="s">
        <v>88</v>
      </c>
      <c r="V830" s="33" t="s">
        <v>68</v>
      </c>
      <c r="X830" s="27" t="s">
        <v>1106</v>
      </c>
      <c r="Y830" s="27" t="s">
        <v>1106</v>
      </c>
      <c r="Z830" s="30" t="s">
        <v>1096</v>
      </c>
      <c r="AA830" s="27" t="s">
        <v>88</v>
      </c>
      <c r="AJ830" s="4" t="s">
        <v>673</v>
      </c>
      <c r="AK830" s="4" t="s">
        <v>92</v>
      </c>
    </row>
    <row r="831" spans="1:37">
      <c r="D831" s="73" t="s">
        <v>1108</v>
      </c>
      <c r="E831" s="74"/>
      <c r="F831" s="75"/>
      <c r="G831" s="76"/>
      <c r="H831" s="76"/>
      <c r="I831" s="76"/>
      <c r="J831" s="76"/>
      <c r="K831" s="77"/>
      <c r="L831" s="77"/>
      <c r="M831" s="74"/>
      <c r="N831" s="74"/>
      <c r="O831" s="75"/>
      <c r="P831" s="75"/>
      <c r="Q831" s="74"/>
      <c r="R831" s="74"/>
      <c r="S831" s="74"/>
      <c r="T831" s="78"/>
      <c r="U831" s="78"/>
      <c r="V831" s="78" t="s">
        <v>1</v>
      </c>
      <c r="W831" s="79"/>
      <c r="X831" s="75"/>
    </row>
    <row r="832" spans="1:37">
      <c r="D832" s="73" t="s">
        <v>1109</v>
      </c>
      <c r="E832" s="74"/>
      <c r="F832" s="75"/>
      <c r="G832" s="76"/>
      <c r="H832" s="76"/>
      <c r="I832" s="76"/>
      <c r="J832" s="76"/>
      <c r="K832" s="77"/>
      <c r="L832" s="77"/>
      <c r="M832" s="74"/>
      <c r="N832" s="74"/>
      <c r="O832" s="75"/>
      <c r="P832" s="75"/>
      <c r="Q832" s="74"/>
      <c r="R832" s="74"/>
      <c r="S832" s="74"/>
      <c r="T832" s="78"/>
      <c r="U832" s="78"/>
      <c r="V832" s="78" t="s">
        <v>1</v>
      </c>
      <c r="W832" s="79"/>
      <c r="X832" s="75"/>
    </row>
    <row r="833" spans="1:37" ht="25.5">
      <c r="A833" s="25">
        <v>167</v>
      </c>
      <c r="B833" s="26" t="s">
        <v>1082</v>
      </c>
      <c r="C833" s="27" t="s">
        <v>1110</v>
      </c>
      <c r="D833" s="28" t="s">
        <v>1111</v>
      </c>
      <c r="E833" s="29">
        <v>2</v>
      </c>
      <c r="F833" s="30" t="s">
        <v>237</v>
      </c>
      <c r="H833" s="31">
        <f>ROUND(E833*G833,2)</f>
        <v>0</v>
      </c>
      <c r="J833" s="31">
        <f>ROUND(E833*G833,2)</f>
        <v>0</v>
      </c>
      <c r="L833" s="32">
        <f>E833*K833</f>
        <v>0</v>
      </c>
      <c r="N833" s="29">
        <f>E833*M833</f>
        <v>0</v>
      </c>
      <c r="P833" s="30" t="s">
        <v>88</v>
      </c>
      <c r="V833" s="33" t="s">
        <v>654</v>
      </c>
      <c r="X833" s="27" t="s">
        <v>1112</v>
      </c>
      <c r="Y833" s="27" t="s">
        <v>1110</v>
      </c>
      <c r="Z833" s="30" t="s">
        <v>565</v>
      </c>
      <c r="AJ833" s="4" t="s">
        <v>656</v>
      </c>
      <c r="AK833" s="4" t="s">
        <v>92</v>
      </c>
    </row>
    <row r="834" spans="1:37">
      <c r="D834" s="66" t="s">
        <v>1113</v>
      </c>
      <c r="E834" s="67"/>
      <c r="F834" s="68"/>
      <c r="G834" s="69"/>
      <c r="H834" s="69"/>
      <c r="I834" s="69"/>
      <c r="J834" s="69"/>
      <c r="K834" s="70"/>
      <c r="L834" s="70"/>
      <c r="M834" s="67"/>
      <c r="N834" s="67"/>
      <c r="O834" s="68"/>
      <c r="P834" s="68"/>
      <c r="Q834" s="67"/>
      <c r="R834" s="67"/>
      <c r="S834" s="67"/>
      <c r="T834" s="71"/>
      <c r="U834" s="71"/>
      <c r="V834" s="71" t="s">
        <v>0</v>
      </c>
      <c r="W834" s="72"/>
      <c r="X834" s="68"/>
    </row>
    <row r="835" spans="1:37" ht="38.25">
      <c r="A835" s="25">
        <v>168</v>
      </c>
      <c r="B835" s="26" t="s">
        <v>132</v>
      </c>
      <c r="C835" s="27" t="s">
        <v>1114</v>
      </c>
      <c r="D835" s="28" t="s">
        <v>1115</v>
      </c>
      <c r="E835" s="29">
        <v>2</v>
      </c>
      <c r="F835" s="30" t="s">
        <v>237</v>
      </c>
      <c r="I835" s="31">
        <f>ROUND(E835*G835,2)</f>
        <v>0</v>
      </c>
      <c r="J835" s="31">
        <f>ROUND(E835*G835,2)</f>
        <v>0</v>
      </c>
      <c r="K835" s="32">
        <v>2.5000000000000001E-2</v>
      </c>
      <c r="L835" s="32">
        <f>E835*K835</f>
        <v>0.05</v>
      </c>
      <c r="N835" s="29">
        <f>E835*M835</f>
        <v>0</v>
      </c>
      <c r="P835" s="30" t="s">
        <v>88</v>
      </c>
      <c r="V835" s="33" t="s">
        <v>68</v>
      </c>
      <c r="X835" s="27" t="s">
        <v>1114</v>
      </c>
      <c r="Y835" s="27" t="s">
        <v>1114</v>
      </c>
      <c r="Z835" s="30" t="s">
        <v>1096</v>
      </c>
      <c r="AA835" s="27" t="s">
        <v>88</v>
      </c>
      <c r="AJ835" s="4" t="s">
        <v>673</v>
      </c>
      <c r="AK835" s="4" t="s">
        <v>92</v>
      </c>
    </row>
    <row r="836" spans="1:37">
      <c r="D836" s="73" t="s">
        <v>1108</v>
      </c>
      <c r="E836" s="74"/>
      <c r="F836" s="75"/>
      <c r="G836" s="76"/>
      <c r="H836" s="76"/>
      <c r="I836" s="76"/>
      <c r="J836" s="76"/>
      <c r="K836" s="77"/>
      <c r="L836" s="77"/>
      <c r="M836" s="74"/>
      <c r="N836" s="74"/>
      <c r="O836" s="75"/>
      <c r="P836" s="75"/>
      <c r="Q836" s="74"/>
      <c r="R836" s="74"/>
      <c r="S836" s="74"/>
      <c r="T836" s="78"/>
      <c r="U836" s="78"/>
      <c r="V836" s="78" t="s">
        <v>1</v>
      </c>
      <c r="W836" s="79"/>
      <c r="X836" s="75"/>
    </row>
    <row r="837" spans="1:37" ht="25.5">
      <c r="A837" s="25">
        <v>169</v>
      </c>
      <c r="B837" s="26" t="s">
        <v>1082</v>
      </c>
      <c r="C837" s="27" t="s">
        <v>1116</v>
      </c>
      <c r="D837" s="28" t="s">
        <v>1117</v>
      </c>
      <c r="E837" s="29">
        <v>6</v>
      </c>
      <c r="F837" s="30" t="s">
        <v>237</v>
      </c>
      <c r="H837" s="31">
        <f>ROUND(E837*G837,2)</f>
        <v>0</v>
      </c>
      <c r="J837" s="31">
        <f>ROUND(E837*G837,2)</f>
        <v>0</v>
      </c>
      <c r="L837" s="32">
        <f>E837*K837</f>
        <v>0</v>
      </c>
      <c r="N837" s="29">
        <f>E837*M837</f>
        <v>0</v>
      </c>
      <c r="P837" s="30" t="s">
        <v>88</v>
      </c>
      <c r="V837" s="33" t="s">
        <v>654</v>
      </c>
      <c r="X837" s="27" t="s">
        <v>1118</v>
      </c>
      <c r="Y837" s="27" t="s">
        <v>1116</v>
      </c>
      <c r="Z837" s="30" t="s">
        <v>136</v>
      </c>
      <c r="AJ837" s="4" t="s">
        <v>656</v>
      </c>
      <c r="AK837" s="4" t="s">
        <v>92</v>
      </c>
    </row>
    <row r="838" spans="1:37" ht="25.5">
      <c r="D838" s="66" t="s">
        <v>1105</v>
      </c>
      <c r="E838" s="67"/>
      <c r="F838" s="68"/>
      <c r="G838" s="69"/>
      <c r="H838" s="69"/>
      <c r="I838" s="69"/>
      <c r="J838" s="69"/>
      <c r="K838" s="70"/>
      <c r="L838" s="70"/>
      <c r="M838" s="67"/>
      <c r="N838" s="67"/>
      <c r="O838" s="68"/>
      <c r="P838" s="68"/>
      <c r="Q838" s="67"/>
      <c r="R838" s="67"/>
      <c r="S838" s="67"/>
      <c r="T838" s="71"/>
      <c r="U838" s="71"/>
      <c r="V838" s="71" t="s">
        <v>0</v>
      </c>
      <c r="W838" s="72"/>
      <c r="X838" s="68"/>
    </row>
    <row r="839" spans="1:37" ht="25.5">
      <c r="D839" s="66" t="s">
        <v>1119</v>
      </c>
      <c r="E839" s="67"/>
      <c r="F839" s="68"/>
      <c r="G839" s="69"/>
      <c r="H839" s="69"/>
      <c r="I839" s="69"/>
      <c r="J839" s="69"/>
      <c r="K839" s="70"/>
      <c r="L839" s="70"/>
      <c r="M839" s="67"/>
      <c r="N839" s="67"/>
      <c r="O839" s="68"/>
      <c r="P839" s="68"/>
      <c r="Q839" s="67"/>
      <c r="R839" s="67"/>
      <c r="S839" s="67"/>
      <c r="T839" s="71"/>
      <c r="U839" s="71"/>
      <c r="V839" s="71" t="s">
        <v>0</v>
      </c>
      <c r="W839" s="72"/>
      <c r="X839" s="68"/>
    </row>
    <row r="840" spans="1:37" ht="25.5">
      <c r="D840" s="66" t="s">
        <v>1101</v>
      </c>
      <c r="E840" s="67"/>
      <c r="F840" s="68"/>
      <c r="G840" s="69"/>
      <c r="H840" s="69"/>
      <c r="I840" s="69"/>
      <c r="J840" s="69"/>
      <c r="K840" s="70"/>
      <c r="L840" s="70"/>
      <c r="M840" s="67"/>
      <c r="N840" s="67"/>
      <c r="O840" s="68"/>
      <c r="P840" s="68"/>
      <c r="Q840" s="67"/>
      <c r="R840" s="67"/>
      <c r="S840" s="67"/>
      <c r="T840" s="71"/>
      <c r="U840" s="71"/>
      <c r="V840" s="71" t="s">
        <v>0</v>
      </c>
      <c r="W840" s="72"/>
      <c r="X840" s="68"/>
    </row>
    <row r="841" spans="1:37" ht="38.25">
      <c r="A841" s="25">
        <v>170</v>
      </c>
      <c r="B841" s="26" t="s">
        <v>132</v>
      </c>
      <c r="C841" s="27" t="s">
        <v>1120</v>
      </c>
      <c r="D841" s="28" t="s">
        <v>1121</v>
      </c>
      <c r="E841" s="29">
        <v>6</v>
      </c>
      <c r="F841" s="30" t="s">
        <v>237</v>
      </c>
      <c r="I841" s="31">
        <f>ROUND(E841*G841,2)</f>
        <v>0</v>
      </c>
      <c r="J841" s="31">
        <f>ROUND(E841*G841,2)</f>
        <v>0</v>
      </c>
      <c r="L841" s="32">
        <f>E841*K841</f>
        <v>0</v>
      </c>
      <c r="N841" s="29">
        <f>E841*M841</f>
        <v>0</v>
      </c>
      <c r="P841" s="30" t="s">
        <v>88</v>
      </c>
      <c r="V841" s="33" t="s">
        <v>68</v>
      </c>
      <c r="X841" s="27" t="s">
        <v>1120</v>
      </c>
      <c r="Y841" s="27" t="s">
        <v>1120</v>
      </c>
      <c r="Z841" s="30" t="s">
        <v>1096</v>
      </c>
      <c r="AA841" s="27" t="s">
        <v>88</v>
      </c>
      <c r="AJ841" s="4" t="s">
        <v>673</v>
      </c>
      <c r="AK841" s="4" t="s">
        <v>92</v>
      </c>
    </row>
    <row r="842" spans="1:37" ht="25.5">
      <c r="D842" s="66" t="s">
        <v>1105</v>
      </c>
      <c r="E842" s="67"/>
      <c r="F842" s="68"/>
      <c r="G842" s="69"/>
      <c r="H842" s="69"/>
      <c r="I842" s="69"/>
      <c r="J842" s="69"/>
      <c r="K842" s="70"/>
      <c r="L842" s="70"/>
      <c r="M842" s="67"/>
      <c r="N842" s="67"/>
      <c r="O842" s="68"/>
      <c r="P842" s="68"/>
      <c r="Q842" s="67"/>
      <c r="R842" s="67"/>
      <c r="S842" s="67"/>
      <c r="T842" s="71"/>
      <c r="U842" s="71"/>
      <c r="V842" s="71" t="s">
        <v>0</v>
      </c>
      <c r="W842" s="72"/>
      <c r="X842" s="68"/>
    </row>
    <row r="843" spans="1:37" ht="25.5">
      <c r="D843" s="66" t="s">
        <v>1119</v>
      </c>
      <c r="E843" s="67"/>
      <c r="F843" s="68"/>
      <c r="G843" s="69"/>
      <c r="H843" s="69"/>
      <c r="I843" s="69"/>
      <c r="J843" s="69"/>
      <c r="K843" s="70"/>
      <c r="L843" s="70"/>
      <c r="M843" s="67"/>
      <c r="N843" s="67"/>
      <c r="O843" s="68"/>
      <c r="P843" s="68"/>
      <c r="Q843" s="67"/>
      <c r="R843" s="67"/>
      <c r="S843" s="67"/>
      <c r="T843" s="71"/>
      <c r="U843" s="71"/>
      <c r="V843" s="71" t="s">
        <v>0</v>
      </c>
      <c r="W843" s="72"/>
      <c r="X843" s="68"/>
    </row>
    <row r="844" spans="1:37" ht="25.5">
      <c r="D844" s="66" t="s">
        <v>1101</v>
      </c>
      <c r="E844" s="67"/>
      <c r="F844" s="68"/>
      <c r="G844" s="69"/>
      <c r="H844" s="69"/>
      <c r="I844" s="69"/>
      <c r="J844" s="69"/>
      <c r="K844" s="70"/>
      <c r="L844" s="70"/>
      <c r="M844" s="67"/>
      <c r="N844" s="67"/>
      <c r="O844" s="68"/>
      <c r="P844" s="68"/>
      <c r="Q844" s="67"/>
      <c r="R844" s="67"/>
      <c r="S844" s="67"/>
      <c r="T844" s="71"/>
      <c r="U844" s="71"/>
      <c r="V844" s="71" t="s">
        <v>0</v>
      </c>
      <c r="W844" s="72"/>
      <c r="X844" s="68"/>
    </row>
    <row r="845" spans="1:37" ht="25.5">
      <c r="A845" s="25">
        <v>171</v>
      </c>
      <c r="B845" s="26" t="s">
        <v>1082</v>
      </c>
      <c r="C845" s="27" t="s">
        <v>1122</v>
      </c>
      <c r="D845" s="28" t="s">
        <v>1123</v>
      </c>
      <c r="E845" s="29">
        <v>1</v>
      </c>
      <c r="F845" s="30" t="s">
        <v>237</v>
      </c>
      <c r="H845" s="31">
        <f>ROUND(E845*G845,2)</f>
        <v>0</v>
      </c>
      <c r="J845" s="31">
        <f>ROUND(E845*G845,2)</f>
        <v>0</v>
      </c>
      <c r="L845" s="32">
        <f>E845*K845</f>
        <v>0</v>
      </c>
      <c r="N845" s="29">
        <f>E845*M845</f>
        <v>0</v>
      </c>
      <c r="P845" s="30" t="s">
        <v>88</v>
      </c>
      <c r="V845" s="33" t="s">
        <v>654</v>
      </c>
      <c r="X845" s="27" t="s">
        <v>1124</v>
      </c>
      <c r="Y845" s="27" t="s">
        <v>1122</v>
      </c>
      <c r="Z845" s="30" t="s">
        <v>136</v>
      </c>
      <c r="AJ845" s="4" t="s">
        <v>656</v>
      </c>
      <c r="AK845" s="4" t="s">
        <v>92</v>
      </c>
    </row>
    <row r="846" spans="1:37" ht="25.5">
      <c r="D846" s="66" t="s">
        <v>1125</v>
      </c>
      <c r="E846" s="67"/>
      <c r="F846" s="68"/>
      <c r="G846" s="69"/>
      <c r="H846" s="69"/>
      <c r="I846" s="69"/>
      <c r="J846" s="69"/>
      <c r="K846" s="70"/>
      <c r="L846" s="70"/>
      <c r="M846" s="67"/>
      <c r="N846" s="67"/>
      <c r="O846" s="68"/>
      <c r="P846" s="68"/>
      <c r="Q846" s="67"/>
      <c r="R846" s="67"/>
      <c r="S846" s="67"/>
      <c r="T846" s="71"/>
      <c r="U846" s="71"/>
      <c r="V846" s="71" t="s">
        <v>0</v>
      </c>
      <c r="W846" s="72"/>
      <c r="X846" s="68"/>
    </row>
    <row r="847" spans="1:37" ht="38.25">
      <c r="A847" s="25">
        <v>172</v>
      </c>
      <c r="B847" s="26" t="s">
        <v>132</v>
      </c>
      <c r="C847" s="27" t="s">
        <v>1126</v>
      </c>
      <c r="D847" s="28" t="s">
        <v>1127</v>
      </c>
      <c r="E847" s="29">
        <v>1</v>
      </c>
      <c r="F847" s="30" t="s">
        <v>237</v>
      </c>
      <c r="I847" s="31">
        <f>ROUND(E847*G847,2)</f>
        <v>0</v>
      </c>
      <c r="J847" s="31">
        <f>ROUND(E847*G847,2)</f>
        <v>0</v>
      </c>
      <c r="L847" s="32">
        <f>E847*K847</f>
        <v>0</v>
      </c>
      <c r="N847" s="29">
        <f>E847*M847</f>
        <v>0</v>
      </c>
      <c r="P847" s="30" t="s">
        <v>88</v>
      </c>
      <c r="V847" s="33" t="s">
        <v>68</v>
      </c>
      <c r="X847" s="27" t="s">
        <v>1126</v>
      </c>
      <c r="Y847" s="27" t="s">
        <v>1126</v>
      </c>
      <c r="Z847" s="30" t="s">
        <v>1096</v>
      </c>
      <c r="AA847" s="27" t="s">
        <v>88</v>
      </c>
      <c r="AJ847" s="4" t="s">
        <v>673</v>
      </c>
      <c r="AK847" s="4" t="s">
        <v>92</v>
      </c>
    </row>
    <row r="848" spans="1:37" ht="25.5">
      <c r="A848" s="25">
        <v>173</v>
      </c>
      <c r="B848" s="26" t="s">
        <v>1082</v>
      </c>
      <c r="C848" s="27" t="s">
        <v>1128</v>
      </c>
      <c r="D848" s="28" t="s">
        <v>1129</v>
      </c>
      <c r="F848" s="30" t="s">
        <v>55</v>
      </c>
      <c r="H848" s="31">
        <f>ROUND(E848*G848,2)</f>
        <v>0</v>
      </c>
      <c r="J848" s="31">
        <f>ROUND(E848*G848,2)</f>
        <v>0</v>
      </c>
      <c r="L848" s="32">
        <f>E848*K848</f>
        <v>0</v>
      </c>
      <c r="N848" s="29">
        <f>E848*M848</f>
        <v>0</v>
      </c>
      <c r="P848" s="30" t="s">
        <v>88</v>
      </c>
      <c r="V848" s="33" t="s">
        <v>654</v>
      </c>
      <c r="X848" s="27" t="s">
        <v>1130</v>
      </c>
      <c r="Y848" s="27" t="s">
        <v>1128</v>
      </c>
      <c r="Z848" s="30" t="s">
        <v>844</v>
      </c>
      <c r="AJ848" s="4" t="s">
        <v>656</v>
      </c>
      <c r="AK848" s="4" t="s">
        <v>92</v>
      </c>
    </row>
    <row r="849" spans="1:37">
      <c r="D849" s="81" t="s">
        <v>1131</v>
      </c>
      <c r="E849" s="82">
        <f>J849</f>
        <v>0</v>
      </c>
      <c r="H849" s="82">
        <f>SUM(H818:H848)</f>
        <v>0</v>
      </c>
      <c r="I849" s="82">
        <f>SUM(I818:I848)</f>
        <v>0</v>
      </c>
      <c r="J849" s="82">
        <f>SUM(J818:J848)</f>
        <v>0</v>
      </c>
      <c r="L849" s="83">
        <f>SUM(L818:L848)</f>
        <v>0.11523000000000001</v>
      </c>
      <c r="N849" s="84">
        <f>SUM(N818:N848)</f>
        <v>0</v>
      </c>
      <c r="W849" s="34">
        <f>SUM(W818:W848)</f>
        <v>0</v>
      </c>
    </row>
    <row r="851" spans="1:37">
      <c r="B851" s="27" t="s">
        <v>1132</v>
      </c>
    </row>
    <row r="852" spans="1:37" ht="25.5">
      <c r="A852" s="25">
        <v>174</v>
      </c>
      <c r="B852" s="26" t="s">
        <v>1133</v>
      </c>
      <c r="C852" s="27" t="s">
        <v>1134</v>
      </c>
      <c r="D852" s="28" t="s">
        <v>1135</v>
      </c>
      <c r="E852" s="29">
        <v>69.88</v>
      </c>
      <c r="F852" s="30" t="s">
        <v>438</v>
      </c>
      <c r="H852" s="31">
        <f>ROUND(E852*G852,2)</f>
        <v>0</v>
      </c>
      <c r="J852" s="31">
        <f>ROUND(E852*G852,2)</f>
        <v>0</v>
      </c>
      <c r="K852" s="32">
        <v>8.0000000000000007E-5</v>
      </c>
      <c r="L852" s="32">
        <f>E852*K852</f>
        <v>5.5903999999999997E-3</v>
      </c>
      <c r="N852" s="29">
        <f>E852*M852</f>
        <v>0</v>
      </c>
      <c r="P852" s="30" t="s">
        <v>88</v>
      </c>
      <c r="V852" s="33" t="s">
        <v>654</v>
      </c>
      <c r="X852" s="27" t="s">
        <v>1136</v>
      </c>
      <c r="Y852" s="27" t="s">
        <v>1134</v>
      </c>
      <c r="Z852" s="30" t="s">
        <v>565</v>
      </c>
      <c r="AJ852" s="4" t="s">
        <v>656</v>
      </c>
      <c r="AK852" s="4" t="s">
        <v>92</v>
      </c>
    </row>
    <row r="853" spans="1:37">
      <c r="D853" s="66" t="s">
        <v>1137</v>
      </c>
      <c r="E853" s="67"/>
      <c r="F853" s="68"/>
      <c r="G853" s="69"/>
      <c r="H853" s="69"/>
      <c r="I853" s="69"/>
      <c r="J853" s="69"/>
      <c r="K853" s="70"/>
      <c r="L853" s="70"/>
      <c r="M853" s="67"/>
      <c r="N853" s="67"/>
      <c r="O853" s="68"/>
      <c r="P853" s="68"/>
      <c r="Q853" s="67"/>
      <c r="R853" s="67"/>
      <c r="S853" s="67"/>
      <c r="T853" s="71"/>
      <c r="U853" s="71"/>
      <c r="V853" s="71" t="s">
        <v>0</v>
      </c>
      <c r="W853" s="72"/>
      <c r="X853" s="68"/>
    </row>
    <row r="854" spans="1:37">
      <c r="D854" s="66" t="s">
        <v>1138</v>
      </c>
      <c r="E854" s="67"/>
      <c r="F854" s="68"/>
      <c r="G854" s="69"/>
      <c r="H854" s="69"/>
      <c r="I854" s="69"/>
      <c r="J854" s="69"/>
      <c r="K854" s="70"/>
      <c r="L854" s="70"/>
      <c r="M854" s="67"/>
      <c r="N854" s="67"/>
      <c r="O854" s="68"/>
      <c r="P854" s="68"/>
      <c r="Q854" s="67"/>
      <c r="R854" s="67"/>
      <c r="S854" s="67"/>
      <c r="T854" s="71"/>
      <c r="U854" s="71"/>
      <c r="V854" s="71" t="s">
        <v>0</v>
      </c>
      <c r="W854" s="72"/>
      <c r="X854" s="68"/>
    </row>
    <row r="855" spans="1:37">
      <c r="D855" s="66" t="s">
        <v>1139</v>
      </c>
      <c r="E855" s="67"/>
      <c r="F855" s="68"/>
      <c r="G855" s="69"/>
      <c r="H855" s="69"/>
      <c r="I855" s="69"/>
      <c r="J855" s="69"/>
      <c r="K855" s="70"/>
      <c r="L855" s="70"/>
      <c r="M855" s="67"/>
      <c r="N855" s="67"/>
      <c r="O855" s="68"/>
      <c r="P855" s="68"/>
      <c r="Q855" s="67"/>
      <c r="R855" s="67"/>
      <c r="S855" s="67"/>
      <c r="T855" s="71"/>
      <c r="U855" s="71"/>
      <c r="V855" s="71" t="s">
        <v>0</v>
      </c>
      <c r="W855" s="72"/>
      <c r="X855" s="68"/>
    </row>
    <row r="856" spans="1:37">
      <c r="D856" s="66" t="s">
        <v>1140</v>
      </c>
      <c r="E856" s="67"/>
      <c r="F856" s="68"/>
      <c r="G856" s="69"/>
      <c r="H856" s="69"/>
      <c r="I856" s="69"/>
      <c r="J856" s="69"/>
      <c r="K856" s="70"/>
      <c r="L856" s="70"/>
      <c r="M856" s="67"/>
      <c r="N856" s="67"/>
      <c r="O856" s="68"/>
      <c r="P856" s="68"/>
      <c r="Q856" s="67"/>
      <c r="R856" s="67"/>
      <c r="S856" s="67"/>
      <c r="T856" s="71"/>
      <c r="U856" s="71"/>
      <c r="V856" s="71" t="s">
        <v>0</v>
      </c>
      <c r="W856" s="72"/>
      <c r="X856" s="68"/>
    </row>
    <row r="857" spans="1:37">
      <c r="D857" s="66" t="s">
        <v>1141</v>
      </c>
      <c r="E857" s="67"/>
      <c r="F857" s="68"/>
      <c r="G857" s="69"/>
      <c r="H857" s="69"/>
      <c r="I857" s="69"/>
      <c r="J857" s="69"/>
      <c r="K857" s="70"/>
      <c r="L857" s="70"/>
      <c r="M857" s="67"/>
      <c r="N857" s="67"/>
      <c r="O857" s="68"/>
      <c r="P857" s="68"/>
      <c r="Q857" s="67"/>
      <c r="R857" s="67"/>
      <c r="S857" s="67"/>
      <c r="T857" s="71"/>
      <c r="U857" s="71"/>
      <c r="V857" s="71" t="s">
        <v>0</v>
      </c>
      <c r="W857" s="72"/>
      <c r="X857" s="68"/>
    </row>
    <row r="858" spans="1:37">
      <c r="D858" s="66" t="s">
        <v>1142</v>
      </c>
      <c r="E858" s="67"/>
      <c r="F858" s="68"/>
      <c r="G858" s="69"/>
      <c r="H858" s="69"/>
      <c r="I858" s="69"/>
      <c r="J858" s="69"/>
      <c r="K858" s="70"/>
      <c r="L858" s="70"/>
      <c r="M858" s="67"/>
      <c r="N858" s="67"/>
      <c r="O858" s="68"/>
      <c r="P858" s="68"/>
      <c r="Q858" s="67"/>
      <c r="R858" s="67"/>
      <c r="S858" s="67"/>
      <c r="T858" s="71"/>
      <c r="U858" s="71"/>
      <c r="V858" s="71" t="s">
        <v>0</v>
      </c>
      <c r="W858" s="72"/>
      <c r="X858" s="68"/>
    </row>
    <row r="859" spans="1:37">
      <c r="D859" s="66" t="s">
        <v>1143</v>
      </c>
      <c r="E859" s="67"/>
      <c r="F859" s="68"/>
      <c r="G859" s="69"/>
      <c r="H859" s="69"/>
      <c r="I859" s="69"/>
      <c r="J859" s="69"/>
      <c r="K859" s="70"/>
      <c r="L859" s="70"/>
      <c r="M859" s="67"/>
      <c r="N859" s="67"/>
      <c r="O859" s="68"/>
      <c r="P859" s="68"/>
      <c r="Q859" s="67"/>
      <c r="R859" s="67"/>
      <c r="S859" s="67"/>
      <c r="T859" s="71"/>
      <c r="U859" s="71"/>
      <c r="V859" s="71" t="s">
        <v>0</v>
      </c>
      <c r="W859" s="72"/>
      <c r="X859" s="68"/>
    </row>
    <row r="860" spans="1:37">
      <c r="D860" s="66" t="s">
        <v>1144</v>
      </c>
      <c r="E860" s="67"/>
      <c r="F860" s="68"/>
      <c r="G860" s="69"/>
      <c r="H860" s="69"/>
      <c r="I860" s="69"/>
      <c r="J860" s="69"/>
      <c r="K860" s="70"/>
      <c r="L860" s="70"/>
      <c r="M860" s="67"/>
      <c r="N860" s="67"/>
      <c r="O860" s="68"/>
      <c r="P860" s="68"/>
      <c r="Q860" s="67"/>
      <c r="R860" s="67"/>
      <c r="S860" s="67"/>
      <c r="T860" s="71"/>
      <c r="U860" s="71"/>
      <c r="V860" s="71" t="s">
        <v>0</v>
      </c>
      <c r="W860" s="72"/>
      <c r="X860" s="68"/>
    </row>
    <row r="861" spans="1:37">
      <c r="D861" s="66" t="s">
        <v>1145</v>
      </c>
      <c r="E861" s="67"/>
      <c r="F861" s="68"/>
      <c r="G861" s="69"/>
      <c r="H861" s="69"/>
      <c r="I861" s="69"/>
      <c r="J861" s="69"/>
      <c r="K861" s="70"/>
      <c r="L861" s="70"/>
      <c r="M861" s="67"/>
      <c r="N861" s="67"/>
      <c r="O861" s="68"/>
      <c r="P861" s="68"/>
      <c r="Q861" s="67"/>
      <c r="R861" s="67"/>
      <c r="S861" s="67"/>
      <c r="T861" s="71"/>
      <c r="U861" s="71"/>
      <c r="V861" s="71" t="s">
        <v>0</v>
      </c>
      <c r="W861" s="72"/>
      <c r="X861" s="68"/>
    </row>
    <row r="862" spans="1:37">
      <c r="D862" s="66" t="s">
        <v>1146</v>
      </c>
      <c r="E862" s="67"/>
      <c r="F862" s="68"/>
      <c r="G862" s="69"/>
      <c r="H862" s="69"/>
      <c r="I862" s="69"/>
      <c r="J862" s="69"/>
      <c r="K862" s="70"/>
      <c r="L862" s="70"/>
      <c r="M862" s="67"/>
      <c r="N862" s="67"/>
      <c r="O862" s="68"/>
      <c r="P862" s="68"/>
      <c r="Q862" s="67"/>
      <c r="R862" s="67"/>
      <c r="S862" s="67"/>
      <c r="T862" s="71"/>
      <c r="U862" s="71"/>
      <c r="V862" s="71" t="s">
        <v>0</v>
      </c>
      <c r="W862" s="72"/>
      <c r="X862" s="68"/>
    </row>
    <row r="863" spans="1:37">
      <c r="D863" s="66" t="s">
        <v>1147</v>
      </c>
      <c r="E863" s="67"/>
      <c r="F863" s="68"/>
      <c r="G863" s="69"/>
      <c r="H863" s="69"/>
      <c r="I863" s="69"/>
      <c r="J863" s="69"/>
      <c r="K863" s="70"/>
      <c r="L863" s="70"/>
      <c r="M863" s="67"/>
      <c r="N863" s="67"/>
      <c r="O863" s="68"/>
      <c r="P863" s="68"/>
      <c r="Q863" s="67"/>
      <c r="R863" s="67"/>
      <c r="S863" s="67"/>
      <c r="T863" s="71"/>
      <c r="U863" s="71"/>
      <c r="V863" s="71" t="s">
        <v>0</v>
      </c>
      <c r="W863" s="72"/>
      <c r="X863" s="68"/>
    </row>
    <row r="864" spans="1:37">
      <c r="D864" s="66" t="s">
        <v>1148</v>
      </c>
      <c r="E864" s="67"/>
      <c r="F864" s="68"/>
      <c r="G864" s="69"/>
      <c r="H864" s="69"/>
      <c r="I864" s="69"/>
      <c r="J864" s="69"/>
      <c r="K864" s="70"/>
      <c r="L864" s="70"/>
      <c r="M864" s="67"/>
      <c r="N864" s="67"/>
      <c r="O864" s="68"/>
      <c r="P864" s="68"/>
      <c r="Q864" s="67"/>
      <c r="R864" s="67"/>
      <c r="S864" s="67"/>
      <c r="T864" s="71"/>
      <c r="U864" s="71"/>
      <c r="V864" s="71" t="s">
        <v>0</v>
      </c>
      <c r="W864" s="72"/>
      <c r="X864" s="68"/>
    </row>
    <row r="865" spans="1:37">
      <c r="D865" s="66" t="s">
        <v>1149</v>
      </c>
      <c r="E865" s="67"/>
      <c r="F865" s="68"/>
      <c r="G865" s="69"/>
      <c r="H865" s="69"/>
      <c r="I865" s="69"/>
      <c r="J865" s="69"/>
      <c r="K865" s="70"/>
      <c r="L865" s="70"/>
      <c r="M865" s="67"/>
      <c r="N865" s="67"/>
      <c r="O865" s="68"/>
      <c r="P865" s="68"/>
      <c r="Q865" s="67"/>
      <c r="R865" s="67"/>
      <c r="S865" s="67"/>
      <c r="T865" s="71"/>
      <c r="U865" s="71"/>
      <c r="V865" s="71" t="s">
        <v>0</v>
      </c>
      <c r="W865" s="72"/>
      <c r="X865" s="68"/>
    </row>
    <row r="866" spans="1:37">
      <c r="D866" s="66" t="s">
        <v>1148</v>
      </c>
      <c r="E866" s="67"/>
      <c r="F866" s="68"/>
      <c r="G866" s="69"/>
      <c r="H866" s="69"/>
      <c r="I866" s="69"/>
      <c r="J866" s="69"/>
      <c r="K866" s="70"/>
      <c r="L866" s="70"/>
      <c r="M866" s="67"/>
      <c r="N866" s="67"/>
      <c r="O866" s="68"/>
      <c r="P866" s="68"/>
      <c r="Q866" s="67"/>
      <c r="R866" s="67"/>
      <c r="S866" s="67"/>
      <c r="T866" s="71"/>
      <c r="U866" s="71"/>
      <c r="V866" s="71" t="s">
        <v>0</v>
      </c>
      <c r="W866" s="72"/>
      <c r="X866" s="68"/>
    </row>
    <row r="867" spans="1:37">
      <c r="D867" s="66" t="s">
        <v>1150</v>
      </c>
      <c r="E867" s="67"/>
      <c r="F867" s="68"/>
      <c r="G867" s="69"/>
      <c r="H867" s="69"/>
      <c r="I867" s="69"/>
      <c r="J867" s="69"/>
      <c r="K867" s="70"/>
      <c r="L867" s="70"/>
      <c r="M867" s="67"/>
      <c r="N867" s="67"/>
      <c r="O867" s="68"/>
      <c r="P867" s="68"/>
      <c r="Q867" s="67"/>
      <c r="R867" s="67"/>
      <c r="S867" s="67"/>
      <c r="T867" s="71"/>
      <c r="U867" s="71"/>
      <c r="V867" s="71" t="s">
        <v>0</v>
      </c>
      <c r="W867" s="72"/>
      <c r="X867" s="68"/>
    </row>
    <row r="868" spans="1:37">
      <c r="D868" s="66" t="s">
        <v>1151</v>
      </c>
      <c r="E868" s="67"/>
      <c r="F868" s="68"/>
      <c r="G868" s="69"/>
      <c r="H868" s="69"/>
      <c r="I868" s="69"/>
      <c r="J868" s="69"/>
      <c r="K868" s="70"/>
      <c r="L868" s="70"/>
      <c r="M868" s="67"/>
      <c r="N868" s="67"/>
      <c r="O868" s="68"/>
      <c r="P868" s="68"/>
      <c r="Q868" s="67"/>
      <c r="R868" s="67"/>
      <c r="S868" s="67"/>
      <c r="T868" s="71"/>
      <c r="U868" s="71"/>
      <c r="V868" s="71" t="s">
        <v>0</v>
      </c>
      <c r="W868" s="72"/>
      <c r="X868" s="68"/>
    </row>
    <row r="869" spans="1:37" ht="38.25">
      <c r="A869" s="25">
        <v>175</v>
      </c>
      <c r="B869" s="26" t="s">
        <v>132</v>
      </c>
      <c r="C869" s="27" t="s">
        <v>1152</v>
      </c>
      <c r="D869" s="28" t="s">
        <v>1153</v>
      </c>
      <c r="E869" s="29">
        <v>69.88</v>
      </c>
      <c r="F869" s="30" t="s">
        <v>438</v>
      </c>
      <c r="I869" s="31">
        <f>ROUND(E869*G869,2)</f>
        <v>0</v>
      </c>
      <c r="J869" s="31">
        <f>ROUND(E869*G869,2)</f>
        <v>0</v>
      </c>
      <c r="L869" s="32">
        <f>E869*K869</f>
        <v>0</v>
      </c>
      <c r="N869" s="29">
        <f>E869*M869</f>
        <v>0</v>
      </c>
      <c r="P869" s="30" t="s">
        <v>88</v>
      </c>
      <c r="V869" s="33" t="s">
        <v>68</v>
      </c>
      <c r="X869" s="27" t="s">
        <v>1154</v>
      </c>
      <c r="Y869" s="27" t="s">
        <v>1152</v>
      </c>
      <c r="Z869" s="30" t="s">
        <v>136</v>
      </c>
      <c r="AA869" s="27" t="s">
        <v>88</v>
      </c>
      <c r="AJ869" s="4" t="s">
        <v>673</v>
      </c>
      <c r="AK869" s="4" t="s">
        <v>92</v>
      </c>
    </row>
    <row r="870" spans="1:37">
      <c r="D870" s="73" t="s">
        <v>1155</v>
      </c>
      <c r="E870" s="74"/>
      <c r="F870" s="75"/>
      <c r="G870" s="76"/>
      <c r="H870" s="76"/>
      <c r="I870" s="76"/>
      <c r="J870" s="76"/>
      <c r="K870" s="77"/>
      <c r="L870" s="77"/>
      <c r="M870" s="74"/>
      <c r="N870" s="74"/>
      <c r="O870" s="75"/>
      <c r="P870" s="75"/>
      <c r="Q870" s="74"/>
      <c r="R870" s="74"/>
      <c r="S870" s="74"/>
      <c r="T870" s="78"/>
      <c r="U870" s="78"/>
      <c r="V870" s="78" t="s">
        <v>1</v>
      </c>
      <c r="W870" s="79"/>
      <c r="X870" s="75"/>
    </row>
    <row r="871" spans="1:37" ht="38.25">
      <c r="A871" s="25">
        <v>176</v>
      </c>
      <c r="B871" s="26" t="s">
        <v>132</v>
      </c>
      <c r="C871" s="27" t="s">
        <v>1156</v>
      </c>
      <c r="D871" s="28" t="s">
        <v>1157</v>
      </c>
      <c r="E871" s="29">
        <v>69.88</v>
      </c>
      <c r="F871" s="30" t="s">
        <v>438</v>
      </c>
      <c r="I871" s="31">
        <f>ROUND(E871*G871,2)</f>
        <v>0</v>
      </c>
      <c r="J871" s="31">
        <f>ROUND(E871*G871,2)</f>
        <v>0</v>
      </c>
      <c r="L871" s="32">
        <f>E871*K871</f>
        <v>0</v>
      </c>
      <c r="N871" s="29">
        <f>E871*M871</f>
        <v>0</v>
      </c>
      <c r="P871" s="30" t="s">
        <v>88</v>
      </c>
      <c r="V871" s="33" t="s">
        <v>68</v>
      </c>
      <c r="X871" s="27" t="s">
        <v>1156</v>
      </c>
      <c r="Y871" s="27" t="s">
        <v>1156</v>
      </c>
      <c r="Z871" s="30" t="s">
        <v>136</v>
      </c>
      <c r="AA871" s="27" t="s">
        <v>88</v>
      </c>
      <c r="AJ871" s="4" t="s">
        <v>673</v>
      </c>
      <c r="AK871" s="4" t="s">
        <v>92</v>
      </c>
    </row>
    <row r="872" spans="1:37">
      <c r="D872" s="73" t="s">
        <v>1158</v>
      </c>
      <c r="E872" s="74"/>
      <c r="F872" s="75"/>
      <c r="G872" s="76"/>
      <c r="H872" s="76"/>
      <c r="I872" s="76"/>
      <c r="J872" s="76"/>
      <c r="K872" s="77"/>
      <c r="L872" s="77"/>
      <c r="M872" s="74"/>
      <c r="N872" s="74"/>
      <c r="O872" s="75"/>
      <c r="P872" s="75"/>
      <c r="Q872" s="74"/>
      <c r="R872" s="74"/>
      <c r="S872" s="74"/>
      <c r="T872" s="78"/>
      <c r="U872" s="78"/>
      <c r="V872" s="78" t="s">
        <v>1</v>
      </c>
      <c r="W872" s="79"/>
      <c r="X872" s="75"/>
    </row>
    <row r="873" spans="1:37" ht="25.5">
      <c r="A873" s="25">
        <v>177</v>
      </c>
      <c r="B873" s="26" t="s">
        <v>132</v>
      </c>
      <c r="C873" s="27" t="s">
        <v>1159</v>
      </c>
      <c r="D873" s="28" t="s">
        <v>566</v>
      </c>
      <c r="E873" s="29">
        <v>2</v>
      </c>
      <c r="F873" s="30" t="s">
        <v>237</v>
      </c>
      <c r="I873" s="31">
        <f>ROUND(E873*G873,2)</f>
        <v>0</v>
      </c>
      <c r="J873" s="31">
        <f>ROUND(E873*G873,2)</f>
        <v>0</v>
      </c>
      <c r="L873" s="32">
        <f>E873*K873</f>
        <v>0</v>
      </c>
      <c r="N873" s="29">
        <f>E873*M873</f>
        <v>0</v>
      </c>
      <c r="P873" s="30" t="s">
        <v>88</v>
      </c>
      <c r="V873" s="33" t="s">
        <v>68</v>
      </c>
      <c r="X873" s="27" t="s">
        <v>1159</v>
      </c>
      <c r="Y873" s="27" t="s">
        <v>1159</v>
      </c>
      <c r="Z873" s="30" t="s">
        <v>581</v>
      </c>
      <c r="AA873" s="27" t="s">
        <v>88</v>
      </c>
      <c r="AJ873" s="4" t="s">
        <v>673</v>
      </c>
      <c r="AK873" s="4" t="s">
        <v>92</v>
      </c>
    </row>
    <row r="874" spans="1:37">
      <c r="D874" s="73" t="s">
        <v>1160</v>
      </c>
      <c r="E874" s="74"/>
      <c r="F874" s="75"/>
      <c r="G874" s="76"/>
      <c r="H874" s="76"/>
      <c r="I874" s="76"/>
      <c r="J874" s="76"/>
      <c r="K874" s="77"/>
      <c r="L874" s="77"/>
      <c r="M874" s="74"/>
      <c r="N874" s="74"/>
      <c r="O874" s="75"/>
      <c r="P874" s="75"/>
      <c r="Q874" s="74"/>
      <c r="R874" s="74"/>
      <c r="S874" s="74"/>
      <c r="T874" s="78"/>
      <c r="U874" s="78"/>
      <c r="V874" s="78" t="s">
        <v>1</v>
      </c>
      <c r="W874" s="79"/>
      <c r="X874" s="75"/>
    </row>
    <row r="875" spans="1:37">
      <c r="D875" s="73" t="s">
        <v>1161</v>
      </c>
      <c r="E875" s="74"/>
      <c r="F875" s="75"/>
      <c r="G875" s="76"/>
      <c r="H875" s="76"/>
      <c r="I875" s="76"/>
      <c r="J875" s="76"/>
      <c r="K875" s="77"/>
      <c r="L875" s="77"/>
      <c r="M875" s="74"/>
      <c r="N875" s="74"/>
      <c r="O875" s="75"/>
      <c r="P875" s="75"/>
      <c r="Q875" s="74"/>
      <c r="R875" s="74"/>
      <c r="S875" s="74"/>
      <c r="T875" s="78"/>
      <c r="U875" s="78"/>
      <c r="V875" s="78" t="s">
        <v>1</v>
      </c>
      <c r="W875" s="79"/>
      <c r="X875" s="75"/>
    </row>
    <row r="876" spans="1:37" ht="25.5">
      <c r="D876" s="73" t="s">
        <v>1162</v>
      </c>
      <c r="E876" s="74"/>
      <c r="F876" s="75"/>
      <c r="G876" s="76"/>
      <c r="H876" s="76"/>
      <c r="I876" s="76"/>
      <c r="J876" s="76"/>
      <c r="K876" s="77"/>
      <c r="L876" s="77"/>
      <c r="M876" s="74"/>
      <c r="N876" s="74"/>
      <c r="O876" s="75"/>
      <c r="P876" s="75"/>
      <c r="Q876" s="74"/>
      <c r="R876" s="74"/>
      <c r="S876" s="74"/>
      <c r="T876" s="78"/>
      <c r="U876" s="78"/>
      <c r="V876" s="78" t="s">
        <v>1</v>
      </c>
      <c r="W876" s="79"/>
      <c r="X876" s="75"/>
    </row>
    <row r="877" spans="1:37">
      <c r="D877" s="73" t="s">
        <v>1163</v>
      </c>
      <c r="E877" s="74"/>
      <c r="F877" s="75"/>
      <c r="G877" s="76"/>
      <c r="H877" s="76"/>
      <c r="I877" s="76"/>
      <c r="J877" s="76"/>
      <c r="K877" s="77"/>
      <c r="L877" s="77"/>
      <c r="M877" s="74"/>
      <c r="N877" s="74"/>
      <c r="O877" s="75"/>
      <c r="P877" s="75"/>
      <c r="Q877" s="74"/>
      <c r="R877" s="74"/>
      <c r="S877" s="74"/>
      <c r="T877" s="78"/>
      <c r="U877" s="78"/>
      <c r="V877" s="78" t="s">
        <v>1</v>
      </c>
      <c r="W877" s="79"/>
      <c r="X877" s="75"/>
    </row>
    <row r="878" spans="1:37">
      <c r="D878" s="73" t="s">
        <v>1164</v>
      </c>
      <c r="E878" s="74"/>
      <c r="F878" s="75"/>
      <c r="G878" s="76"/>
      <c r="H878" s="76"/>
      <c r="I878" s="76"/>
      <c r="J878" s="76"/>
      <c r="K878" s="77"/>
      <c r="L878" s="77"/>
      <c r="M878" s="74"/>
      <c r="N878" s="74"/>
      <c r="O878" s="75"/>
      <c r="P878" s="75"/>
      <c r="Q878" s="74"/>
      <c r="R878" s="74"/>
      <c r="S878" s="74"/>
      <c r="T878" s="78"/>
      <c r="U878" s="78"/>
      <c r="V878" s="78" t="s">
        <v>1</v>
      </c>
      <c r="W878" s="79"/>
      <c r="X878" s="75"/>
    </row>
    <row r="879" spans="1:37" ht="25.5">
      <c r="D879" s="73" t="s">
        <v>1165</v>
      </c>
      <c r="E879" s="74"/>
      <c r="F879" s="75"/>
      <c r="G879" s="76"/>
      <c r="H879" s="76"/>
      <c r="I879" s="76"/>
      <c r="J879" s="76"/>
      <c r="K879" s="77"/>
      <c r="L879" s="77"/>
      <c r="M879" s="74"/>
      <c r="N879" s="74"/>
      <c r="O879" s="75"/>
      <c r="P879" s="75"/>
      <c r="Q879" s="74"/>
      <c r="R879" s="74"/>
      <c r="S879" s="74"/>
      <c r="T879" s="78"/>
      <c r="U879" s="78"/>
      <c r="V879" s="78" t="s">
        <v>1</v>
      </c>
      <c r="W879" s="79"/>
      <c r="X879" s="75"/>
    </row>
    <row r="880" spans="1:37" ht="25.5">
      <c r="A880" s="25">
        <v>178</v>
      </c>
      <c r="B880" s="26" t="s">
        <v>132</v>
      </c>
      <c r="C880" s="27" t="s">
        <v>1166</v>
      </c>
      <c r="D880" s="28" t="s">
        <v>568</v>
      </c>
      <c r="E880" s="29">
        <v>1</v>
      </c>
      <c r="F880" s="30" t="s">
        <v>237</v>
      </c>
      <c r="I880" s="31">
        <f>ROUND(E880*G880,2)</f>
        <v>0</v>
      </c>
      <c r="J880" s="31">
        <f>ROUND(E880*G880,2)</f>
        <v>0</v>
      </c>
      <c r="L880" s="32">
        <f>E880*K880</f>
        <v>0</v>
      </c>
      <c r="N880" s="29">
        <f>E880*M880</f>
        <v>0</v>
      </c>
      <c r="P880" s="30" t="s">
        <v>88</v>
      </c>
      <c r="V880" s="33" t="s">
        <v>68</v>
      </c>
      <c r="X880" s="27" t="s">
        <v>1166</v>
      </c>
      <c r="Y880" s="27" t="s">
        <v>1166</v>
      </c>
      <c r="Z880" s="30" t="s">
        <v>581</v>
      </c>
      <c r="AA880" s="27" t="s">
        <v>88</v>
      </c>
      <c r="AJ880" s="4" t="s">
        <v>673</v>
      </c>
      <c r="AK880" s="4" t="s">
        <v>92</v>
      </c>
    </row>
    <row r="881" spans="1:37">
      <c r="D881" s="73" t="s">
        <v>1160</v>
      </c>
      <c r="E881" s="74"/>
      <c r="F881" s="75"/>
      <c r="G881" s="76"/>
      <c r="H881" s="76"/>
      <c r="I881" s="76"/>
      <c r="J881" s="76"/>
      <c r="K881" s="77"/>
      <c r="L881" s="77"/>
      <c r="M881" s="74"/>
      <c r="N881" s="74"/>
      <c r="O881" s="75"/>
      <c r="P881" s="75"/>
      <c r="Q881" s="74"/>
      <c r="R881" s="74"/>
      <c r="S881" s="74"/>
      <c r="T881" s="78"/>
      <c r="U881" s="78"/>
      <c r="V881" s="78" t="s">
        <v>1</v>
      </c>
      <c r="W881" s="79"/>
      <c r="X881" s="75"/>
    </row>
    <row r="882" spans="1:37">
      <c r="D882" s="73" t="s">
        <v>1167</v>
      </c>
      <c r="E882" s="74"/>
      <c r="F882" s="75"/>
      <c r="G882" s="76"/>
      <c r="H882" s="76"/>
      <c r="I882" s="76"/>
      <c r="J882" s="76"/>
      <c r="K882" s="77"/>
      <c r="L882" s="77"/>
      <c r="M882" s="74"/>
      <c r="N882" s="74"/>
      <c r="O882" s="75"/>
      <c r="P882" s="75"/>
      <c r="Q882" s="74"/>
      <c r="R882" s="74"/>
      <c r="S882" s="74"/>
      <c r="T882" s="78"/>
      <c r="U882" s="78"/>
      <c r="V882" s="78" t="s">
        <v>1</v>
      </c>
      <c r="W882" s="79"/>
      <c r="X882" s="75"/>
    </row>
    <row r="883" spans="1:37" ht="25.5">
      <c r="D883" s="73" t="s">
        <v>1162</v>
      </c>
      <c r="E883" s="74"/>
      <c r="F883" s="75"/>
      <c r="G883" s="76"/>
      <c r="H883" s="76"/>
      <c r="I883" s="76"/>
      <c r="J883" s="76"/>
      <c r="K883" s="77"/>
      <c r="L883" s="77"/>
      <c r="M883" s="74"/>
      <c r="N883" s="74"/>
      <c r="O883" s="75"/>
      <c r="P883" s="75"/>
      <c r="Q883" s="74"/>
      <c r="R883" s="74"/>
      <c r="S883" s="74"/>
      <c r="T883" s="78"/>
      <c r="U883" s="78"/>
      <c r="V883" s="78" t="s">
        <v>1</v>
      </c>
      <c r="W883" s="79"/>
      <c r="X883" s="75"/>
    </row>
    <row r="884" spans="1:37">
      <c r="D884" s="73" t="s">
        <v>1163</v>
      </c>
      <c r="E884" s="74"/>
      <c r="F884" s="75"/>
      <c r="G884" s="76"/>
      <c r="H884" s="76"/>
      <c r="I884" s="76"/>
      <c r="J884" s="76"/>
      <c r="K884" s="77"/>
      <c r="L884" s="77"/>
      <c r="M884" s="74"/>
      <c r="N884" s="74"/>
      <c r="O884" s="75"/>
      <c r="P884" s="75"/>
      <c r="Q884" s="74"/>
      <c r="R884" s="74"/>
      <c r="S884" s="74"/>
      <c r="T884" s="78"/>
      <c r="U884" s="78"/>
      <c r="V884" s="78" t="s">
        <v>1</v>
      </c>
      <c r="W884" s="79"/>
      <c r="X884" s="75"/>
    </row>
    <row r="885" spans="1:37">
      <c r="D885" s="73" t="s">
        <v>1164</v>
      </c>
      <c r="E885" s="74"/>
      <c r="F885" s="75"/>
      <c r="G885" s="76"/>
      <c r="H885" s="76"/>
      <c r="I885" s="76"/>
      <c r="J885" s="76"/>
      <c r="K885" s="77"/>
      <c r="L885" s="77"/>
      <c r="M885" s="74"/>
      <c r="N885" s="74"/>
      <c r="O885" s="75"/>
      <c r="P885" s="75"/>
      <c r="Q885" s="74"/>
      <c r="R885" s="74"/>
      <c r="S885" s="74"/>
      <c r="T885" s="78"/>
      <c r="U885" s="78"/>
      <c r="V885" s="78" t="s">
        <v>1</v>
      </c>
      <c r="W885" s="79"/>
      <c r="X885" s="75"/>
    </row>
    <row r="886" spans="1:37" ht="25.5">
      <c r="D886" s="73" t="s">
        <v>1165</v>
      </c>
      <c r="E886" s="74"/>
      <c r="F886" s="75"/>
      <c r="G886" s="76"/>
      <c r="H886" s="76"/>
      <c r="I886" s="76"/>
      <c r="J886" s="76"/>
      <c r="K886" s="77"/>
      <c r="L886" s="77"/>
      <c r="M886" s="74"/>
      <c r="N886" s="74"/>
      <c r="O886" s="75"/>
      <c r="P886" s="75"/>
      <c r="Q886" s="74"/>
      <c r="R886" s="74"/>
      <c r="S886" s="74"/>
      <c r="T886" s="78"/>
      <c r="U886" s="78"/>
      <c r="V886" s="78" t="s">
        <v>1</v>
      </c>
      <c r="W886" s="79"/>
      <c r="X886" s="75"/>
    </row>
    <row r="887" spans="1:37">
      <c r="A887" s="25">
        <v>179</v>
      </c>
      <c r="B887" s="26" t="s">
        <v>132</v>
      </c>
      <c r="C887" s="27" t="s">
        <v>1168</v>
      </c>
      <c r="D887" s="28" t="s">
        <v>570</v>
      </c>
      <c r="E887" s="29">
        <v>1</v>
      </c>
      <c r="F887" s="30" t="s">
        <v>237</v>
      </c>
      <c r="I887" s="31">
        <f>ROUND(E887*G887,2)</f>
        <v>0</v>
      </c>
      <c r="J887" s="31">
        <f>ROUND(E887*G887,2)</f>
        <v>0</v>
      </c>
      <c r="L887" s="32">
        <f>E887*K887</f>
        <v>0</v>
      </c>
      <c r="N887" s="29">
        <f>E887*M887</f>
        <v>0</v>
      </c>
      <c r="P887" s="30" t="s">
        <v>88</v>
      </c>
      <c r="V887" s="33" t="s">
        <v>68</v>
      </c>
      <c r="X887" s="27" t="s">
        <v>1168</v>
      </c>
      <c r="Y887" s="27" t="s">
        <v>1168</v>
      </c>
      <c r="Z887" s="30" t="s">
        <v>581</v>
      </c>
      <c r="AA887" s="27" t="s">
        <v>88</v>
      </c>
      <c r="AJ887" s="4" t="s">
        <v>673</v>
      </c>
      <c r="AK887" s="4" t="s">
        <v>92</v>
      </c>
    </row>
    <row r="888" spans="1:37">
      <c r="D888" s="73" t="s">
        <v>1160</v>
      </c>
      <c r="E888" s="74"/>
      <c r="F888" s="75"/>
      <c r="G888" s="76"/>
      <c r="H888" s="76"/>
      <c r="I888" s="76"/>
      <c r="J888" s="76"/>
      <c r="K888" s="77"/>
      <c r="L888" s="77"/>
      <c r="M888" s="74"/>
      <c r="N888" s="74"/>
      <c r="O888" s="75"/>
      <c r="P888" s="75"/>
      <c r="Q888" s="74"/>
      <c r="R888" s="74"/>
      <c r="S888" s="74"/>
      <c r="T888" s="78"/>
      <c r="U888" s="78"/>
      <c r="V888" s="78" t="s">
        <v>1</v>
      </c>
      <c r="W888" s="79"/>
      <c r="X888" s="75"/>
    </row>
    <row r="889" spans="1:37">
      <c r="D889" s="73" t="s">
        <v>1169</v>
      </c>
      <c r="E889" s="74"/>
      <c r="F889" s="75"/>
      <c r="G889" s="76"/>
      <c r="H889" s="76"/>
      <c r="I889" s="76"/>
      <c r="J889" s="76"/>
      <c r="K889" s="77"/>
      <c r="L889" s="77"/>
      <c r="M889" s="74"/>
      <c r="N889" s="74"/>
      <c r="O889" s="75"/>
      <c r="P889" s="75"/>
      <c r="Q889" s="74"/>
      <c r="R889" s="74"/>
      <c r="S889" s="74"/>
      <c r="T889" s="78"/>
      <c r="U889" s="78"/>
      <c r="V889" s="78" t="s">
        <v>1</v>
      </c>
      <c r="W889" s="79"/>
      <c r="X889" s="75"/>
    </row>
    <row r="890" spans="1:37" ht="25.5">
      <c r="D890" s="73" t="s">
        <v>1162</v>
      </c>
      <c r="E890" s="74"/>
      <c r="F890" s="75"/>
      <c r="G890" s="76"/>
      <c r="H890" s="76"/>
      <c r="I890" s="76"/>
      <c r="J890" s="76"/>
      <c r="K890" s="77"/>
      <c r="L890" s="77"/>
      <c r="M890" s="74"/>
      <c r="N890" s="74"/>
      <c r="O890" s="75"/>
      <c r="P890" s="75"/>
      <c r="Q890" s="74"/>
      <c r="R890" s="74"/>
      <c r="S890" s="74"/>
      <c r="T890" s="78"/>
      <c r="U890" s="78"/>
      <c r="V890" s="78" t="s">
        <v>1</v>
      </c>
      <c r="W890" s="79"/>
      <c r="X890" s="75"/>
    </row>
    <row r="891" spans="1:37">
      <c r="D891" s="73" t="s">
        <v>1163</v>
      </c>
      <c r="E891" s="74"/>
      <c r="F891" s="75"/>
      <c r="G891" s="76"/>
      <c r="H891" s="76"/>
      <c r="I891" s="76"/>
      <c r="J891" s="76"/>
      <c r="K891" s="77"/>
      <c r="L891" s="77"/>
      <c r="M891" s="74"/>
      <c r="N891" s="74"/>
      <c r="O891" s="75"/>
      <c r="P891" s="75"/>
      <c r="Q891" s="74"/>
      <c r="R891" s="74"/>
      <c r="S891" s="74"/>
      <c r="T891" s="78"/>
      <c r="U891" s="78"/>
      <c r="V891" s="78" t="s">
        <v>1</v>
      </c>
      <c r="W891" s="79"/>
      <c r="X891" s="75"/>
    </row>
    <row r="892" spans="1:37">
      <c r="D892" s="73" t="s">
        <v>1164</v>
      </c>
      <c r="E892" s="74"/>
      <c r="F892" s="75"/>
      <c r="G892" s="76"/>
      <c r="H892" s="76"/>
      <c r="I892" s="76"/>
      <c r="J892" s="76"/>
      <c r="K892" s="77"/>
      <c r="L892" s="77"/>
      <c r="M892" s="74"/>
      <c r="N892" s="74"/>
      <c r="O892" s="75"/>
      <c r="P892" s="75"/>
      <c r="Q892" s="74"/>
      <c r="R892" s="74"/>
      <c r="S892" s="74"/>
      <c r="T892" s="78"/>
      <c r="U892" s="78"/>
      <c r="V892" s="78" t="s">
        <v>1</v>
      </c>
      <c r="W892" s="79"/>
      <c r="X892" s="75"/>
    </row>
    <row r="893" spans="1:37" ht="25.5">
      <c r="D893" s="73" t="s">
        <v>1165</v>
      </c>
      <c r="E893" s="74"/>
      <c r="F893" s="75"/>
      <c r="G893" s="76"/>
      <c r="H893" s="76"/>
      <c r="I893" s="76"/>
      <c r="J893" s="76"/>
      <c r="K893" s="77"/>
      <c r="L893" s="77"/>
      <c r="M893" s="74"/>
      <c r="N893" s="74"/>
      <c r="O893" s="75"/>
      <c r="P893" s="75"/>
      <c r="Q893" s="74"/>
      <c r="R893" s="74"/>
      <c r="S893" s="74"/>
      <c r="T893" s="78"/>
      <c r="U893" s="78"/>
      <c r="V893" s="78" t="s">
        <v>1</v>
      </c>
      <c r="W893" s="79"/>
      <c r="X893" s="75"/>
    </row>
    <row r="894" spans="1:37" ht="25.5">
      <c r="A894" s="25">
        <v>180</v>
      </c>
      <c r="B894" s="26" t="s">
        <v>132</v>
      </c>
      <c r="C894" s="27" t="s">
        <v>1170</v>
      </c>
      <c r="D894" s="28" t="s">
        <v>572</v>
      </c>
      <c r="E894" s="29">
        <v>1</v>
      </c>
      <c r="F894" s="30" t="s">
        <v>237</v>
      </c>
      <c r="I894" s="31">
        <f>ROUND(E894*G894,2)</f>
        <v>0</v>
      </c>
      <c r="J894" s="31">
        <f>ROUND(E894*G894,2)</f>
        <v>0</v>
      </c>
      <c r="L894" s="32">
        <f>E894*K894</f>
        <v>0</v>
      </c>
      <c r="N894" s="29">
        <f>E894*M894</f>
        <v>0</v>
      </c>
      <c r="P894" s="30" t="s">
        <v>88</v>
      </c>
      <c r="V894" s="33" t="s">
        <v>68</v>
      </c>
      <c r="X894" s="27" t="s">
        <v>1170</v>
      </c>
      <c r="Y894" s="27" t="s">
        <v>1170</v>
      </c>
      <c r="Z894" s="30" t="s">
        <v>581</v>
      </c>
      <c r="AA894" s="27" t="s">
        <v>88</v>
      </c>
      <c r="AJ894" s="4" t="s">
        <v>673</v>
      </c>
      <c r="AK894" s="4" t="s">
        <v>92</v>
      </c>
    </row>
    <row r="895" spans="1:37">
      <c r="D895" s="73" t="s">
        <v>1160</v>
      </c>
      <c r="E895" s="74"/>
      <c r="F895" s="75"/>
      <c r="G895" s="76"/>
      <c r="H895" s="76"/>
      <c r="I895" s="76"/>
      <c r="J895" s="76"/>
      <c r="K895" s="77"/>
      <c r="L895" s="77"/>
      <c r="M895" s="74"/>
      <c r="N895" s="74"/>
      <c r="O895" s="75"/>
      <c r="P895" s="75"/>
      <c r="Q895" s="74"/>
      <c r="R895" s="74"/>
      <c r="S895" s="74"/>
      <c r="T895" s="78"/>
      <c r="U895" s="78"/>
      <c r="V895" s="78" t="s">
        <v>1</v>
      </c>
      <c r="W895" s="79"/>
      <c r="X895" s="75"/>
    </row>
    <row r="896" spans="1:37" ht="25.5">
      <c r="D896" s="73" t="s">
        <v>1171</v>
      </c>
      <c r="E896" s="74"/>
      <c r="F896" s="75"/>
      <c r="G896" s="76"/>
      <c r="H896" s="76"/>
      <c r="I896" s="76"/>
      <c r="J896" s="76"/>
      <c r="K896" s="77"/>
      <c r="L896" s="77"/>
      <c r="M896" s="74"/>
      <c r="N896" s="74"/>
      <c r="O896" s="75"/>
      <c r="P896" s="75"/>
      <c r="Q896" s="74"/>
      <c r="R896" s="74"/>
      <c r="S896" s="74"/>
      <c r="T896" s="78"/>
      <c r="U896" s="78"/>
      <c r="V896" s="78" t="s">
        <v>1</v>
      </c>
      <c r="W896" s="79"/>
      <c r="X896" s="75"/>
    </row>
    <row r="897" spans="1:37" ht="25.5">
      <c r="D897" s="73" t="s">
        <v>1162</v>
      </c>
      <c r="E897" s="74"/>
      <c r="F897" s="75"/>
      <c r="G897" s="76"/>
      <c r="H897" s="76"/>
      <c r="I897" s="76"/>
      <c r="J897" s="76"/>
      <c r="K897" s="77"/>
      <c r="L897" s="77"/>
      <c r="M897" s="74"/>
      <c r="N897" s="74"/>
      <c r="O897" s="75"/>
      <c r="P897" s="75"/>
      <c r="Q897" s="74"/>
      <c r="R897" s="74"/>
      <c r="S897" s="74"/>
      <c r="T897" s="78"/>
      <c r="U897" s="78"/>
      <c r="V897" s="78" t="s">
        <v>1</v>
      </c>
      <c r="W897" s="79"/>
      <c r="X897" s="75"/>
    </row>
    <row r="898" spans="1:37">
      <c r="D898" s="73" t="s">
        <v>1172</v>
      </c>
      <c r="E898" s="74"/>
      <c r="F898" s="75"/>
      <c r="G898" s="76"/>
      <c r="H898" s="76"/>
      <c r="I898" s="76"/>
      <c r="J898" s="76"/>
      <c r="K898" s="77"/>
      <c r="L898" s="77"/>
      <c r="M898" s="74"/>
      <c r="N898" s="74"/>
      <c r="O898" s="75"/>
      <c r="P898" s="75"/>
      <c r="Q898" s="74"/>
      <c r="R898" s="74"/>
      <c r="S898" s="74"/>
      <c r="T898" s="78"/>
      <c r="U898" s="78"/>
      <c r="V898" s="78" t="s">
        <v>1</v>
      </c>
      <c r="W898" s="79"/>
      <c r="X898" s="75"/>
    </row>
    <row r="899" spans="1:37">
      <c r="D899" s="73" t="s">
        <v>1164</v>
      </c>
      <c r="E899" s="74"/>
      <c r="F899" s="75"/>
      <c r="G899" s="76"/>
      <c r="H899" s="76"/>
      <c r="I899" s="76"/>
      <c r="J899" s="76"/>
      <c r="K899" s="77"/>
      <c r="L899" s="77"/>
      <c r="M899" s="74"/>
      <c r="N899" s="74"/>
      <c r="O899" s="75"/>
      <c r="P899" s="75"/>
      <c r="Q899" s="74"/>
      <c r="R899" s="74"/>
      <c r="S899" s="74"/>
      <c r="T899" s="78"/>
      <c r="U899" s="78"/>
      <c r="V899" s="78" t="s">
        <v>1</v>
      </c>
      <c r="W899" s="79"/>
      <c r="X899" s="75"/>
    </row>
    <row r="900" spans="1:37" ht="25.5">
      <c r="D900" s="73" t="s">
        <v>1165</v>
      </c>
      <c r="E900" s="74"/>
      <c r="F900" s="75"/>
      <c r="G900" s="76"/>
      <c r="H900" s="76"/>
      <c r="I900" s="76"/>
      <c r="J900" s="76"/>
      <c r="K900" s="77"/>
      <c r="L900" s="77"/>
      <c r="M900" s="74"/>
      <c r="N900" s="74"/>
      <c r="O900" s="75"/>
      <c r="P900" s="75"/>
      <c r="Q900" s="74"/>
      <c r="R900" s="74"/>
      <c r="S900" s="74"/>
      <c r="T900" s="78"/>
      <c r="U900" s="78"/>
      <c r="V900" s="78" t="s">
        <v>1</v>
      </c>
      <c r="W900" s="79"/>
      <c r="X900" s="75"/>
    </row>
    <row r="901" spans="1:37" ht="25.5">
      <c r="A901" s="25">
        <v>181</v>
      </c>
      <c r="B901" s="26" t="s">
        <v>132</v>
      </c>
      <c r="C901" s="27" t="s">
        <v>1173</v>
      </c>
      <c r="D901" s="28" t="s">
        <v>574</v>
      </c>
      <c r="E901" s="29">
        <v>1</v>
      </c>
      <c r="F901" s="30" t="s">
        <v>237</v>
      </c>
      <c r="I901" s="31">
        <f>ROUND(E901*G901,2)</f>
        <v>0</v>
      </c>
      <c r="J901" s="31">
        <f>ROUND(E901*G901,2)</f>
        <v>0</v>
      </c>
      <c r="L901" s="32">
        <f>E901*K901</f>
        <v>0</v>
      </c>
      <c r="N901" s="29">
        <f>E901*M901</f>
        <v>0</v>
      </c>
      <c r="P901" s="30" t="s">
        <v>88</v>
      </c>
      <c r="V901" s="33" t="s">
        <v>68</v>
      </c>
      <c r="X901" s="27" t="s">
        <v>1173</v>
      </c>
      <c r="Y901" s="27" t="s">
        <v>1173</v>
      </c>
      <c r="Z901" s="30" t="s">
        <v>581</v>
      </c>
      <c r="AA901" s="27" t="s">
        <v>88</v>
      </c>
      <c r="AJ901" s="4" t="s">
        <v>673</v>
      </c>
      <c r="AK901" s="4" t="s">
        <v>92</v>
      </c>
    </row>
    <row r="902" spans="1:37">
      <c r="D902" s="73" t="s">
        <v>1160</v>
      </c>
      <c r="E902" s="74"/>
      <c r="F902" s="75"/>
      <c r="G902" s="76"/>
      <c r="H902" s="76"/>
      <c r="I902" s="76"/>
      <c r="J902" s="76"/>
      <c r="K902" s="77"/>
      <c r="L902" s="77"/>
      <c r="M902" s="74"/>
      <c r="N902" s="74"/>
      <c r="O902" s="75"/>
      <c r="P902" s="75"/>
      <c r="Q902" s="74"/>
      <c r="R902" s="74"/>
      <c r="S902" s="74"/>
      <c r="T902" s="78"/>
      <c r="U902" s="78"/>
      <c r="V902" s="78" t="s">
        <v>1</v>
      </c>
      <c r="W902" s="79"/>
      <c r="X902" s="75"/>
    </row>
    <row r="903" spans="1:37">
      <c r="D903" s="73" t="s">
        <v>1174</v>
      </c>
      <c r="E903" s="74"/>
      <c r="F903" s="75"/>
      <c r="G903" s="76"/>
      <c r="H903" s="76"/>
      <c r="I903" s="76"/>
      <c r="J903" s="76"/>
      <c r="K903" s="77"/>
      <c r="L903" s="77"/>
      <c r="M903" s="74"/>
      <c r="N903" s="74"/>
      <c r="O903" s="75"/>
      <c r="P903" s="75"/>
      <c r="Q903" s="74"/>
      <c r="R903" s="74"/>
      <c r="S903" s="74"/>
      <c r="T903" s="78"/>
      <c r="U903" s="78"/>
      <c r="V903" s="78" t="s">
        <v>1</v>
      </c>
      <c r="W903" s="79"/>
      <c r="X903" s="75"/>
    </row>
    <row r="904" spans="1:37" ht="25.5">
      <c r="D904" s="73" t="s">
        <v>1162</v>
      </c>
      <c r="E904" s="74"/>
      <c r="F904" s="75"/>
      <c r="G904" s="76"/>
      <c r="H904" s="76"/>
      <c r="I904" s="76"/>
      <c r="J904" s="76"/>
      <c r="K904" s="77"/>
      <c r="L904" s="77"/>
      <c r="M904" s="74"/>
      <c r="N904" s="74"/>
      <c r="O904" s="75"/>
      <c r="P904" s="75"/>
      <c r="Q904" s="74"/>
      <c r="R904" s="74"/>
      <c r="S904" s="74"/>
      <c r="T904" s="78"/>
      <c r="U904" s="78"/>
      <c r="V904" s="78" t="s">
        <v>1</v>
      </c>
      <c r="W904" s="79"/>
      <c r="X904" s="75"/>
    </row>
    <row r="905" spans="1:37">
      <c r="D905" s="73" t="s">
        <v>1163</v>
      </c>
      <c r="E905" s="74"/>
      <c r="F905" s="75"/>
      <c r="G905" s="76"/>
      <c r="H905" s="76"/>
      <c r="I905" s="76"/>
      <c r="J905" s="76"/>
      <c r="K905" s="77"/>
      <c r="L905" s="77"/>
      <c r="M905" s="74"/>
      <c r="N905" s="74"/>
      <c r="O905" s="75"/>
      <c r="P905" s="75"/>
      <c r="Q905" s="74"/>
      <c r="R905" s="74"/>
      <c r="S905" s="74"/>
      <c r="T905" s="78"/>
      <c r="U905" s="78"/>
      <c r="V905" s="78" t="s">
        <v>1</v>
      </c>
      <c r="W905" s="79"/>
      <c r="X905" s="75"/>
    </row>
    <row r="906" spans="1:37">
      <c r="D906" s="73" t="s">
        <v>1164</v>
      </c>
      <c r="E906" s="74"/>
      <c r="F906" s="75"/>
      <c r="G906" s="76"/>
      <c r="H906" s="76"/>
      <c r="I906" s="76"/>
      <c r="J906" s="76"/>
      <c r="K906" s="77"/>
      <c r="L906" s="77"/>
      <c r="M906" s="74"/>
      <c r="N906" s="74"/>
      <c r="O906" s="75"/>
      <c r="P906" s="75"/>
      <c r="Q906" s="74"/>
      <c r="R906" s="74"/>
      <c r="S906" s="74"/>
      <c r="T906" s="78"/>
      <c r="U906" s="78"/>
      <c r="V906" s="78" t="s">
        <v>1</v>
      </c>
      <c r="W906" s="79"/>
      <c r="X906" s="75"/>
    </row>
    <row r="907" spans="1:37" ht="25.5">
      <c r="D907" s="73" t="s">
        <v>1165</v>
      </c>
      <c r="E907" s="74"/>
      <c r="F907" s="75"/>
      <c r="G907" s="76"/>
      <c r="H907" s="76"/>
      <c r="I907" s="76"/>
      <c r="J907" s="76"/>
      <c r="K907" s="77"/>
      <c r="L907" s="77"/>
      <c r="M907" s="74"/>
      <c r="N907" s="74"/>
      <c r="O907" s="75"/>
      <c r="P907" s="75"/>
      <c r="Q907" s="74"/>
      <c r="R907" s="74"/>
      <c r="S907" s="74"/>
      <c r="T907" s="78"/>
      <c r="U907" s="78"/>
      <c r="V907" s="78" t="s">
        <v>1</v>
      </c>
      <c r="W907" s="79"/>
      <c r="X907" s="75"/>
    </row>
    <row r="908" spans="1:37" ht="25.5">
      <c r="A908" s="25">
        <v>182</v>
      </c>
      <c r="B908" s="26" t="s">
        <v>132</v>
      </c>
      <c r="C908" s="27" t="s">
        <v>1175</v>
      </c>
      <c r="D908" s="28" t="s">
        <v>575</v>
      </c>
      <c r="E908" s="29">
        <v>1</v>
      </c>
      <c r="F908" s="30" t="s">
        <v>237</v>
      </c>
      <c r="I908" s="31">
        <f>ROUND(E908*G908,2)</f>
        <v>0</v>
      </c>
      <c r="J908" s="31">
        <f>ROUND(E908*G908,2)</f>
        <v>0</v>
      </c>
      <c r="L908" s="32">
        <f>E908*K908</f>
        <v>0</v>
      </c>
      <c r="N908" s="29">
        <f>E908*M908</f>
        <v>0</v>
      </c>
      <c r="P908" s="30" t="s">
        <v>88</v>
      </c>
      <c r="V908" s="33" t="s">
        <v>68</v>
      </c>
      <c r="X908" s="27" t="s">
        <v>1175</v>
      </c>
      <c r="Y908" s="27" t="s">
        <v>1175</v>
      </c>
      <c r="Z908" s="30" t="s">
        <v>581</v>
      </c>
      <c r="AA908" s="27" t="s">
        <v>88</v>
      </c>
      <c r="AJ908" s="4" t="s">
        <v>673</v>
      </c>
      <c r="AK908" s="4" t="s">
        <v>92</v>
      </c>
    </row>
    <row r="909" spans="1:37">
      <c r="D909" s="73" t="s">
        <v>1160</v>
      </c>
      <c r="E909" s="74"/>
      <c r="F909" s="75"/>
      <c r="G909" s="76"/>
      <c r="H909" s="76"/>
      <c r="I909" s="76"/>
      <c r="J909" s="76"/>
      <c r="K909" s="77"/>
      <c r="L909" s="77"/>
      <c r="M909" s="74"/>
      <c r="N909" s="74"/>
      <c r="O909" s="75"/>
      <c r="P909" s="75"/>
      <c r="Q909" s="74"/>
      <c r="R909" s="74"/>
      <c r="S909" s="74"/>
      <c r="T909" s="78"/>
      <c r="U909" s="78"/>
      <c r="V909" s="78" t="s">
        <v>1</v>
      </c>
      <c r="W909" s="79"/>
      <c r="X909" s="75"/>
    </row>
    <row r="910" spans="1:37">
      <c r="D910" s="73" t="s">
        <v>1176</v>
      </c>
      <c r="E910" s="74"/>
      <c r="F910" s="75"/>
      <c r="G910" s="76"/>
      <c r="H910" s="76"/>
      <c r="I910" s="76"/>
      <c r="J910" s="76"/>
      <c r="K910" s="77"/>
      <c r="L910" s="77"/>
      <c r="M910" s="74"/>
      <c r="N910" s="74"/>
      <c r="O910" s="75"/>
      <c r="P910" s="75"/>
      <c r="Q910" s="74"/>
      <c r="R910" s="74"/>
      <c r="S910" s="74"/>
      <c r="T910" s="78"/>
      <c r="U910" s="78"/>
      <c r="V910" s="78" t="s">
        <v>1</v>
      </c>
      <c r="W910" s="79"/>
      <c r="X910" s="75"/>
    </row>
    <row r="911" spans="1:37" ht="25.5">
      <c r="D911" s="73" t="s">
        <v>1162</v>
      </c>
      <c r="E911" s="74"/>
      <c r="F911" s="75"/>
      <c r="G911" s="76"/>
      <c r="H911" s="76"/>
      <c r="I911" s="76"/>
      <c r="J911" s="76"/>
      <c r="K911" s="77"/>
      <c r="L911" s="77"/>
      <c r="M911" s="74"/>
      <c r="N911" s="74"/>
      <c r="O911" s="75"/>
      <c r="P911" s="75"/>
      <c r="Q911" s="74"/>
      <c r="R911" s="74"/>
      <c r="S911" s="74"/>
      <c r="T911" s="78"/>
      <c r="U911" s="78"/>
      <c r="V911" s="78" t="s">
        <v>1</v>
      </c>
      <c r="W911" s="79"/>
      <c r="X911" s="75"/>
    </row>
    <row r="912" spans="1:37">
      <c r="D912" s="73" t="s">
        <v>1163</v>
      </c>
      <c r="E912" s="74"/>
      <c r="F912" s="75"/>
      <c r="G912" s="76"/>
      <c r="H912" s="76"/>
      <c r="I912" s="76"/>
      <c r="J912" s="76"/>
      <c r="K912" s="77"/>
      <c r="L912" s="77"/>
      <c r="M912" s="74"/>
      <c r="N912" s="74"/>
      <c r="O912" s="75"/>
      <c r="P912" s="75"/>
      <c r="Q912" s="74"/>
      <c r="R912" s="74"/>
      <c r="S912" s="74"/>
      <c r="T912" s="78"/>
      <c r="U912" s="78"/>
      <c r="V912" s="78" t="s">
        <v>1</v>
      </c>
      <c r="W912" s="79"/>
      <c r="X912" s="75"/>
    </row>
    <row r="913" spans="1:37">
      <c r="D913" s="73" t="s">
        <v>1164</v>
      </c>
      <c r="E913" s="74"/>
      <c r="F913" s="75"/>
      <c r="G913" s="76"/>
      <c r="H913" s="76"/>
      <c r="I913" s="76"/>
      <c r="J913" s="76"/>
      <c r="K913" s="77"/>
      <c r="L913" s="77"/>
      <c r="M913" s="74"/>
      <c r="N913" s="74"/>
      <c r="O913" s="75"/>
      <c r="P913" s="75"/>
      <c r="Q913" s="74"/>
      <c r="R913" s="74"/>
      <c r="S913" s="74"/>
      <c r="T913" s="78"/>
      <c r="U913" s="78"/>
      <c r="V913" s="78" t="s">
        <v>1</v>
      </c>
      <c r="W913" s="79"/>
      <c r="X913" s="75"/>
    </row>
    <row r="914" spans="1:37" ht="25.5">
      <c r="D914" s="73" t="s">
        <v>1165</v>
      </c>
      <c r="E914" s="74"/>
      <c r="F914" s="75"/>
      <c r="G914" s="76"/>
      <c r="H914" s="76"/>
      <c r="I914" s="76"/>
      <c r="J914" s="76"/>
      <c r="K914" s="77"/>
      <c r="L914" s="77"/>
      <c r="M914" s="74"/>
      <c r="N914" s="74"/>
      <c r="O914" s="75"/>
      <c r="P914" s="75"/>
      <c r="Q914" s="74"/>
      <c r="R914" s="74"/>
      <c r="S914" s="74"/>
      <c r="T914" s="78"/>
      <c r="U914" s="78"/>
      <c r="V914" s="78" t="s">
        <v>1</v>
      </c>
      <c r="W914" s="79"/>
      <c r="X914" s="75"/>
    </row>
    <row r="915" spans="1:37" ht="25.5">
      <c r="A915" s="25">
        <v>183</v>
      </c>
      <c r="B915" s="26" t="s">
        <v>132</v>
      </c>
      <c r="C915" s="27" t="s">
        <v>1177</v>
      </c>
      <c r="D915" s="28" t="s">
        <v>576</v>
      </c>
      <c r="E915" s="29">
        <v>1</v>
      </c>
      <c r="F915" s="30" t="s">
        <v>237</v>
      </c>
      <c r="I915" s="31">
        <f>ROUND(E915*G915,2)</f>
        <v>0</v>
      </c>
      <c r="J915" s="31">
        <f>ROUND(E915*G915,2)</f>
        <v>0</v>
      </c>
      <c r="L915" s="32">
        <f>E915*K915</f>
        <v>0</v>
      </c>
      <c r="N915" s="29">
        <f>E915*M915</f>
        <v>0</v>
      </c>
      <c r="P915" s="30" t="s">
        <v>88</v>
      </c>
      <c r="V915" s="33" t="s">
        <v>68</v>
      </c>
      <c r="X915" s="27" t="s">
        <v>1177</v>
      </c>
      <c r="Y915" s="27" t="s">
        <v>1177</v>
      </c>
      <c r="Z915" s="30" t="s">
        <v>581</v>
      </c>
      <c r="AA915" s="27" t="s">
        <v>88</v>
      </c>
      <c r="AJ915" s="4" t="s">
        <v>673</v>
      </c>
      <c r="AK915" s="4" t="s">
        <v>92</v>
      </c>
    </row>
    <row r="916" spans="1:37">
      <c r="D916" s="73" t="s">
        <v>1160</v>
      </c>
      <c r="E916" s="74"/>
      <c r="F916" s="75"/>
      <c r="G916" s="76"/>
      <c r="H916" s="76"/>
      <c r="I916" s="76"/>
      <c r="J916" s="76"/>
      <c r="K916" s="77"/>
      <c r="L916" s="77"/>
      <c r="M916" s="74"/>
      <c r="N916" s="74"/>
      <c r="O916" s="75"/>
      <c r="P916" s="75"/>
      <c r="Q916" s="74"/>
      <c r="R916" s="74"/>
      <c r="S916" s="74"/>
      <c r="T916" s="78"/>
      <c r="U916" s="78"/>
      <c r="V916" s="78" t="s">
        <v>1</v>
      </c>
      <c r="W916" s="79"/>
      <c r="X916" s="75"/>
    </row>
    <row r="917" spans="1:37">
      <c r="D917" s="73" t="s">
        <v>1178</v>
      </c>
      <c r="E917" s="74"/>
      <c r="F917" s="75"/>
      <c r="G917" s="76"/>
      <c r="H917" s="76"/>
      <c r="I917" s="76"/>
      <c r="J917" s="76"/>
      <c r="K917" s="77"/>
      <c r="L917" s="77"/>
      <c r="M917" s="74"/>
      <c r="N917" s="74"/>
      <c r="O917" s="75"/>
      <c r="P917" s="75"/>
      <c r="Q917" s="74"/>
      <c r="R917" s="74"/>
      <c r="S917" s="74"/>
      <c r="T917" s="78"/>
      <c r="U917" s="78"/>
      <c r="V917" s="78" t="s">
        <v>1</v>
      </c>
      <c r="W917" s="79"/>
      <c r="X917" s="75"/>
    </row>
    <row r="918" spans="1:37" ht="25.5">
      <c r="D918" s="73" t="s">
        <v>1162</v>
      </c>
      <c r="E918" s="74"/>
      <c r="F918" s="75"/>
      <c r="G918" s="76"/>
      <c r="H918" s="76"/>
      <c r="I918" s="76"/>
      <c r="J918" s="76"/>
      <c r="K918" s="77"/>
      <c r="L918" s="77"/>
      <c r="M918" s="74"/>
      <c r="N918" s="74"/>
      <c r="O918" s="75"/>
      <c r="P918" s="75"/>
      <c r="Q918" s="74"/>
      <c r="R918" s="74"/>
      <c r="S918" s="74"/>
      <c r="T918" s="78"/>
      <c r="U918" s="78"/>
      <c r="V918" s="78" t="s">
        <v>1</v>
      </c>
      <c r="W918" s="79"/>
      <c r="X918" s="75"/>
    </row>
    <row r="919" spans="1:37">
      <c r="D919" s="73" t="s">
        <v>1163</v>
      </c>
      <c r="E919" s="74"/>
      <c r="F919" s="75"/>
      <c r="G919" s="76"/>
      <c r="H919" s="76"/>
      <c r="I919" s="76"/>
      <c r="J919" s="76"/>
      <c r="K919" s="77"/>
      <c r="L919" s="77"/>
      <c r="M919" s="74"/>
      <c r="N919" s="74"/>
      <c r="O919" s="75"/>
      <c r="P919" s="75"/>
      <c r="Q919" s="74"/>
      <c r="R919" s="74"/>
      <c r="S919" s="74"/>
      <c r="T919" s="78"/>
      <c r="U919" s="78"/>
      <c r="V919" s="78" t="s">
        <v>1</v>
      </c>
      <c r="W919" s="79"/>
      <c r="X919" s="75"/>
    </row>
    <row r="920" spans="1:37">
      <c r="D920" s="73" t="s">
        <v>1164</v>
      </c>
      <c r="E920" s="74"/>
      <c r="F920" s="75"/>
      <c r="G920" s="76"/>
      <c r="H920" s="76"/>
      <c r="I920" s="76"/>
      <c r="J920" s="76"/>
      <c r="K920" s="77"/>
      <c r="L920" s="77"/>
      <c r="M920" s="74"/>
      <c r="N920" s="74"/>
      <c r="O920" s="75"/>
      <c r="P920" s="75"/>
      <c r="Q920" s="74"/>
      <c r="R920" s="74"/>
      <c r="S920" s="74"/>
      <c r="T920" s="78"/>
      <c r="U920" s="78"/>
      <c r="V920" s="78" t="s">
        <v>1</v>
      </c>
      <c r="W920" s="79"/>
      <c r="X920" s="75"/>
    </row>
    <row r="921" spans="1:37" ht="25.5">
      <c r="D921" s="73" t="s">
        <v>1165</v>
      </c>
      <c r="E921" s="74"/>
      <c r="F921" s="75"/>
      <c r="G921" s="76"/>
      <c r="H921" s="76"/>
      <c r="I921" s="76"/>
      <c r="J921" s="76"/>
      <c r="K921" s="77"/>
      <c r="L921" s="77"/>
      <c r="M921" s="74"/>
      <c r="N921" s="74"/>
      <c r="O921" s="75"/>
      <c r="P921" s="75"/>
      <c r="Q921" s="74"/>
      <c r="R921" s="74"/>
      <c r="S921" s="74"/>
      <c r="T921" s="78"/>
      <c r="U921" s="78"/>
      <c r="V921" s="78" t="s">
        <v>1</v>
      </c>
      <c r="W921" s="79"/>
      <c r="X921" s="75"/>
    </row>
    <row r="922" spans="1:37" ht="25.5">
      <c r="A922" s="25">
        <v>184</v>
      </c>
      <c r="B922" s="26" t="s">
        <v>132</v>
      </c>
      <c r="C922" s="27" t="s">
        <v>1179</v>
      </c>
      <c r="D922" s="28" t="s">
        <v>577</v>
      </c>
      <c r="E922" s="29">
        <v>1</v>
      </c>
      <c r="F922" s="30" t="s">
        <v>237</v>
      </c>
      <c r="I922" s="31">
        <f>ROUND(E922*G922,2)</f>
        <v>0</v>
      </c>
      <c r="J922" s="31">
        <f>ROUND(E922*G922,2)</f>
        <v>0</v>
      </c>
      <c r="L922" s="32">
        <f>E922*K922</f>
        <v>0</v>
      </c>
      <c r="N922" s="29">
        <f>E922*M922</f>
        <v>0</v>
      </c>
      <c r="P922" s="30" t="s">
        <v>88</v>
      </c>
      <c r="V922" s="33" t="s">
        <v>68</v>
      </c>
      <c r="X922" s="27" t="s">
        <v>1179</v>
      </c>
      <c r="Y922" s="27" t="s">
        <v>1179</v>
      </c>
      <c r="Z922" s="30" t="s">
        <v>581</v>
      </c>
      <c r="AA922" s="27" t="s">
        <v>88</v>
      </c>
      <c r="AJ922" s="4" t="s">
        <v>673</v>
      </c>
      <c r="AK922" s="4" t="s">
        <v>92</v>
      </c>
    </row>
    <row r="923" spans="1:37">
      <c r="D923" s="73" t="s">
        <v>1160</v>
      </c>
      <c r="E923" s="74"/>
      <c r="F923" s="75"/>
      <c r="G923" s="76"/>
      <c r="H923" s="76"/>
      <c r="I923" s="76"/>
      <c r="J923" s="76"/>
      <c r="K923" s="77"/>
      <c r="L923" s="77"/>
      <c r="M923" s="74"/>
      <c r="N923" s="74"/>
      <c r="O923" s="75"/>
      <c r="P923" s="75"/>
      <c r="Q923" s="74"/>
      <c r="R923" s="74"/>
      <c r="S923" s="74"/>
      <c r="T923" s="78"/>
      <c r="U923" s="78"/>
      <c r="V923" s="78" t="s">
        <v>1</v>
      </c>
      <c r="W923" s="79"/>
      <c r="X923" s="75"/>
    </row>
    <row r="924" spans="1:37" ht="25.5">
      <c r="D924" s="73" t="s">
        <v>1180</v>
      </c>
      <c r="E924" s="74"/>
      <c r="F924" s="75"/>
      <c r="G924" s="76"/>
      <c r="H924" s="76"/>
      <c r="I924" s="76"/>
      <c r="J924" s="76"/>
      <c r="K924" s="77"/>
      <c r="L924" s="77"/>
      <c r="M924" s="74"/>
      <c r="N924" s="74"/>
      <c r="O924" s="75"/>
      <c r="P924" s="75"/>
      <c r="Q924" s="74"/>
      <c r="R924" s="74"/>
      <c r="S924" s="74"/>
      <c r="T924" s="78"/>
      <c r="U924" s="78"/>
      <c r="V924" s="78" t="s">
        <v>1</v>
      </c>
      <c r="W924" s="79"/>
      <c r="X924" s="75"/>
    </row>
    <row r="925" spans="1:37" ht="25.5">
      <c r="D925" s="73" t="s">
        <v>1162</v>
      </c>
      <c r="E925" s="74"/>
      <c r="F925" s="75"/>
      <c r="G925" s="76"/>
      <c r="H925" s="76"/>
      <c r="I925" s="76"/>
      <c r="J925" s="76"/>
      <c r="K925" s="77"/>
      <c r="L925" s="77"/>
      <c r="M925" s="74"/>
      <c r="N925" s="74"/>
      <c r="O925" s="75"/>
      <c r="P925" s="75"/>
      <c r="Q925" s="74"/>
      <c r="R925" s="74"/>
      <c r="S925" s="74"/>
      <c r="T925" s="78"/>
      <c r="U925" s="78"/>
      <c r="V925" s="78" t="s">
        <v>1</v>
      </c>
      <c r="W925" s="79"/>
      <c r="X925" s="75"/>
    </row>
    <row r="926" spans="1:37">
      <c r="D926" s="73" t="s">
        <v>1172</v>
      </c>
      <c r="E926" s="74"/>
      <c r="F926" s="75"/>
      <c r="G926" s="76"/>
      <c r="H926" s="76"/>
      <c r="I926" s="76"/>
      <c r="J926" s="76"/>
      <c r="K926" s="77"/>
      <c r="L926" s="77"/>
      <c r="M926" s="74"/>
      <c r="N926" s="74"/>
      <c r="O926" s="75"/>
      <c r="P926" s="75"/>
      <c r="Q926" s="74"/>
      <c r="R926" s="74"/>
      <c r="S926" s="74"/>
      <c r="T926" s="78"/>
      <c r="U926" s="78"/>
      <c r="V926" s="78" t="s">
        <v>1</v>
      </c>
      <c r="W926" s="79"/>
      <c r="X926" s="75"/>
    </row>
    <row r="927" spans="1:37">
      <c r="D927" s="73" t="s">
        <v>1164</v>
      </c>
      <c r="E927" s="74"/>
      <c r="F927" s="75"/>
      <c r="G927" s="76"/>
      <c r="H927" s="76"/>
      <c r="I927" s="76"/>
      <c r="J927" s="76"/>
      <c r="K927" s="77"/>
      <c r="L927" s="77"/>
      <c r="M927" s="74"/>
      <c r="N927" s="74"/>
      <c r="O927" s="75"/>
      <c r="P927" s="75"/>
      <c r="Q927" s="74"/>
      <c r="R927" s="74"/>
      <c r="S927" s="74"/>
      <c r="T927" s="78"/>
      <c r="U927" s="78"/>
      <c r="V927" s="78" t="s">
        <v>1</v>
      </c>
      <c r="W927" s="79"/>
      <c r="X927" s="75"/>
    </row>
    <row r="928" spans="1:37" ht="25.5">
      <c r="D928" s="73" t="s">
        <v>1165</v>
      </c>
      <c r="E928" s="74"/>
      <c r="F928" s="75"/>
      <c r="G928" s="76"/>
      <c r="H928" s="76"/>
      <c r="I928" s="76"/>
      <c r="J928" s="76"/>
      <c r="K928" s="77"/>
      <c r="L928" s="77"/>
      <c r="M928" s="74"/>
      <c r="N928" s="74"/>
      <c r="O928" s="75"/>
      <c r="P928" s="75"/>
      <c r="Q928" s="74"/>
      <c r="R928" s="74"/>
      <c r="S928" s="74"/>
      <c r="T928" s="78"/>
      <c r="U928" s="78"/>
      <c r="V928" s="78" t="s">
        <v>1</v>
      </c>
      <c r="W928" s="79"/>
      <c r="X928" s="75"/>
    </row>
    <row r="929" spans="1:37" ht="25.5">
      <c r="A929" s="25">
        <v>185</v>
      </c>
      <c r="B929" s="26" t="s">
        <v>1133</v>
      </c>
      <c r="C929" s="27" t="s">
        <v>1181</v>
      </c>
      <c r="D929" s="28" t="s">
        <v>1182</v>
      </c>
      <c r="E929" s="29">
        <v>6.64</v>
      </c>
      <c r="F929" s="30" t="s">
        <v>438</v>
      </c>
      <c r="H929" s="31">
        <f>ROUND(E929*G929,2)</f>
        <v>0</v>
      </c>
      <c r="J929" s="31">
        <f>ROUND(E929*G929,2)</f>
        <v>0</v>
      </c>
      <c r="K929" s="32">
        <v>8.0000000000000007E-5</v>
      </c>
      <c r="L929" s="32">
        <f>E929*K929</f>
        <v>5.3120000000000001E-4</v>
      </c>
      <c r="N929" s="29">
        <f>E929*M929</f>
        <v>0</v>
      </c>
      <c r="P929" s="30" t="s">
        <v>88</v>
      </c>
      <c r="V929" s="33" t="s">
        <v>654</v>
      </c>
      <c r="X929" s="27" t="s">
        <v>1183</v>
      </c>
      <c r="Y929" s="27" t="s">
        <v>1181</v>
      </c>
      <c r="Z929" s="30" t="s">
        <v>565</v>
      </c>
      <c r="AJ929" s="4" t="s">
        <v>656</v>
      </c>
      <c r="AK929" s="4" t="s">
        <v>92</v>
      </c>
    </row>
    <row r="930" spans="1:37">
      <c r="D930" s="66" t="s">
        <v>1184</v>
      </c>
      <c r="E930" s="67"/>
      <c r="F930" s="68"/>
      <c r="G930" s="69"/>
      <c r="H930" s="69"/>
      <c r="I930" s="69"/>
      <c r="J930" s="69"/>
      <c r="K930" s="70"/>
      <c r="L930" s="70"/>
      <c r="M930" s="67"/>
      <c r="N930" s="67"/>
      <c r="O930" s="68"/>
      <c r="P930" s="68"/>
      <c r="Q930" s="67"/>
      <c r="R930" s="67"/>
      <c r="S930" s="67"/>
      <c r="T930" s="71"/>
      <c r="U930" s="71"/>
      <c r="V930" s="71" t="s">
        <v>0</v>
      </c>
      <c r="W930" s="72"/>
      <c r="X930" s="68"/>
    </row>
    <row r="931" spans="1:37">
      <c r="D931" s="66" t="s">
        <v>1185</v>
      </c>
      <c r="E931" s="67"/>
      <c r="F931" s="68"/>
      <c r="G931" s="69"/>
      <c r="H931" s="69"/>
      <c r="I931" s="69"/>
      <c r="J931" s="69"/>
      <c r="K931" s="70"/>
      <c r="L931" s="70"/>
      <c r="M931" s="67"/>
      <c r="N931" s="67"/>
      <c r="O931" s="68"/>
      <c r="P931" s="68"/>
      <c r="Q931" s="67"/>
      <c r="R931" s="67"/>
      <c r="S931" s="67"/>
      <c r="T931" s="71"/>
      <c r="U931" s="71"/>
      <c r="V931" s="71" t="s">
        <v>0</v>
      </c>
      <c r="W931" s="72"/>
      <c r="X931" s="68"/>
    </row>
    <row r="932" spans="1:37" ht="25.5">
      <c r="A932" s="25">
        <v>186</v>
      </c>
      <c r="B932" s="26" t="s">
        <v>132</v>
      </c>
      <c r="C932" s="27" t="s">
        <v>1186</v>
      </c>
      <c r="D932" s="28" t="s">
        <v>1187</v>
      </c>
      <c r="E932" s="29">
        <v>1</v>
      </c>
      <c r="F932" s="30" t="s">
        <v>237</v>
      </c>
      <c r="I932" s="31">
        <f>ROUND(E932*G932,2)</f>
        <v>0</v>
      </c>
      <c r="J932" s="31">
        <f>ROUND(E932*G932,2)</f>
        <v>0</v>
      </c>
      <c r="L932" s="32">
        <f>E932*K932</f>
        <v>0</v>
      </c>
      <c r="N932" s="29">
        <f>E932*M932</f>
        <v>0</v>
      </c>
      <c r="P932" s="30" t="s">
        <v>88</v>
      </c>
      <c r="V932" s="33" t="s">
        <v>68</v>
      </c>
      <c r="X932" s="27" t="s">
        <v>1186</v>
      </c>
      <c r="Y932" s="27" t="s">
        <v>1186</v>
      </c>
      <c r="Z932" s="30" t="s">
        <v>581</v>
      </c>
      <c r="AA932" s="27" t="s">
        <v>88</v>
      </c>
      <c r="AJ932" s="4" t="s">
        <v>673</v>
      </c>
      <c r="AK932" s="4" t="s">
        <v>92</v>
      </c>
    </row>
    <row r="933" spans="1:37">
      <c r="D933" s="73" t="s">
        <v>1188</v>
      </c>
      <c r="E933" s="74"/>
      <c r="F933" s="75"/>
      <c r="G933" s="76"/>
      <c r="H933" s="76"/>
      <c r="I933" s="76"/>
      <c r="J933" s="76"/>
      <c r="K933" s="77"/>
      <c r="L933" s="77"/>
      <c r="M933" s="74"/>
      <c r="N933" s="74"/>
      <c r="O933" s="75"/>
      <c r="P933" s="75"/>
      <c r="Q933" s="74"/>
      <c r="R933" s="74"/>
      <c r="S933" s="74"/>
      <c r="T933" s="78"/>
      <c r="U933" s="78"/>
      <c r="V933" s="78" t="s">
        <v>1</v>
      </c>
      <c r="W933" s="79"/>
      <c r="X933" s="75"/>
    </row>
    <row r="934" spans="1:37">
      <c r="D934" s="73" t="s">
        <v>1189</v>
      </c>
      <c r="E934" s="74"/>
      <c r="F934" s="75"/>
      <c r="G934" s="76"/>
      <c r="H934" s="76"/>
      <c r="I934" s="76"/>
      <c r="J934" s="76"/>
      <c r="K934" s="77"/>
      <c r="L934" s="77"/>
      <c r="M934" s="74"/>
      <c r="N934" s="74"/>
      <c r="O934" s="75"/>
      <c r="P934" s="75"/>
      <c r="Q934" s="74"/>
      <c r="R934" s="74"/>
      <c r="S934" s="74"/>
      <c r="T934" s="78"/>
      <c r="U934" s="78"/>
      <c r="V934" s="78" t="s">
        <v>1</v>
      </c>
      <c r="W934" s="79"/>
      <c r="X934" s="75"/>
    </row>
    <row r="935" spans="1:37" ht="25.5">
      <c r="D935" s="73" t="s">
        <v>1190</v>
      </c>
      <c r="E935" s="74"/>
      <c r="F935" s="75"/>
      <c r="G935" s="76"/>
      <c r="H935" s="76"/>
      <c r="I935" s="76"/>
      <c r="J935" s="76"/>
      <c r="K935" s="77"/>
      <c r="L935" s="77"/>
      <c r="M935" s="74"/>
      <c r="N935" s="74"/>
      <c r="O935" s="75"/>
      <c r="P935" s="75"/>
      <c r="Q935" s="74"/>
      <c r="R935" s="74"/>
      <c r="S935" s="74"/>
      <c r="T935" s="78"/>
      <c r="U935" s="78"/>
      <c r="V935" s="78" t="s">
        <v>1</v>
      </c>
      <c r="W935" s="79"/>
      <c r="X935" s="75"/>
    </row>
    <row r="936" spans="1:37">
      <c r="D936" s="73" t="s">
        <v>1191</v>
      </c>
      <c r="E936" s="74"/>
      <c r="F936" s="75"/>
      <c r="G936" s="76"/>
      <c r="H936" s="76"/>
      <c r="I936" s="76"/>
      <c r="J936" s="76"/>
      <c r="K936" s="77"/>
      <c r="L936" s="77"/>
      <c r="M936" s="74"/>
      <c r="N936" s="74"/>
      <c r="O936" s="75"/>
      <c r="P936" s="75"/>
      <c r="Q936" s="74"/>
      <c r="R936" s="74"/>
      <c r="S936" s="74"/>
      <c r="T936" s="78"/>
      <c r="U936" s="78"/>
      <c r="V936" s="78" t="s">
        <v>1</v>
      </c>
      <c r="W936" s="79"/>
      <c r="X936" s="75"/>
    </row>
    <row r="937" spans="1:37" ht="25.5">
      <c r="D937" s="73" t="s">
        <v>1192</v>
      </c>
      <c r="E937" s="74"/>
      <c r="F937" s="75"/>
      <c r="G937" s="76"/>
      <c r="H937" s="76"/>
      <c r="I937" s="76"/>
      <c r="J937" s="76"/>
      <c r="K937" s="77"/>
      <c r="L937" s="77"/>
      <c r="M937" s="74"/>
      <c r="N937" s="74"/>
      <c r="O937" s="75"/>
      <c r="P937" s="75"/>
      <c r="Q937" s="74"/>
      <c r="R937" s="74"/>
      <c r="S937" s="74"/>
      <c r="T937" s="78"/>
      <c r="U937" s="78"/>
      <c r="V937" s="78" t="s">
        <v>1</v>
      </c>
      <c r="W937" s="79"/>
      <c r="X937" s="75"/>
    </row>
    <row r="938" spans="1:37">
      <c r="D938" s="73" t="s">
        <v>1193</v>
      </c>
      <c r="E938" s="74"/>
      <c r="F938" s="75"/>
      <c r="G938" s="76"/>
      <c r="H938" s="76"/>
      <c r="I938" s="76"/>
      <c r="J938" s="76"/>
      <c r="K938" s="77"/>
      <c r="L938" s="77"/>
      <c r="M938" s="74"/>
      <c r="N938" s="74"/>
      <c r="O938" s="75"/>
      <c r="P938" s="75"/>
      <c r="Q938" s="74"/>
      <c r="R938" s="74"/>
      <c r="S938" s="74"/>
      <c r="T938" s="78"/>
      <c r="U938" s="78"/>
      <c r="V938" s="78" t="s">
        <v>1</v>
      </c>
      <c r="W938" s="79"/>
      <c r="X938" s="75"/>
    </row>
    <row r="939" spans="1:37">
      <c r="D939" s="73" t="s">
        <v>1194</v>
      </c>
      <c r="E939" s="74"/>
      <c r="F939" s="75"/>
      <c r="G939" s="76"/>
      <c r="H939" s="76"/>
      <c r="I939" s="76"/>
      <c r="J939" s="76"/>
      <c r="K939" s="77"/>
      <c r="L939" s="77"/>
      <c r="M939" s="74"/>
      <c r="N939" s="74"/>
      <c r="O939" s="75"/>
      <c r="P939" s="75"/>
      <c r="Q939" s="74"/>
      <c r="R939" s="74"/>
      <c r="S939" s="74"/>
      <c r="T939" s="78"/>
      <c r="U939" s="78"/>
      <c r="V939" s="78" t="s">
        <v>1</v>
      </c>
      <c r="W939" s="79"/>
      <c r="X939" s="75"/>
    </row>
    <row r="940" spans="1:37" ht="25.5">
      <c r="D940" s="73" t="s">
        <v>1195</v>
      </c>
      <c r="E940" s="74"/>
      <c r="F940" s="75"/>
      <c r="G940" s="76"/>
      <c r="H940" s="76"/>
      <c r="I940" s="76"/>
      <c r="J940" s="76"/>
      <c r="K940" s="77"/>
      <c r="L940" s="77"/>
      <c r="M940" s="74"/>
      <c r="N940" s="74"/>
      <c r="O940" s="75"/>
      <c r="P940" s="75"/>
      <c r="Q940" s="74"/>
      <c r="R940" s="74"/>
      <c r="S940" s="74"/>
      <c r="T940" s="78"/>
      <c r="U940" s="78"/>
      <c r="V940" s="78" t="s">
        <v>1</v>
      </c>
      <c r="W940" s="79"/>
      <c r="X940" s="75"/>
    </row>
    <row r="941" spans="1:37" ht="25.5">
      <c r="A941" s="25">
        <v>187</v>
      </c>
      <c r="B941" s="26" t="s">
        <v>1133</v>
      </c>
      <c r="C941" s="27" t="s">
        <v>1196</v>
      </c>
      <c r="D941" s="28" t="s">
        <v>1197</v>
      </c>
      <c r="E941" s="29">
        <v>181.643</v>
      </c>
      <c r="F941" s="30" t="s">
        <v>1198</v>
      </c>
      <c r="H941" s="31">
        <f>ROUND(E941*G941,2)</f>
        <v>0</v>
      </c>
      <c r="J941" s="31">
        <f>ROUND(E941*G941,2)</f>
        <v>0</v>
      </c>
      <c r="K941" s="32">
        <v>5.0000000000000002E-5</v>
      </c>
      <c r="L941" s="32">
        <f>E941*K941</f>
        <v>9.0821500000000006E-3</v>
      </c>
      <c r="N941" s="29">
        <f>E941*M941</f>
        <v>0</v>
      </c>
      <c r="P941" s="30" t="s">
        <v>88</v>
      </c>
      <c r="V941" s="33" t="s">
        <v>654</v>
      </c>
      <c r="X941" s="27" t="s">
        <v>1199</v>
      </c>
      <c r="Y941" s="27" t="s">
        <v>1196</v>
      </c>
      <c r="Z941" s="30" t="s">
        <v>1200</v>
      </c>
      <c r="AJ941" s="4" t="s">
        <v>656</v>
      </c>
      <c r="AK941" s="4" t="s">
        <v>92</v>
      </c>
    </row>
    <row r="942" spans="1:37">
      <c r="D942" s="66" t="s">
        <v>1201</v>
      </c>
      <c r="E942" s="67"/>
      <c r="F942" s="68"/>
      <c r="G942" s="69"/>
      <c r="H942" s="69"/>
      <c r="I942" s="69"/>
      <c r="J942" s="69"/>
      <c r="K942" s="70"/>
      <c r="L942" s="70"/>
      <c r="M942" s="67"/>
      <c r="N942" s="67"/>
      <c r="O942" s="68"/>
      <c r="P942" s="68"/>
      <c r="Q942" s="67"/>
      <c r="R942" s="67"/>
      <c r="S942" s="67"/>
      <c r="T942" s="71"/>
      <c r="U942" s="71"/>
      <c r="V942" s="71" t="s">
        <v>0</v>
      </c>
      <c r="W942" s="72"/>
      <c r="X942" s="68"/>
    </row>
    <row r="943" spans="1:37" ht="25.5">
      <c r="D943" s="66" t="s">
        <v>1202</v>
      </c>
      <c r="E943" s="67"/>
      <c r="F943" s="68"/>
      <c r="G943" s="69"/>
      <c r="H943" s="69"/>
      <c r="I943" s="69"/>
      <c r="J943" s="69"/>
      <c r="K943" s="70"/>
      <c r="L943" s="70"/>
      <c r="M943" s="67"/>
      <c r="N943" s="67"/>
      <c r="O943" s="68"/>
      <c r="P943" s="68"/>
      <c r="Q943" s="67"/>
      <c r="R943" s="67"/>
      <c r="S943" s="67"/>
      <c r="T943" s="71"/>
      <c r="U943" s="71"/>
      <c r="V943" s="71" t="s">
        <v>0</v>
      </c>
      <c r="W943" s="72"/>
      <c r="X943" s="68"/>
    </row>
    <row r="944" spans="1:37">
      <c r="A944" s="25">
        <v>188</v>
      </c>
      <c r="B944" s="26" t="s">
        <v>132</v>
      </c>
      <c r="C944" s="27" t="s">
        <v>1203</v>
      </c>
      <c r="D944" s="28" t="s">
        <v>1204</v>
      </c>
      <c r="E944" s="29">
        <v>5.4340000000000002</v>
      </c>
      <c r="F944" s="30" t="s">
        <v>438</v>
      </c>
      <c r="I944" s="31">
        <f>ROUND(E944*G944,2)</f>
        <v>0</v>
      </c>
      <c r="J944" s="31">
        <f>ROUND(E944*G944,2)</f>
        <v>0</v>
      </c>
      <c r="L944" s="32">
        <f>E944*K944</f>
        <v>0</v>
      </c>
      <c r="N944" s="29">
        <f>E944*M944</f>
        <v>0</v>
      </c>
      <c r="P944" s="30" t="s">
        <v>88</v>
      </c>
      <c r="V944" s="33" t="s">
        <v>68</v>
      </c>
      <c r="X944" s="27" t="s">
        <v>1203</v>
      </c>
      <c r="Y944" s="27" t="s">
        <v>1203</v>
      </c>
      <c r="Z944" s="30" t="s">
        <v>136</v>
      </c>
      <c r="AA944" s="27" t="s">
        <v>88</v>
      </c>
      <c r="AJ944" s="4" t="s">
        <v>673</v>
      </c>
      <c r="AK944" s="4" t="s">
        <v>92</v>
      </c>
    </row>
    <row r="945" spans="1:37">
      <c r="D945" s="66" t="s">
        <v>1201</v>
      </c>
      <c r="E945" s="67"/>
      <c r="F945" s="68"/>
      <c r="G945" s="69"/>
      <c r="H945" s="69"/>
      <c r="I945" s="69"/>
      <c r="J945" s="69"/>
      <c r="K945" s="70"/>
      <c r="L945" s="70"/>
      <c r="M945" s="67"/>
      <c r="N945" s="67"/>
      <c r="O945" s="68"/>
      <c r="P945" s="68"/>
      <c r="Q945" s="67"/>
      <c r="R945" s="67"/>
      <c r="S945" s="67"/>
      <c r="T945" s="71"/>
      <c r="U945" s="71"/>
      <c r="V945" s="71" t="s">
        <v>0</v>
      </c>
      <c r="W945" s="72"/>
      <c r="X945" s="68"/>
    </row>
    <row r="946" spans="1:37" ht="25.5">
      <c r="D946" s="66" t="s">
        <v>1205</v>
      </c>
      <c r="E946" s="67"/>
      <c r="F946" s="68"/>
      <c r="G946" s="69"/>
      <c r="H946" s="69"/>
      <c r="I946" s="69"/>
      <c r="J946" s="69"/>
      <c r="K946" s="70"/>
      <c r="L946" s="70"/>
      <c r="M946" s="67"/>
      <c r="N946" s="67"/>
      <c r="O946" s="68"/>
      <c r="P946" s="68"/>
      <c r="Q946" s="67"/>
      <c r="R946" s="67"/>
      <c r="S946" s="67"/>
      <c r="T946" s="71"/>
      <c r="U946" s="71"/>
      <c r="V946" s="71" t="s">
        <v>0</v>
      </c>
      <c r="W946" s="72"/>
      <c r="X946" s="68"/>
    </row>
    <row r="947" spans="1:37" ht="25.5">
      <c r="A947" s="25">
        <v>189</v>
      </c>
      <c r="B947" s="26" t="s">
        <v>1133</v>
      </c>
      <c r="C947" s="27" t="s">
        <v>1206</v>
      </c>
      <c r="D947" s="28" t="s">
        <v>1207</v>
      </c>
      <c r="F947" s="30" t="s">
        <v>55</v>
      </c>
      <c r="H947" s="31">
        <f>ROUND(E947*G947,2)</f>
        <v>0</v>
      </c>
      <c r="J947" s="31">
        <f>ROUND(E947*G947,2)</f>
        <v>0</v>
      </c>
      <c r="L947" s="32">
        <f>E947*K947</f>
        <v>0</v>
      </c>
      <c r="N947" s="29">
        <f>E947*M947</f>
        <v>0</v>
      </c>
      <c r="P947" s="30" t="s">
        <v>88</v>
      </c>
      <c r="V947" s="33" t="s">
        <v>654</v>
      </c>
      <c r="X947" s="27" t="s">
        <v>1208</v>
      </c>
      <c r="Y947" s="27" t="s">
        <v>1206</v>
      </c>
      <c r="Z947" s="30" t="s">
        <v>1200</v>
      </c>
      <c r="AJ947" s="4" t="s">
        <v>656</v>
      </c>
      <c r="AK947" s="4" t="s">
        <v>92</v>
      </c>
    </row>
    <row r="948" spans="1:37">
      <c r="D948" s="81" t="s">
        <v>1209</v>
      </c>
      <c r="E948" s="82">
        <f>J948</f>
        <v>0</v>
      </c>
      <c r="H948" s="82">
        <f>SUM(H851:H947)</f>
        <v>0</v>
      </c>
      <c r="I948" s="82">
        <f>SUM(I851:I947)</f>
        <v>0</v>
      </c>
      <c r="J948" s="82">
        <f>SUM(J851:J947)</f>
        <v>0</v>
      </c>
      <c r="L948" s="83">
        <f>SUM(L851:L947)</f>
        <v>1.520375E-2</v>
      </c>
      <c r="N948" s="84">
        <f>SUM(N851:N947)</f>
        <v>0</v>
      </c>
      <c r="W948" s="34">
        <f>SUM(W851:W947)</f>
        <v>0</v>
      </c>
    </row>
    <row r="950" spans="1:37">
      <c r="B950" s="27" t="s">
        <v>1210</v>
      </c>
    </row>
    <row r="951" spans="1:37">
      <c r="A951" s="25">
        <v>190</v>
      </c>
      <c r="B951" s="26" t="s">
        <v>1211</v>
      </c>
      <c r="C951" s="27" t="s">
        <v>1212</v>
      </c>
      <c r="D951" s="28" t="s">
        <v>1213</v>
      </c>
      <c r="E951" s="29">
        <v>10.16</v>
      </c>
      <c r="F951" s="30" t="s">
        <v>438</v>
      </c>
      <c r="H951" s="31">
        <f>ROUND(E951*G951,2)</f>
        <v>0</v>
      </c>
      <c r="J951" s="31">
        <f>ROUND(E951*G951,2)</f>
        <v>0</v>
      </c>
      <c r="K951" s="32">
        <v>3.3E-4</v>
      </c>
      <c r="L951" s="32">
        <f>E951*K951</f>
        <v>3.3528E-3</v>
      </c>
      <c r="N951" s="29">
        <f>E951*M951</f>
        <v>0</v>
      </c>
      <c r="P951" s="30" t="s">
        <v>88</v>
      </c>
      <c r="V951" s="33" t="s">
        <v>654</v>
      </c>
      <c r="X951" s="27" t="s">
        <v>1214</v>
      </c>
      <c r="Y951" s="27" t="s">
        <v>1212</v>
      </c>
      <c r="Z951" s="30" t="s">
        <v>1215</v>
      </c>
      <c r="AJ951" s="4" t="s">
        <v>656</v>
      </c>
      <c r="AK951" s="4" t="s">
        <v>92</v>
      </c>
    </row>
    <row r="952" spans="1:37">
      <c r="D952" s="66" t="s">
        <v>549</v>
      </c>
      <c r="E952" s="67"/>
      <c r="F952" s="68"/>
      <c r="G952" s="69"/>
      <c r="H952" s="69"/>
      <c r="I952" s="69"/>
      <c r="J952" s="69"/>
      <c r="K952" s="70"/>
      <c r="L952" s="70"/>
      <c r="M952" s="67"/>
      <c r="N952" s="67"/>
      <c r="O952" s="68"/>
      <c r="P952" s="68"/>
      <c r="Q952" s="67"/>
      <c r="R952" s="67"/>
      <c r="S952" s="67"/>
      <c r="T952" s="71"/>
      <c r="U952" s="71"/>
      <c r="V952" s="71" t="s">
        <v>0</v>
      </c>
      <c r="W952" s="72"/>
      <c r="X952" s="68"/>
    </row>
    <row r="953" spans="1:37">
      <c r="D953" s="66" t="s">
        <v>1216</v>
      </c>
      <c r="E953" s="67"/>
      <c r="F953" s="68"/>
      <c r="G953" s="69"/>
      <c r="H953" s="69"/>
      <c r="I953" s="69"/>
      <c r="J953" s="69"/>
      <c r="K953" s="70"/>
      <c r="L953" s="70"/>
      <c r="M953" s="67"/>
      <c r="N953" s="67"/>
      <c r="O953" s="68"/>
      <c r="P953" s="68"/>
      <c r="Q953" s="67"/>
      <c r="R953" s="67"/>
      <c r="S953" s="67"/>
      <c r="T953" s="71"/>
      <c r="U953" s="71"/>
      <c r="V953" s="71" t="s">
        <v>0</v>
      </c>
      <c r="W953" s="72"/>
      <c r="X953" s="68"/>
    </row>
    <row r="954" spans="1:37" ht="25.5">
      <c r="A954" s="25">
        <v>191</v>
      </c>
      <c r="B954" s="26" t="s">
        <v>1211</v>
      </c>
      <c r="C954" s="27" t="s">
        <v>1217</v>
      </c>
      <c r="D954" s="28" t="s">
        <v>1218</v>
      </c>
      <c r="E954" s="29">
        <v>25</v>
      </c>
      <c r="F954" s="30" t="s">
        <v>141</v>
      </c>
      <c r="H954" s="31">
        <f>ROUND(E954*G954,2)</f>
        <v>0</v>
      </c>
      <c r="J954" s="31">
        <f>ROUND(E954*G954,2)</f>
        <v>0</v>
      </c>
      <c r="K954" s="32">
        <v>4.9100000000000003E-3</v>
      </c>
      <c r="L954" s="32">
        <f>E954*K954</f>
        <v>0.12275000000000001</v>
      </c>
      <c r="N954" s="29">
        <f>E954*M954</f>
        <v>0</v>
      </c>
      <c r="P954" s="30" t="s">
        <v>88</v>
      </c>
      <c r="V954" s="33" t="s">
        <v>654</v>
      </c>
      <c r="X954" s="27" t="s">
        <v>1219</v>
      </c>
      <c r="Y954" s="27" t="s">
        <v>1217</v>
      </c>
      <c r="Z954" s="30" t="s">
        <v>1215</v>
      </c>
      <c r="AJ954" s="4" t="s">
        <v>656</v>
      </c>
      <c r="AK954" s="4" t="s">
        <v>92</v>
      </c>
    </row>
    <row r="955" spans="1:37">
      <c r="D955" s="66" t="s">
        <v>549</v>
      </c>
      <c r="E955" s="67"/>
      <c r="F955" s="68"/>
      <c r="G955" s="69"/>
      <c r="H955" s="69"/>
      <c r="I955" s="69"/>
      <c r="J955" s="69"/>
      <c r="K955" s="70"/>
      <c r="L955" s="70"/>
      <c r="M955" s="67"/>
      <c r="N955" s="67"/>
      <c r="O955" s="68"/>
      <c r="P955" s="68"/>
      <c r="Q955" s="67"/>
      <c r="R955" s="67"/>
      <c r="S955" s="67"/>
      <c r="T955" s="71"/>
      <c r="U955" s="71"/>
      <c r="V955" s="71" t="s">
        <v>0</v>
      </c>
      <c r="W955" s="72"/>
      <c r="X955" s="68"/>
    </row>
    <row r="956" spans="1:37" ht="25.5">
      <c r="D956" s="66" t="s">
        <v>550</v>
      </c>
      <c r="E956" s="67"/>
      <c r="F956" s="68"/>
      <c r="G956" s="69"/>
      <c r="H956" s="69"/>
      <c r="I956" s="69"/>
      <c r="J956" s="69"/>
      <c r="K956" s="70"/>
      <c r="L956" s="70"/>
      <c r="M956" s="67"/>
      <c r="N956" s="67"/>
      <c r="O956" s="68"/>
      <c r="P956" s="68"/>
      <c r="Q956" s="67"/>
      <c r="R956" s="67"/>
      <c r="S956" s="67"/>
      <c r="T956" s="71"/>
      <c r="U956" s="71"/>
      <c r="V956" s="71" t="s">
        <v>0</v>
      </c>
      <c r="W956" s="72"/>
      <c r="X956" s="68"/>
    </row>
    <row r="957" spans="1:37" ht="25.5">
      <c r="A957" s="25">
        <v>192</v>
      </c>
      <c r="B957" s="26" t="s">
        <v>1211</v>
      </c>
      <c r="C957" s="27" t="s">
        <v>1220</v>
      </c>
      <c r="D957" s="28" t="s">
        <v>1221</v>
      </c>
      <c r="E957" s="29">
        <v>7.7</v>
      </c>
      <c r="F957" s="30" t="s">
        <v>141</v>
      </c>
      <c r="H957" s="31">
        <f>ROUND(E957*G957,2)</f>
        <v>0</v>
      </c>
      <c r="J957" s="31">
        <f>ROUND(E957*G957,2)</f>
        <v>0</v>
      </c>
      <c r="L957" s="32">
        <f>E957*K957</f>
        <v>0</v>
      </c>
      <c r="N957" s="29">
        <f>E957*M957</f>
        <v>0</v>
      </c>
      <c r="P957" s="30" t="s">
        <v>88</v>
      </c>
      <c r="V957" s="33" t="s">
        <v>654</v>
      </c>
      <c r="X957" s="27" t="s">
        <v>1222</v>
      </c>
      <c r="Y957" s="27" t="s">
        <v>1220</v>
      </c>
      <c r="Z957" s="30" t="s">
        <v>1215</v>
      </c>
      <c r="AJ957" s="4" t="s">
        <v>656</v>
      </c>
      <c r="AK957" s="4" t="s">
        <v>92</v>
      </c>
    </row>
    <row r="958" spans="1:37">
      <c r="D958" s="66" t="s">
        <v>549</v>
      </c>
      <c r="E958" s="67"/>
      <c r="F958" s="68"/>
      <c r="G958" s="69"/>
      <c r="H958" s="69"/>
      <c r="I958" s="69"/>
      <c r="J958" s="69"/>
      <c r="K958" s="70"/>
      <c r="L958" s="70"/>
      <c r="M958" s="67"/>
      <c r="N958" s="67"/>
      <c r="O958" s="68"/>
      <c r="P958" s="68"/>
      <c r="Q958" s="67"/>
      <c r="R958" s="67"/>
      <c r="S958" s="67"/>
      <c r="T958" s="71"/>
      <c r="U958" s="71"/>
      <c r="V958" s="71" t="s">
        <v>0</v>
      </c>
      <c r="W958" s="72"/>
      <c r="X958" s="68"/>
    </row>
    <row r="959" spans="1:37">
      <c r="D959" s="66" t="s">
        <v>1223</v>
      </c>
      <c r="E959" s="67"/>
      <c r="F959" s="68"/>
      <c r="G959" s="69"/>
      <c r="H959" s="69"/>
      <c r="I959" s="69"/>
      <c r="J959" s="69"/>
      <c r="K959" s="70"/>
      <c r="L959" s="70"/>
      <c r="M959" s="67"/>
      <c r="N959" s="67"/>
      <c r="O959" s="68"/>
      <c r="P959" s="68"/>
      <c r="Q959" s="67"/>
      <c r="R959" s="67"/>
      <c r="S959" s="67"/>
      <c r="T959" s="71"/>
      <c r="U959" s="71"/>
      <c r="V959" s="71" t="s">
        <v>0</v>
      </c>
      <c r="W959" s="72"/>
      <c r="X959" s="68"/>
    </row>
    <row r="960" spans="1:37">
      <c r="A960" s="25">
        <v>193</v>
      </c>
      <c r="B960" s="26" t="s">
        <v>132</v>
      </c>
      <c r="C960" s="27" t="s">
        <v>1224</v>
      </c>
      <c r="D960" s="28" t="s">
        <v>1225</v>
      </c>
      <c r="E960" s="29">
        <v>89.634</v>
      </c>
      <c r="F960" s="30" t="s">
        <v>1198</v>
      </c>
      <c r="I960" s="31">
        <f>ROUND(E960*G960,2)</f>
        <v>0</v>
      </c>
      <c r="J960" s="31">
        <f>ROUND(E960*G960,2)</f>
        <v>0</v>
      </c>
      <c r="K960" s="32">
        <v>1E-3</v>
      </c>
      <c r="L960" s="32">
        <f>E960*K960</f>
        <v>8.9634000000000005E-2</v>
      </c>
      <c r="N960" s="29">
        <f>E960*M960</f>
        <v>0</v>
      </c>
      <c r="P960" s="30" t="s">
        <v>88</v>
      </c>
      <c r="V960" s="33" t="s">
        <v>68</v>
      </c>
      <c r="X960" s="27" t="s">
        <v>1224</v>
      </c>
      <c r="Y960" s="27" t="s">
        <v>1224</v>
      </c>
      <c r="Z960" s="30" t="s">
        <v>1226</v>
      </c>
      <c r="AA960" s="27" t="s">
        <v>88</v>
      </c>
      <c r="AJ960" s="4" t="s">
        <v>673</v>
      </c>
      <c r="AK960" s="4" t="s">
        <v>92</v>
      </c>
    </row>
    <row r="961" spans="1:37">
      <c r="D961" s="66" t="s">
        <v>1227</v>
      </c>
      <c r="E961" s="67"/>
      <c r="F961" s="68"/>
      <c r="G961" s="69"/>
      <c r="H961" s="69"/>
      <c r="I961" s="69"/>
      <c r="J961" s="69"/>
      <c r="K961" s="70"/>
      <c r="L961" s="70"/>
      <c r="M961" s="67"/>
      <c r="N961" s="67"/>
      <c r="O961" s="68"/>
      <c r="P961" s="68"/>
      <c r="Q961" s="67"/>
      <c r="R961" s="67"/>
      <c r="S961" s="67"/>
      <c r="T961" s="71"/>
      <c r="U961" s="71"/>
      <c r="V961" s="71" t="s">
        <v>0</v>
      </c>
      <c r="W961" s="72"/>
      <c r="X961" s="68"/>
    </row>
    <row r="962" spans="1:37">
      <c r="D962" s="66" t="s">
        <v>1228</v>
      </c>
      <c r="E962" s="67"/>
      <c r="F962" s="68"/>
      <c r="G962" s="69"/>
      <c r="H962" s="69"/>
      <c r="I962" s="69"/>
      <c r="J962" s="69"/>
      <c r="K962" s="70"/>
      <c r="L962" s="70"/>
      <c r="M962" s="67"/>
      <c r="N962" s="67"/>
      <c r="O962" s="68"/>
      <c r="P962" s="68"/>
      <c r="Q962" s="67"/>
      <c r="R962" s="67"/>
      <c r="S962" s="67"/>
      <c r="T962" s="71"/>
      <c r="U962" s="71"/>
      <c r="V962" s="71" t="s">
        <v>0</v>
      </c>
      <c r="W962" s="72"/>
      <c r="X962" s="68"/>
    </row>
    <row r="963" spans="1:37" ht="25.5">
      <c r="D963" s="66" t="s">
        <v>1229</v>
      </c>
      <c r="E963" s="67"/>
      <c r="F963" s="68"/>
      <c r="G963" s="69"/>
      <c r="H963" s="69"/>
      <c r="I963" s="69"/>
      <c r="J963" s="69"/>
      <c r="K963" s="70"/>
      <c r="L963" s="70"/>
      <c r="M963" s="67"/>
      <c r="N963" s="67"/>
      <c r="O963" s="68"/>
      <c r="P963" s="68"/>
      <c r="Q963" s="67"/>
      <c r="R963" s="67"/>
      <c r="S963" s="67"/>
      <c r="T963" s="71"/>
      <c r="U963" s="71"/>
      <c r="V963" s="71" t="s">
        <v>0</v>
      </c>
      <c r="W963" s="72"/>
      <c r="X963" s="68"/>
    </row>
    <row r="964" spans="1:37">
      <c r="D964" s="66" t="s">
        <v>1230</v>
      </c>
      <c r="E964" s="67"/>
      <c r="F964" s="68"/>
      <c r="G964" s="69"/>
      <c r="H964" s="69"/>
      <c r="I964" s="69"/>
      <c r="J964" s="69"/>
      <c r="K964" s="70"/>
      <c r="L964" s="70"/>
      <c r="M964" s="67"/>
      <c r="N964" s="67"/>
      <c r="O964" s="68"/>
      <c r="P964" s="68"/>
      <c r="Q964" s="67"/>
      <c r="R964" s="67"/>
      <c r="S964" s="67"/>
      <c r="T964" s="71"/>
      <c r="U964" s="71"/>
      <c r="V964" s="71" t="s">
        <v>0</v>
      </c>
      <c r="W964" s="72"/>
      <c r="X964" s="68"/>
    </row>
    <row r="965" spans="1:37">
      <c r="D965" s="66" t="s">
        <v>1228</v>
      </c>
      <c r="E965" s="67"/>
      <c r="F965" s="68"/>
      <c r="G965" s="69"/>
      <c r="H965" s="69"/>
      <c r="I965" s="69"/>
      <c r="J965" s="69"/>
      <c r="K965" s="70"/>
      <c r="L965" s="70"/>
      <c r="M965" s="67"/>
      <c r="N965" s="67"/>
      <c r="O965" s="68"/>
      <c r="P965" s="68"/>
      <c r="Q965" s="67"/>
      <c r="R965" s="67"/>
      <c r="S965" s="67"/>
      <c r="T965" s="71"/>
      <c r="U965" s="71"/>
      <c r="V965" s="71" t="s">
        <v>0</v>
      </c>
      <c r="W965" s="72"/>
      <c r="X965" s="68"/>
    </row>
    <row r="966" spans="1:37" ht="25.5">
      <c r="D966" s="66" t="s">
        <v>1231</v>
      </c>
      <c r="E966" s="67"/>
      <c r="F966" s="68"/>
      <c r="G966" s="69"/>
      <c r="H966" s="69"/>
      <c r="I966" s="69"/>
      <c r="J966" s="69"/>
      <c r="K966" s="70"/>
      <c r="L966" s="70"/>
      <c r="M966" s="67"/>
      <c r="N966" s="67"/>
      <c r="O966" s="68"/>
      <c r="P966" s="68"/>
      <c r="Q966" s="67"/>
      <c r="R966" s="67"/>
      <c r="S966" s="67"/>
      <c r="T966" s="71"/>
      <c r="U966" s="71"/>
      <c r="V966" s="71" t="s">
        <v>0</v>
      </c>
      <c r="W966" s="72"/>
      <c r="X966" s="68"/>
    </row>
    <row r="967" spans="1:37">
      <c r="A967" s="25">
        <v>194</v>
      </c>
      <c r="B967" s="26" t="s">
        <v>132</v>
      </c>
      <c r="C967" s="27" t="s">
        <v>1232</v>
      </c>
      <c r="D967" s="28" t="s">
        <v>1233</v>
      </c>
      <c r="E967" s="29">
        <v>12.805</v>
      </c>
      <c r="F967" s="30" t="s">
        <v>1198</v>
      </c>
      <c r="I967" s="31">
        <f>ROUND(E967*G967,2)</f>
        <v>0</v>
      </c>
      <c r="J967" s="31">
        <f>ROUND(E967*G967,2)</f>
        <v>0</v>
      </c>
      <c r="K967" s="32">
        <v>1E-3</v>
      </c>
      <c r="L967" s="32">
        <f>E967*K967</f>
        <v>1.2805E-2</v>
      </c>
      <c r="N967" s="29">
        <f>E967*M967</f>
        <v>0</v>
      </c>
      <c r="P967" s="30" t="s">
        <v>88</v>
      </c>
      <c r="V967" s="33" t="s">
        <v>68</v>
      </c>
      <c r="X967" s="27" t="s">
        <v>1232</v>
      </c>
      <c r="Y967" s="27" t="s">
        <v>1232</v>
      </c>
      <c r="Z967" s="30" t="s">
        <v>1226</v>
      </c>
      <c r="AA967" s="27" t="s">
        <v>88</v>
      </c>
      <c r="AJ967" s="4" t="s">
        <v>673</v>
      </c>
      <c r="AK967" s="4" t="s">
        <v>92</v>
      </c>
    </row>
    <row r="968" spans="1:37">
      <c r="D968" s="66" t="s">
        <v>1234</v>
      </c>
      <c r="E968" s="67"/>
      <c r="F968" s="68"/>
      <c r="G968" s="69"/>
      <c r="H968" s="69"/>
      <c r="I968" s="69"/>
      <c r="J968" s="69"/>
      <c r="K968" s="70"/>
      <c r="L968" s="70"/>
      <c r="M968" s="67"/>
      <c r="N968" s="67"/>
      <c r="O968" s="68"/>
      <c r="P968" s="68"/>
      <c r="Q968" s="67"/>
      <c r="R968" s="67"/>
      <c r="S968" s="67"/>
      <c r="T968" s="71"/>
      <c r="U968" s="71"/>
      <c r="V968" s="71" t="s">
        <v>0</v>
      </c>
      <c r="W968" s="72"/>
      <c r="X968" s="68"/>
    </row>
    <row r="969" spans="1:37">
      <c r="D969" s="66" t="s">
        <v>1235</v>
      </c>
      <c r="E969" s="67"/>
      <c r="F969" s="68"/>
      <c r="G969" s="69"/>
      <c r="H969" s="69"/>
      <c r="I969" s="69"/>
      <c r="J969" s="69"/>
      <c r="K969" s="70"/>
      <c r="L969" s="70"/>
      <c r="M969" s="67"/>
      <c r="N969" s="67"/>
      <c r="O969" s="68"/>
      <c r="P969" s="68"/>
      <c r="Q969" s="67"/>
      <c r="R969" s="67"/>
      <c r="S969" s="67"/>
      <c r="T969" s="71"/>
      <c r="U969" s="71"/>
      <c r="V969" s="71" t="s">
        <v>0</v>
      </c>
      <c r="W969" s="72"/>
      <c r="X969" s="68"/>
    </row>
    <row r="970" spans="1:37" ht="25.5">
      <c r="D970" s="66" t="s">
        <v>1236</v>
      </c>
      <c r="E970" s="67"/>
      <c r="F970" s="68"/>
      <c r="G970" s="69"/>
      <c r="H970" s="69"/>
      <c r="I970" s="69"/>
      <c r="J970" s="69"/>
      <c r="K970" s="70"/>
      <c r="L970" s="70"/>
      <c r="M970" s="67"/>
      <c r="N970" s="67"/>
      <c r="O970" s="68"/>
      <c r="P970" s="68"/>
      <c r="Q970" s="67"/>
      <c r="R970" s="67"/>
      <c r="S970" s="67"/>
      <c r="T970" s="71"/>
      <c r="U970" s="71"/>
      <c r="V970" s="71" t="s">
        <v>0</v>
      </c>
      <c r="W970" s="72"/>
      <c r="X970" s="68"/>
    </row>
    <row r="971" spans="1:37">
      <c r="D971" s="66" t="s">
        <v>1230</v>
      </c>
      <c r="E971" s="67"/>
      <c r="F971" s="68"/>
      <c r="G971" s="69"/>
      <c r="H971" s="69"/>
      <c r="I971" s="69"/>
      <c r="J971" s="69"/>
      <c r="K971" s="70"/>
      <c r="L971" s="70"/>
      <c r="M971" s="67"/>
      <c r="N971" s="67"/>
      <c r="O971" s="68"/>
      <c r="P971" s="68"/>
      <c r="Q971" s="67"/>
      <c r="R971" s="67"/>
      <c r="S971" s="67"/>
      <c r="T971" s="71"/>
      <c r="U971" s="71"/>
      <c r="V971" s="71" t="s">
        <v>0</v>
      </c>
      <c r="W971" s="72"/>
      <c r="X971" s="68"/>
    </row>
    <row r="972" spans="1:37">
      <c r="D972" s="66" t="s">
        <v>1235</v>
      </c>
      <c r="E972" s="67"/>
      <c r="F972" s="68"/>
      <c r="G972" s="69"/>
      <c r="H972" s="69"/>
      <c r="I972" s="69"/>
      <c r="J972" s="69"/>
      <c r="K972" s="70"/>
      <c r="L972" s="70"/>
      <c r="M972" s="67"/>
      <c r="N972" s="67"/>
      <c r="O972" s="68"/>
      <c r="P972" s="68"/>
      <c r="Q972" s="67"/>
      <c r="R972" s="67"/>
      <c r="S972" s="67"/>
      <c r="T972" s="71"/>
      <c r="U972" s="71"/>
      <c r="V972" s="71" t="s">
        <v>0</v>
      </c>
      <c r="W972" s="72"/>
      <c r="X972" s="68"/>
    </row>
    <row r="973" spans="1:37" ht="25.5">
      <c r="D973" s="66" t="s">
        <v>1237</v>
      </c>
      <c r="E973" s="67"/>
      <c r="F973" s="68"/>
      <c r="G973" s="69"/>
      <c r="H973" s="69"/>
      <c r="I973" s="69"/>
      <c r="J973" s="69"/>
      <c r="K973" s="70"/>
      <c r="L973" s="70"/>
      <c r="M973" s="67"/>
      <c r="N973" s="67"/>
      <c r="O973" s="68"/>
      <c r="P973" s="68"/>
      <c r="Q973" s="67"/>
      <c r="R973" s="67"/>
      <c r="S973" s="67"/>
      <c r="T973" s="71"/>
      <c r="U973" s="71"/>
      <c r="V973" s="71" t="s">
        <v>0</v>
      </c>
      <c r="W973" s="72"/>
      <c r="X973" s="68"/>
    </row>
    <row r="974" spans="1:37">
      <c r="A974" s="25">
        <v>195</v>
      </c>
      <c r="B974" s="26" t="s">
        <v>132</v>
      </c>
      <c r="C974" s="27" t="s">
        <v>1238</v>
      </c>
      <c r="D974" s="28" t="s">
        <v>1239</v>
      </c>
      <c r="E974" s="29">
        <v>25.75</v>
      </c>
      <c r="F974" s="30" t="s">
        <v>141</v>
      </c>
      <c r="I974" s="31">
        <f>ROUND(E974*G974,2)</f>
        <v>0</v>
      </c>
      <c r="J974" s="31">
        <f>ROUND(E974*G974,2)</f>
        <v>0</v>
      </c>
      <c r="K974" s="32">
        <v>1.7999999999999999E-2</v>
      </c>
      <c r="L974" s="32">
        <f>E974*K974</f>
        <v>0.46349999999999997</v>
      </c>
      <c r="N974" s="29">
        <f>E974*M974</f>
        <v>0</v>
      </c>
      <c r="P974" s="30" t="s">
        <v>88</v>
      </c>
      <c r="V974" s="33" t="s">
        <v>68</v>
      </c>
      <c r="X974" s="27" t="s">
        <v>1238</v>
      </c>
      <c r="Y974" s="27" t="s">
        <v>1238</v>
      </c>
      <c r="Z974" s="30" t="s">
        <v>1240</v>
      </c>
      <c r="AA974" s="27" t="s">
        <v>88</v>
      </c>
      <c r="AJ974" s="4" t="s">
        <v>673</v>
      </c>
      <c r="AK974" s="4" t="s">
        <v>92</v>
      </c>
    </row>
    <row r="975" spans="1:37">
      <c r="D975" s="66" t="s">
        <v>1241</v>
      </c>
      <c r="E975" s="67"/>
      <c r="F975" s="68"/>
      <c r="G975" s="69"/>
      <c r="H975" s="69"/>
      <c r="I975" s="69"/>
      <c r="J975" s="69"/>
      <c r="K975" s="70"/>
      <c r="L975" s="70"/>
      <c r="M975" s="67"/>
      <c r="N975" s="67"/>
      <c r="O975" s="68"/>
      <c r="P975" s="68"/>
      <c r="Q975" s="67"/>
      <c r="R975" s="67"/>
      <c r="S975" s="67"/>
      <c r="T975" s="71"/>
      <c r="U975" s="71"/>
      <c r="V975" s="71" t="s">
        <v>0</v>
      </c>
      <c r="W975" s="72"/>
      <c r="X975" s="68"/>
    </row>
    <row r="976" spans="1:37" ht="25.5">
      <c r="A976" s="25">
        <v>196</v>
      </c>
      <c r="B976" s="26" t="s">
        <v>132</v>
      </c>
      <c r="C976" s="27" t="s">
        <v>1242</v>
      </c>
      <c r="D976" s="28" t="s">
        <v>1243</v>
      </c>
      <c r="E976" s="29">
        <v>10.667999999999999</v>
      </c>
      <c r="F976" s="30" t="s">
        <v>438</v>
      </c>
      <c r="I976" s="31">
        <f>ROUND(E976*G976,2)</f>
        <v>0</v>
      </c>
      <c r="J976" s="31">
        <f>ROUND(E976*G976,2)</f>
        <v>0</v>
      </c>
      <c r="K976" s="32">
        <v>1.0499999999999999E-3</v>
      </c>
      <c r="L976" s="32">
        <f>E976*K976</f>
        <v>1.1201399999999999E-2</v>
      </c>
      <c r="N976" s="29">
        <f>E976*M976</f>
        <v>0</v>
      </c>
      <c r="P976" s="30" t="s">
        <v>88</v>
      </c>
      <c r="V976" s="33" t="s">
        <v>68</v>
      </c>
      <c r="X976" s="27" t="s">
        <v>1242</v>
      </c>
      <c r="Y976" s="27" t="s">
        <v>1242</v>
      </c>
      <c r="Z976" s="30" t="s">
        <v>1240</v>
      </c>
      <c r="AA976" s="27" t="s">
        <v>88</v>
      </c>
      <c r="AJ976" s="4" t="s">
        <v>673</v>
      </c>
      <c r="AK976" s="4" t="s">
        <v>92</v>
      </c>
    </row>
    <row r="977" spans="1:37">
      <c r="D977" s="66" t="s">
        <v>1244</v>
      </c>
      <c r="E977" s="67"/>
      <c r="F977" s="68"/>
      <c r="G977" s="69"/>
      <c r="H977" s="69"/>
      <c r="I977" s="69"/>
      <c r="J977" s="69"/>
      <c r="K977" s="70"/>
      <c r="L977" s="70"/>
      <c r="M977" s="67"/>
      <c r="N977" s="67"/>
      <c r="O977" s="68"/>
      <c r="P977" s="68"/>
      <c r="Q977" s="67"/>
      <c r="R977" s="67"/>
      <c r="S977" s="67"/>
      <c r="T977" s="71"/>
      <c r="U977" s="71"/>
      <c r="V977" s="71" t="s">
        <v>0</v>
      </c>
      <c r="W977" s="72"/>
      <c r="X977" s="68"/>
    </row>
    <row r="978" spans="1:37" ht="25.5">
      <c r="A978" s="25">
        <v>197</v>
      </c>
      <c r="B978" s="26" t="s">
        <v>1211</v>
      </c>
      <c r="C978" s="27" t="s">
        <v>1245</v>
      </c>
      <c r="D978" s="28" t="s">
        <v>1246</v>
      </c>
      <c r="F978" s="30" t="s">
        <v>55</v>
      </c>
      <c r="H978" s="31">
        <f>ROUND(E978*G978,2)</f>
        <v>0</v>
      </c>
      <c r="J978" s="31">
        <f>ROUND(E978*G978,2)</f>
        <v>0</v>
      </c>
      <c r="L978" s="32">
        <f>E978*K978</f>
        <v>0</v>
      </c>
      <c r="N978" s="29">
        <f>E978*M978</f>
        <v>0</v>
      </c>
      <c r="P978" s="30" t="s">
        <v>88</v>
      </c>
      <c r="V978" s="33" t="s">
        <v>654</v>
      </c>
      <c r="X978" s="27" t="s">
        <v>1247</v>
      </c>
      <c r="Y978" s="27" t="s">
        <v>1245</v>
      </c>
      <c r="Z978" s="30" t="s">
        <v>1215</v>
      </c>
      <c r="AJ978" s="4" t="s">
        <v>656</v>
      </c>
      <c r="AK978" s="4" t="s">
        <v>92</v>
      </c>
    </row>
    <row r="979" spans="1:37">
      <c r="D979" s="81" t="s">
        <v>1248</v>
      </c>
      <c r="E979" s="82">
        <f>J979</f>
        <v>0</v>
      </c>
      <c r="H979" s="82">
        <f>SUM(H950:H978)</f>
        <v>0</v>
      </c>
      <c r="I979" s="82">
        <f>SUM(I950:I978)</f>
        <v>0</v>
      </c>
      <c r="J979" s="82">
        <f>SUM(J950:J978)</f>
        <v>0</v>
      </c>
      <c r="L979" s="83">
        <f>SUM(L950:L978)</f>
        <v>0.70324319999999996</v>
      </c>
      <c r="N979" s="84">
        <f>SUM(N950:N978)</f>
        <v>0</v>
      </c>
      <c r="W979" s="34">
        <f>SUM(W950:W978)</f>
        <v>0</v>
      </c>
    </row>
    <row r="981" spans="1:37">
      <c r="B981" s="27" t="s">
        <v>1249</v>
      </c>
    </row>
    <row r="982" spans="1:37" ht="25.5">
      <c r="A982" s="25">
        <v>198</v>
      </c>
      <c r="B982" s="26" t="s">
        <v>1250</v>
      </c>
      <c r="C982" s="27" t="s">
        <v>1251</v>
      </c>
      <c r="D982" s="28" t="s">
        <v>1252</v>
      </c>
      <c r="E982" s="29">
        <v>87.21</v>
      </c>
      <c r="F982" s="30" t="s">
        <v>438</v>
      </c>
      <c r="H982" s="31">
        <f>ROUND(E982*G982,2)</f>
        <v>0</v>
      </c>
      <c r="J982" s="31">
        <f>ROUND(E982*G982,2)</f>
        <v>0</v>
      </c>
      <c r="K982" s="32">
        <v>3.0000000000000001E-5</v>
      </c>
      <c r="L982" s="32">
        <f>E982*K982</f>
        <v>2.6162999999999998E-3</v>
      </c>
      <c r="N982" s="29">
        <f>E982*M982</f>
        <v>0</v>
      </c>
      <c r="P982" s="30" t="s">
        <v>88</v>
      </c>
      <c r="V982" s="33" t="s">
        <v>654</v>
      </c>
      <c r="X982" s="27" t="s">
        <v>1253</v>
      </c>
      <c r="Y982" s="27" t="s">
        <v>1251</v>
      </c>
      <c r="Z982" s="30" t="s">
        <v>1254</v>
      </c>
      <c r="AJ982" s="4" t="s">
        <v>656</v>
      </c>
      <c r="AK982" s="4" t="s">
        <v>92</v>
      </c>
    </row>
    <row r="983" spans="1:37">
      <c r="D983" s="66" t="s">
        <v>1255</v>
      </c>
      <c r="E983" s="67"/>
      <c r="F983" s="68"/>
      <c r="G983" s="69"/>
      <c r="H983" s="69"/>
      <c r="I983" s="69"/>
      <c r="J983" s="69"/>
      <c r="K983" s="70"/>
      <c r="L983" s="70"/>
      <c r="M983" s="67"/>
      <c r="N983" s="67"/>
      <c r="O983" s="68"/>
      <c r="P983" s="68"/>
      <c r="Q983" s="67"/>
      <c r="R983" s="67"/>
      <c r="S983" s="67"/>
      <c r="T983" s="71"/>
      <c r="U983" s="71"/>
      <c r="V983" s="71" t="s">
        <v>0</v>
      </c>
      <c r="W983" s="72"/>
      <c r="X983" s="68"/>
    </row>
    <row r="984" spans="1:37">
      <c r="D984" s="66" t="s">
        <v>737</v>
      </c>
      <c r="E984" s="67"/>
      <c r="F984" s="68"/>
      <c r="G984" s="69"/>
      <c r="H984" s="69"/>
      <c r="I984" s="69"/>
      <c r="J984" s="69"/>
      <c r="K984" s="70"/>
      <c r="L984" s="70"/>
      <c r="M984" s="67"/>
      <c r="N984" s="67"/>
      <c r="O984" s="68"/>
      <c r="P984" s="68"/>
      <c r="Q984" s="67"/>
      <c r="R984" s="67"/>
      <c r="S984" s="67"/>
      <c r="T984" s="71"/>
      <c r="U984" s="71"/>
      <c r="V984" s="71" t="s">
        <v>0</v>
      </c>
      <c r="W984" s="72"/>
      <c r="X984" s="68"/>
    </row>
    <row r="985" spans="1:37">
      <c r="D985" s="66" t="s">
        <v>1256</v>
      </c>
      <c r="E985" s="67"/>
      <c r="F985" s="68"/>
      <c r="G985" s="69"/>
      <c r="H985" s="69"/>
      <c r="I985" s="69"/>
      <c r="J985" s="69"/>
      <c r="K985" s="70"/>
      <c r="L985" s="70"/>
      <c r="M985" s="67"/>
      <c r="N985" s="67"/>
      <c r="O985" s="68"/>
      <c r="P985" s="68"/>
      <c r="Q985" s="67"/>
      <c r="R985" s="67"/>
      <c r="S985" s="67"/>
      <c r="T985" s="71"/>
      <c r="U985" s="71"/>
      <c r="V985" s="71" t="s">
        <v>0</v>
      </c>
      <c r="W985" s="72"/>
      <c r="X985" s="68"/>
    </row>
    <row r="986" spans="1:37">
      <c r="D986" s="66" t="s">
        <v>739</v>
      </c>
      <c r="E986" s="67"/>
      <c r="F986" s="68"/>
      <c r="G986" s="69"/>
      <c r="H986" s="69"/>
      <c r="I986" s="69"/>
      <c r="J986" s="69"/>
      <c r="K986" s="70"/>
      <c r="L986" s="70"/>
      <c r="M986" s="67"/>
      <c r="N986" s="67"/>
      <c r="O986" s="68"/>
      <c r="P986" s="68"/>
      <c r="Q986" s="67"/>
      <c r="R986" s="67"/>
      <c r="S986" s="67"/>
      <c r="T986" s="71"/>
      <c r="U986" s="71"/>
      <c r="V986" s="71" t="s">
        <v>0</v>
      </c>
      <c r="W986" s="72"/>
      <c r="X986" s="68"/>
    </row>
    <row r="987" spans="1:37" ht="25.5">
      <c r="D987" s="66" t="s">
        <v>1257</v>
      </c>
      <c r="E987" s="67"/>
      <c r="F987" s="68"/>
      <c r="G987" s="69"/>
      <c r="H987" s="69"/>
      <c r="I987" s="69"/>
      <c r="J987" s="69"/>
      <c r="K987" s="70"/>
      <c r="L987" s="70"/>
      <c r="M987" s="67"/>
      <c r="N987" s="67"/>
      <c r="O987" s="68"/>
      <c r="P987" s="68"/>
      <c r="Q987" s="67"/>
      <c r="R987" s="67"/>
      <c r="S987" s="67"/>
      <c r="T987" s="71"/>
      <c r="U987" s="71"/>
      <c r="V987" s="71" t="s">
        <v>0</v>
      </c>
      <c r="W987" s="72"/>
      <c r="X987" s="68"/>
    </row>
    <row r="988" spans="1:37">
      <c r="D988" s="66" t="s">
        <v>741</v>
      </c>
      <c r="E988" s="67"/>
      <c r="F988" s="68"/>
      <c r="G988" s="69"/>
      <c r="H988" s="69"/>
      <c r="I988" s="69"/>
      <c r="J988" s="69"/>
      <c r="K988" s="70"/>
      <c r="L988" s="70"/>
      <c r="M988" s="67"/>
      <c r="N988" s="67"/>
      <c r="O988" s="68"/>
      <c r="P988" s="68"/>
      <c r="Q988" s="67"/>
      <c r="R988" s="67"/>
      <c r="S988" s="67"/>
      <c r="T988" s="71"/>
      <c r="U988" s="71"/>
      <c r="V988" s="71" t="s">
        <v>0</v>
      </c>
      <c r="W988" s="72"/>
      <c r="X988" s="68"/>
    </row>
    <row r="989" spans="1:37">
      <c r="D989" s="66" t="s">
        <v>1258</v>
      </c>
      <c r="E989" s="67"/>
      <c r="F989" s="68"/>
      <c r="G989" s="69"/>
      <c r="H989" s="69"/>
      <c r="I989" s="69"/>
      <c r="J989" s="69"/>
      <c r="K989" s="70"/>
      <c r="L989" s="70"/>
      <c r="M989" s="67"/>
      <c r="N989" s="67"/>
      <c r="O989" s="68"/>
      <c r="P989" s="68"/>
      <c r="Q989" s="67"/>
      <c r="R989" s="67"/>
      <c r="S989" s="67"/>
      <c r="T989" s="71"/>
      <c r="U989" s="71"/>
      <c r="V989" s="71" t="s">
        <v>0</v>
      </c>
      <c r="W989" s="72"/>
      <c r="X989" s="68"/>
    </row>
    <row r="990" spans="1:37">
      <c r="D990" s="66" t="s">
        <v>743</v>
      </c>
      <c r="E990" s="67"/>
      <c r="F990" s="68"/>
      <c r="G990" s="69"/>
      <c r="H990" s="69"/>
      <c r="I990" s="69"/>
      <c r="J990" s="69"/>
      <c r="K990" s="70"/>
      <c r="L990" s="70"/>
      <c r="M990" s="67"/>
      <c r="N990" s="67"/>
      <c r="O990" s="68"/>
      <c r="P990" s="68"/>
      <c r="Q990" s="67"/>
      <c r="R990" s="67"/>
      <c r="S990" s="67"/>
      <c r="T990" s="71"/>
      <c r="U990" s="71"/>
      <c r="V990" s="71" t="s">
        <v>0</v>
      </c>
      <c r="W990" s="72"/>
      <c r="X990" s="68"/>
    </row>
    <row r="991" spans="1:37">
      <c r="D991" s="66" t="s">
        <v>1259</v>
      </c>
      <c r="E991" s="67"/>
      <c r="F991" s="68"/>
      <c r="G991" s="69"/>
      <c r="H991" s="69"/>
      <c r="I991" s="69"/>
      <c r="J991" s="69"/>
      <c r="K991" s="70"/>
      <c r="L991" s="70"/>
      <c r="M991" s="67"/>
      <c r="N991" s="67"/>
      <c r="O991" s="68"/>
      <c r="P991" s="68"/>
      <c r="Q991" s="67"/>
      <c r="R991" s="67"/>
      <c r="S991" s="67"/>
      <c r="T991" s="71"/>
      <c r="U991" s="71"/>
      <c r="V991" s="71" t="s">
        <v>0</v>
      </c>
      <c r="W991" s="72"/>
      <c r="X991" s="68"/>
    </row>
    <row r="992" spans="1:37">
      <c r="D992" s="66" t="s">
        <v>745</v>
      </c>
      <c r="E992" s="67"/>
      <c r="F992" s="68"/>
      <c r="G992" s="69"/>
      <c r="H992" s="69"/>
      <c r="I992" s="69"/>
      <c r="J992" s="69"/>
      <c r="K992" s="70"/>
      <c r="L992" s="70"/>
      <c r="M992" s="67"/>
      <c r="N992" s="67"/>
      <c r="O992" s="68"/>
      <c r="P992" s="68"/>
      <c r="Q992" s="67"/>
      <c r="R992" s="67"/>
      <c r="S992" s="67"/>
      <c r="T992" s="71"/>
      <c r="U992" s="71"/>
      <c r="V992" s="71" t="s">
        <v>0</v>
      </c>
      <c r="W992" s="72"/>
      <c r="X992" s="68"/>
    </row>
    <row r="993" spans="1:37">
      <c r="D993" s="66" t="s">
        <v>1260</v>
      </c>
      <c r="E993" s="67"/>
      <c r="F993" s="68"/>
      <c r="G993" s="69"/>
      <c r="H993" s="69"/>
      <c r="I993" s="69"/>
      <c r="J993" s="69"/>
      <c r="K993" s="70"/>
      <c r="L993" s="70"/>
      <c r="M993" s="67"/>
      <c r="N993" s="67"/>
      <c r="O993" s="68"/>
      <c r="P993" s="68"/>
      <c r="Q993" s="67"/>
      <c r="R993" s="67"/>
      <c r="S993" s="67"/>
      <c r="T993" s="71"/>
      <c r="U993" s="71"/>
      <c r="V993" s="71" t="s">
        <v>0</v>
      </c>
      <c r="W993" s="72"/>
      <c r="X993" s="68"/>
    </row>
    <row r="994" spans="1:37">
      <c r="D994" s="66" t="s">
        <v>749</v>
      </c>
      <c r="E994" s="67"/>
      <c r="F994" s="68"/>
      <c r="G994" s="69"/>
      <c r="H994" s="69"/>
      <c r="I994" s="69"/>
      <c r="J994" s="69"/>
      <c r="K994" s="70"/>
      <c r="L994" s="70"/>
      <c r="M994" s="67"/>
      <c r="N994" s="67"/>
      <c r="O994" s="68"/>
      <c r="P994" s="68"/>
      <c r="Q994" s="67"/>
      <c r="R994" s="67"/>
      <c r="S994" s="67"/>
      <c r="T994" s="71"/>
      <c r="U994" s="71"/>
      <c r="V994" s="71" t="s">
        <v>0</v>
      </c>
      <c r="W994" s="72"/>
      <c r="X994" s="68"/>
    </row>
    <row r="995" spans="1:37">
      <c r="D995" s="66" t="s">
        <v>1261</v>
      </c>
      <c r="E995" s="67"/>
      <c r="F995" s="68"/>
      <c r="G995" s="69"/>
      <c r="H995" s="69"/>
      <c r="I995" s="69"/>
      <c r="J995" s="69"/>
      <c r="K995" s="70"/>
      <c r="L995" s="70"/>
      <c r="M995" s="67"/>
      <c r="N995" s="67"/>
      <c r="O995" s="68"/>
      <c r="P995" s="68"/>
      <c r="Q995" s="67"/>
      <c r="R995" s="67"/>
      <c r="S995" s="67"/>
      <c r="T995" s="71"/>
      <c r="U995" s="71"/>
      <c r="V995" s="71" t="s">
        <v>0</v>
      </c>
      <c r="W995" s="72"/>
      <c r="X995" s="68"/>
    </row>
    <row r="996" spans="1:37">
      <c r="D996" s="66" t="s">
        <v>751</v>
      </c>
      <c r="E996" s="67"/>
      <c r="F996" s="68"/>
      <c r="G996" s="69"/>
      <c r="H996" s="69"/>
      <c r="I996" s="69"/>
      <c r="J996" s="69"/>
      <c r="K996" s="70"/>
      <c r="L996" s="70"/>
      <c r="M996" s="67"/>
      <c r="N996" s="67"/>
      <c r="O996" s="68"/>
      <c r="P996" s="68"/>
      <c r="Q996" s="67"/>
      <c r="R996" s="67"/>
      <c r="S996" s="67"/>
      <c r="T996" s="71"/>
      <c r="U996" s="71"/>
      <c r="V996" s="71" t="s">
        <v>0</v>
      </c>
      <c r="W996" s="72"/>
      <c r="X996" s="68"/>
    </row>
    <row r="997" spans="1:37">
      <c r="D997" s="66" t="s">
        <v>1262</v>
      </c>
      <c r="E997" s="67"/>
      <c r="F997" s="68"/>
      <c r="G997" s="69"/>
      <c r="H997" s="69"/>
      <c r="I997" s="69"/>
      <c r="J997" s="69"/>
      <c r="K997" s="70"/>
      <c r="L997" s="70"/>
      <c r="M997" s="67"/>
      <c r="N997" s="67"/>
      <c r="O997" s="68"/>
      <c r="P997" s="68"/>
      <c r="Q997" s="67"/>
      <c r="R997" s="67"/>
      <c r="S997" s="67"/>
      <c r="T997" s="71"/>
      <c r="U997" s="71"/>
      <c r="V997" s="71" t="s">
        <v>0</v>
      </c>
      <c r="W997" s="72"/>
      <c r="X997" s="68"/>
    </row>
    <row r="998" spans="1:37" ht="25.5">
      <c r="A998" s="25">
        <v>199</v>
      </c>
      <c r="B998" s="26" t="s">
        <v>132</v>
      </c>
      <c r="C998" s="27" t="s">
        <v>1263</v>
      </c>
      <c r="D998" s="28" t="s">
        <v>1264</v>
      </c>
      <c r="E998" s="29">
        <v>89.825999999999993</v>
      </c>
      <c r="F998" s="30" t="s">
        <v>438</v>
      </c>
      <c r="I998" s="31">
        <f>ROUND(E998*G998,2)</f>
        <v>0</v>
      </c>
      <c r="J998" s="31">
        <f>ROUND(E998*G998,2)</f>
        <v>0</v>
      </c>
      <c r="L998" s="32">
        <f>E998*K998</f>
        <v>0</v>
      </c>
      <c r="N998" s="29">
        <f>E998*M998</f>
        <v>0</v>
      </c>
      <c r="P998" s="30" t="s">
        <v>88</v>
      </c>
      <c r="V998" s="33" t="s">
        <v>68</v>
      </c>
      <c r="X998" s="27" t="s">
        <v>1263</v>
      </c>
      <c r="Y998" s="27" t="s">
        <v>1263</v>
      </c>
      <c r="Z998" s="30" t="s">
        <v>852</v>
      </c>
      <c r="AA998" s="27" t="s">
        <v>88</v>
      </c>
      <c r="AJ998" s="4" t="s">
        <v>673</v>
      </c>
      <c r="AK998" s="4" t="s">
        <v>92</v>
      </c>
    </row>
    <row r="999" spans="1:37">
      <c r="D999" s="66" t="s">
        <v>1265</v>
      </c>
      <c r="E999" s="67"/>
      <c r="F999" s="68"/>
      <c r="G999" s="69"/>
      <c r="H999" s="69"/>
      <c r="I999" s="69"/>
      <c r="J999" s="69"/>
      <c r="K999" s="70"/>
      <c r="L999" s="70"/>
      <c r="M999" s="67"/>
      <c r="N999" s="67"/>
      <c r="O999" s="68"/>
      <c r="P999" s="68"/>
      <c r="Q999" s="67"/>
      <c r="R999" s="67"/>
      <c r="S999" s="67"/>
      <c r="T999" s="71"/>
      <c r="U999" s="71"/>
      <c r="V999" s="71" t="s">
        <v>0</v>
      </c>
      <c r="W999" s="72"/>
      <c r="X999" s="68"/>
    </row>
    <row r="1000" spans="1:37" ht="25.5">
      <c r="A1000" s="25">
        <v>200</v>
      </c>
      <c r="B1000" s="26" t="s">
        <v>1250</v>
      </c>
      <c r="C1000" s="27" t="s">
        <v>1266</v>
      </c>
      <c r="D1000" s="28" t="s">
        <v>1267</v>
      </c>
      <c r="E1000" s="29">
        <v>2.2999999999999998</v>
      </c>
      <c r="F1000" s="30" t="s">
        <v>438</v>
      </c>
      <c r="H1000" s="31">
        <f>ROUND(E1000*G1000,2)</f>
        <v>0</v>
      </c>
      <c r="J1000" s="31">
        <f>ROUND(E1000*G1000,2)</f>
        <v>0</v>
      </c>
      <c r="K1000" s="32">
        <v>3.0000000000000001E-5</v>
      </c>
      <c r="L1000" s="32">
        <f>E1000*K1000</f>
        <v>6.8999999999999997E-5</v>
      </c>
      <c r="N1000" s="29">
        <f>E1000*M1000</f>
        <v>0</v>
      </c>
      <c r="P1000" s="30" t="s">
        <v>88</v>
      </c>
      <c r="V1000" s="33" t="s">
        <v>654</v>
      </c>
      <c r="X1000" s="27" t="s">
        <v>1268</v>
      </c>
      <c r="Y1000" s="27" t="s">
        <v>1266</v>
      </c>
      <c r="Z1000" s="30" t="s">
        <v>1254</v>
      </c>
      <c r="AJ1000" s="4" t="s">
        <v>656</v>
      </c>
      <c r="AK1000" s="4" t="s">
        <v>92</v>
      </c>
    </row>
    <row r="1001" spans="1:37">
      <c r="D1001" s="66" t="s">
        <v>1269</v>
      </c>
      <c r="E1001" s="67"/>
      <c r="F1001" s="68"/>
      <c r="G1001" s="69"/>
      <c r="H1001" s="69"/>
      <c r="I1001" s="69"/>
      <c r="J1001" s="69"/>
      <c r="K1001" s="70"/>
      <c r="L1001" s="70"/>
      <c r="M1001" s="67"/>
      <c r="N1001" s="67"/>
      <c r="O1001" s="68"/>
      <c r="P1001" s="68"/>
      <c r="Q1001" s="67"/>
      <c r="R1001" s="67"/>
      <c r="S1001" s="67"/>
      <c r="T1001" s="71"/>
      <c r="U1001" s="71"/>
      <c r="V1001" s="71" t="s">
        <v>0</v>
      </c>
      <c r="W1001" s="72"/>
      <c r="X1001" s="68"/>
    </row>
    <row r="1002" spans="1:37">
      <c r="D1002" s="73" t="s">
        <v>1270</v>
      </c>
      <c r="E1002" s="74"/>
      <c r="F1002" s="75"/>
      <c r="G1002" s="76"/>
      <c r="H1002" s="76"/>
      <c r="I1002" s="76"/>
      <c r="J1002" s="76"/>
      <c r="K1002" s="77"/>
      <c r="L1002" s="77"/>
      <c r="M1002" s="74"/>
      <c r="N1002" s="74"/>
      <c r="O1002" s="75"/>
      <c r="P1002" s="75"/>
      <c r="Q1002" s="74"/>
      <c r="R1002" s="74"/>
      <c r="S1002" s="74"/>
      <c r="T1002" s="78"/>
      <c r="U1002" s="78"/>
      <c r="V1002" s="78" t="s">
        <v>1</v>
      </c>
      <c r="W1002" s="79"/>
      <c r="X1002" s="75"/>
    </row>
    <row r="1003" spans="1:37" ht="25.5">
      <c r="A1003" s="25">
        <v>201</v>
      </c>
      <c r="B1003" s="26" t="s">
        <v>132</v>
      </c>
      <c r="C1003" s="27" t="s">
        <v>1271</v>
      </c>
      <c r="D1003" s="28" t="s">
        <v>1272</v>
      </c>
      <c r="E1003" s="29">
        <v>2.76</v>
      </c>
      <c r="F1003" s="30" t="s">
        <v>438</v>
      </c>
      <c r="I1003" s="31">
        <f>ROUND(E1003*G1003,2)</f>
        <v>0</v>
      </c>
      <c r="J1003" s="31">
        <f>ROUND(E1003*G1003,2)</f>
        <v>0</v>
      </c>
      <c r="L1003" s="32">
        <f>E1003*K1003</f>
        <v>0</v>
      </c>
      <c r="N1003" s="29">
        <f>E1003*M1003</f>
        <v>0</v>
      </c>
      <c r="P1003" s="30" t="s">
        <v>88</v>
      </c>
      <c r="V1003" s="33" t="s">
        <v>68</v>
      </c>
      <c r="X1003" s="27" t="s">
        <v>1271</v>
      </c>
      <c r="Y1003" s="27" t="s">
        <v>1271</v>
      </c>
      <c r="Z1003" s="30" t="s">
        <v>852</v>
      </c>
      <c r="AA1003" s="27" t="s">
        <v>88</v>
      </c>
      <c r="AJ1003" s="4" t="s">
        <v>673</v>
      </c>
      <c r="AK1003" s="4" t="s">
        <v>92</v>
      </c>
    </row>
    <row r="1004" spans="1:37">
      <c r="D1004" s="66" t="s">
        <v>1273</v>
      </c>
      <c r="E1004" s="67"/>
      <c r="F1004" s="68"/>
      <c r="G1004" s="69"/>
      <c r="H1004" s="69"/>
      <c r="I1004" s="69"/>
      <c r="J1004" s="69"/>
      <c r="K1004" s="70"/>
      <c r="L1004" s="70"/>
      <c r="M1004" s="67"/>
      <c r="N1004" s="67"/>
      <c r="O1004" s="68"/>
      <c r="P1004" s="68"/>
      <c r="Q1004" s="67"/>
      <c r="R1004" s="67"/>
      <c r="S1004" s="67"/>
      <c r="T1004" s="71"/>
      <c r="U1004" s="71"/>
      <c r="V1004" s="71" t="s">
        <v>0</v>
      </c>
      <c r="W1004" s="72"/>
      <c r="X1004" s="68"/>
    </row>
    <row r="1005" spans="1:37" ht="25.5">
      <c r="A1005" s="25">
        <v>202</v>
      </c>
      <c r="B1005" s="26" t="s">
        <v>1250</v>
      </c>
      <c r="C1005" s="27" t="s">
        <v>1274</v>
      </c>
      <c r="D1005" s="28" t="s">
        <v>1275</v>
      </c>
      <c r="E1005" s="29">
        <v>108.1</v>
      </c>
      <c r="F1005" s="30" t="s">
        <v>141</v>
      </c>
      <c r="H1005" s="31">
        <f>ROUND(E1005*G1005,2)</f>
        <v>0</v>
      </c>
      <c r="J1005" s="31">
        <f>ROUND(E1005*G1005,2)</f>
        <v>0</v>
      </c>
      <c r="K1005" s="32">
        <v>2.0000000000000002E-5</v>
      </c>
      <c r="L1005" s="32">
        <f>E1005*K1005</f>
        <v>2.1619999999999999E-3</v>
      </c>
      <c r="N1005" s="29">
        <f>E1005*M1005</f>
        <v>0</v>
      </c>
      <c r="P1005" s="30" t="s">
        <v>88</v>
      </c>
      <c r="V1005" s="33" t="s">
        <v>654</v>
      </c>
      <c r="X1005" s="27" t="s">
        <v>1276</v>
      </c>
      <c r="Y1005" s="27" t="s">
        <v>1274</v>
      </c>
      <c r="Z1005" s="30" t="s">
        <v>1254</v>
      </c>
      <c r="AJ1005" s="4" t="s">
        <v>656</v>
      </c>
      <c r="AK1005" s="4" t="s">
        <v>92</v>
      </c>
    </row>
    <row r="1006" spans="1:37">
      <c r="D1006" s="66" t="s">
        <v>557</v>
      </c>
      <c r="E1006" s="67"/>
      <c r="F1006" s="68"/>
      <c r="G1006" s="69"/>
      <c r="H1006" s="69"/>
      <c r="I1006" s="69"/>
      <c r="J1006" s="69"/>
      <c r="K1006" s="70"/>
      <c r="L1006" s="70"/>
      <c r="M1006" s="67"/>
      <c r="N1006" s="67"/>
      <c r="O1006" s="68"/>
      <c r="P1006" s="68"/>
      <c r="Q1006" s="67"/>
      <c r="R1006" s="67"/>
      <c r="S1006" s="67"/>
      <c r="T1006" s="71"/>
      <c r="U1006" s="71"/>
      <c r="V1006" s="71" t="s">
        <v>0</v>
      </c>
      <c r="W1006" s="72"/>
      <c r="X1006" s="68"/>
    </row>
    <row r="1007" spans="1:37" ht="25.5">
      <c r="D1007" s="66" t="s">
        <v>558</v>
      </c>
      <c r="E1007" s="67"/>
      <c r="F1007" s="68"/>
      <c r="G1007" s="69"/>
      <c r="H1007" s="69"/>
      <c r="I1007" s="69"/>
      <c r="J1007" s="69"/>
      <c r="K1007" s="70"/>
      <c r="L1007" s="70"/>
      <c r="M1007" s="67"/>
      <c r="N1007" s="67"/>
      <c r="O1007" s="68"/>
      <c r="P1007" s="68"/>
      <c r="Q1007" s="67"/>
      <c r="R1007" s="67"/>
      <c r="S1007" s="67"/>
      <c r="T1007" s="71"/>
      <c r="U1007" s="71"/>
      <c r="V1007" s="71" t="s">
        <v>0</v>
      </c>
      <c r="W1007" s="72"/>
      <c r="X1007" s="68"/>
    </row>
    <row r="1008" spans="1:37" ht="25.5">
      <c r="A1008" s="25">
        <v>203</v>
      </c>
      <c r="B1008" s="26" t="s">
        <v>132</v>
      </c>
      <c r="C1008" s="27" t="s">
        <v>1277</v>
      </c>
      <c r="D1008" s="28" t="s">
        <v>1278</v>
      </c>
      <c r="E1008" s="29">
        <v>113.505</v>
      </c>
      <c r="F1008" s="30" t="s">
        <v>141</v>
      </c>
      <c r="I1008" s="31">
        <f>ROUND(E1008*G1008,2)</f>
        <v>0</v>
      </c>
      <c r="J1008" s="31">
        <f>ROUND(E1008*G1008,2)</f>
        <v>0</v>
      </c>
      <c r="K1008" s="32">
        <v>4.4000000000000002E-4</v>
      </c>
      <c r="L1008" s="32">
        <f>E1008*K1008</f>
        <v>4.9942199999999999E-2</v>
      </c>
      <c r="N1008" s="29">
        <f>E1008*M1008</f>
        <v>0</v>
      </c>
      <c r="P1008" s="30" t="s">
        <v>88</v>
      </c>
      <c r="V1008" s="33" t="s">
        <v>68</v>
      </c>
      <c r="X1008" s="27" t="s">
        <v>1277</v>
      </c>
      <c r="Y1008" s="27" t="s">
        <v>1277</v>
      </c>
      <c r="Z1008" s="30" t="s">
        <v>1279</v>
      </c>
      <c r="AA1008" s="27" t="s">
        <v>1280</v>
      </c>
      <c r="AJ1008" s="4" t="s">
        <v>673</v>
      </c>
      <c r="AK1008" s="4" t="s">
        <v>92</v>
      </c>
    </row>
    <row r="1009" spans="1:37">
      <c r="D1009" s="66" t="s">
        <v>1281</v>
      </c>
      <c r="E1009" s="67"/>
      <c r="F1009" s="68"/>
      <c r="G1009" s="69"/>
      <c r="H1009" s="69"/>
      <c r="I1009" s="69"/>
      <c r="J1009" s="69"/>
      <c r="K1009" s="70"/>
      <c r="L1009" s="70"/>
      <c r="M1009" s="67"/>
      <c r="N1009" s="67"/>
      <c r="O1009" s="68"/>
      <c r="P1009" s="68"/>
      <c r="Q1009" s="67"/>
      <c r="R1009" s="67"/>
      <c r="S1009" s="67"/>
      <c r="T1009" s="71"/>
      <c r="U1009" s="71"/>
      <c r="V1009" s="71" t="s">
        <v>0</v>
      </c>
      <c r="W1009" s="72"/>
      <c r="X1009" s="68"/>
    </row>
    <row r="1010" spans="1:37" ht="25.5">
      <c r="A1010" s="25">
        <v>204</v>
      </c>
      <c r="B1010" s="26" t="s">
        <v>132</v>
      </c>
      <c r="C1010" s="27" t="s">
        <v>1282</v>
      </c>
      <c r="D1010" s="28" t="s">
        <v>1283</v>
      </c>
      <c r="E1010" s="29">
        <v>113.505</v>
      </c>
      <c r="F1010" s="30" t="s">
        <v>141</v>
      </c>
      <c r="I1010" s="31">
        <f>ROUND(E1010*G1010,2)</f>
        <v>0</v>
      </c>
      <c r="J1010" s="31">
        <f>ROUND(E1010*G1010,2)</f>
        <v>0</v>
      </c>
      <c r="L1010" s="32">
        <f>E1010*K1010</f>
        <v>0</v>
      </c>
      <c r="N1010" s="29">
        <f>E1010*M1010</f>
        <v>0</v>
      </c>
      <c r="P1010" s="30" t="s">
        <v>88</v>
      </c>
      <c r="V1010" s="33" t="s">
        <v>68</v>
      </c>
      <c r="X1010" s="27" t="s">
        <v>1282</v>
      </c>
      <c r="Y1010" s="27" t="s">
        <v>1282</v>
      </c>
      <c r="Z1010" s="30" t="s">
        <v>136</v>
      </c>
      <c r="AA1010" s="27" t="s">
        <v>88</v>
      </c>
      <c r="AJ1010" s="4" t="s">
        <v>673</v>
      </c>
      <c r="AK1010" s="4" t="s">
        <v>92</v>
      </c>
    </row>
    <row r="1011" spans="1:37">
      <c r="D1011" s="66" t="s">
        <v>1281</v>
      </c>
      <c r="E1011" s="67"/>
      <c r="F1011" s="68"/>
      <c r="G1011" s="69"/>
      <c r="H1011" s="69"/>
      <c r="I1011" s="69"/>
      <c r="J1011" s="69"/>
      <c r="K1011" s="70"/>
      <c r="L1011" s="70"/>
      <c r="M1011" s="67"/>
      <c r="N1011" s="67"/>
      <c r="O1011" s="68"/>
      <c r="P1011" s="68"/>
      <c r="Q1011" s="67"/>
      <c r="R1011" s="67"/>
      <c r="S1011" s="67"/>
      <c r="T1011" s="71"/>
      <c r="U1011" s="71"/>
      <c r="V1011" s="71" t="s">
        <v>0</v>
      </c>
      <c r="W1011" s="72"/>
      <c r="X1011" s="68"/>
    </row>
    <row r="1012" spans="1:37" ht="25.5">
      <c r="A1012" s="25">
        <v>205</v>
      </c>
      <c r="B1012" s="26" t="s">
        <v>1250</v>
      </c>
      <c r="C1012" s="27" t="s">
        <v>1284</v>
      </c>
      <c r="D1012" s="28" t="s">
        <v>1285</v>
      </c>
      <c r="F1012" s="30" t="s">
        <v>55</v>
      </c>
      <c r="H1012" s="31">
        <f>ROUND(E1012*G1012,2)</f>
        <v>0</v>
      </c>
      <c r="J1012" s="31">
        <f>ROUND(E1012*G1012,2)</f>
        <v>0</v>
      </c>
      <c r="L1012" s="32">
        <f>E1012*K1012</f>
        <v>0</v>
      </c>
      <c r="N1012" s="29">
        <f>E1012*M1012</f>
        <v>0</v>
      </c>
      <c r="P1012" s="30" t="s">
        <v>88</v>
      </c>
      <c r="V1012" s="33" t="s">
        <v>654</v>
      </c>
      <c r="X1012" s="27" t="s">
        <v>1286</v>
      </c>
      <c r="Y1012" s="27" t="s">
        <v>1284</v>
      </c>
      <c r="Z1012" s="30" t="s">
        <v>1254</v>
      </c>
      <c r="AJ1012" s="4" t="s">
        <v>656</v>
      </c>
      <c r="AK1012" s="4" t="s">
        <v>92</v>
      </c>
    </row>
    <row r="1013" spans="1:37">
      <c r="D1013" s="81" t="s">
        <v>1287</v>
      </c>
      <c r="E1013" s="82">
        <f>J1013</f>
        <v>0</v>
      </c>
      <c r="H1013" s="82">
        <f>SUM(H981:H1012)</f>
        <v>0</v>
      </c>
      <c r="I1013" s="82">
        <f>SUM(I981:I1012)</f>
        <v>0</v>
      </c>
      <c r="J1013" s="82">
        <f>SUM(J981:J1012)</f>
        <v>0</v>
      </c>
      <c r="L1013" s="83">
        <f>SUM(L981:L1012)</f>
        <v>5.4789499999999998E-2</v>
      </c>
      <c r="N1013" s="84">
        <f>SUM(N981:N1012)</f>
        <v>0</v>
      </c>
      <c r="W1013" s="34">
        <f>SUM(W981:W1012)</f>
        <v>0</v>
      </c>
    </row>
    <row r="1015" spans="1:37">
      <c r="B1015" s="27" t="s">
        <v>1288</v>
      </c>
    </row>
    <row r="1016" spans="1:37" ht="38.25">
      <c r="A1016" s="25">
        <v>206</v>
      </c>
      <c r="B1016" s="26" t="s">
        <v>1211</v>
      </c>
      <c r="C1016" s="27" t="s">
        <v>1289</v>
      </c>
      <c r="D1016" s="28" t="s">
        <v>1290</v>
      </c>
      <c r="E1016" s="29">
        <v>64.367000000000004</v>
      </c>
      <c r="F1016" s="30" t="s">
        <v>141</v>
      </c>
      <c r="H1016" s="31">
        <f>ROUND(E1016*G1016,2)</f>
        <v>0</v>
      </c>
      <c r="J1016" s="31">
        <f>ROUND(E1016*G1016,2)</f>
        <v>0</v>
      </c>
      <c r="K1016" s="32">
        <v>2.3400000000000001E-3</v>
      </c>
      <c r="L1016" s="32">
        <f>E1016*K1016</f>
        <v>0.15061878000000001</v>
      </c>
      <c r="N1016" s="29">
        <f>E1016*M1016</f>
        <v>0</v>
      </c>
      <c r="P1016" s="30" t="s">
        <v>88</v>
      </c>
      <c r="V1016" s="33" t="s">
        <v>654</v>
      </c>
      <c r="X1016" s="27" t="s">
        <v>1291</v>
      </c>
      <c r="Y1016" s="27" t="s">
        <v>1289</v>
      </c>
      <c r="Z1016" s="30" t="s">
        <v>1215</v>
      </c>
      <c r="AJ1016" s="4" t="s">
        <v>656</v>
      </c>
      <c r="AK1016" s="4" t="s">
        <v>92</v>
      </c>
    </row>
    <row r="1017" spans="1:37">
      <c r="D1017" s="66" t="s">
        <v>1292</v>
      </c>
      <c r="E1017" s="67"/>
      <c r="F1017" s="68"/>
      <c r="G1017" s="69"/>
      <c r="H1017" s="69"/>
      <c r="I1017" s="69"/>
      <c r="J1017" s="69"/>
      <c r="K1017" s="70"/>
      <c r="L1017" s="70"/>
      <c r="M1017" s="67"/>
      <c r="N1017" s="67"/>
      <c r="O1017" s="68"/>
      <c r="P1017" s="68"/>
      <c r="Q1017" s="67"/>
      <c r="R1017" s="67"/>
      <c r="S1017" s="67"/>
      <c r="T1017" s="71"/>
      <c r="U1017" s="71"/>
      <c r="V1017" s="71" t="s">
        <v>0</v>
      </c>
      <c r="W1017" s="72"/>
      <c r="X1017" s="68"/>
    </row>
    <row r="1018" spans="1:37" ht="25.5">
      <c r="D1018" s="66" t="s">
        <v>1293</v>
      </c>
      <c r="E1018" s="67"/>
      <c r="F1018" s="68"/>
      <c r="G1018" s="69"/>
      <c r="H1018" s="69"/>
      <c r="I1018" s="69"/>
      <c r="J1018" s="69"/>
      <c r="K1018" s="70"/>
      <c r="L1018" s="70"/>
      <c r="M1018" s="67"/>
      <c r="N1018" s="67"/>
      <c r="O1018" s="68"/>
      <c r="P1018" s="68"/>
      <c r="Q1018" s="67"/>
      <c r="R1018" s="67"/>
      <c r="S1018" s="67"/>
      <c r="T1018" s="71"/>
      <c r="U1018" s="71"/>
      <c r="V1018" s="71" t="s">
        <v>0</v>
      </c>
      <c r="W1018" s="72"/>
      <c r="X1018" s="68"/>
    </row>
    <row r="1019" spans="1:37">
      <c r="D1019" s="66" t="s">
        <v>1294</v>
      </c>
      <c r="E1019" s="67"/>
      <c r="F1019" s="68"/>
      <c r="G1019" s="69"/>
      <c r="H1019" s="69"/>
      <c r="I1019" s="69"/>
      <c r="J1019" s="69"/>
      <c r="K1019" s="70"/>
      <c r="L1019" s="70"/>
      <c r="M1019" s="67"/>
      <c r="N1019" s="67"/>
      <c r="O1019" s="68"/>
      <c r="P1019" s="68"/>
      <c r="Q1019" s="67"/>
      <c r="R1019" s="67"/>
      <c r="S1019" s="67"/>
      <c r="T1019" s="71"/>
      <c r="U1019" s="71"/>
      <c r="V1019" s="71" t="s">
        <v>0</v>
      </c>
      <c r="W1019" s="72"/>
      <c r="X1019" s="68"/>
    </row>
    <row r="1020" spans="1:37">
      <c r="D1020" s="66" t="s">
        <v>1295</v>
      </c>
      <c r="E1020" s="67"/>
      <c r="F1020" s="68"/>
      <c r="G1020" s="69"/>
      <c r="H1020" s="69"/>
      <c r="I1020" s="69"/>
      <c r="J1020" s="69"/>
      <c r="K1020" s="70"/>
      <c r="L1020" s="70"/>
      <c r="M1020" s="67"/>
      <c r="N1020" s="67"/>
      <c r="O1020" s="68"/>
      <c r="P1020" s="68"/>
      <c r="Q1020" s="67"/>
      <c r="R1020" s="67"/>
      <c r="S1020" s="67"/>
      <c r="T1020" s="71"/>
      <c r="U1020" s="71"/>
      <c r="V1020" s="71" t="s">
        <v>0</v>
      </c>
      <c r="W1020" s="72"/>
      <c r="X1020" s="68"/>
    </row>
    <row r="1021" spans="1:37">
      <c r="D1021" s="66" t="s">
        <v>1296</v>
      </c>
      <c r="E1021" s="67"/>
      <c r="F1021" s="68"/>
      <c r="G1021" s="69"/>
      <c r="H1021" s="69"/>
      <c r="I1021" s="69"/>
      <c r="J1021" s="69"/>
      <c r="K1021" s="70"/>
      <c r="L1021" s="70"/>
      <c r="M1021" s="67"/>
      <c r="N1021" s="67"/>
      <c r="O1021" s="68"/>
      <c r="P1021" s="68"/>
      <c r="Q1021" s="67"/>
      <c r="R1021" s="67"/>
      <c r="S1021" s="67"/>
      <c r="T1021" s="71"/>
      <c r="U1021" s="71"/>
      <c r="V1021" s="71" t="s">
        <v>0</v>
      </c>
      <c r="W1021" s="72"/>
      <c r="X1021" s="68"/>
    </row>
    <row r="1022" spans="1:37">
      <c r="D1022" s="66" t="s">
        <v>1297</v>
      </c>
      <c r="E1022" s="67"/>
      <c r="F1022" s="68"/>
      <c r="G1022" s="69"/>
      <c r="H1022" s="69"/>
      <c r="I1022" s="69"/>
      <c r="J1022" s="69"/>
      <c r="K1022" s="70"/>
      <c r="L1022" s="70"/>
      <c r="M1022" s="67"/>
      <c r="N1022" s="67"/>
      <c r="O1022" s="68"/>
      <c r="P1022" s="68"/>
      <c r="Q1022" s="67"/>
      <c r="R1022" s="67"/>
      <c r="S1022" s="67"/>
      <c r="T1022" s="71"/>
      <c r="U1022" s="71"/>
      <c r="V1022" s="71" t="s">
        <v>0</v>
      </c>
      <c r="W1022" s="72"/>
      <c r="X1022" s="68"/>
    </row>
    <row r="1023" spans="1:37">
      <c r="D1023" s="66" t="s">
        <v>1298</v>
      </c>
      <c r="E1023" s="67"/>
      <c r="F1023" s="68"/>
      <c r="G1023" s="69"/>
      <c r="H1023" s="69"/>
      <c r="I1023" s="69"/>
      <c r="J1023" s="69"/>
      <c r="K1023" s="70"/>
      <c r="L1023" s="70"/>
      <c r="M1023" s="67"/>
      <c r="N1023" s="67"/>
      <c r="O1023" s="68"/>
      <c r="P1023" s="68"/>
      <c r="Q1023" s="67"/>
      <c r="R1023" s="67"/>
      <c r="S1023" s="67"/>
      <c r="T1023" s="71"/>
      <c r="U1023" s="71"/>
      <c r="V1023" s="71" t="s">
        <v>0</v>
      </c>
      <c r="W1023" s="72"/>
      <c r="X1023" s="68"/>
    </row>
    <row r="1024" spans="1:37" ht="25.5">
      <c r="D1024" s="66" t="s">
        <v>1299</v>
      </c>
      <c r="E1024" s="67"/>
      <c r="F1024" s="68"/>
      <c r="G1024" s="69"/>
      <c r="H1024" s="69"/>
      <c r="I1024" s="69"/>
      <c r="J1024" s="69"/>
      <c r="K1024" s="70"/>
      <c r="L1024" s="70"/>
      <c r="M1024" s="67"/>
      <c r="N1024" s="67"/>
      <c r="O1024" s="68"/>
      <c r="P1024" s="68"/>
      <c r="Q1024" s="67"/>
      <c r="R1024" s="67"/>
      <c r="S1024" s="67"/>
      <c r="T1024" s="71"/>
      <c r="U1024" s="71"/>
      <c r="V1024" s="71" t="s">
        <v>0</v>
      </c>
      <c r="W1024" s="72"/>
      <c r="X1024" s="68"/>
    </row>
    <row r="1025" spans="1:37">
      <c r="A1025" s="25">
        <v>207</v>
      </c>
      <c r="B1025" s="26" t="s">
        <v>132</v>
      </c>
      <c r="C1025" s="27" t="s">
        <v>1224</v>
      </c>
      <c r="D1025" s="28" t="s">
        <v>1225</v>
      </c>
      <c r="E1025" s="29">
        <v>193.101</v>
      </c>
      <c r="F1025" s="30" t="s">
        <v>1198</v>
      </c>
      <c r="I1025" s="31">
        <f>ROUND(E1025*G1025,2)</f>
        <v>0</v>
      </c>
      <c r="J1025" s="31">
        <f>ROUND(E1025*G1025,2)</f>
        <v>0</v>
      </c>
      <c r="K1025" s="32">
        <v>1E-3</v>
      </c>
      <c r="L1025" s="32">
        <f>E1025*K1025</f>
        <v>0.19310099999999999</v>
      </c>
      <c r="N1025" s="29">
        <f>E1025*M1025</f>
        <v>0</v>
      </c>
      <c r="P1025" s="30" t="s">
        <v>88</v>
      </c>
      <c r="V1025" s="33" t="s">
        <v>68</v>
      </c>
      <c r="X1025" s="27" t="s">
        <v>1224</v>
      </c>
      <c r="Y1025" s="27" t="s">
        <v>1224</v>
      </c>
      <c r="Z1025" s="30" t="s">
        <v>1226</v>
      </c>
      <c r="AA1025" s="27" t="s">
        <v>88</v>
      </c>
      <c r="AJ1025" s="4" t="s">
        <v>673</v>
      </c>
      <c r="AK1025" s="4" t="s">
        <v>92</v>
      </c>
    </row>
    <row r="1026" spans="1:37">
      <c r="D1026" s="66" t="s">
        <v>1300</v>
      </c>
      <c r="E1026" s="67"/>
      <c r="F1026" s="68"/>
      <c r="G1026" s="69"/>
      <c r="H1026" s="69"/>
      <c r="I1026" s="69"/>
      <c r="J1026" s="69"/>
      <c r="K1026" s="70"/>
      <c r="L1026" s="70"/>
      <c r="M1026" s="67"/>
      <c r="N1026" s="67"/>
      <c r="O1026" s="68"/>
      <c r="P1026" s="68"/>
      <c r="Q1026" s="67"/>
      <c r="R1026" s="67"/>
      <c r="S1026" s="67"/>
      <c r="T1026" s="71"/>
      <c r="U1026" s="71"/>
      <c r="V1026" s="71" t="s">
        <v>0</v>
      </c>
      <c r="W1026" s="72"/>
      <c r="X1026" s="68"/>
    </row>
    <row r="1027" spans="1:37">
      <c r="D1027" s="73" t="s">
        <v>1301</v>
      </c>
      <c r="E1027" s="74"/>
      <c r="F1027" s="75"/>
      <c r="G1027" s="76"/>
      <c r="H1027" s="76"/>
      <c r="I1027" s="76"/>
      <c r="J1027" s="76"/>
      <c r="K1027" s="77"/>
      <c r="L1027" s="77"/>
      <c r="M1027" s="74"/>
      <c r="N1027" s="74"/>
      <c r="O1027" s="75"/>
      <c r="P1027" s="75"/>
      <c r="Q1027" s="74"/>
      <c r="R1027" s="74"/>
      <c r="S1027" s="74"/>
      <c r="T1027" s="78"/>
      <c r="U1027" s="78"/>
      <c r="V1027" s="78" t="s">
        <v>1</v>
      </c>
      <c r="W1027" s="79"/>
      <c r="X1027" s="75"/>
    </row>
    <row r="1028" spans="1:37">
      <c r="A1028" s="25">
        <v>208</v>
      </c>
      <c r="B1028" s="26" t="s">
        <v>132</v>
      </c>
      <c r="C1028" s="27" t="s">
        <v>1232</v>
      </c>
      <c r="D1028" s="28" t="s">
        <v>1233</v>
      </c>
      <c r="E1028" s="29">
        <v>19.309999999999999</v>
      </c>
      <c r="F1028" s="30" t="s">
        <v>1198</v>
      </c>
      <c r="I1028" s="31">
        <f>ROUND(E1028*G1028,2)</f>
        <v>0</v>
      </c>
      <c r="J1028" s="31">
        <f>ROUND(E1028*G1028,2)</f>
        <v>0</v>
      </c>
      <c r="K1028" s="32">
        <v>1E-3</v>
      </c>
      <c r="L1028" s="32">
        <f>E1028*K1028</f>
        <v>1.9310000000000001E-2</v>
      </c>
      <c r="N1028" s="29">
        <f>E1028*M1028</f>
        <v>0</v>
      </c>
      <c r="P1028" s="30" t="s">
        <v>88</v>
      </c>
      <c r="V1028" s="33" t="s">
        <v>68</v>
      </c>
      <c r="X1028" s="27" t="s">
        <v>1232</v>
      </c>
      <c r="Y1028" s="27" t="s">
        <v>1232</v>
      </c>
      <c r="Z1028" s="30" t="s">
        <v>1226</v>
      </c>
      <c r="AA1028" s="27" t="s">
        <v>88</v>
      </c>
      <c r="AJ1028" s="4" t="s">
        <v>673</v>
      </c>
      <c r="AK1028" s="4" t="s">
        <v>92</v>
      </c>
    </row>
    <row r="1029" spans="1:37">
      <c r="D1029" s="66" t="s">
        <v>1302</v>
      </c>
      <c r="E1029" s="67"/>
      <c r="F1029" s="68"/>
      <c r="G1029" s="69"/>
      <c r="H1029" s="69"/>
      <c r="I1029" s="69"/>
      <c r="J1029" s="69"/>
      <c r="K1029" s="70"/>
      <c r="L1029" s="70"/>
      <c r="M1029" s="67"/>
      <c r="N1029" s="67"/>
      <c r="O1029" s="68"/>
      <c r="P1029" s="68"/>
      <c r="Q1029" s="67"/>
      <c r="R1029" s="67"/>
      <c r="S1029" s="67"/>
      <c r="T1029" s="71"/>
      <c r="U1029" s="71"/>
      <c r="V1029" s="71" t="s">
        <v>0</v>
      </c>
      <c r="W1029" s="72"/>
      <c r="X1029" s="68"/>
    </row>
    <row r="1030" spans="1:37">
      <c r="D1030" s="73" t="s">
        <v>1303</v>
      </c>
      <c r="E1030" s="74"/>
      <c r="F1030" s="75"/>
      <c r="G1030" s="76"/>
      <c r="H1030" s="76"/>
      <c r="I1030" s="76"/>
      <c r="J1030" s="76"/>
      <c r="K1030" s="77"/>
      <c r="L1030" s="77"/>
      <c r="M1030" s="74"/>
      <c r="N1030" s="74"/>
      <c r="O1030" s="75"/>
      <c r="P1030" s="75"/>
      <c r="Q1030" s="74"/>
      <c r="R1030" s="74"/>
      <c r="S1030" s="74"/>
      <c r="T1030" s="78"/>
      <c r="U1030" s="78"/>
      <c r="V1030" s="78" t="s">
        <v>1</v>
      </c>
      <c r="W1030" s="79"/>
      <c r="X1030" s="75"/>
    </row>
    <row r="1031" spans="1:37" ht="25.5">
      <c r="A1031" s="25">
        <v>209</v>
      </c>
      <c r="B1031" s="26" t="s">
        <v>132</v>
      </c>
      <c r="C1031" s="27" t="s">
        <v>1304</v>
      </c>
      <c r="D1031" s="28" t="s">
        <v>1305</v>
      </c>
      <c r="E1031" s="29">
        <v>67.584999999999994</v>
      </c>
      <c r="F1031" s="30" t="s">
        <v>141</v>
      </c>
      <c r="I1031" s="31">
        <f>ROUND(E1031*G1031,2)</f>
        <v>0</v>
      </c>
      <c r="J1031" s="31">
        <f>ROUND(E1031*G1031,2)</f>
        <v>0</v>
      </c>
      <c r="K1031" s="32">
        <v>1.67E-2</v>
      </c>
      <c r="L1031" s="32">
        <f>E1031*K1031</f>
        <v>1.1286694999999998</v>
      </c>
      <c r="N1031" s="29">
        <f>E1031*M1031</f>
        <v>0</v>
      </c>
      <c r="P1031" s="30" t="s">
        <v>88</v>
      </c>
      <c r="V1031" s="33" t="s">
        <v>68</v>
      </c>
      <c r="X1031" s="27" t="s">
        <v>1304</v>
      </c>
      <c r="Y1031" s="27" t="s">
        <v>1304</v>
      </c>
      <c r="Z1031" s="30" t="s">
        <v>1306</v>
      </c>
      <c r="AA1031" s="27" t="s">
        <v>88</v>
      </c>
      <c r="AJ1031" s="4" t="s">
        <v>673</v>
      </c>
      <c r="AK1031" s="4" t="s">
        <v>92</v>
      </c>
    </row>
    <row r="1032" spans="1:37">
      <c r="D1032" s="66" t="s">
        <v>1307</v>
      </c>
      <c r="E1032" s="67"/>
      <c r="F1032" s="68"/>
      <c r="G1032" s="69"/>
      <c r="H1032" s="69"/>
      <c r="I1032" s="69"/>
      <c r="J1032" s="69"/>
      <c r="K1032" s="70"/>
      <c r="L1032" s="70"/>
      <c r="M1032" s="67"/>
      <c r="N1032" s="67"/>
      <c r="O1032" s="68"/>
      <c r="P1032" s="68"/>
      <c r="Q1032" s="67"/>
      <c r="R1032" s="67"/>
      <c r="S1032" s="67"/>
      <c r="T1032" s="71"/>
      <c r="U1032" s="71"/>
      <c r="V1032" s="71" t="s">
        <v>0</v>
      </c>
      <c r="W1032" s="72"/>
      <c r="X1032" s="68"/>
    </row>
    <row r="1033" spans="1:37" ht="25.5">
      <c r="A1033" s="25">
        <v>210</v>
      </c>
      <c r="B1033" s="26" t="s">
        <v>1211</v>
      </c>
      <c r="C1033" s="27" t="s">
        <v>1308</v>
      </c>
      <c r="D1033" s="28" t="s">
        <v>1309</v>
      </c>
      <c r="F1033" s="30" t="s">
        <v>55</v>
      </c>
      <c r="H1033" s="31">
        <f>ROUND(E1033*G1033,2)</f>
        <v>0</v>
      </c>
      <c r="J1033" s="31">
        <f>ROUND(E1033*G1033,2)</f>
        <v>0</v>
      </c>
      <c r="L1033" s="32">
        <f>E1033*K1033</f>
        <v>0</v>
      </c>
      <c r="N1033" s="29">
        <f>E1033*M1033</f>
        <v>0</v>
      </c>
      <c r="P1033" s="30" t="s">
        <v>88</v>
      </c>
      <c r="V1033" s="33" t="s">
        <v>654</v>
      </c>
      <c r="X1033" s="27" t="s">
        <v>1310</v>
      </c>
      <c r="Y1033" s="27" t="s">
        <v>1308</v>
      </c>
      <c r="Z1033" s="30" t="s">
        <v>1215</v>
      </c>
      <c r="AJ1033" s="4" t="s">
        <v>656</v>
      </c>
      <c r="AK1033" s="4" t="s">
        <v>92</v>
      </c>
    </row>
    <row r="1034" spans="1:37">
      <c r="D1034" s="81" t="s">
        <v>1311</v>
      </c>
      <c r="E1034" s="82">
        <f>J1034</f>
        <v>0</v>
      </c>
      <c r="H1034" s="82">
        <f>SUM(H1015:H1033)</f>
        <v>0</v>
      </c>
      <c r="I1034" s="82">
        <f>SUM(I1015:I1033)</f>
        <v>0</v>
      </c>
      <c r="J1034" s="82">
        <f>SUM(J1015:J1033)</f>
        <v>0</v>
      </c>
      <c r="L1034" s="83">
        <f>SUM(L1015:L1033)</f>
        <v>1.4916992799999997</v>
      </c>
      <c r="N1034" s="84">
        <f>SUM(N1015:N1033)</f>
        <v>0</v>
      </c>
      <c r="W1034" s="34">
        <f>SUM(W1015:W1033)</f>
        <v>0</v>
      </c>
    </row>
    <row r="1036" spans="1:37">
      <c r="B1036" s="27" t="s">
        <v>1312</v>
      </c>
    </row>
    <row r="1037" spans="1:37" ht="25.5">
      <c r="A1037" s="25">
        <v>211</v>
      </c>
      <c r="B1037" s="26" t="s">
        <v>1313</v>
      </c>
      <c r="C1037" s="27" t="s">
        <v>1314</v>
      </c>
      <c r="D1037" s="28" t="s">
        <v>1315</v>
      </c>
      <c r="E1037" s="29">
        <v>70.98</v>
      </c>
      <c r="F1037" s="30" t="s">
        <v>141</v>
      </c>
      <c r="H1037" s="31">
        <f>ROUND(E1037*G1037,2)</f>
        <v>0</v>
      </c>
      <c r="J1037" s="31">
        <f>ROUND(E1037*G1037,2)</f>
        <v>0</v>
      </c>
      <c r="K1037" s="32">
        <v>3.2000000000000003E-4</v>
      </c>
      <c r="L1037" s="32">
        <f>E1037*K1037</f>
        <v>2.2713600000000004E-2</v>
      </c>
      <c r="N1037" s="29">
        <f>E1037*M1037</f>
        <v>0</v>
      </c>
      <c r="P1037" s="30" t="s">
        <v>88</v>
      </c>
      <c r="V1037" s="33" t="s">
        <v>654</v>
      </c>
      <c r="X1037" s="27" t="s">
        <v>1316</v>
      </c>
      <c r="Y1037" s="27" t="s">
        <v>1314</v>
      </c>
      <c r="Z1037" s="30" t="s">
        <v>1317</v>
      </c>
      <c r="AJ1037" s="4" t="s">
        <v>656</v>
      </c>
      <c r="AK1037" s="4" t="s">
        <v>92</v>
      </c>
    </row>
    <row r="1038" spans="1:37">
      <c r="D1038" s="66" t="s">
        <v>1318</v>
      </c>
      <c r="E1038" s="67"/>
      <c r="F1038" s="68"/>
      <c r="G1038" s="69"/>
      <c r="H1038" s="69"/>
      <c r="I1038" s="69"/>
      <c r="J1038" s="69"/>
      <c r="K1038" s="70"/>
      <c r="L1038" s="70"/>
      <c r="M1038" s="67"/>
      <c r="N1038" s="67"/>
      <c r="O1038" s="68"/>
      <c r="P1038" s="68"/>
      <c r="Q1038" s="67"/>
      <c r="R1038" s="67"/>
      <c r="S1038" s="67"/>
      <c r="T1038" s="71"/>
      <c r="U1038" s="71"/>
      <c r="V1038" s="71" t="s">
        <v>0</v>
      </c>
      <c r="W1038" s="72"/>
      <c r="X1038" s="68"/>
    </row>
    <row r="1039" spans="1:37">
      <c r="D1039" s="66" t="s">
        <v>1319</v>
      </c>
      <c r="E1039" s="67"/>
      <c r="F1039" s="68"/>
      <c r="G1039" s="69"/>
      <c r="H1039" s="69"/>
      <c r="I1039" s="69"/>
      <c r="J1039" s="69"/>
      <c r="K1039" s="70"/>
      <c r="L1039" s="70"/>
      <c r="M1039" s="67"/>
      <c r="N1039" s="67"/>
      <c r="O1039" s="68"/>
      <c r="P1039" s="68"/>
      <c r="Q1039" s="67"/>
      <c r="R1039" s="67"/>
      <c r="S1039" s="67"/>
      <c r="T1039" s="71"/>
      <c r="U1039" s="71"/>
      <c r="V1039" s="71" t="s">
        <v>0</v>
      </c>
      <c r="W1039" s="72"/>
      <c r="X1039" s="68"/>
    </row>
    <row r="1040" spans="1:37">
      <c r="D1040" s="66" t="s">
        <v>1320</v>
      </c>
      <c r="E1040" s="67"/>
      <c r="F1040" s="68"/>
      <c r="G1040" s="69"/>
      <c r="H1040" s="69"/>
      <c r="I1040" s="69"/>
      <c r="J1040" s="69"/>
      <c r="K1040" s="70"/>
      <c r="L1040" s="70"/>
      <c r="M1040" s="67"/>
      <c r="N1040" s="67"/>
      <c r="O1040" s="68"/>
      <c r="P1040" s="68"/>
      <c r="Q1040" s="67"/>
      <c r="R1040" s="67"/>
      <c r="S1040" s="67"/>
      <c r="T1040" s="71"/>
      <c r="U1040" s="71"/>
      <c r="V1040" s="71" t="s">
        <v>0</v>
      </c>
      <c r="W1040" s="72"/>
      <c r="X1040" s="68"/>
    </row>
    <row r="1041" spans="1:37">
      <c r="D1041" s="66" t="s">
        <v>1321</v>
      </c>
      <c r="E1041" s="67"/>
      <c r="F1041" s="68"/>
      <c r="G1041" s="69"/>
      <c r="H1041" s="69"/>
      <c r="I1041" s="69"/>
      <c r="J1041" s="69"/>
      <c r="K1041" s="70"/>
      <c r="L1041" s="70"/>
      <c r="M1041" s="67"/>
      <c r="N1041" s="67"/>
      <c r="O1041" s="68"/>
      <c r="P1041" s="68"/>
      <c r="Q1041" s="67"/>
      <c r="R1041" s="67"/>
      <c r="S1041" s="67"/>
      <c r="T1041" s="71"/>
      <c r="U1041" s="71"/>
      <c r="V1041" s="71" t="s">
        <v>0</v>
      </c>
      <c r="W1041" s="72"/>
      <c r="X1041" s="68"/>
    </row>
    <row r="1042" spans="1:37">
      <c r="D1042" s="66" t="s">
        <v>1322</v>
      </c>
      <c r="E1042" s="67"/>
      <c r="F1042" s="68"/>
      <c r="G1042" s="69"/>
      <c r="H1042" s="69"/>
      <c r="I1042" s="69"/>
      <c r="J1042" s="69"/>
      <c r="K1042" s="70"/>
      <c r="L1042" s="70"/>
      <c r="M1042" s="67"/>
      <c r="N1042" s="67"/>
      <c r="O1042" s="68"/>
      <c r="P1042" s="68"/>
      <c r="Q1042" s="67"/>
      <c r="R1042" s="67"/>
      <c r="S1042" s="67"/>
      <c r="T1042" s="71"/>
      <c r="U1042" s="71"/>
      <c r="V1042" s="71" t="s">
        <v>0</v>
      </c>
      <c r="W1042" s="72"/>
      <c r="X1042" s="68"/>
    </row>
    <row r="1043" spans="1:37" ht="25.5">
      <c r="A1043" s="25">
        <v>212</v>
      </c>
      <c r="B1043" s="26" t="s">
        <v>1313</v>
      </c>
      <c r="C1043" s="27" t="s">
        <v>1323</v>
      </c>
      <c r="D1043" s="28" t="s">
        <v>1324</v>
      </c>
      <c r="E1043" s="29">
        <v>1206.5060000000001</v>
      </c>
      <c r="F1043" s="30" t="s">
        <v>141</v>
      </c>
      <c r="H1043" s="31">
        <f>ROUND(E1043*G1043,2)</f>
        <v>0</v>
      </c>
      <c r="J1043" s="31">
        <f>ROUND(E1043*G1043,2)</f>
        <v>0</v>
      </c>
      <c r="K1043" s="32">
        <v>3.4000000000000002E-4</v>
      </c>
      <c r="L1043" s="32">
        <f>E1043*K1043</f>
        <v>0.41021204000000006</v>
      </c>
      <c r="N1043" s="29">
        <f>E1043*M1043</f>
        <v>0</v>
      </c>
      <c r="P1043" s="30" t="s">
        <v>88</v>
      </c>
      <c r="V1043" s="33" t="s">
        <v>654</v>
      </c>
      <c r="X1043" s="27" t="s">
        <v>1325</v>
      </c>
      <c r="Y1043" s="27" t="s">
        <v>1323</v>
      </c>
      <c r="Z1043" s="30" t="s">
        <v>1317</v>
      </c>
      <c r="AJ1043" s="4" t="s">
        <v>656</v>
      </c>
      <c r="AK1043" s="4" t="s">
        <v>92</v>
      </c>
    </row>
    <row r="1044" spans="1:37">
      <c r="D1044" s="66" t="s">
        <v>1326</v>
      </c>
      <c r="E1044" s="67"/>
      <c r="F1044" s="68"/>
      <c r="G1044" s="69"/>
      <c r="H1044" s="69"/>
      <c r="I1044" s="69"/>
      <c r="J1044" s="69"/>
      <c r="K1044" s="70"/>
      <c r="L1044" s="70"/>
      <c r="M1044" s="67"/>
      <c r="N1044" s="67"/>
      <c r="O1044" s="68"/>
      <c r="P1044" s="68"/>
      <c r="Q1044" s="67"/>
      <c r="R1044" s="67"/>
      <c r="S1044" s="67"/>
      <c r="T1044" s="71"/>
      <c r="U1044" s="71"/>
      <c r="V1044" s="71" t="s">
        <v>0</v>
      </c>
      <c r="W1044" s="72"/>
      <c r="X1044" s="68"/>
    </row>
    <row r="1045" spans="1:37" ht="25.5">
      <c r="D1045" s="66" t="s">
        <v>1327</v>
      </c>
      <c r="E1045" s="67"/>
      <c r="F1045" s="68"/>
      <c r="G1045" s="69"/>
      <c r="H1045" s="69"/>
      <c r="I1045" s="69"/>
      <c r="J1045" s="69"/>
      <c r="K1045" s="70"/>
      <c r="L1045" s="70"/>
      <c r="M1045" s="67"/>
      <c r="N1045" s="67"/>
      <c r="O1045" s="68"/>
      <c r="P1045" s="68"/>
      <c r="Q1045" s="67"/>
      <c r="R1045" s="67"/>
      <c r="S1045" s="67"/>
      <c r="T1045" s="71"/>
      <c r="U1045" s="71"/>
      <c r="V1045" s="71" t="s">
        <v>0</v>
      </c>
      <c r="W1045" s="72"/>
      <c r="X1045" s="68"/>
    </row>
    <row r="1046" spans="1:37" ht="25.5">
      <c r="D1046" s="66" t="s">
        <v>1328</v>
      </c>
      <c r="E1046" s="67"/>
      <c r="F1046" s="68"/>
      <c r="G1046" s="69"/>
      <c r="H1046" s="69"/>
      <c r="I1046" s="69"/>
      <c r="J1046" s="69"/>
      <c r="K1046" s="70"/>
      <c r="L1046" s="70"/>
      <c r="M1046" s="67"/>
      <c r="N1046" s="67"/>
      <c r="O1046" s="68"/>
      <c r="P1046" s="68"/>
      <c r="Q1046" s="67"/>
      <c r="R1046" s="67"/>
      <c r="S1046" s="67"/>
      <c r="T1046" s="71"/>
      <c r="U1046" s="71"/>
      <c r="V1046" s="71" t="s">
        <v>0</v>
      </c>
      <c r="W1046" s="72"/>
      <c r="X1046" s="68"/>
    </row>
    <row r="1047" spans="1:37" ht="25.5">
      <c r="D1047" s="66" t="s">
        <v>1329</v>
      </c>
      <c r="E1047" s="67"/>
      <c r="F1047" s="68"/>
      <c r="G1047" s="69"/>
      <c r="H1047" s="69"/>
      <c r="I1047" s="69"/>
      <c r="J1047" s="69"/>
      <c r="K1047" s="70"/>
      <c r="L1047" s="70"/>
      <c r="M1047" s="67"/>
      <c r="N1047" s="67"/>
      <c r="O1047" s="68"/>
      <c r="P1047" s="68"/>
      <c r="Q1047" s="67"/>
      <c r="R1047" s="67"/>
      <c r="S1047" s="67"/>
      <c r="T1047" s="71"/>
      <c r="U1047" s="71"/>
      <c r="V1047" s="71" t="s">
        <v>0</v>
      </c>
      <c r="W1047" s="72"/>
      <c r="X1047" s="68"/>
    </row>
    <row r="1048" spans="1:37" ht="25.5">
      <c r="D1048" s="66" t="s">
        <v>1330</v>
      </c>
      <c r="E1048" s="67"/>
      <c r="F1048" s="68"/>
      <c r="G1048" s="69"/>
      <c r="H1048" s="69"/>
      <c r="I1048" s="69"/>
      <c r="J1048" s="69"/>
      <c r="K1048" s="70"/>
      <c r="L1048" s="70"/>
      <c r="M1048" s="67"/>
      <c r="N1048" s="67"/>
      <c r="O1048" s="68"/>
      <c r="P1048" s="68"/>
      <c r="Q1048" s="67"/>
      <c r="R1048" s="67"/>
      <c r="S1048" s="67"/>
      <c r="T1048" s="71"/>
      <c r="U1048" s="71"/>
      <c r="V1048" s="71" t="s">
        <v>0</v>
      </c>
      <c r="W1048" s="72"/>
      <c r="X1048" s="68"/>
    </row>
    <row r="1049" spans="1:37" ht="25.5">
      <c r="D1049" s="66" t="s">
        <v>1331</v>
      </c>
      <c r="E1049" s="67"/>
      <c r="F1049" s="68"/>
      <c r="G1049" s="69"/>
      <c r="H1049" s="69"/>
      <c r="I1049" s="69"/>
      <c r="J1049" s="69"/>
      <c r="K1049" s="70"/>
      <c r="L1049" s="70"/>
      <c r="M1049" s="67"/>
      <c r="N1049" s="67"/>
      <c r="O1049" s="68"/>
      <c r="P1049" s="68"/>
      <c r="Q1049" s="67"/>
      <c r="R1049" s="67"/>
      <c r="S1049" s="67"/>
      <c r="T1049" s="71"/>
      <c r="U1049" s="71"/>
      <c r="V1049" s="71" t="s">
        <v>0</v>
      </c>
      <c r="W1049" s="72"/>
      <c r="X1049" s="68"/>
    </row>
    <row r="1050" spans="1:37" ht="25.5">
      <c r="D1050" s="66" t="s">
        <v>867</v>
      </c>
      <c r="E1050" s="67"/>
      <c r="F1050" s="68"/>
      <c r="G1050" s="69"/>
      <c r="H1050" s="69"/>
      <c r="I1050" s="69"/>
      <c r="J1050" s="69"/>
      <c r="K1050" s="70"/>
      <c r="L1050" s="70"/>
      <c r="M1050" s="67"/>
      <c r="N1050" s="67"/>
      <c r="O1050" s="68"/>
      <c r="P1050" s="68"/>
      <c r="Q1050" s="67"/>
      <c r="R1050" s="67"/>
      <c r="S1050" s="67"/>
      <c r="T1050" s="71"/>
      <c r="U1050" s="71"/>
      <c r="V1050" s="71" t="s">
        <v>0</v>
      </c>
      <c r="W1050" s="72"/>
      <c r="X1050" s="68"/>
    </row>
    <row r="1051" spans="1:37" ht="25.5">
      <c r="D1051" s="66" t="s">
        <v>1332</v>
      </c>
      <c r="E1051" s="67"/>
      <c r="F1051" s="68"/>
      <c r="G1051" s="69"/>
      <c r="H1051" s="69"/>
      <c r="I1051" s="69"/>
      <c r="J1051" s="69"/>
      <c r="K1051" s="70"/>
      <c r="L1051" s="70"/>
      <c r="M1051" s="67"/>
      <c r="N1051" s="67"/>
      <c r="O1051" s="68"/>
      <c r="P1051" s="68"/>
      <c r="Q1051" s="67"/>
      <c r="R1051" s="67"/>
      <c r="S1051" s="67"/>
      <c r="T1051" s="71"/>
      <c r="U1051" s="71"/>
      <c r="V1051" s="71" t="s">
        <v>0</v>
      </c>
      <c r="W1051" s="72"/>
      <c r="X1051" s="68"/>
    </row>
    <row r="1052" spans="1:37" ht="25.5">
      <c r="D1052" s="66" t="s">
        <v>1333</v>
      </c>
      <c r="E1052" s="67"/>
      <c r="F1052" s="68"/>
      <c r="G1052" s="69"/>
      <c r="H1052" s="69"/>
      <c r="I1052" s="69"/>
      <c r="J1052" s="69"/>
      <c r="K1052" s="70"/>
      <c r="L1052" s="70"/>
      <c r="M1052" s="67"/>
      <c r="N1052" s="67"/>
      <c r="O1052" s="68"/>
      <c r="P1052" s="68"/>
      <c r="Q1052" s="67"/>
      <c r="R1052" s="67"/>
      <c r="S1052" s="67"/>
      <c r="T1052" s="71"/>
      <c r="U1052" s="71"/>
      <c r="V1052" s="71" t="s">
        <v>0</v>
      </c>
      <c r="W1052" s="72"/>
      <c r="X1052" s="68"/>
    </row>
    <row r="1053" spans="1:37" ht="25.5">
      <c r="D1053" s="66" t="s">
        <v>1334</v>
      </c>
      <c r="E1053" s="67"/>
      <c r="F1053" s="68"/>
      <c r="G1053" s="69"/>
      <c r="H1053" s="69"/>
      <c r="I1053" s="69"/>
      <c r="J1053" s="69"/>
      <c r="K1053" s="70"/>
      <c r="L1053" s="70"/>
      <c r="M1053" s="67"/>
      <c r="N1053" s="67"/>
      <c r="O1053" s="68"/>
      <c r="P1053" s="68"/>
      <c r="Q1053" s="67"/>
      <c r="R1053" s="67"/>
      <c r="S1053" s="67"/>
      <c r="T1053" s="71"/>
      <c r="U1053" s="71"/>
      <c r="V1053" s="71" t="s">
        <v>0</v>
      </c>
      <c r="W1053" s="72"/>
      <c r="X1053" s="68"/>
    </row>
    <row r="1054" spans="1:37" ht="25.5">
      <c r="D1054" s="66" t="s">
        <v>1335</v>
      </c>
      <c r="E1054" s="67"/>
      <c r="F1054" s="68"/>
      <c r="G1054" s="69"/>
      <c r="H1054" s="69"/>
      <c r="I1054" s="69"/>
      <c r="J1054" s="69"/>
      <c r="K1054" s="70"/>
      <c r="L1054" s="70"/>
      <c r="M1054" s="67"/>
      <c r="N1054" s="67"/>
      <c r="O1054" s="68"/>
      <c r="P1054" s="68"/>
      <c r="Q1054" s="67"/>
      <c r="R1054" s="67"/>
      <c r="S1054" s="67"/>
      <c r="T1054" s="71"/>
      <c r="U1054" s="71"/>
      <c r="V1054" s="71" t="s">
        <v>0</v>
      </c>
      <c r="W1054" s="72"/>
      <c r="X1054" s="68"/>
    </row>
    <row r="1055" spans="1:37" ht="25.5">
      <c r="D1055" s="66" t="s">
        <v>1336</v>
      </c>
      <c r="E1055" s="67"/>
      <c r="F1055" s="68"/>
      <c r="G1055" s="69"/>
      <c r="H1055" s="69"/>
      <c r="I1055" s="69"/>
      <c r="J1055" s="69"/>
      <c r="K1055" s="70"/>
      <c r="L1055" s="70"/>
      <c r="M1055" s="67"/>
      <c r="N1055" s="67"/>
      <c r="O1055" s="68"/>
      <c r="P1055" s="68"/>
      <c r="Q1055" s="67"/>
      <c r="R1055" s="67"/>
      <c r="S1055" s="67"/>
      <c r="T1055" s="71"/>
      <c r="U1055" s="71"/>
      <c r="V1055" s="71" t="s">
        <v>0</v>
      </c>
      <c r="W1055" s="72"/>
      <c r="X1055" s="68"/>
    </row>
    <row r="1056" spans="1:37" ht="25.5">
      <c r="D1056" s="66" t="s">
        <v>875</v>
      </c>
      <c r="E1056" s="67"/>
      <c r="F1056" s="68"/>
      <c r="G1056" s="69"/>
      <c r="H1056" s="69"/>
      <c r="I1056" s="69"/>
      <c r="J1056" s="69"/>
      <c r="K1056" s="70"/>
      <c r="L1056" s="70"/>
      <c r="M1056" s="67"/>
      <c r="N1056" s="67"/>
      <c r="O1056" s="68"/>
      <c r="P1056" s="68"/>
      <c r="Q1056" s="67"/>
      <c r="R1056" s="67"/>
      <c r="S1056" s="67"/>
      <c r="T1056" s="71"/>
      <c r="U1056" s="71"/>
      <c r="V1056" s="71" t="s">
        <v>0</v>
      </c>
      <c r="W1056" s="72"/>
      <c r="X1056" s="68"/>
    </row>
    <row r="1057" spans="4:24" ht="25.5">
      <c r="D1057" s="66" t="s">
        <v>1337</v>
      </c>
      <c r="E1057" s="67"/>
      <c r="F1057" s="68"/>
      <c r="G1057" s="69"/>
      <c r="H1057" s="69"/>
      <c r="I1057" s="69"/>
      <c r="J1057" s="69"/>
      <c r="K1057" s="70"/>
      <c r="L1057" s="70"/>
      <c r="M1057" s="67"/>
      <c r="N1057" s="67"/>
      <c r="O1057" s="68"/>
      <c r="P1057" s="68"/>
      <c r="Q1057" s="67"/>
      <c r="R1057" s="67"/>
      <c r="S1057" s="67"/>
      <c r="T1057" s="71"/>
      <c r="U1057" s="71"/>
      <c r="V1057" s="71" t="s">
        <v>0</v>
      </c>
      <c r="W1057" s="72"/>
      <c r="X1057" s="68"/>
    </row>
    <row r="1058" spans="4:24" ht="25.5">
      <c r="D1058" s="66" t="s">
        <v>1338</v>
      </c>
      <c r="E1058" s="67"/>
      <c r="F1058" s="68"/>
      <c r="G1058" s="69"/>
      <c r="H1058" s="69"/>
      <c r="I1058" s="69"/>
      <c r="J1058" s="69"/>
      <c r="K1058" s="70"/>
      <c r="L1058" s="70"/>
      <c r="M1058" s="67"/>
      <c r="N1058" s="67"/>
      <c r="O1058" s="68"/>
      <c r="P1058" s="68"/>
      <c r="Q1058" s="67"/>
      <c r="R1058" s="67"/>
      <c r="S1058" s="67"/>
      <c r="T1058" s="71"/>
      <c r="U1058" s="71"/>
      <c r="V1058" s="71" t="s">
        <v>0</v>
      </c>
      <c r="W1058" s="72"/>
      <c r="X1058" s="68"/>
    </row>
    <row r="1059" spans="4:24">
      <c r="D1059" s="66" t="s">
        <v>227</v>
      </c>
      <c r="E1059" s="67"/>
      <c r="F1059" s="68"/>
      <c r="G1059" s="69"/>
      <c r="H1059" s="69"/>
      <c r="I1059" s="69"/>
      <c r="J1059" s="69"/>
      <c r="K1059" s="70"/>
      <c r="L1059" s="70"/>
      <c r="M1059" s="67"/>
      <c r="N1059" s="67"/>
      <c r="O1059" s="68"/>
      <c r="P1059" s="68"/>
      <c r="Q1059" s="67"/>
      <c r="R1059" s="67"/>
      <c r="S1059" s="67"/>
      <c r="T1059" s="71"/>
      <c r="U1059" s="71"/>
      <c r="V1059" s="71" t="s">
        <v>0</v>
      </c>
      <c r="W1059" s="72"/>
      <c r="X1059" s="68"/>
    </row>
    <row r="1060" spans="4:24">
      <c r="D1060" s="66" t="s">
        <v>907</v>
      </c>
      <c r="E1060" s="67"/>
      <c r="F1060" s="68"/>
      <c r="G1060" s="69"/>
      <c r="H1060" s="69"/>
      <c r="I1060" s="69"/>
      <c r="J1060" s="69"/>
      <c r="K1060" s="70"/>
      <c r="L1060" s="70"/>
      <c r="M1060" s="67"/>
      <c r="N1060" s="67"/>
      <c r="O1060" s="68"/>
      <c r="P1060" s="68"/>
      <c r="Q1060" s="67"/>
      <c r="R1060" s="67"/>
      <c r="S1060" s="67"/>
      <c r="T1060" s="71"/>
      <c r="U1060" s="71"/>
      <c r="V1060" s="71" t="s">
        <v>0</v>
      </c>
      <c r="W1060" s="72"/>
      <c r="X1060" s="68"/>
    </row>
    <row r="1061" spans="4:24">
      <c r="D1061" s="66" t="s">
        <v>1339</v>
      </c>
      <c r="E1061" s="67"/>
      <c r="F1061" s="68"/>
      <c r="G1061" s="69"/>
      <c r="H1061" s="69"/>
      <c r="I1061" s="69"/>
      <c r="J1061" s="69"/>
      <c r="K1061" s="70"/>
      <c r="L1061" s="70"/>
      <c r="M1061" s="67"/>
      <c r="N1061" s="67"/>
      <c r="O1061" s="68"/>
      <c r="P1061" s="68"/>
      <c r="Q1061" s="67"/>
      <c r="R1061" s="67"/>
      <c r="S1061" s="67"/>
      <c r="T1061" s="71"/>
      <c r="U1061" s="71"/>
      <c r="V1061" s="71" t="s">
        <v>0</v>
      </c>
      <c r="W1061" s="72"/>
      <c r="X1061" s="68"/>
    </row>
    <row r="1062" spans="4:24">
      <c r="D1062" s="66" t="s">
        <v>918</v>
      </c>
      <c r="E1062" s="67"/>
      <c r="F1062" s="68"/>
      <c r="G1062" s="69"/>
      <c r="H1062" s="69"/>
      <c r="I1062" s="69"/>
      <c r="J1062" s="69"/>
      <c r="K1062" s="70"/>
      <c r="L1062" s="70"/>
      <c r="M1062" s="67"/>
      <c r="N1062" s="67"/>
      <c r="O1062" s="68"/>
      <c r="P1062" s="68"/>
      <c r="Q1062" s="67"/>
      <c r="R1062" s="67"/>
      <c r="S1062" s="67"/>
      <c r="T1062" s="71"/>
      <c r="U1062" s="71"/>
      <c r="V1062" s="71" t="s">
        <v>0</v>
      </c>
      <c r="W1062" s="72"/>
      <c r="X1062" s="68"/>
    </row>
    <row r="1063" spans="4:24">
      <c r="D1063" s="66" t="s">
        <v>1340</v>
      </c>
      <c r="E1063" s="67"/>
      <c r="F1063" s="68"/>
      <c r="G1063" s="69"/>
      <c r="H1063" s="69"/>
      <c r="I1063" s="69"/>
      <c r="J1063" s="69"/>
      <c r="K1063" s="70"/>
      <c r="L1063" s="70"/>
      <c r="M1063" s="67"/>
      <c r="N1063" s="67"/>
      <c r="O1063" s="68"/>
      <c r="P1063" s="68"/>
      <c r="Q1063" s="67"/>
      <c r="R1063" s="67"/>
      <c r="S1063" s="67"/>
      <c r="T1063" s="71"/>
      <c r="U1063" s="71"/>
      <c r="V1063" s="71" t="s">
        <v>0</v>
      </c>
      <c r="W1063" s="72"/>
      <c r="X1063" s="68"/>
    </row>
    <row r="1064" spans="4:24">
      <c r="D1064" s="66" t="s">
        <v>900</v>
      </c>
      <c r="E1064" s="67"/>
      <c r="F1064" s="68"/>
      <c r="G1064" s="69"/>
      <c r="H1064" s="69"/>
      <c r="I1064" s="69"/>
      <c r="J1064" s="69"/>
      <c r="K1064" s="70"/>
      <c r="L1064" s="70"/>
      <c r="M1064" s="67"/>
      <c r="N1064" s="67"/>
      <c r="O1064" s="68"/>
      <c r="P1064" s="68"/>
      <c r="Q1064" s="67"/>
      <c r="R1064" s="67"/>
      <c r="S1064" s="67"/>
      <c r="T1064" s="71"/>
      <c r="U1064" s="71"/>
      <c r="V1064" s="71" t="s">
        <v>0</v>
      </c>
      <c r="W1064" s="72"/>
      <c r="X1064" s="68"/>
    </row>
    <row r="1065" spans="4:24">
      <c r="D1065" s="66" t="s">
        <v>1341</v>
      </c>
      <c r="E1065" s="67"/>
      <c r="F1065" s="68"/>
      <c r="G1065" s="69"/>
      <c r="H1065" s="69"/>
      <c r="I1065" s="69"/>
      <c r="J1065" s="69"/>
      <c r="K1065" s="70"/>
      <c r="L1065" s="70"/>
      <c r="M1065" s="67"/>
      <c r="N1065" s="67"/>
      <c r="O1065" s="68"/>
      <c r="P1065" s="68"/>
      <c r="Q1065" s="67"/>
      <c r="R1065" s="67"/>
      <c r="S1065" s="67"/>
      <c r="T1065" s="71"/>
      <c r="U1065" s="71"/>
      <c r="V1065" s="71" t="s">
        <v>0</v>
      </c>
      <c r="W1065" s="72"/>
      <c r="X1065" s="68"/>
    </row>
    <row r="1066" spans="4:24">
      <c r="D1066" s="66" t="s">
        <v>1342</v>
      </c>
      <c r="E1066" s="67"/>
      <c r="F1066" s="68"/>
      <c r="G1066" s="69"/>
      <c r="H1066" s="69"/>
      <c r="I1066" s="69"/>
      <c r="J1066" s="69"/>
      <c r="K1066" s="70"/>
      <c r="L1066" s="70"/>
      <c r="M1066" s="67"/>
      <c r="N1066" s="67"/>
      <c r="O1066" s="68"/>
      <c r="P1066" s="68"/>
      <c r="Q1066" s="67"/>
      <c r="R1066" s="67"/>
      <c r="S1066" s="67"/>
      <c r="T1066" s="71"/>
      <c r="U1066" s="71"/>
      <c r="V1066" s="71" t="s">
        <v>0</v>
      </c>
      <c r="W1066" s="72"/>
      <c r="X1066" s="68"/>
    </row>
    <row r="1067" spans="4:24">
      <c r="D1067" s="66" t="s">
        <v>1343</v>
      </c>
      <c r="E1067" s="67"/>
      <c r="F1067" s="68"/>
      <c r="G1067" s="69"/>
      <c r="H1067" s="69"/>
      <c r="I1067" s="69"/>
      <c r="J1067" s="69"/>
      <c r="K1067" s="70"/>
      <c r="L1067" s="70"/>
      <c r="M1067" s="67"/>
      <c r="N1067" s="67"/>
      <c r="O1067" s="68"/>
      <c r="P1067" s="68"/>
      <c r="Q1067" s="67"/>
      <c r="R1067" s="67"/>
      <c r="S1067" s="67"/>
      <c r="T1067" s="71"/>
      <c r="U1067" s="71"/>
      <c r="V1067" s="71" t="s">
        <v>0</v>
      </c>
      <c r="W1067" s="72"/>
      <c r="X1067" s="68"/>
    </row>
    <row r="1068" spans="4:24">
      <c r="D1068" s="66" t="s">
        <v>227</v>
      </c>
      <c r="E1068" s="67"/>
      <c r="F1068" s="68"/>
      <c r="G1068" s="69"/>
      <c r="H1068" s="69"/>
      <c r="I1068" s="69"/>
      <c r="J1068" s="69"/>
      <c r="K1068" s="70"/>
      <c r="L1068" s="70"/>
      <c r="M1068" s="67"/>
      <c r="N1068" s="67"/>
      <c r="O1068" s="68"/>
      <c r="P1068" s="68"/>
      <c r="Q1068" s="67"/>
      <c r="R1068" s="67"/>
      <c r="S1068" s="67"/>
      <c r="T1068" s="71"/>
      <c r="U1068" s="71"/>
      <c r="V1068" s="71" t="s">
        <v>0</v>
      </c>
      <c r="W1068" s="72"/>
      <c r="X1068" s="68"/>
    </row>
    <row r="1069" spans="4:24" ht="25.5">
      <c r="D1069" s="66" t="s">
        <v>1344</v>
      </c>
      <c r="E1069" s="67"/>
      <c r="F1069" s="68"/>
      <c r="G1069" s="69"/>
      <c r="H1069" s="69"/>
      <c r="I1069" s="69"/>
      <c r="J1069" s="69"/>
      <c r="K1069" s="70"/>
      <c r="L1069" s="70"/>
      <c r="M1069" s="67"/>
      <c r="N1069" s="67"/>
      <c r="O1069" s="68"/>
      <c r="P1069" s="68"/>
      <c r="Q1069" s="67"/>
      <c r="R1069" s="67"/>
      <c r="S1069" s="67"/>
      <c r="T1069" s="71"/>
      <c r="U1069" s="71"/>
      <c r="V1069" s="71" t="s">
        <v>0</v>
      </c>
      <c r="W1069" s="72"/>
      <c r="X1069" s="68"/>
    </row>
    <row r="1070" spans="4:24">
      <c r="D1070" s="66" t="s">
        <v>1345</v>
      </c>
      <c r="E1070" s="67"/>
      <c r="F1070" s="68"/>
      <c r="G1070" s="69"/>
      <c r="H1070" s="69"/>
      <c r="I1070" s="69"/>
      <c r="J1070" s="69"/>
      <c r="K1070" s="70"/>
      <c r="L1070" s="70"/>
      <c r="M1070" s="67"/>
      <c r="N1070" s="67"/>
      <c r="O1070" s="68"/>
      <c r="P1070" s="68"/>
      <c r="Q1070" s="67"/>
      <c r="R1070" s="67"/>
      <c r="S1070" s="67"/>
      <c r="T1070" s="71"/>
      <c r="U1070" s="71"/>
      <c r="V1070" s="71" t="s">
        <v>0</v>
      </c>
      <c r="W1070" s="72"/>
      <c r="X1070" s="68"/>
    </row>
    <row r="1071" spans="4:24">
      <c r="D1071" s="66" t="s">
        <v>948</v>
      </c>
      <c r="E1071" s="67"/>
      <c r="F1071" s="68"/>
      <c r="G1071" s="69"/>
      <c r="H1071" s="69"/>
      <c r="I1071" s="69"/>
      <c r="J1071" s="69"/>
      <c r="K1071" s="70"/>
      <c r="L1071" s="70"/>
      <c r="M1071" s="67"/>
      <c r="N1071" s="67"/>
      <c r="O1071" s="68"/>
      <c r="P1071" s="68"/>
      <c r="Q1071" s="67"/>
      <c r="R1071" s="67"/>
      <c r="S1071" s="67"/>
      <c r="T1071" s="71"/>
      <c r="U1071" s="71"/>
      <c r="V1071" s="71" t="s">
        <v>0</v>
      </c>
      <c r="W1071" s="72"/>
      <c r="X1071" s="68"/>
    </row>
    <row r="1072" spans="4:24">
      <c r="D1072" s="66" t="s">
        <v>1346</v>
      </c>
      <c r="E1072" s="67"/>
      <c r="F1072" s="68"/>
      <c r="G1072" s="69"/>
      <c r="H1072" s="69"/>
      <c r="I1072" s="69"/>
      <c r="J1072" s="69"/>
      <c r="K1072" s="70"/>
      <c r="L1072" s="70"/>
      <c r="M1072" s="67"/>
      <c r="N1072" s="67"/>
      <c r="O1072" s="68"/>
      <c r="P1072" s="68"/>
      <c r="Q1072" s="67"/>
      <c r="R1072" s="67"/>
      <c r="S1072" s="67"/>
      <c r="T1072" s="71"/>
      <c r="U1072" s="71"/>
      <c r="V1072" s="71" t="s">
        <v>0</v>
      </c>
      <c r="W1072" s="72"/>
      <c r="X1072" s="68"/>
    </row>
    <row r="1073" spans="1:37" ht="25.5">
      <c r="A1073" s="25">
        <v>213</v>
      </c>
      <c r="B1073" s="26" t="s">
        <v>1313</v>
      </c>
      <c r="C1073" s="27" t="s">
        <v>1347</v>
      </c>
      <c r="D1073" s="28" t="s">
        <v>1348</v>
      </c>
      <c r="E1073" s="29">
        <v>194.78100000000001</v>
      </c>
      <c r="F1073" s="30" t="s">
        <v>141</v>
      </c>
      <c r="H1073" s="31">
        <f>ROUND(E1073*G1073,2)</f>
        <v>0</v>
      </c>
      <c r="J1073" s="31">
        <f>ROUND(E1073*G1073,2)</f>
        <v>0</v>
      </c>
      <c r="L1073" s="32">
        <f>E1073*K1073</f>
        <v>0</v>
      </c>
      <c r="N1073" s="29">
        <f>E1073*M1073</f>
        <v>0</v>
      </c>
      <c r="P1073" s="30" t="s">
        <v>88</v>
      </c>
      <c r="V1073" s="33" t="s">
        <v>654</v>
      </c>
      <c r="X1073" s="27" t="s">
        <v>1349</v>
      </c>
      <c r="Y1073" s="27" t="s">
        <v>1347</v>
      </c>
      <c r="Z1073" s="30" t="s">
        <v>136</v>
      </c>
      <c r="AJ1073" s="4" t="s">
        <v>656</v>
      </c>
      <c r="AK1073" s="4" t="s">
        <v>92</v>
      </c>
    </row>
    <row r="1074" spans="1:37" ht="25.5">
      <c r="D1074" s="66" t="s">
        <v>973</v>
      </c>
      <c r="E1074" s="67"/>
      <c r="F1074" s="68"/>
      <c r="G1074" s="69"/>
      <c r="H1074" s="69"/>
      <c r="I1074" s="69"/>
      <c r="J1074" s="69"/>
      <c r="K1074" s="70"/>
      <c r="L1074" s="70"/>
      <c r="M1074" s="67"/>
      <c r="N1074" s="67"/>
      <c r="O1074" s="68"/>
      <c r="P1074" s="68"/>
      <c r="Q1074" s="67"/>
      <c r="R1074" s="67"/>
      <c r="S1074" s="67"/>
      <c r="T1074" s="71"/>
      <c r="U1074" s="71"/>
      <c r="V1074" s="71" t="s">
        <v>0</v>
      </c>
      <c r="W1074" s="72"/>
      <c r="X1074" s="68"/>
    </row>
    <row r="1075" spans="1:37">
      <c r="D1075" s="66" t="s">
        <v>1350</v>
      </c>
      <c r="E1075" s="67"/>
      <c r="F1075" s="68"/>
      <c r="G1075" s="69"/>
      <c r="H1075" s="69"/>
      <c r="I1075" s="69"/>
      <c r="J1075" s="69"/>
      <c r="K1075" s="70"/>
      <c r="L1075" s="70"/>
      <c r="M1075" s="67"/>
      <c r="N1075" s="67"/>
      <c r="O1075" s="68"/>
      <c r="P1075" s="68"/>
      <c r="Q1075" s="67"/>
      <c r="R1075" s="67"/>
      <c r="S1075" s="67"/>
      <c r="T1075" s="71"/>
      <c r="U1075" s="71"/>
      <c r="V1075" s="71" t="s">
        <v>0</v>
      </c>
      <c r="W1075" s="72"/>
      <c r="X1075" s="68"/>
    </row>
    <row r="1076" spans="1:37" ht="25.5">
      <c r="D1076" s="66" t="s">
        <v>986</v>
      </c>
      <c r="E1076" s="67"/>
      <c r="F1076" s="68"/>
      <c r="G1076" s="69"/>
      <c r="H1076" s="69"/>
      <c r="I1076" s="69"/>
      <c r="J1076" s="69"/>
      <c r="K1076" s="70"/>
      <c r="L1076" s="70"/>
      <c r="M1076" s="67"/>
      <c r="N1076" s="67"/>
      <c r="O1076" s="68"/>
      <c r="P1076" s="68"/>
      <c r="Q1076" s="67"/>
      <c r="R1076" s="67"/>
      <c r="S1076" s="67"/>
      <c r="T1076" s="71"/>
      <c r="U1076" s="71"/>
      <c r="V1076" s="71" t="s">
        <v>0</v>
      </c>
      <c r="W1076" s="72"/>
      <c r="X1076" s="68"/>
    </row>
    <row r="1077" spans="1:37">
      <c r="D1077" s="66" t="s">
        <v>1351</v>
      </c>
      <c r="E1077" s="67"/>
      <c r="F1077" s="68"/>
      <c r="G1077" s="69"/>
      <c r="H1077" s="69"/>
      <c r="I1077" s="69"/>
      <c r="J1077" s="69"/>
      <c r="K1077" s="70"/>
      <c r="L1077" s="70"/>
      <c r="M1077" s="67"/>
      <c r="N1077" s="67"/>
      <c r="O1077" s="68"/>
      <c r="P1077" s="68"/>
      <c r="Q1077" s="67"/>
      <c r="R1077" s="67"/>
      <c r="S1077" s="67"/>
      <c r="T1077" s="71"/>
      <c r="U1077" s="71"/>
      <c r="V1077" s="71" t="s">
        <v>0</v>
      </c>
      <c r="W1077" s="72"/>
      <c r="X1077" s="68"/>
    </row>
    <row r="1078" spans="1:37">
      <c r="D1078" s="81" t="s">
        <v>1352</v>
      </c>
      <c r="E1078" s="82">
        <f>J1078</f>
        <v>0</v>
      </c>
      <c r="H1078" s="82">
        <f>SUM(H1036:H1077)</f>
        <v>0</v>
      </c>
      <c r="I1078" s="82">
        <f>SUM(I1036:I1077)</f>
        <v>0</v>
      </c>
      <c r="J1078" s="82">
        <f>SUM(J1036:J1077)</f>
        <v>0</v>
      </c>
      <c r="L1078" s="83">
        <f>SUM(L1036:L1077)</f>
        <v>0.43292564000000006</v>
      </c>
      <c r="N1078" s="84">
        <f>SUM(N1036:N1077)</f>
        <v>0</v>
      </c>
      <c r="W1078" s="34">
        <f>SUM(W1036:W1077)</f>
        <v>0</v>
      </c>
    </row>
    <row r="1080" spans="1:37">
      <c r="B1080" s="27" t="s">
        <v>1353</v>
      </c>
    </row>
    <row r="1081" spans="1:37" ht="25.5">
      <c r="A1081" s="25">
        <v>214</v>
      </c>
      <c r="B1081" s="26" t="s">
        <v>1354</v>
      </c>
      <c r="C1081" s="27" t="s">
        <v>1355</v>
      </c>
      <c r="D1081" s="28" t="s">
        <v>1356</v>
      </c>
      <c r="E1081" s="29">
        <v>280.41000000000003</v>
      </c>
      <c r="F1081" s="30" t="s">
        <v>141</v>
      </c>
      <c r="H1081" s="31">
        <f>ROUND(E1081*G1081,2)</f>
        <v>0</v>
      </c>
      <c r="J1081" s="31">
        <f>ROUND(E1081*G1081,2)</f>
        <v>0</v>
      </c>
      <c r="K1081" s="32">
        <v>8.0000000000000007E-5</v>
      </c>
      <c r="L1081" s="32">
        <f>E1081*K1081</f>
        <v>2.2432800000000003E-2</v>
      </c>
      <c r="N1081" s="29">
        <f>E1081*M1081</f>
        <v>0</v>
      </c>
      <c r="P1081" s="30" t="s">
        <v>88</v>
      </c>
      <c r="V1081" s="33" t="s">
        <v>654</v>
      </c>
      <c r="X1081" s="27" t="s">
        <v>1355</v>
      </c>
      <c r="Y1081" s="27" t="s">
        <v>1355</v>
      </c>
      <c r="Z1081" s="30" t="s">
        <v>1357</v>
      </c>
      <c r="AJ1081" s="4" t="s">
        <v>656</v>
      </c>
      <c r="AK1081" s="4" t="s">
        <v>92</v>
      </c>
    </row>
    <row r="1082" spans="1:37" ht="25.5">
      <c r="D1082" s="66" t="s">
        <v>399</v>
      </c>
      <c r="E1082" s="67"/>
      <c r="F1082" s="68"/>
      <c r="G1082" s="69"/>
      <c r="H1082" s="69"/>
      <c r="I1082" s="69"/>
      <c r="J1082" s="69"/>
      <c r="K1082" s="70"/>
      <c r="L1082" s="70"/>
      <c r="M1082" s="67"/>
      <c r="N1082" s="67"/>
      <c r="O1082" s="68"/>
      <c r="P1082" s="68"/>
      <c r="Q1082" s="67"/>
      <c r="R1082" s="67"/>
      <c r="S1082" s="67"/>
      <c r="T1082" s="71"/>
      <c r="U1082" s="71"/>
      <c r="V1082" s="71" t="s">
        <v>0</v>
      </c>
      <c r="W1082" s="72"/>
      <c r="X1082" s="68"/>
    </row>
    <row r="1083" spans="1:37">
      <c r="D1083" s="66" t="s">
        <v>1358</v>
      </c>
      <c r="E1083" s="67"/>
      <c r="F1083" s="68"/>
      <c r="G1083" s="69"/>
      <c r="H1083" s="69"/>
      <c r="I1083" s="69"/>
      <c r="J1083" s="69"/>
      <c r="K1083" s="70"/>
      <c r="L1083" s="70"/>
      <c r="M1083" s="67"/>
      <c r="N1083" s="67"/>
      <c r="O1083" s="68"/>
      <c r="P1083" s="68"/>
      <c r="Q1083" s="67"/>
      <c r="R1083" s="67"/>
      <c r="S1083" s="67"/>
      <c r="T1083" s="71"/>
      <c r="U1083" s="71"/>
      <c r="V1083" s="71" t="s">
        <v>0</v>
      </c>
      <c r="W1083" s="72"/>
      <c r="X1083" s="68"/>
    </row>
    <row r="1084" spans="1:37">
      <c r="A1084" s="25">
        <v>215</v>
      </c>
      <c r="B1084" s="26" t="s">
        <v>1354</v>
      </c>
      <c r="C1084" s="27" t="s">
        <v>1359</v>
      </c>
      <c r="D1084" s="28" t="s">
        <v>1360</v>
      </c>
      <c r="E1084" s="29">
        <v>280.41000000000003</v>
      </c>
      <c r="F1084" s="30" t="s">
        <v>141</v>
      </c>
      <c r="H1084" s="31">
        <f>ROUND(E1084*G1084,2)</f>
        <v>0</v>
      </c>
      <c r="J1084" s="31">
        <f>ROUND(E1084*G1084,2)</f>
        <v>0</v>
      </c>
      <c r="K1084" s="32">
        <v>1.8000000000000001E-4</v>
      </c>
      <c r="L1084" s="32">
        <f>E1084*K1084</f>
        <v>5.0473800000000006E-2</v>
      </c>
      <c r="N1084" s="29">
        <f>E1084*M1084</f>
        <v>0</v>
      </c>
      <c r="P1084" s="30" t="s">
        <v>88</v>
      </c>
      <c r="V1084" s="33" t="s">
        <v>654</v>
      </c>
      <c r="X1084" s="27" t="s">
        <v>1361</v>
      </c>
      <c r="Y1084" s="27" t="s">
        <v>1359</v>
      </c>
      <c r="Z1084" s="30" t="s">
        <v>1357</v>
      </c>
      <c r="AJ1084" s="4" t="s">
        <v>656</v>
      </c>
      <c r="AK1084" s="4" t="s">
        <v>92</v>
      </c>
    </row>
    <row r="1085" spans="1:37">
      <c r="D1085" s="81" t="s">
        <v>1362</v>
      </c>
      <c r="E1085" s="82">
        <f>J1085</f>
        <v>0</v>
      </c>
      <c r="H1085" s="82">
        <f>SUM(H1080:H1084)</f>
        <v>0</v>
      </c>
      <c r="I1085" s="82">
        <f>SUM(I1080:I1084)</f>
        <v>0</v>
      </c>
      <c r="J1085" s="82">
        <f>SUM(J1080:J1084)</f>
        <v>0</v>
      </c>
      <c r="L1085" s="83">
        <f>SUM(L1080:L1084)</f>
        <v>7.2906600000000016E-2</v>
      </c>
      <c r="N1085" s="84">
        <f>SUM(N1080:N1084)</f>
        <v>0</v>
      </c>
      <c r="W1085" s="34">
        <f>SUM(W1080:W1084)</f>
        <v>0</v>
      </c>
    </row>
    <row r="1087" spans="1:37">
      <c r="D1087" s="81" t="s">
        <v>1363</v>
      </c>
      <c r="E1087" s="82">
        <f>J1087</f>
        <v>0</v>
      </c>
      <c r="H1087" s="82">
        <f>+H539+H628+H634+H744+H765+H793+H816+H849+H948+H979+H1013+H1034+H1078+H1085</f>
        <v>0</v>
      </c>
      <c r="I1087" s="82">
        <f>+I539+I628+I634+I744+I765+I793+I816+I849+I948+I979+I1013+I1034+I1078+I1085</f>
        <v>0</v>
      </c>
      <c r="J1087" s="82">
        <f>+J539+J628+J634+J744+J765+J793+J816+J849+J948+J979+J1013+J1034+J1078+J1085</f>
        <v>0</v>
      </c>
      <c r="L1087" s="83">
        <f>+L539+L628+L634+L744+L765+L793+L816+L849+L948+L979+L1013+L1034+L1078+L1085</f>
        <v>32.872006570000003</v>
      </c>
      <c r="N1087" s="84">
        <f>+N539+N628+N634+N744+N765+N793+N816+N849+N948+N979+N1013+N1034+N1078+N1085</f>
        <v>0</v>
      </c>
      <c r="W1087" s="34">
        <f>+W539+W628+W634+W744+W765+W793+W816+W849+W948+W979+W1013+W1034+W1078+W1085</f>
        <v>0</v>
      </c>
    </row>
    <row r="1089" spans="4:23">
      <c r="D1089" s="85" t="s">
        <v>1364</v>
      </c>
      <c r="E1089" s="82">
        <f>J1089</f>
        <v>0</v>
      </c>
      <c r="H1089" s="82">
        <f>+H488+H1087</f>
        <v>0</v>
      </c>
      <c r="I1089" s="82">
        <f>+I488+I1087</f>
        <v>0</v>
      </c>
      <c r="J1089" s="82">
        <f>+J488+J1087</f>
        <v>0</v>
      </c>
      <c r="L1089" s="83">
        <f>+L488+L1087</f>
        <v>311.65862399999997</v>
      </c>
      <c r="N1089" s="84">
        <f>+N488+N1087</f>
        <v>0</v>
      </c>
      <c r="W1089" s="34">
        <f>+W488+W1087</f>
        <v>0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10"/>
  <sheetViews>
    <sheetView showGridLines="0" workbookViewId="0">
      <pane ySplit="10" topLeftCell="A11" activePane="bottomLeft" state="frozen"/>
      <selection pane="bottomLeft" activeCell="A5" sqref="A5"/>
    </sheetView>
  </sheetViews>
  <sheetFormatPr defaultRowHeight="12.75"/>
  <cols>
    <col min="1" max="1" width="15.7109375" style="12" customWidth="1"/>
    <col min="2" max="3" width="45.7109375" style="12" customWidth="1"/>
    <col min="4" max="4" width="11.28515625" style="13" customWidth="1"/>
    <col min="5" max="16384" width="9.140625" style="4"/>
  </cols>
  <sheetData>
    <row r="1" spans="1:6">
      <c r="A1" s="14" t="s">
        <v>70</v>
      </c>
      <c r="B1" s="15"/>
      <c r="C1" s="15"/>
      <c r="D1" s="16" t="s">
        <v>1365</v>
      </c>
    </row>
    <row r="2" spans="1:6">
      <c r="A2" s="14" t="s">
        <v>72</v>
      </c>
      <c r="B2" s="15"/>
      <c r="C2" s="15"/>
      <c r="D2" s="16" t="s">
        <v>73</v>
      </c>
    </row>
    <row r="3" spans="1:6">
      <c r="A3" s="14" t="s">
        <v>74</v>
      </c>
      <c r="B3" s="15"/>
      <c r="C3" s="15"/>
      <c r="D3" s="16" t="s">
        <v>75</v>
      </c>
    </row>
    <row r="4" spans="1:6">
      <c r="A4" s="15"/>
      <c r="B4" s="15"/>
      <c r="C4" s="15"/>
      <c r="D4" s="15"/>
    </row>
    <row r="5" spans="1:6">
      <c r="A5" s="14" t="s">
        <v>1367</v>
      </c>
      <c r="B5" s="15"/>
      <c r="C5" s="15"/>
      <c r="D5" s="15"/>
    </row>
    <row r="6" spans="1:6">
      <c r="A6" s="14" t="s">
        <v>76</v>
      </c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77</v>
      </c>
      <c r="B8" s="17"/>
      <c r="C8" s="18"/>
      <c r="D8" s="19"/>
    </row>
    <row r="9" spans="1:6">
      <c r="A9" s="20" t="s">
        <v>64</v>
      </c>
      <c r="B9" s="20" t="s">
        <v>65</v>
      </c>
      <c r="C9" s="20" t="s">
        <v>66</v>
      </c>
      <c r="D9" s="21" t="s">
        <v>67</v>
      </c>
      <c r="F9" s="4" t="s">
        <v>1366</v>
      </c>
    </row>
    <row r="10" spans="1:6">
      <c r="A10" s="22"/>
      <c r="B10" s="22"/>
      <c r="C10" s="23"/>
      <c r="D10" s="2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landscape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Zuza</cp:lastModifiedBy>
  <cp:revision>0</cp:revision>
  <cp:lastPrinted>2016-04-18T11:45:00Z</cp:lastPrinted>
  <dcterms:created xsi:type="dcterms:W3CDTF">1999-04-06T07:39:00Z</dcterms:created>
  <dcterms:modified xsi:type="dcterms:W3CDTF">2023-06-22T12:50:03Z</dcterms:modified>
</cp:coreProperties>
</file>