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19440" windowHeight="14310" tabRatio="500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25725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W83" i="3"/>
  <c r="E83"/>
  <c r="N83"/>
  <c r="L83"/>
  <c r="J83"/>
  <c r="I83"/>
  <c r="H83"/>
  <c r="W81"/>
  <c r="E81"/>
  <c r="N81"/>
  <c r="L81"/>
  <c r="J81"/>
  <c r="I81"/>
  <c r="H81"/>
  <c r="W79"/>
  <c r="E79"/>
  <c r="N79"/>
  <c r="L79"/>
  <c r="J79"/>
  <c r="I79"/>
  <c r="H79"/>
  <c r="N78"/>
  <c r="L78"/>
  <c r="J78"/>
  <c r="H78"/>
  <c r="N77"/>
  <c r="L77"/>
  <c r="J77"/>
  <c r="H77"/>
  <c r="N75"/>
  <c r="L75"/>
  <c r="J75"/>
  <c r="H75"/>
  <c r="N73"/>
  <c r="L73"/>
  <c r="J73"/>
  <c r="I73"/>
  <c r="N65"/>
  <c r="L65"/>
  <c r="J65"/>
  <c r="H65"/>
  <c r="W62"/>
  <c r="E62"/>
  <c r="N62"/>
  <c r="L62"/>
  <c r="J62"/>
  <c r="I62"/>
  <c r="H62"/>
  <c r="N60"/>
  <c r="L60"/>
  <c r="J60"/>
  <c r="I60"/>
  <c r="N49"/>
  <c r="L49"/>
  <c r="J49"/>
  <c r="H49"/>
  <c r="N46"/>
  <c r="L46"/>
  <c r="J46"/>
  <c r="H46"/>
  <c r="N43"/>
  <c r="L43"/>
  <c r="J43"/>
  <c r="H43"/>
  <c r="W40"/>
  <c r="E40"/>
  <c r="N40"/>
  <c r="L40"/>
  <c r="J40"/>
  <c r="I40"/>
  <c r="H40"/>
  <c r="N34"/>
  <c r="L34"/>
  <c r="J34"/>
  <c r="H34"/>
  <c r="W31"/>
  <c r="E31"/>
  <c r="N31"/>
  <c r="L31"/>
  <c r="J31"/>
  <c r="I31"/>
  <c r="H31"/>
  <c r="N28"/>
  <c r="L28"/>
  <c r="J28"/>
  <c r="H28"/>
  <c r="N27"/>
  <c r="L27"/>
  <c r="J27"/>
  <c r="H27"/>
  <c r="N25"/>
  <c r="L25"/>
  <c r="J25"/>
  <c r="H25"/>
  <c r="N22"/>
  <c r="L22"/>
  <c r="J22"/>
  <c r="H22"/>
  <c r="N21"/>
  <c r="L21"/>
  <c r="J21"/>
  <c r="H21"/>
  <c r="N18"/>
  <c r="L18"/>
  <c r="J18"/>
  <c r="H18"/>
  <c r="N14"/>
  <c r="L14"/>
  <c r="J14"/>
  <c r="H14"/>
  <c r="D8" l="1"/>
</calcChain>
</file>

<file path=xl/sharedStrings.xml><?xml version="1.0" encoding="utf-8"?>
<sst xmlns="http://schemas.openxmlformats.org/spreadsheetml/2006/main" count="383" uniqueCount="200">
  <si>
    <t>a</t>
  </si>
  <si>
    <t>b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</si>
  <si>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</si>
  <si>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</si>
  <si>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</si>
  <si>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</si>
  <si>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</si>
  <si>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</si>
  <si>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</si>
  <si>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</si>
  <si>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</si>
  <si>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</si>
  <si>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</si>
  <si>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</si>
  <si>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</si>
  <si>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</si>
  <si>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</si>
  <si>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</si>
  <si>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</si>
  <si>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</si>
  <si>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</si>
  <si>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</si>
  <si>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</si>
  <si>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</si>
  <si>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</si>
  <si>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</si>
  <si>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</si>
  <si>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</si>
  <si>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</si>
  <si>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</si>
  <si>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</si>
  <si>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</si>
  <si>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</si>
  <si>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</si>
  <si>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</si>
  <si>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</si>
  <si>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</si>
  <si>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</si>
  <si>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</si>
  <si>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</si>
  <si>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</si>
  <si>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</si>
  <si>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</si>
  <si>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</si>
  <si>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</si>
  <si>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</si>
  <si>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</si>
  <si>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</si>
  <si>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</si>
  <si>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</si>
  <si>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</si>
  <si>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</si>
  <si>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</si>
  <si>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</si>
  <si>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</si>
  <si>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</si>
  <si>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</si>
  <si>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</si>
  <si>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</si>
  <si>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</si>
  <si>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</si>
  <si>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</si>
  <si>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</si>
  <si>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</si>
  <si>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</si>
  <si>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</si>
  <si>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</si>
  <si>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</si>
  <si>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</si>
  <si>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</si>
  <si>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Róbert Kišš </t>
  </si>
  <si>
    <t xml:space="preserve">Spracoval: Ing. Zuzana Krajčiová                   </t>
  </si>
  <si>
    <t xml:space="preserve">Projektant: pb project , s.r.o. Bratislava </t>
  </si>
  <si>
    <t>JKSO : 82253</t>
  </si>
  <si>
    <t xml:space="preserve">Dodávateľ: bude určený výberovým konaním </t>
  </si>
  <si>
    <t>Dátum: 22.06.2023</t>
  </si>
  <si>
    <t>Stavba : RODINNÝ DOM Poľovnícka ulica, 900 29, Nová Dedinka na p. č. 107/1, kat. územie Nová Ves pri</t>
  </si>
  <si>
    <t>Objekt : SO 02 Parkovacia spevnená plocha a chodník ku parkovisku</t>
  </si>
  <si>
    <t>Ing. Zuzana Krajčiová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</si>
  <si>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</si>
  <si>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</si>
  <si>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</si>
  <si>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</si>
  <si>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</si>
  <si>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</si>
  <si>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</si>
  <si>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121101101</t>
  </si>
  <si>
    <t>Odstránenie ornice s premiestnením do 50 m</t>
  </si>
  <si>
    <t>m3</t>
  </si>
  <si>
    <t xml:space="preserve">                    </t>
  </si>
  <si>
    <t>12110-1101</t>
  </si>
  <si>
    <t>45.11.21</t>
  </si>
  <si>
    <t>EK</t>
  </si>
  <si>
    <t>S</t>
  </si>
  <si>
    <t>"-uvažuje sa odstránenie ornice v hr. 250 mm"</t>
  </si>
  <si>
    <t>0,25*(1,2*7,4+5,47*12,075)*1,05 =   19,669</t>
  </si>
  <si>
    <t>Ornica sa uloží na pozemku a neskôr sa použije na pri sadových a terénnych úpravách.</t>
  </si>
  <si>
    <t>001</t>
  </si>
  <si>
    <t>122201101</t>
  </si>
  <si>
    <t>Odkopávky a prekopávky nezapaž. v horn. tr. 3 do 100 m3</t>
  </si>
  <si>
    <t>12220-1101</t>
  </si>
  <si>
    <t>"-odkop terénu pre parkovisko a prístupový chodník ku parkovisku, hr. 250 mm"</t>
  </si>
  <si>
    <t>122201109</t>
  </si>
  <si>
    <t>Príplatok za lepivosť horniny tr.3</t>
  </si>
  <si>
    <t>12220-1109</t>
  </si>
  <si>
    <t>162701105</t>
  </si>
  <si>
    <t>Vodorovné premiestnenie výkopu do 10000 m horn. tr. 1-4</t>
  </si>
  <si>
    <t>16270-1105</t>
  </si>
  <si>
    <t>45.11.24</t>
  </si>
  <si>
    <t>19,669 =   19,669</t>
  </si>
  <si>
    <t>162701109</t>
  </si>
  <si>
    <t>Príplatok za každých ďalších 1000 m nad 10000 m horn. tr. 1-4</t>
  </si>
  <si>
    <t>16270-1109</t>
  </si>
  <si>
    <t>19,669*5 =   98,345</t>
  </si>
  <si>
    <t>171201201</t>
  </si>
  <si>
    <t>Uloženie sypaniny na skládku</t>
  </si>
  <si>
    <t>17120-1201</t>
  </si>
  <si>
    <t>181101102</t>
  </si>
  <si>
    <t>Úprava pláne v zárezoch v horn. tr. 1-4 so zhutnením</t>
  </si>
  <si>
    <t>m2</t>
  </si>
  <si>
    <t>18110-1102</t>
  </si>
  <si>
    <t>"-úprava terénu pre parkovisko a prístupový chodník ku parkovisku, hr. 250 mm"</t>
  </si>
  <si>
    <t>(1,2*7,4+5,47*12,075)*1,05 =   78,677</t>
  </si>
  <si>
    <t xml:space="preserve">1 - ZEMNE PRÁCE  spolu: </t>
  </si>
  <si>
    <t>3 - ZVISLÉ A KOMPLETNÉ KONŠTRUKCIE</t>
  </si>
  <si>
    <t>000</t>
  </si>
  <si>
    <t>31.414</t>
  </si>
  <si>
    <t>Murivo zo železobetónu hr. 250mm s obojstr. debnením a výstužou 15kg/m3</t>
  </si>
  <si>
    <t>45.00.00</t>
  </si>
  <si>
    <t>"-ohraničenie spevnených plôch bližšie nešpecifikované v PD, hr. 250 mm"</t>
  </si>
  <si>
    <t>- prístupový chodník</t>
  </si>
  <si>
    <t>0,25*(7,4+9,0)*1,5 =   6,150</t>
  </si>
  <si>
    <t>"-parkovisko"</t>
  </si>
  <si>
    <t>0,25*10,875*1,5 =   4,078</t>
  </si>
  <si>
    <t xml:space="preserve">3 - ZVISLÉ A KOMPLETNÉ KONŠTRUKCIE  spolu: </t>
  </si>
  <si>
    <t>5 - KOMUNIKÁCIE</t>
  </si>
  <si>
    <t>221</t>
  </si>
  <si>
    <t>564261111</t>
  </si>
  <si>
    <t>Podklad zo štrkopiesku hr. 200 mm, fr. 0-8 mm</t>
  </si>
  <si>
    <t>56426-1111</t>
  </si>
  <si>
    <t>45.23.11</t>
  </si>
  <si>
    <t>výmera Kladenie bet. dlažby pre chodcov do lôžka z kam., veľ. do 0,25 m2, pl. do 50 m2</t>
  </si>
  <si>
    <t>73,059 =   73,059</t>
  </si>
  <si>
    <t>567122110</t>
  </si>
  <si>
    <t>Podklad z kameniva s prímesou betónu hr. 100 mm, fr. 4-8 mm</t>
  </si>
  <si>
    <t>56712-2110</t>
  </si>
  <si>
    <t>596811220</t>
  </si>
  <si>
    <t>Kladenie bet. dlažby pre chodcov do lôžka z kam., veľ. do 0,25 m2, pl. do 50 m2</t>
  </si>
  <si>
    <t>59681-1220</t>
  </si>
  <si>
    <t>45.23.12</t>
  </si>
  <si>
    <t>"-Spevnená plocha pre parkovanie"</t>
  </si>
  <si>
    <t>12,075*5,315 =   64,179</t>
  </si>
  <si>
    <t>"-príjazdový chodník ku pakovacej ploche od RD</t>
  </si>
  <si>
    <t>7,4*1,2 =   8,880</t>
  </si>
  <si>
    <t>Poznámky:</t>
  </si>
  <si>
    <t xml:space="preserve">1. V cenách sú započítané aj náklady na dodanie hmôt pre lôžko a na dodanie toho istého materiálu pre výplň škár.Lôžko obsahuje </t>
  </si>
  <si>
    <t>kamenivo s prímesou betónu.</t>
  </si>
  <si>
    <t>2. V cenách nie sú započítané náklady na dodanie dlaždíc, ktoré sa oceňujú v špecifikácii, stratné sa rozpočtuje vo výške 1%.</t>
  </si>
  <si>
    <t>3. Časť lôžka presahujúca hrúbku 30 mm sa oceňuje cenami súboru cien 451 ..-9 Príplatok za každých ďalších 10 mm hrúbky podkladu</t>
  </si>
  <si>
    <t xml:space="preserve"> alebo lôžka.</t>
  </si>
  <si>
    <t>MAT</t>
  </si>
  <si>
    <t>592453170</t>
  </si>
  <si>
    <t>Dlažba betónová PREMAC CITY XL dlažba 50x25x8 cm farba podľa výberu investora</t>
  </si>
  <si>
    <t>26.61.11</t>
  </si>
  <si>
    <t>EZ</t>
  </si>
  <si>
    <t>73,059*1,01 =   73,790</t>
  </si>
  <si>
    <t xml:space="preserve">5 - KOMUNIKÁCIE  spolu: </t>
  </si>
  <si>
    <t>9 - OSTATNÉ KONŠTRUKCIE A PRÁCE</t>
  </si>
  <si>
    <t>916561111</t>
  </si>
  <si>
    <t>Osadenie záhon. obrubníka betón. do lôžka z betónu tr. C 12/15 s bočnou oporou</t>
  </si>
  <si>
    <t>m</t>
  </si>
  <si>
    <t>91656-1111</t>
  </si>
  <si>
    <t>"-Ohraničenie parkovacej plochy"</t>
  </si>
  <si>
    <t>5,47*2 =   10,940</t>
  </si>
  <si>
    <t>"-Ohraničenie príjazdového chodníka ku parkovacej ploche"</t>
  </si>
  <si>
    <t>7,4*2 =   14,800</t>
  </si>
  <si>
    <t>1. V cenách nie sú započítané náklady na dodanie obrubníkov, ktoré sa oceňuje v špecifikácii, stratné sa rozpočtuje vo výške 1%.</t>
  </si>
  <si>
    <t>2. Časť lôžka presahujúca hrúbku 100 mm sa oceňuje cenou 918 10-1111 Lôžko pod obrubníky, krajníky alebo obruby.</t>
  </si>
  <si>
    <t>592173210</t>
  </si>
  <si>
    <t>OBRUBNÍK PARKOVÝ - rozmer 100 x 8 x 25 cm hrana so skosením</t>
  </si>
  <si>
    <t>kus</t>
  </si>
  <si>
    <t>25,74/1,0*1,01 =   25,997</t>
  </si>
  <si>
    <t>918101111</t>
  </si>
  <si>
    <t>Lôžko pod obrubníky, krajníky, obruby z betónu tr. C 12/15</t>
  </si>
  <si>
    <t>91810-1111</t>
  </si>
  <si>
    <t>25,74*0,2*0,10 =   0,515</t>
  </si>
  <si>
    <t>979131415</t>
  </si>
  <si>
    <t>Poplatok za uloženie vykopanej zeminy</t>
  </si>
  <si>
    <t>97913-1415</t>
  </si>
  <si>
    <t>45.11.11</t>
  </si>
  <si>
    <t>998223011</t>
  </si>
  <si>
    <t>Presun hmôt pre pozemné komunikácie, kryt dláždený</t>
  </si>
  <si>
    <t>t</t>
  </si>
  <si>
    <t>99822-3011</t>
  </si>
  <si>
    <t xml:space="preserve">9 - OSTATNÉ KONŠTRUKCIE A PRÁCE  spolu: </t>
  </si>
  <si>
    <t xml:space="preserve">PRÁCE A DODÁVKY HSV  spolu: </t>
  </si>
  <si>
    <t>Za rozpočet celkom</t>
  </si>
  <si>
    <t>Spracoval: Ing. Zuzana Krajčiová</t>
  </si>
  <si>
    <t>Figura</t>
  </si>
  <si>
    <t>Stavba : RODINNÝ DOM Poľovnícka ulica, 900 29, Nová Dedinka na p. č. 107/1, kat. územie Nová Ves pri Dunaji</t>
  </si>
</sst>
</file>

<file path=xl/styles.xml><?xml version="1.0" encoding="utf-8"?>
<styleSheet xmlns="http://schemas.openxmlformats.org/spreadsheetml/2006/main">
  <numFmts count="11">
    <numFmt numFmtId="165" formatCode="#,##0.0"/>
    <numFmt numFmtId="166" formatCode="#,##0.0000"/>
    <numFmt numFmtId="167" formatCode="_-* #,##0\ &quot;Sk&quot;_-;\-* #,##0\ &quot;Sk&quot;_-;_-* &quot;-&quot;\ &quot;Sk&quot;_-;_-@_-"/>
    <numFmt numFmtId="168" formatCode="#,##0.000"/>
    <numFmt numFmtId="169" formatCode="#,##0&quot; Sk&quot;;[Red]&quot;-&quot;#,##0&quot; Sk&quot;"/>
    <numFmt numFmtId="171" formatCode="_ * #,##0_ ;_ * \-#,##0_ ;_ * &quot;-&quot;_ ;_ @_ "/>
    <numFmt numFmtId="174" formatCode="_(&quot;$&quot;* #,##0_);_(&quot;$&quot;* \(#,##0\);_(&quot;$&quot;* &quot;-&quot;_);_(@_)"/>
    <numFmt numFmtId="176" formatCode="#,##0.00000"/>
    <numFmt numFmtId="177" formatCode="_(&quot;$&quot;* #,##0.00_);_(&quot;$&quot;* \(#,##0.00\);_(&quot;$&quot;* &quot;-&quot;??_);_(@_)"/>
    <numFmt numFmtId="178" formatCode="_ * #,##0.00_ ;_ * \-#,##0.00_ ;_ * &quot;-&quot;??_ ;_ @_ "/>
    <numFmt numFmtId="183" formatCode="0.000"/>
  </numFmts>
  <fonts count="31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8"/>
      <color rgb="FF008000"/>
      <name val="Arial Narrow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9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7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9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86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6" fontId="1" fillId="0" borderId="0" xfId="0" applyNumberFormat="1" applyFont="1"/>
    <xf numFmtId="168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8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8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83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8" fontId="1" fillId="0" borderId="50" xfId="0" applyNumberFormat="1" applyFont="1" applyBorder="1"/>
    <xf numFmtId="0" fontId="1" fillId="0" borderId="5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8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49" fontId="3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6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83" fontId="6" fillId="0" borderId="0" xfId="0" applyNumberFormat="1" applyFont="1" applyAlignment="1">
      <alignment vertical="top"/>
    </xf>
    <xf numFmtId="49" fontId="30" fillId="0" borderId="0" xfId="0" applyNumberFormat="1" applyFont="1" applyAlignment="1">
      <alignment horizontal="left" vertical="top" wrapText="1"/>
    </xf>
    <xf numFmtId="168" fontId="30" fillId="0" borderId="0" xfId="0" applyNumberFormat="1" applyFont="1" applyAlignment="1">
      <alignment vertical="top"/>
    </xf>
    <xf numFmtId="0" fontId="30" fillId="0" borderId="0" xfId="0" applyFont="1" applyAlignment="1">
      <alignment vertical="top"/>
    </xf>
    <xf numFmtId="4" fontId="30" fillId="0" borderId="0" xfId="0" applyNumberFormat="1" applyFont="1" applyAlignment="1">
      <alignment vertical="top"/>
    </xf>
    <xf numFmtId="176" fontId="30" fillId="0" borderId="0" xfId="0" applyNumberFormat="1" applyFont="1" applyAlignment="1">
      <alignment vertical="top"/>
    </xf>
    <xf numFmtId="0" fontId="30" fillId="0" borderId="0" xfId="0" applyFont="1" applyAlignment="1">
      <alignment horizontal="center" vertical="top"/>
    </xf>
    <xf numFmtId="183" fontId="30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176" fontId="3" fillId="0" borderId="0" xfId="0" applyNumberFormat="1" applyFont="1" applyAlignment="1">
      <alignment vertical="top"/>
    </xf>
    <xf numFmtId="168" fontId="3" fillId="0" borderId="0" xfId="0" applyNumberFormat="1" applyFont="1" applyAlignment="1">
      <alignment vertical="top"/>
    </xf>
    <xf numFmtId="49" fontId="4" fillId="0" borderId="0" xfId="1" applyNumberFormat="1" applyFont="1"/>
    <xf numFmtId="49" fontId="3" fillId="0" borderId="0" xfId="0" applyNumberFormat="1" applyFont="1" applyAlignment="1">
      <alignment horizontal="left" vertical="top" wrapText="1"/>
    </xf>
  </cellXfs>
  <cellStyles count="79">
    <cellStyle name="1 000 Sk" xfId="59"/>
    <cellStyle name="1 000,-  Sk" xfId="22"/>
    <cellStyle name="1 000,- Kč" xfId="47"/>
    <cellStyle name="1 000,- Sk" xfId="57"/>
    <cellStyle name="1000 Sk_fakturuj99" xfId="31"/>
    <cellStyle name="20 % – Zvýraznění1" xfId="52"/>
    <cellStyle name="20 % – Zvýraznění2" xfId="56"/>
    <cellStyle name="20 % – Zvýraznění3" xfId="29"/>
    <cellStyle name="20 % – Zvýraznění4" xfId="60"/>
    <cellStyle name="20 % – Zvýraznění5" xfId="61"/>
    <cellStyle name="20 % – Zvýraznění6" xfId="62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/>
    <cellStyle name="40 % – Zvýraznění2" xfId="63"/>
    <cellStyle name="40 % – Zvýraznění3" xfId="64"/>
    <cellStyle name="40 % – Zvýraznění4" xfId="65"/>
    <cellStyle name="40 % – Zvýraznění5" xfId="36"/>
    <cellStyle name="40 % – Zvýraznění6" xfId="66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/>
    <cellStyle name="60 % – Zvýraznění2" xfId="68"/>
    <cellStyle name="60 % – Zvýraznění3" xfId="69"/>
    <cellStyle name="60 % – Zvýraznění4" xfId="70"/>
    <cellStyle name="60 % – Zvýraznění5" xfId="71"/>
    <cellStyle name="60 % – Zvýraznění6" xfId="72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/>
    <cellStyle name="čiarky" xfId="3" builtinId="3" customBuiltin="1"/>
    <cellStyle name="čiarky [0]" xfId="4" builtinId="6" customBuiltin="1"/>
    <cellStyle name="data" xfId="74"/>
    <cellStyle name="Dobrá" xfId="25" builtinId="26" customBuiltin="1"/>
    <cellStyle name="Hypertextové prepojenie" xfId="11" builtinId="8" customBuiltin="1"/>
    <cellStyle name="Kontrolná bunka" xfId="8" builtinId="23" customBuiltin="1"/>
    <cellStyle name="meny" xfId="6" builtinId="4" customBuiltin="1"/>
    <cellStyle name="meny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/>
    <cellStyle name="Neutrálna" xfId="35" builtinId="28" customBuiltin="1"/>
    <cellStyle name="normálne" xfId="0" builtinId="0" customBuiltin="1"/>
    <cellStyle name="normálne_KLs" xfId="1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6"/>
    <cellStyle name="Text upozornění" xfId="77"/>
    <cellStyle name="Text upozornenia" xfId="15" builtinId="11" customBuiltin="1"/>
    <cellStyle name="TEXT1" xfId="78"/>
    <cellStyle name="Titul" xfId="17" builtinId="15" customBuiltin="1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3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A5" sqref="A5"/>
    </sheetView>
  </sheetViews>
  <sheetFormatPr defaultRowHeight="12.75"/>
  <cols>
    <col min="1" max="1" width="6.7109375" style="25" customWidth="1"/>
    <col min="2" max="2" width="3.7109375" style="26" customWidth="1"/>
    <col min="3" max="3" width="13" style="27" customWidth="1"/>
    <col min="4" max="4" width="35.7109375" style="28" customWidth="1"/>
    <col min="5" max="5" width="10.7109375" style="29" customWidth="1"/>
    <col min="6" max="6" width="5.28515625" style="30" customWidth="1"/>
    <col min="7" max="7" width="8.7109375" style="31" customWidth="1"/>
    <col min="8" max="9" width="9.7109375" style="31" hidden="1" customWidth="1"/>
    <col min="10" max="10" width="9.7109375" style="31" customWidth="1"/>
    <col min="11" max="11" width="7.42578125" style="32" hidden="1" customWidth="1"/>
    <col min="12" max="12" width="8.28515625" style="32" hidden="1" customWidth="1"/>
    <col min="13" max="13" width="9.140625" style="29" hidden="1"/>
    <col min="14" max="14" width="7" style="29" hidden="1" customWidth="1"/>
    <col min="15" max="15" width="3.5703125" style="30" hidden="1" customWidth="1"/>
    <col min="16" max="16" width="12.7109375" style="30" hidden="1" customWidth="1"/>
    <col min="17" max="19" width="13.28515625" style="29" hidden="1" customWidth="1"/>
    <col min="20" max="20" width="10.5703125" style="33" hidden="1" customWidth="1"/>
    <col min="21" max="21" width="10.28515625" style="33" hidden="1" customWidth="1"/>
    <col min="22" max="22" width="5.7109375" style="33" hidden="1" customWidth="1"/>
    <col min="23" max="23" width="9.140625" style="34" hidden="1"/>
    <col min="24" max="25" width="5.7109375" style="30" hidden="1" customWidth="1"/>
    <col min="26" max="26" width="7.5703125" style="30" hidden="1" customWidth="1"/>
    <col min="27" max="27" width="24.85546875" style="30" hidden="1" customWidth="1"/>
    <col min="28" max="28" width="4.28515625" style="30" hidden="1" customWidth="1"/>
    <col min="29" max="29" width="8.28515625" style="30" hidden="1" customWidth="1"/>
    <col min="30" max="30" width="8.7109375" style="30" hidden="1" customWidth="1"/>
    <col min="31" max="34" width="9.140625" style="30" hidden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70</v>
      </c>
      <c r="B1" s="4"/>
      <c r="C1" s="4"/>
      <c r="D1" s="4"/>
      <c r="E1" s="8" t="s">
        <v>71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3</v>
      </c>
      <c r="AA1" s="84" t="s">
        <v>4</v>
      </c>
      <c r="AB1" s="1" t="s">
        <v>5</v>
      </c>
      <c r="AC1" s="1" t="s">
        <v>6</v>
      </c>
      <c r="AD1" s="1" t="s">
        <v>7</v>
      </c>
      <c r="AE1" s="55" t="s">
        <v>8</v>
      </c>
      <c r="AF1" s="56" t="s">
        <v>9</v>
      </c>
      <c r="AG1" s="4"/>
      <c r="AH1" s="4"/>
    </row>
    <row r="2" spans="1:37">
      <c r="A2" s="8" t="s">
        <v>72</v>
      </c>
      <c r="B2" s="4"/>
      <c r="C2" s="4"/>
      <c r="D2" s="4"/>
      <c r="E2" s="8" t="s">
        <v>73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10</v>
      </c>
      <c r="AA2" s="2" t="s">
        <v>11</v>
      </c>
      <c r="AB2" s="2" t="s">
        <v>12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 t="s">
        <v>74</v>
      </c>
      <c r="B3" s="4"/>
      <c r="C3" s="4"/>
      <c r="D3" s="4"/>
      <c r="E3" s="8" t="s">
        <v>75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13</v>
      </c>
      <c r="AA3" s="2" t="s">
        <v>14</v>
      </c>
      <c r="AB3" s="2" t="s">
        <v>12</v>
      </c>
      <c r="AC3" s="2" t="s">
        <v>15</v>
      </c>
      <c r="AD3" s="3" t="s">
        <v>16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17</v>
      </c>
      <c r="AA4" s="2" t="s">
        <v>18</v>
      </c>
      <c r="AB4" s="2" t="s">
        <v>12</v>
      </c>
      <c r="AC4" s="2"/>
      <c r="AD4" s="3"/>
      <c r="AE4" s="55">
        <v>3</v>
      </c>
      <c r="AF4" s="59">
        <v>123.45699999999999</v>
      </c>
      <c r="AG4" s="4"/>
      <c r="AH4" s="4"/>
    </row>
    <row r="5" spans="1:37">
      <c r="A5" s="8" t="s">
        <v>199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19</v>
      </c>
      <c r="AA5" s="2" t="s">
        <v>14</v>
      </c>
      <c r="AB5" s="2" t="s">
        <v>12</v>
      </c>
      <c r="AC5" s="2" t="s">
        <v>15</v>
      </c>
      <c r="AD5" s="3" t="s">
        <v>16</v>
      </c>
      <c r="AE5" s="55">
        <v>4</v>
      </c>
      <c r="AF5" s="60">
        <v>123.4567</v>
      </c>
      <c r="AG5" s="4"/>
      <c r="AH5" s="4"/>
    </row>
    <row r="6" spans="1:37">
      <c r="A6" s="8" t="s">
        <v>77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20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 t="s">
        <v>78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21</v>
      </c>
      <c r="B9" s="10" t="s">
        <v>22</v>
      </c>
      <c r="C9" s="10" t="s">
        <v>23</v>
      </c>
      <c r="D9" s="10" t="s">
        <v>24</v>
      </c>
      <c r="E9" s="10" t="s">
        <v>25</v>
      </c>
      <c r="F9" s="10" t="s">
        <v>26</v>
      </c>
      <c r="G9" s="10" t="s">
        <v>27</v>
      </c>
      <c r="H9" s="10" t="s">
        <v>28</v>
      </c>
      <c r="I9" s="10" t="s">
        <v>29</v>
      </c>
      <c r="J9" s="10" t="s">
        <v>30</v>
      </c>
      <c r="K9" s="39" t="s">
        <v>31</v>
      </c>
      <c r="L9" s="40"/>
      <c r="M9" s="41" t="s">
        <v>32</v>
      </c>
      <c r="N9" s="40"/>
      <c r="O9" s="10" t="s">
        <v>2</v>
      </c>
      <c r="P9" s="42" t="s">
        <v>33</v>
      </c>
      <c r="Q9" s="45" t="s">
        <v>25</v>
      </c>
      <c r="R9" s="45" t="s">
        <v>25</v>
      </c>
      <c r="S9" s="42" t="s">
        <v>25</v>
      </c>
      <c r="T9" s="46" t="s">
        <v>34</v>
      </c>
      <c r="U9" s="47" t="s">
        <v>35</v>
      </c>
      <c r="V9" s="48" t="s">
        <v>36</v>
      </c>
      <c r="W9" s="10" t="s">
        <v>37</v>
      </c>
      <c r="X9" s="10" t="s">
        <v>38</v>
      </c>
      <c r="Y9" s="10" t="s">
        <v>39</v>
      </c>
      <c r="Z9" s="61" t="s">
        <v>40</v>
      </c>
      <c r="AA9" s="61" t="s">
        <v>41</v>
      </c>
      <c r="AB9" s="10" t="s">
        <v>36</v>
      </c>
      <c r="AC9" s="10" t="s">
        <v>42</v>
      </c>
      <c r="AD9" s="10" t="s">
        <v>43</v>
      </c>
      <c r="AE9" s="62" t="s">
        <v>44</v>
      </c>
      <c r="AF9" s="62" t="s">
        <v>45</v>
      </c>
      <c r="AG9" s="62" t="s">
        <v>25</v>
      </c>
      <c r="AH9" s="62" t="s">
        <v>46</v>
      </c>
      <c r="AJ9" s="4" t="s">
        <v>79</v>
      </c>
      <c r="AK9" s="4" t="s">
        <v>81</v>
      </c>
    </row>
    <row r="10" spans="1:37">
      <c r="A10" s="11" t="s">
        <v>47</v>
      </c>
      <c r="B10" s="11" t="s">
        <v>48</v>
      </c>
      <c r="C10" s="38"/>
      <c r="D10" s="11" t="s">
        <v>49</v>
      </c>
      <c r="E10" s="11" t="s">
        <v>50</v>
      </c>
      <c r="F10" s="11" t="s">
        <v>51</v>
      </c>
      <c r="G10" s="11" t="s">
        <v>52</v>
      </c>
      <c r="H10" s="11" t="s">
        <v>53</v>
      </c>
      <c r="I10" s="11" t="s">
        <v>54</v>
      </c>
      <c r="J10" s="11"/>
      <c r="K10" s="11" t="s">
        <v>27</v>
      </c>
      <c r="L10" s="11" t="s">
        <v>30</v>
      </c>
      <c r="M10" s="43" t="s">
        <v>27</v>
      </c>
      <c r="N10" s="11" t="s">
        <v>30</v>
      </c>
      <c r="O10" s="11" t="s">
        <v>55</v>
      </c>
      <c r="P10" s="44"/>
      <c r="Q10" s="49" t="s">
        <v>56</v>
      </c>
      <c r="R10" s="49" t="s">
        <v>57</v>
      </c>
      <c r="S10" s="44" t="s">
        <v>58</v>
      </c>
      <c r="T10" s="50" t="s">
        <v>59</v>
      </c>
      <c r="U10" s="51" t="s">
        <v>60</v>
      </c>
      <c r="V10" s="52" t="s">
        <v>61</v>
      </c>
      <c r="W10" s="53"/>
      <c r="X10" s="54"/>
      <c r="Y10" s="54"/>
      <c r="Z10" s="63" t="s">
        <v>62</v>
      </c>
      <c r="AA10" s="63" t="s">
        <v>47</v>
      </c>
      <c r="AB10" s="11" t="s">
        <v>63</v>
      </c>
      <c r="AC10" s="54"/>
      <c r="AD10" s="54"/>
      <c r="AE10" s="64"/>
      <c r="AF10" s="64"/>
      <c r="AG10" s="64"/>
      <c r="AH10" s="64"/>
      <c r="AJ10" s="4" t="s">
        <v>80</v>
      </c>
      <c r="AK10" s="4" t="s">
        <v>82</v>
      </c>
    </row>
    <row r="12" spans="1:37">
      <c r="B12" s="65" t="s">
        <v>83</v>
      </c>
    </row>
    <row r="13" spans="1:37">
      <c r="B13" s="27" t="s">
        <v>84</v>
      </c>
    </row>
    <row r="14" spans="1:37">
      <c r="A14" s="25">
        <v>1</v>
      </c>
      <c r="B14" s="26" t="s">
        <v>85</v>
      </c>
      <c r="C14" s="27" t="s">
        <v>86</v>
      </c>
      <c r="D14" s="28" t="s">
        <v>87</v>
      </c>
      <c r="E14" s="29">
        <v>19.669</v>
      </c>
      <c r="F14" s="30" t="s">
        <v>88</v>
      </c>
      <c r="H14" s="31">
        <f>ROUND(E14*G14,2)</f>
        <v>0</v>
      </c>
      <c r="J14" s="31">
        <f>ROUND(E14*G14,2)</f>
        <v>0</v>
      </c>
      <c r="L14" s="32">
        <f>E14*K14</f>
        <v>0</v>
      </c>
      <c r="N14" s="29">
        <f>E14*M14</f>
        <v>0</v>
      </c>
      <c r="P14" s="30" t="s">
        <v>89</v>
      </c>
      <c r="V14" s="33" t="s">
        <v>69</v>
      </c>
      <c r="X14" s="27" t="s">
        <v>90</v>
      </c>
      <c r="Y14" s="27" t="s">
        <v>86</v>
      </c>
      <c r="Z14" s="30" t="s">
        <v>91</v>
      </c>
      <c r="AJ14" s="4" t="s">
        <v>92</v>
      </c>
      <c r="AK14" s="4" t="s">
        <v>93</v>
      </c>
    </row>
    <row r="15" spans="1:37">
      <c r="D15" s="66" t="s">
        <v>94</v>
      </c>
      <c r="E15" s="67"/>
      <c r="F15" s="68"/>
      <c r="G15" s="69"/>
      <c r="H15" s="69"/>
      <c r="I15" s="69"/>
      <c r="J15" s="69"/>
      <c r="K15" s="70"/>
      <c r="L15" s="70"/>
      <c r="M15" s="67"/>
      <c r="N15" s="67"/>
      <c r="O15" s="68"/>
      <c r="P15" s="68"/>
      <c r="Q15" s="67"/>
      <c r="R15" s="67"/>
      <c r="S15" s="67"/>
      <c r="T15" s="71"/>
      <c r="U15" s="71"/>
      <c r="V15" s="71" t="s">
        <v>0</v>
      </c>
      <c r="W15" s="72"/>
      <c r="X15" s="68"/>
    </row>
    <row r="16" spans="1:37">
      <c r="D16" s="66" t="s">
        <v>95</v>
      </c>
      <c r="E16" s="67"/>
      <c r="F16" s="68"/>
      <c r="G16" s="69"/>
      <c r="H16" s="69"/>
      <c r="I16" s="69"/>
      <c r="J16" s="69"/>
      <c r="K16" s="70"/>
      <c r="L16" s="70"/>
      <c r="M16" s="67"/>
      <c r="N16" s="67"/>
      <c r="O16" s="68"/>
      <c r="P16" s="68"/>
      <c r="Q16" s="67"/>
      <c r="R16" s="67"/>
      <c r="S16" s="67"/>
      <c r="T16" s="71"/>
      <c r="U16" s="71"/>
      <c r="V16" s="71" t="s">
        <v>0</v>
      </c>
      <c r="W16" s="72"/>
      <c r="X16" s="68"/>
    </row>
    <row r="17" spans="1:37" ht="25.5">
      <c r="D17" s="73" t="s">
        <v>96</v>
      </c>
      <c r="E17" s="74"/>
      <c r="F17" s="75"/>
      <c r="G17" s="76"/>
      <c r="H17" s="76"/>
      <c r="I17" s="76"/>
      <c r="J17" s="76"/>
      <c r="K17" s="77"/>
      <c r="L17" s="77"/>
      <c r="M17" s="74"/>
      <c r="N17" s="74"/>
      <c r="O17" s="75"/>
      <c r="P17" s="75"/>
      <c r="Q17" s="74"/>
      <c r="R17" s="74"/>
      <c r="S17" s="74"/>
      <c r="T17" s="78"/>
      <c r="U17" s="78"/>
      <c r="V17" s="78" t="s">
        <v>1</v>
      </c>
      <c r="W17" s="79"/>
      <c r="X17" s="75"/>
    </row>
    <row r="18" spans="1:37" ht="25.5">
      <c r="A18" s="25">
        <v>2</v>
      </c>
      <c r="B18" s="26" t="s">
        <v>97</v>
      </c>
      <c r="C18" s="27" t="s">
        <v>98</v>
      </c>
      <c r="D18" s="28" t="s">
        <v>99</v>
      </c>
      <c r="E18" s="29">
        <v>19.669</v>
      </c>
      <c r="F18" s="30" t="s">
        <v>88</v>
      </c>
      <c r="H18" s="31">
        <f>ROUND(E18*G18,2)</f>
        <v>0</v>
      </c>
      <c r="J18" s="31">
        <f>ROUND(E18*G18,2)</f>
        <v>0</v>
      </c>
      <c r="L18" s="32">
        <f>E18*K18</f>
        <v>0</v>
      </c>
      <c r="N18" s="29">
        <f>E18*M18</f>
        <v>0</v>
      </c>
      <c r="P18" s="30" t="s">
        <v>89</v>
      </c>
      <c r="V18" s="33" t="s">
        <v>69</v>
      </c>
      <c r="X18" s="27" t="s">
        <v>100</v>
      </c>
      <c r="Y18" s="27" t="s">
        <v>98</v>
      </c>
      <c r="Z18" s="30" t="s">
        <v>91</v>
      </c>
      <c r="AJ18" s="4" t="s">
        <v>92</v>
      </c>
      <c r="AK18" s="4" t="s">
        <v>93</v>
      </c>
    </row>
    <row r="19" spans="1:37" ht="25.5">
      <c r="D19" s="66" t="s">
        <v>101</v>
      </c>
      <c r="E19" s="67"/>
      <c r="F19" s="68"/>
      <c r="G19" s="69"/>
      <c r="H19" s="69"/>
      <c r="I19" s="69"/>
      <c r="J19" s="69"/>
      <c r="K19" s="70"/>
      <c r="L19" s="70"/>
      <c r="M19" s="67"/>
      <c r="N19" s="67"/>
      <c r="O19" s="68"/>
      <c r="P19" s="68"/>
      <c r="Q19" s="67"/>
      <c r="R19" s="67"/>
      <c r="S19" s="67"/>
      <c r="T19" s="71"/>
      <c r="U19" s="71"/>
      <c r="V19" s="71" t="s">
        <v>0</v>
      </c>
      <c r="W19" s="72"/>
      <c r="X19" s="68"/>
    </row>
    <row r="20" spans="1:37">
      <c r="D20" s="66" t="s">
        <v>95</v>
      </c>
      <c r="E20" s="67"/>
      <c r="F20" s="68"/>
      <c r="G20" s="69"/>
      <c r="H20" s="69"/>
      <c r="I20" s="69"/>
      <c r="J20" s="69"/>
      <c r="K20" s="70"/>
      <c r="L20" s="70"/>
      <c r="M20" s="67"/>
      <c r="N20" s="67"/>
      <c r="O20" s="68"/>
      <c r="P20" s="68"/>
      <c r="Q20" s="67"/>
      <c r="R20" s="67"/>
      <c r="S20" s="67"/>
      <c r="T20" s="71"/>
      <c r="U20" s="71"/>
      <c r="V20" s="71" t="s">
        <v>0</v>
      </c>
      <c r="W20" s="72"/>
      <c r="X20" s="68"/>
    </row>
    <row r="21" spans="1:37">
      <c r="A21" s="25">
        <v>3</v>
      </c>
      <c r="B21" s="26" t="s">
        <v>97</v>
      </c>
      <c r="C21" s="27" t="s">
        <v>102</v>
      </c>
      <c r="D21" s="28" t="s">
        <v>103</v>
      </c>
      <c r="E21" s="29">
        <v>19.669</v>
      </c>
      <c r="F21" s="30" t="s">
        <v>88</v>
      </c>
      <c r="H21" s="31">
        <f>ROUND(E21*G21,2)</f>
        <v>0</v>
      </c>
      <c r="J21" s="31">
        <f>ROUND(E21*G21,2)</f>
        <v>0</v>
      </c>
      <c r="L21" s="32">
        <f>E21*K21</f>
        <v>0</v>
      </c>
      <c r="N21" s="29">
        <f>E21*M21</f>
        <v>0</v>
      </c>
      <c r="P21" s="30" t="s">
        <v>89</v>
      </c>
      <c r="V21" s="33" t="s">
        <v>69</v>
      </c>
      <c r="X21" s="27" t="s">
        <v>104</v>
      </c>
      <c r="Y21" s="27" t="s">
        <v>102</v>
      </c>
      <c r="Z21" s="30" t="s">
        <v>91</v>
      </c>
      <c r="AJ21" s="4" t="s">
        <v>92</v>
      </c>
      <c r="AK21" s="4" t="s">
        <v>93</v>
      </c>
    </row>
    <row r="22" spans="1:37" ht="25.5">
      <c r="A22" s="25">
        <v>4</v>
      </c>
      <c r="B22" s="26" t="s">
        <v>85</v>
      </c>
      <c r="C22" s="27" t="s">
        <v>105</v>
      </c>
      <c r="D22" s="28" t="s">
        <v>106</v>
      </c>
      <c r="E22" s="29">
        <v>19.669</v>
      </c>
      <c r="F22" s="30" t="s">
        <v>88</v>
      </c>
      <c r="H22" s="31">
        <f>ROUND(E22*G22,2)</f>
        <v>0</v>
      </c>
      <c r="J22" s="31">
        <f>ROUND(E22*G22,2)</f>
        <v>0</v>
      </c>
      <c r="L22" s="32">
        <f>E22*K22</f>
        <v>0</v>
      </c>
      <c r="N22" s="29">
        <f>E22*M22</f>
        <v>0</v>
      </c>
      <c r="P22" s="30" t="s">
        <v>89</v>
      </c>
      <c r="V22" s="33" t="s">
        <v>69</v>
      </c>
      <c r="X22" s="27" t="s">
        <v>107</v>
      </c>
      <c r="Y22" s="27" t="s">
        <v>105</v>
      </c>
      <c r="Z22" s="30" t="s">
        <v>108</v>
      </c>
      <c r="AJ22" s="4" t="s">
        <v>92</v>
      </c>
      <c r="AK22" s="4" t="s">
        <v>93</v>
      </c>
    </row>
    <row r="23" spans="1:37" ht="25.5">
      <c r="D23" s="66" t="s">
        <v>99</v>
      </c>
      <c r="E23" s="67"/>
      <c r="F23" s="68"/>
      <c r="G23" s="69"/>
      <c r="H23" s="69"/>
      <c r="I23" s="69"/>
      <c r="J23" s="69"/>
      <c r="K23" s="70"/>
      <c r="L23" s="70"/>
      <c r="M23" s="67"/>
      <c r="N23" s="67"/>
      <c r="O23" s="68"/>
      <c r="P23" s="68"/>
      <c r="Q23" s="67"/>
      <c r="R23" s="67"/>
      <c r="S23" s="67"/>
      <c r="T23" s="71"/>
      <c r="U23" s="71"/>
      <c r="V23" s="71" t="s">
        <v>0</v>
      </c>
      <c r="W23" s="72"/>
      <c r="X23" s="68"/>
    </row>
    <row r="24" spans="1:37">
      <c r="D24" s="66" t="s">
        <v>109</v>
      </c>
      <c r="E24" s="67"/>
      <c r="F24" s="68"/>
      <c r="G24" s="69"/>
      <c r="H24" s="69"/>
      <c r="I24" s="69"/>
      <c r="J24" s="69"/>
      <c r="K24" s="70"/>
      <c r="L24" s="70"/>
      <c r="M24" s="67"/>
      <c r="N24" s="67"/>
      <c r="O24" s="68"/>
      <c r="P24" s="68"/>
      <c r="Q24" s="67"/>
      <c r="R24" s="67"/>
      <c r="S24" s="67"/>
      <c r="T24" s="71"/>
      <c r="U24" s="71"/>
      <c r="V24" s="71" t="s">
        <v>0</v>
      </c>
      <c r="W24" s="72"/>
      <c r="X24" s="68"/>
    </row>
    <row r="25" spans="1:37" ht="25.5">
      <c r="A25" s="25">
        <v>5</v>
      </c>
      <c r="B25" s="26" t="s">
        <v>85</v>
      </c>
      <c r="C25" s="27" t="s">
        <v>110</v>
      </c>
      <c r="D25" s="28" t="s">
        <v>111</v>
      </c>
      <c r="E25" s="29">
        <v>98.344999999999999</v>
      </c>
      <c r="F25" s="30" t="s">
        <v>88</v>
      </c>
      <c r="H25" s="31">
        <f>ROUND(E25*G25,2)</f>
        <v>0</v>
      </c>
      <c r="J25" s="31">
        <f>ROUND(E25*G25,2)</f>
        <v>0</v>
      </c>
      <c r="L25" s="32">
        <f>E25*K25</f>
        <v>0</v>
      </c>
      <c r="N25" s="29">
        <f>E25*M25</f>
        <v>0</v>
      </c>
      <c r="P25" s="30" t="s">
        <v>89</v>
      </c>
      <c r="V25" s="33" t="s">
        <v>69</v>
      </c>
      <c r="X25" s="27" t="s">
        <v>112</v>
      </c>
      <c r="Y25" s="27" t="s">
        <v>110</v>
      </c>
      <c r="Z25" s="30" t="s">
        <v>108</v>
      </c>
      <c r="AJ25" s="4" t="s">
        <v>92</v>
      </c>
      <c r="AK25" s="4" t="s">
        <v>93</v>
      </c>
    </row>
    <row r="26" spans="1:37">
      <c r="D26" s="66" t="s">
        <v>113</v>
      </c>
      <c r="E26" s="67"/>
      <c r="F26" s="68"/>
      <c r="G26" s="69"/>
      <c r="H26" s="69"/>
      <c r="I26" s="69"/>
      <c r="J26" s="69"/>
      <c r="K26" s="70"/>
      <c r="L26" s="70"/>
      <c r="M26" s="67"/>
      <c r="N26" s="67"/>
      <c r="O26" s="68"/>
      <c r="P26" s="68"/>
      <c r="Q26" s="67"/>
      <c r="R26" s="67"/>
      <c r="S26" s="67"/>
      <c r="T26" s="71"/>
      <c r="U26" s="71"/>
      <c r="V26" s="71" t="s">
        <v>0</v>
      </c>
      <c r="W26" s="72"/>
      <c r="X26" s="68"/>
    </row>
    <row r="27" spans="1:37">
      <c r="A27" s="25">
        <v>6</v>
      </c>
      <c r="B27" s="26" t="s">
        <v>85</v>
      </c>
      <c r="C27" s="27" t="s">
        <v>114</v>
      </c>
      <c r="D27" s="28" t="s">
        <v>115</v>
      </c>
      <c r="E27" s="29">
        <v>19.669</v>
      </c>
      <c r="F27" s="30" t="s">
        <v>88</v>
      </c>
      <c r="H27" s="31">
        <f>ROUND(E27*G27,2)</f>
        <v>0</v>
      </c>
      <c r="J27" s="31">
        <f>ROUND(E27*G27,2)</f>
        <v>0</v>
      </c>
      <c r="L27" s="32">
        <f>E27*K27</f>
        <v>0</v>
      </c>
      <c r="N27" s="29">
        <f>E27*M27</f>
        <v>0</v>
      </c>
      <c r="P27" s="30" t="s">
        <v>89</v>
      </c>
      <c r="V27" s="33" t="s">
        <v>69</v>
      </c>
      <c r="X27" s="27" t="s">
        <v>116</v>
      </c>
      <c r="Y27" s="27" t="s">
        <v>114</v>
      </c>
      <c r="Z27" s="30" t="s">
        <v>108</v>
      </c>
      <c r="AJ27" s="4" t="s">
        <v>92</v>
      </c>
      <c r="AK27" s="4" t="s">
        <v>93</v>
      </c>
    </row>
    <row r="28" spans="1:37">
      <c r="A28" s="25">
        <v>7</v>
      </c>
      <c r="B28" s="26" t="s">
        <v>85</v>
      </c>
      <c r="C28" s="27" t="s">
        <v>117</v>
      </c>
      <c r="D28" s="28" t="s">
        <v>118</v>
      </c>
      <c r="E28" s="29">
        <v>78.677000000000007</v>
      </c>
      <c r="F28" s="30" t="s">
        <v>119</v>
      </c>
      <c r="H28" s="31">
        <f>ROUND(E28*G28,2)</f>
        <v>0</v>
      </c>
      <c r="J28" s="31">
        <f>ROUND(E28*G28,2)</f>
        <v>0</v>
      </c>
      <c r="L28" s="32">
        <f>E28*K28</f>
        <v>0</v>
      </c>
      <c r="N28" s="29">
        <f>E28*M28</f>
        <v>0</v>
      </c>
      <c r="P28" s="30" t="s">
        <v>89</v>
      </c>
      <c r="V28" s="33" t="s">
        <v>69</v>
      </c>
      <c r="X28" s="27" t="s">
        <v>120</v>
      </c>
      <c r="Y28" s="27" t="s">
        <v>117</v>
      </c>
      <c r="Z28" s="30" t="s">
        <v>91</v>
      </c>
      <c r="AJ28" s="4" t="s">
        <v>92</v>
      </c>
      <c r="AK28" s="4" t="s">
        <v>93</v>
      </c>
    </row>
    <row r="29" spans="1:37" ht="25.5">
      <c r="D29" s="66" t="s">
        <v>121</v>
      </c>
      <c r="E29" s="67"/>
      <c r="F29" s="68"/>
      <c r="G29" s="69"/>
      <c r="H29" s="69"/>
      <c r="I29" s="69"/>
      <c r="J29" s="69"/>
      <c r="K29" s="70"/>
      <c r="L29" s="70"/>
      <c r="M29" s="67"/>
      <c r="N29" s="67"/>
      <c r="O29" s="68"/>
      <c r="P29" s="68"/>
      <c r="Q29" s="67"/>
      <c r="R29" s="67"/>
      <c r="S29" s="67"/>
      <c r="T29" s="71"/>
      <c r="U29" s="71"/>
      <c r="V29" s="71" t="s">
        <v>0</v>
      </c>
      <c r="W29" s="72"/>
      <c r="X29" s="68"/>
    </row>
    <row r="30" spans="1:37">
      <c r="D30" s="66" t="s">
        <v>122</v>
      </c>
      <c r="E30" s="67"/>
      <c r="F30" s="68"/>
      <c r="G30" s="69"/>
      <c r="H30" s="69"/>
      <c r="I30" s="69"/>
      <c r="J30" s="69"/>
      <c r="K30" s="70"/>
      <c r="L30" s="70"/>
      <c r="M30" s="67"/>
      <c r="N30" s="67"/>
      <c r="O30" s="68"/>
      <c r="P30" s="68"/>
      <c r="Q30" s="67"/>
      <c r="R30" s="67"/>
      <c r="S30" s="67"/>
      <c r="T30" s="71"/>
      <c r="U30" s="71"/>
      <c r="V30" s="71" t="s">
        <v>0</v>
      </c>
      <c r="W30" s="72"/>
      <c r="X30" s="68"/>
    </row>
    <row r="31" spans="1:37">
      <c r="D31" s="80" t="s">
        <v>123</v>
      </c>
      <c r="E31" s="81">
        <f>J31</f>
        <v>0</v>
      </c>
      <c r="H31" s="81">
        <f>SUM(H12:H30)</f>
        <v>0</v>
      </c>
      <c r="I31" s="81">
        <f>SUM(I12:I30)</f>
        <v>0</v>
      </c>
      <c r="J31" s="81">
        <f>SUM(J12:J30)</f>
        <v>0</v>
      </c>
      <c r="L31" s="82">
        <f>SUM(L12:L30)</f>
        <v>0</v>
      </c>
      <c r="N31" s="83">
        <f>SUM(N12:N30)</f>
        <v>0</v>
      </c>
      <c r="W31" s="34">
        <f>SUM(W12:W30)</f>
        <v>0</v>
      </c>
    </row>
    <row r="33" spans="1:37">
      <c r="B33" s="27" t="s">
        <v>124</v>
      </c>
    </row>
    <row r="34" spans="1:37" ht="25.5">
      <c r="A34" s="25">
        <v>8</v>
      </c>
      <c r="B34" s="26" t="s">
        <v>125</v>
      </c>
      <c r="C34" s="27" t="s">
        <v>126</v>
      </c>
      <c r="D34" s="28" t="s">
        <v>127</v>
      </c>
      <c r="E34" s="29">
        <v>10.228</v>
      </c>
      <c r="F34" s="30" t="s">
        <v>88</v>
      </c>
      <c r="H34" s="31">
        <f>ROUND(E34*G34,2)</f>
        <v>0</v>
      </c>
      <c r="J34" s="31">
        <f>ROUND(E34*G34,2)</f>
        <v>0</v>
      </c>
      <c r="K34" s="32">
        <v>2.4750399999999999</v>
      </c>
      <c r="L34" s="32">
        <f>E34*K34</f>
        <v>25.31470912</v>
      </c>
      <c r="N34" s="29">
        <f>E34*M34</f>
        <v>0</v>
      </c>
      <c r="P34" s="30" t="s">
        <v>89</v>
      </c>
      <c r="V34" s="33" t="s">
        <v>69</v>
      </c>
      <c r="X34" s="27" t="s">
        <v>126</v>
      </c>
      <c r="Y34" s="27" t="s">
        <v>126</v>
      </c>
      <c r="Z34" s="30" t="s">
        <v>128</v>
      </c>
      <c r="AJ34" s="4" t="s">
        <v>92</v>
      </c>
      <c r="AK34" s="4" t="s">
        <v>93</v>
      </c>
    </row>
    <row r="35" spans="1:37" ht="25.5">
      <c r="D35" s="66" t="s">
        <v>129</v>
      </c>
      <c r="E35" s="67"/>
      <c r="F35" s="68"/>
      <c r="G35" s="69"/>
      <c r="H35" s="69"/>
      <c r="I35" s="69"/>
      <c r="J35" s="69"/>
      <c r="K35" s="70"/>
      <c r="L35" s="70"/>
      <c r="M35" s="67"/>
      <c r="N35" s="67"/>
      <c r="O35" s="68"/>
      <c r="P35" s="68"/>
      <c r="Q35" s="67"/>
      <c r="R35" s="67"/>
      <c r="S35" s="67"/>
      <c r="T35" s="71"/>
      <c r="U35" s="71"/>
      <c r="V35" s="71" t="s">
        <v>0</v>
      </c>
      <c r="W35" s="72"/>
      <c r="X35" s="68"/>
    </row>
    <row r="36" spans="1:37">
      <c r="D36" s="66" t="s">
        <v>130</v>
      </c>
      <c r="E36" s="67"/>
      <c r="F36" s="68"/>
      <c r="G36" s="69"/>
      <c r="H36" s="69"/>
      <c r="I36" s="69"/>
      <c r="J36" s="69"/>
      <c r="K36" s="70"/>
      <c r="L36" s="70"/>
      <c r="M36" s="67"/>
      <c r="N36" s="67"/>
      <c r="O36" s="68"/>
      <c r="P36" s="68"/>
      <c r="Q36" s="67"/>
      <c r="R36" s="67"/>
      <c r="S36" s="67"/>
      <c r="T36" s="71"/>
      <c r="U36" s="71"/>
      <c r="V36" s="71" t="s">
        <v>0</v>
      </c>
      <c r="W36" s="72"/>
      <c r="X36" s="68"/>
    </row>
    <row r="37" spans="1:37">
      <c r="D37" s="66" t="s">
        <v>131</v>
      </c>
      <c r="E37" s="67"/>
      <c r="F37" s="68"/>
      <c r="G37" s="69"/>
      <c r="H37" s="69"/>
      <c r="I37" s="69"/>
      <c r="J37" s="69"/>
      <c r="K37" s="70"/>
      <c r="L37" s="70"/>
      <c r="M37" s="67"/>
      <c r="N37" s="67"/>
      <c r="O37" s="68"/>
      <c r="P37" s="68"/>
      <c r="Q37" s="67"/>
      <c r="R37" s="67"/>
      <c r="S37" s="67"/>
      <c r="T37" s="71"/>
      <c r="U37" s="71"/>
      <c r="V37" s="71" t="s">
        <v>0</v>
      </c>
      <c r="W37" s="72"/>
      <c r="X37" s="68"/>
    </row>
    <row r="38" spans="1:37">
      <c r="D38" s="66" t="s">
        <v>132</v>
      </c>
      <c r="E38" s="67"/>
      <c r="F38" s="68"/>
      <c r="G38" s="69"/>
      <c r="H38" s="69"/>
      <c r="I38" s="69"/>
      <c r="J38" s="69"/>
      <c r="K38" s="70"/>
      <c r="L38" s="70"/>
      <c r="M38" s="67"/>
      <c r="N38" s="67"/>
      <c r="O38" s="68"/>
      <c r="P38" s="68"/>
      <c r="Q38" s="67"/>
      <c r="R38" s="67"/>
      <c r="S38" s="67"/>
      <c r="T38" s="71"/>
      <c r="U38" s="71"/>
      <c r="V38" s="71" t="s">
        <v>0</v>
      </c>
      <c r="W38" s="72"/>
      <c r="X38" s="68"/>
    </row>
    <row r="39" spans="1:37">
      <c r="D39" s="66" t="s">
        <v>133</v>
      </c>
      <c r="E39" s="67"/>
      <c r="F39" s="68"/>
      <c r="G39" s="69"/>
      <c r="H39" s="69"/>
      <c r="I39" s="69"/>
      <c r="J39" s="69"/>
      <c r="K39" s="70"/>
      <c r="L39" s="70"/>
      <c r="M39" s="67"/>
      <c r="N39" s="67"/>
      <c r="O39" s="68"/>
      <c r="P39" s="68"/>
      <c r="Q39" s="67"/>
      <c r="R39" s="67"/>
      <c r="S39" s="67"/>
      <c r="T39" s="71"/>
      <c r="U39" s="71"/>
      <c r="V39" s="71" t="s">
        <v>0</v>
      </c>
      <c r="W39" s="72"/>
      <c r="X39" s="68"/>
    </row>
    <row r="40" spans="1:37">
      <c r="D40" s="80" t="s">
        <v>134</v>
      </c>
      <c r="E40" s="81">
        <f>J40</f>
        <v>0</v>
      </c>
      <c r="H40" s="81">
        <f>SUM(H33:H39)</f>
        <v>0</v>
      </c>
      <c r="I40" s="81">
        <f>SUM(I33:I39)</f>
        <v>0</v>
      </c>
      <c r="J40" s="81">
        <f>SUM(J33:J39)</f>
        <v>0</v>
      </c>
      <c r="L40" s="82">
        <f>SUM(L33:L39)</f>
        <v>25.31470912</v>
      </c>
      <c r="N40" s="83">
        <f>SUM(N33:N39)</f>
        <v>0</v>
      </c>
      <c r="W40" s="34">
        <f>SUM(W33:W39)</f>
        <v>0</v>
      </c>
    </row>
    <row r="42" spans="1:37">
      <c r="B42" s="27" t="s">
        <v>135</v>
      </c>
    </row>
    <row r="43" spans="1:37">
      <c r="A43" s="25">
        <v>9</v>
      </c>
      <c r="B43" s="26" t="s">
        <v>136</v>
      </c>
      <c r="C43" s="27" t="s">
        <v>137</v>
      </c>
      <c r="D43" s="28" t="s">
        <v>138</v>
      </c>
      <c r="E43" s="29">
        <v>73.058999999999997</v>
      </c>
      <c r="F43" s="30" t="s">
        <v>119</v>
      </c>
      <c r="H43" s="31">
        <f>ROUND(E43*G43,2)</f>
        <v>0</v>
      </c>
      <c r="J43" s="31">
        <f>ROUND(E43*G43,2)</f>
        <v>0</v>
      </c>
      <c r="K43" s="32">
        <v>0.40481</v>
      </c>
      <c r="L43" s="32">
        <f>E43*K43</f>
        <v>29.57501379</v>
      </c>
      <c r="N43" s="29">
        <f>E43*M43</f>
        <v>0</v>
      </c>
      <c r="P43" s="30" t="s">
        <v>89</v>
      </c>
      <c r="V43" s="33" t="s">
        <v>69</v>
      </c>
      <c r="X43" s="27" t="s">
        <v>139</v>
      </c>
      <c r="Y43" s="27" t="s">
        <v>137</v>
      </c>
      <c r="Z43" s="30" t="s">
        <v>140</v>
      </c>
      <c r="AJ43" s="4" t="s">
        <v>92</v>
      </c>
      <c r="AK43" s="4" t="s">
        <v>93</v>
      </c>
    </row>
    <row r="44" spans="1:37" ht="25.5">
      <c r="D44" s="66" t="s">
        <v>141</v>
      </c>
      <c r="E44" s="67"/>
      <c r="F44" s="68"/>
      <c r="G44" s="69"/>
      <c r="H44" s="69"/>
      <c r="I44" s="69"/>
      <c r="J44" s="69"/>
      <c r="K44" s="70"/>
      <c r="L44" s="70"/>
      <c r="M44" s="67"/>
      <c r="N44" s="67"/>
      <c r="O44" s="68"/>
      <c r="P44" s="68"/>
      <c r="Q44" s="67"/>
      <c r="R44" s="67"/>
      <c r="S44" s="67"/>
      <c r="T44" s="71"/>
      <c r="U44" s="71"/>
      <c r="V44" s="71" t="s">
        <v>0</v>
      </c>
      <c r="W44" s="72"/>
      <c r="X44" s="68"/>
    </row>
    <row r="45" spans="1:37">
      <c r="D45" s="66" t="s">
        <v>142</v>
      </c>
      <c r="E45" s="67"/>
      <c r="F45" s="68"/>
      <c r="G45" s="69"/>
      <c r="H45" s="69"/>
      <c r="I45" s="69"/>
      <c r="J45" s="69"/>
      <c r="K45" s="70"/>
      <c r="L45" s="70"/>
      <c r="M45" s="67"/>
      <c r="N45" s="67"/>
      <c r="O45" s="68"/>
      <c r="P45" s="68"/>
      <c r="Q45" s="67"/>
      <c r="R45" s="67"/>
      <c r="S45" s="67"/>
      <c r="T45" s="71"/>
      <c r="U45" s="71"/>
      <c r="V45" s="71" t="s">
        <v>0</v>
      </c>
      <c r="W45" s="72"/>
      <c r="X45" s="68"/>
    </row>
    <row r="46" spans="1:37" ht="25.5">
      <c r="A46" s="25">
        <v>10</v>
      </c>
      <c r="B46" s="26" t="s">
        <v>136</v>
      </c>
      <c r="C46" s="27" t="s">
        <v>143</v>
      </c>
      <c r="D46" s="28" t="s">
        <v>144</v>
      </c>
      <c r="E46" s="29">
        <v>73.058999999999997</v>
      </c>
      <c r="F46" s="30" t="s">
        <v>119</v>
      </c>
      <c r="H46" s="31">
        <f>ROUND(E46*G46,2)</f>
        <v>0</v>
      </c>
      <c r="J46" s="31">
        <f>ROUND(E46*G46,2)</f>
        <v>0</v>
      </c>
      <c r="K46" s="32">
        <v>0.30642000000000003</v>
      </c>
      <c r="L46" s="32">
        <f>E46*K46</f>
        <v>22.386738780000002</v>
      </c>
      <c r="N46" s="29">
        <f>E46*M46</f>
        <v>0</v>
      </c>
      <c r="P46" s="30" t="s">
        <v>89</v>
      </c>
      <c r="V46" s="33" t="s">
        <v>69</v>
      </c>
      <c r="X46" s="27" t="s">
        <v>145</v>
      </c>
      <c r="Y46" s="27" t="s">
        <v>143</v>
      </c>
      <c r="Z46" s="30" t="s">
        <v>140</v>
      </c>
      <c r="AJ46" s="4" t="s">
        <v>92</v>
      </c>
      <c r="AK46" s="4" t="s">
        <v>93</v>
      </c>
    </row>
    <row r="47" spans="1:37" ht="25.5">
      <c r="D47" s="66" t="s">
        <v>141</v>
      </c>
      <c r="E47" s="67"/>
      <c r="F47" s="68"/>
      <c r="G47" s="69"/>
      <c r="H47" s="69"/>
      <c r="I47" s="69"/>
      <c r="J47" s="69"/>
      <c r="K47" s="70"/>
      <c r="L47" s="70"/>
      <c r="M47" s="67"/>
      <c r="N47" s="67"/>
      <c r="O47" s="68"/>
      <c r="P47" s="68"/>
      <c r="Q47" s="67"/>
      <c r="R47" s="67"/>
      <c r="S47" s="67"/>
      <c r="T47" s="71"/>
      <c r="U47" s="71"/>
      <c r="V47" s="71" t="s">
        <v>0</v>
      </c>
      <c r="W47" s="72"/>
      <c r="X47" s="68"/>
    </row>
    <row r="48" spans="1:37">
      <c r="D48" s="66" t="s">
        <v>142</v>
      </c>
      <c r="E48" s="67"/>
      <c r="F48" s="68"/>
      <c r="G48" s="69"/>
      <c r="H48" s="69"/>
      <c r="I48" s="69"/>
      <c r="J48" s="69"/>
      <c r="K48" s="70"/>
      <c r="L48" s="70"/>
      <c r="M48" s="67"/>
      <c r="N48" s="67"/>
      <c r="O48" s="68"/>
      <c r="P48" s="68"/>
      <c r="Q48" s="67"/>
      <c r="R48" s="67"/>
      <c r="S48" s="67"/>
      <c r="T48" s="71"/>
      <c r="U48" s="71"/>
      <c r="V48" s="71" t="s">
        <v>0</v>
      </c>
      <c r="W48" s="72"/>
      <c r="X48" s="68"/>
    </row>
    <row r="49" spans="1:37" ht="25.5">
      <c r="A49" s="25">
        <v>11</v>
      </c>
      <c r="B49" s="26" t="s">
        <v>136</v>
      </c>
      <c r="C49" s="27" t="s">
        <v>146</v>
      </c>
      <c r="D49" s="28" t="s">
        <v>147</v>
      </c>
      <c r="E49" s="29">
        <v>73.058999999999997</v>
      </c>
      <c r="F49" s="30" t="s">
        <v>119</v>
      </c>
      <c r="H49" s="31">
        <f>ROUND(E49*G49,2)</f>
        <v>0</v>
      </c>
      <c r="J49" s="31">
        <f>ROUND(E49*G49,2)</f>
        <v>0</v>
      </c>
      <c r="K49" s="32">
        <v>0.10100000000000001</v>
      </c>
      <c r="L49" s="32">
        <f>E49*K49</f>
        <v>7.378959</v>
      </c>
      <c r="N49" s="29">
        <f>E49*M49</f>
        <v>0</v>
      </c>
      <c r="P49" s="30" t="s">
        <v>89</v>
      </c>
      <c r="V49" s="33" t="s">
        <v>69</v>
      </c>
      <c r="X49" s="27" t="s">
        <v>148</v>
      </c>
      <c r="Y49" s="27" t="s">
        <v>146</v>
      </c>
      <c r="Z49" s="30" t="s">
        <v>149</v>
      </c>
      <c r="AJ49" s="4" t="s">
        <v>92</v>
      </c>
      <c r="AK49" s="4" t="s">
        <v>93</v>
      </c>
    </row>
    <row r="50" spans="1:37">
      <c r="D50" s="66" t="s">
        <v>150</v>
      </c>
      <c r="E50" s="67"/>
      <c r="F50" s="68"/>
      <c r="G50" s="69"/>
      <c r="H50" s="69"/>
      <c r="I50" s="69"/>
      <c r="J50" s="69"/>
      <c r="K50" s="70"/>
      <c r="L50" s="70"/>
      <c r="M50" s="67"/>
      <c r="N50" s="67"/>
      <c r="O50" s="68"/>
      <c r="P50" s="68"/>
      <c r="Q50" s="67"/>
      <c r="R50" s="67"/>
      <c r="S50" s="67"/>
      <c r="T50" s="71"/>
      <c r="U50" s="71"/>
      <c r="V50" s="71" t="s">
        <v>0</v>
      </c>
      <c r="W50" s="72"/>
      <c r="X50" s="68"/>
    </row>
    <row r="51" spans="1:37">
      <c r="D51" s="66" t="s">
        <v>151</v>
      </c>
      <c r="E51" s="67"/>
      <c r="F51" s="68"/>
      <c r="G51" s="69"/>
      <c r="H51" s="69"/>
      <c r="I51" s="69"/>
      <c r="J51" s="69"/>
      <c r="K51" s="70"/>
      <c r="L51" s="70"/>
      <c r="M51" s="67"/>
      <c r="N51" s="67"/>
      <c r="O51" s="68"/>
      <c r="P51" s="68"/>
      <c r="Q51" s="67"/>
      <c r="R51" s="67"/>
      <c r="S51" s="67"/>
      <c r="T51" s="71"/>
      <c r="U51" s="71"/>
      <c r="V51" s="71" t="s">
        <v>0</v>
      </c>
      <c r="W51" s="72"/>
      <c r="X51" s="68"/>
    </row>
    <row r="52" spans="1:37">
      <c r="D52" s="66" t="s">
        <v>152</v>
      </c>
      <c r="E52" s="67"/>
      <c r="F52" s="68"/>
      <c r="G52" s="69"/>
      <c r="H52" s="69"/>
      <c r="I52" s="69"/>
      <c r="J52" s="69"/>
      <c r="K52" s="70"/>
      <c r="L52" s="70"/>
      <c r="M52" s="67"/>
      <c r="N52" s="67"/>
      <c r="O52" s="68"/>
      <c r="P52" s="68"/>
      <c r="Q52" s="67"/>
      <c r="R52" s="67"/>
      <c r="S52" s="67"/>
      <c r="T52" s="71"/>
      <c r="U52" s="71"/>
      <c r="V52" s="71" t="s">
        <v>0</v>
      </c>
      <c r="W52" s="72"/>
      <c r="X52" s="68"/>
    </row>
    <row r="53" spans="1:37">
      <c r="D53" s="66" t="s">
        <v>153</v>
      </c>
      <c r="E53" s="67"/>
      <c r="F53" s="68"/>
      <c r="G53" s="69"/>
      <c r="H53" s="69"/>
      <c r="I53" s="69"/>
      <c r="J53" s="69"/>
      <c r="K53" s="70"/>
      <c r="L53" s="70"/>
      <c r="M53" s="67"/>
      <c r="N53" s="67"/>
      <c r="O53" s="68"/>
      <c r="P53" s="68"/>
      <c r="Q53" s="67"/>
      <c r="R53" s="67"/>
      <c r="S53" s="67"/>
      <c r="T53" s="71"/>
      <c r="U53" s="71"/>
      <c r="V53" s="71" t="s">
        <v>0</v>
      </c>
      <c r="W53" s="72"/>
      <c r="X53" s="68"/>
    </row>
    <row r="54" spans="1:37">
      <c r="D54" s="73" t="s">
        <v>154</v>
      </c>
      <c r="E54" s="74"/>
      <c r="F54" s="75"/>
      <c r="G54" s="76"/>
      <c r="H54" s="76"/>
      <c r="I54" s="76"/>
      <c r="J54" s="76"/>
      <c r="K54" s="77"/>
      <c r="L54" s="77"/>
      <c r="M54" s="74"/>
      <c r="N54" s="74"/>
      <c r="O54" s="75"/>
      <c r="P54" s="75"/>
      <c r="Q54" s="74"/>
      <c r="R54" s="74"/>
      <c r="S54" s="74"/>
      <c r="T54" s="78"/>
      <c r="U54" s="78"/>
      <c r="V54" s="78" t="s">
        <v>1</v>
      </c>
      <c r="W54" s="79"/>
      <c r="X54" s="75"/>
    </row>
    <row r="55" spans="1:37" ht="38.25">
      <c r="D55" s="73" t="s">
        <v>155</v>
      </c>
      <c r="E55" s="74"/>
      <c r="F55" s="75"/>
      <c r="G55" s="76"/>
      <c r="H55" s="76"/>
      <c r="I55" s="76"/>
      <c r="J55" s="76"/>
      <c r="K55" s="77"/>
      <c r="L55" s="77"/>
      <c r="M55" s="74"/>
      <c r="N55" s="74"/>
      <c r="O55" s="75"/>
      <c r="P55" s="75"/>
      <c r="Q55" s="74"/>
      <c r="R55" s="74"/>
      <c r="S55" s="74"/>
      <c r="T55" s="78"/>
      <c r="U55" s="78"/>
      <c r="V55" s="78" t="s">
        <v>1</v>
      </c>
      <c r="W55" s="79"/>
      <c r="X55" s="75"/>
    </row>
    <row r="56" spans="1:37">
      <c r="D56" s="73" t="s">
        <v>156</v>
      </c>
      <c r="E56" s="74"/>
      <c r="F56" s="75"/>
      <c r="G56" s="76"/>
      <c r="H56" s="76"/>
      <c r="I56" s="76"/>
      <c r="J56" s="76"/>
      <c r="K56" s="77"/>
      <c r="L56" s="77"/>
      <c r="M56" s="74"/>
      <c r="N56" s="74"/>
      <c r="O56" s="75"/>
      <c r="P56" s="75"/>
      <c r="Q56" s="74"/>
      <c r="R56" s="74"/>
      <c r="S56" s="74"/>
      <c r="T56" s="78"/>
      <c r="U56" s="78"/>
      <c r="V56" s="78" t="s">
        <v>1</v>
      </c>
      <c r="W56" s="79"/>
      <c r="X56" s="75"/>
    </row>
    <row r="57" spans="1:37" ht="38.25">
      <c r="D57" s="73" t="s">
        <v>157</v>
      </c>
      <c r="E57" s="74"/>
      <c r="F57" s="75"/>
      <c r="G57" s="76"/>
      <c r="H57" s="76"/>
      <c r="I57" s="76"/>
      <c r="J57" s="76"/>
      <c r="K57" s="77"/>
      <c r="L57" s="77"/>
      <c r="M57" s="74"/>
      <c r="N57" s="74"/>
      <c r="O57" s="75"/>
      <c r="P57" s="75"/>
      <c r="Q57" s="74"/>
      <c r="R57" s="74"/>
      <c r="S57" s="74"/>
      <c r="T57" s="78"/>
      <c r="U57" s="78"/>
      <c r="V57" s="78" t="s">
        <v>1</v>
      </c>
      <c r="W57" s="79"/>
      <c r="X57" s="75"/>
    </row>
    <row r="58" spans="1:37" ht="38.25">
      <c r="D58" s="73" t="s">
        <v>158</v>
      </c>
      <c r="E58" s="74"/>
      <c r="F58" s="75"/>
      <c r="G58" s="76"/>
      <c r="H58" s="76"/>
      <c r="I58" s="76"/>
      <c r="J58" s="76"/>
      <c r="K58" s="77"/>
      <c r="L58" s="77"/>
      <c r="M58" s="74"/>
      <c r="N58" s="74"/>
      <c r="O58" s="75"/>
      <c r="P58" s="75"/>
      <c r="Q58" s="74"/>
      <c r="R58" s="74"/>
      <c r="S58" s="74"/>
      <c r="T58" s="78"/>
      <c r="U58" s="78"/>
      <c r="V58" s="78" t="s">
        <v>1</v>
      </c>
      <c r="W58" s="79"/>
      <c r="X58" s="75"/>
    </row>
    <row r="59" spans="1:37">
      <c r="D59" s="73" t="s">
        <v>159</v>
      </c>
      <c r="E59" s="74"/>
      <c r="F59" s="75"/>
      <c r="G59" s="76"/>
      <c r="H59" s="76"/>
      <c r="I59" s="76"/>
      <c r="J59" s="76"/>
      <c r="K59" s="77"/>
      <c r="L59" s="77"/>
      <c r="M59" s="74"/>
      <c r="N59" s="74"/>
      <c r="O59" s="75"/>
      <c r="P59" s="75"/>
      <c r="Q59" s="74"/>
      <c r="R59" s="74"/>
      <c r="S59" s="74"/>
      <c r="T59" s="78"/>
      <c r="U59" s="78"/>
      <c r="V59" s="78" t="s">
        <v>1</v>
      </c>
      <c r="W59" s="79"/>
      <c r="X59" s="75"/>
    </row>
    <row r="60" spans="1:37" ht="25.5">
      <c r="A60" s="25">
        <v>12</v>
      </c>
      <c r="B60" s="26" t="s">
        <v>160</v>
      </c>
      <c r="C60" s="27" t="s">
        <v>161</v>
      </c>
      <c r="D60" s="28" t="s">
        <v>162</v>
      </c>
      <c r="E60" s="29">
        <v>73.790000000000006</v>
      </c>
      <c r="F60" s="30" t="s">
        <v>119</v>
      </c>
      <c r="I60" s="31">
        <f>ROUND(E60*G60,2)</f>
        <v>0</v>
      </c>
      <c r="J60" s="31">
        <f>ROUND(E60*G60,2)</f>
        <v>0</v>
      </c>
      <c r="K60" s="32">
        <v>0.18</v>
      </c>
      <c r="L60" s="32">
        <f>E60*K60</f>
        <v>13.282200000000001</v>
      </c>
      <c r="N60" s="29">
        <f>E60*M60</f>
        <v>0</v>
      </c>
      <c r="P60" s="30" t="s">
        <v>89</v>
      </c>
      <c r="V60" s="33" t="s">
        <v>68</v>
      </c>
      <c r="X60" s="27" t="s">
        <v>161</v>
      </c>
      <c r="Y60" s="27" t="s">
        <v>161</v>
      </c>
      <c r="Z60" s="30" t="s">
        <v>163</v>
      </c>
      <c r="AA60" s="27" t="s">
        <v>89</v>
      </c>
      <c r="AJ60" s="4" t="s">
        <v>164</v>
      </c>
      <c r="AK60" s="4" t="s">
        <v>93</v>
      </c>
    </row>
    <row r="61" spans="1:37">
      <c r="D61" s="66" t="s">
        <v>165</v>
      </c>
      <c r="E61" s="67"/>
      <c r="F61" s="68"/>
      <c r="G61" s="69"/>
      <c r="H61" s="69"/>
      <c r="I61" s="69"/>
      <c r="J61" s="69"/>
      <c r="K61" s="70"/>
      <c r="L61" s="70"/>
      <c r="M61" s="67"/>
      <c r="N61" s="67"/>
      <c r="O61" s="68"/>
      <c r="P61" s="68"/>
      <c r="Q61" s="67"/>
      <c r="R61" s="67"/>
      <c r="S61" s="67"/>
      <c r="T61" s="71"/>
      <c r="U61" s="71"/>
      <c r="V61" s="71" t="s">
        <v>0</v>
      </c>
      <c r="W61" s="72"/>
      <c r="X61" s="68"/>
    </row>
    <row r="62" spans="1:37">
      <c r="D62" s="80" t="s">
        <v>166</v>
      </c>
      <c r="E62" s="81">
        <f>J62</f>
        <v>0</v>
      </c>
      <c r="H62" s="81">
        <f>SUM(H42:H61)</f>
        <v>0</v>
      </c>
      <c r="I62" s="81">
        <f>SUM(I42:I61)</f>
        <v>0</v>
      </c>
      <c r="J62" s="81">
        <f>SUM(J42:J61)</f>
        <v>0</v>
      </c>
      <c r="L62" s="82">
        <f>SUM(L42:L61)</f>
        <v>72.622911569999999</v>
      </c>
      <c r="N62" s="83">
        <f>SUM(N42:N61)</f>
        <v>0</v>
      </c>
      <c r="W62" s="34">
        <f>SUM(W42:W61)</f>
        <v>0</v>
      </c>
    </row>
    <row r="64" spans="1:37">
      <c r="B64" s="27" t="s">
        <v>167</v>
      </c>
    </row>
    <row r="65" spans="1:37" ht="25.5">
      <c r="A65" s="25">
        <v>13</v>
      </c>
      <c r="B65" s="26" t="s">
        <v>136</v>
      </c>
      <c r="C65" s="27" t="s">
        <v>168</v>
      </c>
      <c r="D65" s="28" t="s">
        <v>169</v>
      </c>
      <c r="E65" s="29">
        <v>25.74</v>
      </c>
      <c r="F65" s="30" t="s">
        <v>170</v>
      </c>
      <c r="H65" s="31">
        <f>ROUND(E65*G65,2)</f>
        <v>0</v>
      </c>
      <c r="J65" s="31">
        <f>ROUND(E65*G65,2)</f>
        <v>0</v>
      </c>
      <c r="K65" s="32">
        <v>0.10562000000000001</v>
      </c>
      <c r="L65" s="32">
        <f>E65*K65</f>
        <v>2.7186588</v>
      </c>
      <c r="N65" s="29">
        <f>E65*M65</f>
        <v>0</v>
      </c>
      <c r="P65" s="30" t="s">
        <v>89</v>
      </c>
      <c r="V65" s="33" t="s">
        <v>69</v>
      </c>
      <c r="X65" s="27" t="s">
        <v>171</v>
      </c>
      <c r="Y65" s="27" t="s">
        <v>168</v>
      </c>
      <c r="Z65" s="30" t="s">
        <v>149</v>
      </c>
      <c r="AJ65" s="4" t="s">
        <v>92</v>
      </c>
      <c r="AK65" s="4" t="s">
        <v>93</v>
      </c>
    </row>
    <row r="66" spans="1:37">
      <c r="D66" s="66" t="s">
        <v>172</v>
      </c>
      <c r="E66" s="67"/>
      <c r="F66" s="68"/>
      <c r="G66" s="69"/>
      <c r="H66" s="69"/>
      <c r="I66" s="69"/>
      <c r="J66" s="69"/>
      <c r="K66" s="70"/>
      <c r="L66" s="70"/>
      <c r="M66" s="67"/>
      <c r="N66" s="67"/>
      <c r="O66" s="68"/>
      <c r="P66" s="68"/>
      <c r="Q66" s="67"/>
      <c r="R66" s="67"/>
      <c r="S66" s="67"/>
      <c r="T66" s="71"/>
      <c r="U66" s="71"/>
      <c r="V66" s="71" t="s">
        <v>0</v>
      </c>
      <c r="W66" s="72"/>
      <c r="X66" s="68"/>
    </row>
    <row r="67" spans="1:37">
      <c r="D67" s="66" t="s">
        <v>173</v>
      </c>
      <c r="E67" s="67"/>
      <c r="F67" s="68"/>
      <c r="G67" s="69"/>
      <c r="H67" s="69"/>
      <c r="I67" s="69"/>
      <c r="J67" s="69"/>
      <c r="K67" s="70"/>
      <c r="L67" s="70"/>
      <c r="M67" s="67"/>
      <c r="N67" s="67"/>
      <c r="O67" s="68"/>
      <c r="P67" s="68"/>
      <c r="Q67" s="67"/>
      <c r="R67" s="67"/>
      <c r="S67" s="67"/>
      <c r="T67" s="71"/>
      <c r="U67" s="71"/>
      <c r="V67" s="71" t="s">
        <v>0</v>
      </c>
      <c r="W67" s="72"/>
      <c r="X67" s="68"/>
    </row>
    <row r="68" spans="1:37" ht="25.5">
      <c r="D68" s="66" t="s">
        <v>174</v>
      </c>
      <c r="E68" s="67"/>
      <c r="F68" s="68"/>
      <c r="G68" s="69"/>
      <c r="H68" s="69"/>
      <c r="I68" s="69"/>
      <c r="J68" s="69"/>
      <c r="K68" s="70"/>
      <c r="L68" s="70"/>
      <c r="M68" s="67"/>
      <c r="N68" s="67"/>
      <c r="O68" s="68"/>
      <c r="P68" s="68"/>
      <c r="Q68" s="67"/>
      <c r="R68" s="67"/>
      <c r="S68" s="67"/>
      <c r="T68" s="71"/>
      <c r="U68" s="71"/>
      <c r="V68" s="71" t="s">
        <v>0</v>
      </c>
      <c r="W68" s="72"/>
      <c r="X68" s="68"/>
    </row>
    <row r="69" spans="1:37">
      <c r="D69" s="66" t="s">
        <v>175</v>
      </c>
      <c r="E69" s="67"/>
      <c r="F69" s="68"/>
      <c r="G69" s="69"/>
      <c r="H69" s="69"/>
      <c r="I69" s="69"/>
      <c r="J69" s="69"/>
      <c r="K69" s="70"/>
      <c r="L69" s="70"/>
      <c r="M69" s="67"/>
      <c r="N69" s="67"/>
      <c r="O69" s="68"/>
      <c r="P69" s="68"/>
      <c r="Q69" s="67"/>
      <c r="R69" s="67"/>
      <c r="S69" s="67"/>
      <c r="T69" s="71"/>
      <c r="U69" s="71"/>
      <c r="V69" s="71" t="s">
        <v>0</v>
      </c>
      <c r="W69" s="72"/>
      <c r="X69" s="68"/>
    </row>
    <row r="70" spans="1:37">
      <c r="D70" s="73" t="s">
        <v>154</v>
      </c>
      <c r="E70" s="74"/>
      <c r="F70" s="75"/>
      <c r="G70" s="76"/>
      <c r="H70" s="76"/>
      <c r="I70" s="76"/>
      <c r="J70" s="76"/>
      <c r="K70" s="77"/>
      <c r="L70" s="77"/>
      <c r="M70" s="74"/>
      <c r="N70" s="74"/>
      <c r="O70" s="75"/>
      <c r="P70" s="75"/>
      <c r="Q70" s="74"/>
      <c r="R70" s="74"/>
      <c r="S70" s="74"/>
      <c r="T70" s="78"/>
      <c r="U70" s="78"/>
      <c r="V70" s="78" t="s">
        <v>1</v>
      </c>
      <c r="W70" s="79"/>
      <c r="X70" s="75"/>
    </row>
    <row r="71" spans="1:37" ht="38.25">
      <c r="D71" s="73" t="s">
        <v>176</v>
      </c>
      <c r="E71" s="74"/>
      <c r="F71" s="75"/>
      <c r="G71" s="76"/>
      <c r="H71" s="76"/>
      <c r="I71" s="76"/>
      <c r="J71" s="76"/>
      <c r="K71" s="77"/>
      <c r="L71" s="77"/>
      <c r="M71" s="74"/>
      <c r="N71" s="74"/>
      <c r="O71" s="75"/>
      <c r="P71" s="75"/>
      <c r="Q71" s="74"/>
      <c r="R71" s="74"/>
      <c r="S71" s="74"/>
      <c r="T71" s="78"/>
      <c r="U71" s="78"/>
      <c r="V71" s="78" t="s">
        <v>1</v>
      </c>
      <c r="W71" s="79"/>
      <c r="X71" s="75"/>
    </row>
    <row r="72" spans="1:37" ht="38.25">
      <c r="D72" s="73" t="s">
        <v>177</v>
      </c>
      <c r="E72" s="74"/>
      <c r="F72" s="75"/>
      <c r="G72" s="76"/>
      <c r="H72" s="76"/>
      <c r="I72" s="76"/>
      <c r="J72" s="76"/>
      <c r="K72" s="77"/>
      <c r="L72" s="77"/>
      <c r="M72" s="74"/>
      <c r="N72" s="74"/>
      <c r="O72" s="75"/>
      <c r="P72" s="75"/>
      <c r="Q72" s="74"/>
      <c r="R72" s="74"/>
      <c r="S72" s="74"/>
      <c r="T72" s="78"/>
      <c r="U72" s="78"/>
      <c r="V72" s="78" t="s">
        <v>1</v>
      </c>
      <c r="W72" s="79"/>
      <c r="X72" s="75"/>
    </row>
    <row r="73" spans="1:37" ht="25.5">
      <c r="A73" s="25">
        <v>14</v>
      </c>
      <c r="B73" s="26" t="s">
        <v>160</v>
      </c>
      <c r="C73" s="27" t="s">
        <v>178</v>
      </c>
      <c r="D73" s="28" t="s">
        <v>179</v>
      </c>
      <c r="E73" s="29">
        <v>25.997</v>
      </c>
      <c r="F73" s="30" t="s">
        <v>180</v>
      </c>
      <c r="I73" s="31">
        <f>ROUND(E73*G73,2)</f>
        <v>0</v>
      </c>
      <c r="J73" s="31">
        <f>ROUND(E73*G73,2)</f>
        <v>0</v>
      </c>
      <c r="K73" s="32">
        <v>4.5999999999999999E-2</v>
      </c>
      <c r="L73" s="32">
        <f>E73*K73</f>
        <v>1.195862</v>
      </c>
      <c r="N73" s="29">
        <f>E73*M73</f>
        <v>0</v>
      </c>
      <c r="P73" s="30" t="s">
        <v>89</v>
      </c>
      <c r="V73" s="33" t="s">
        <v>68</v>
      </c>
      <c r="X73" s="27" t="s">
        <v>178</v>
      </c>
      <c r="Y73" s="27" t="s">
        <v>178</v>
      </c>
      <c r="Z73" s="30" t="s">
        <v>163</v>
      </c>
      <c r="AA73" s="27" t="s">
        <v>89</v>
      </c>
      <c r="AJ73" s="4" t="s">
        <v>164</v>
      </c>
      <c r="AK73" s="4" t="s">
        <v>93</v>
      </c>
    </row>
    <row r="74" spans="1:37">
      <c r="D74" s="66" t="s">
        <v>181</v>
      </c>
      <c r="E74" s="67"/>
      <c r="F74" s="68"/>
      <c r="G74" s="69"/>
      <c r="H74" s="69"/>
      <c r="I74" s="69"/>
      <c r="J74" s="69"/>
      <c r="K74" s="70"/>
      <c r="L74" s="70"/>
      <c r="M74" s="67"/>
      <c r="N74" s="67"/>
      <c r="O74" s="68"/>
      <c r="P74" s="68"/>
      <c r="Q74" s="67"/>
      <c r="R74" s="67"/>
      <c r="S74" s="67"/>
      <c r="T74" s="71"/>
      <c r="U74" s="71"/>
      <c r="V74" s="71" t="s">
        <v>0</v>
      </c>
      <c r="W74" s="72"/>
      <c r="X74" s="68"/>
    </row>
    <row r="75" spans="1:37" ht="25.5">
      <c r="A75" s="25">
        <v>15</v>
      </c>
      <c r="B75" s="26" t="s">
        <v>136</v>
      </c>
      <c r="C75" s="27" t="s">
        <v>182</v>
      </c>
      <c r="D75" s="28" t="s">
        <v>183</v>
      </c>
      <c r="E75" s="29">
        <v>0.51500000000000001</v>
      </c>
      <c r="F75" s="30" t="s">
        <v>88</v>
      </c>
      <c r="H75" s="31">
        <f>ROUND(E75*G75,2)</f>
        <v>0</v>
      </c>
      <c r="J75" s="31">
        <f>ROUND(E75*G75,2)</f>
        <v>0</v>
      </c>
      <c r="K75" s="32">
        <v>2.3628499999999999</v>
      </c>
      <c r="L75" s="32">
        <f>E75*K75</f>
        <v>1.21686775</v>
      </c>
      <c r="N75" s="29">
        <f>E75*M75</f>
        <v>0</v>
      </c>
      <c r="P75" s="30" t="s">
        <v>89</v>
      </c>
      <c r="V75" s="33" t="s">
        <v>69</v>
      </c>
      <c r="X75" s="27" t="s">
        <v>184</v>
      </c>
      <c r="Y75" s="27" t="s">
        <v>182</v>
      </c>
      <c r="Z75" s="30" t="s">
        <v>149</v>
      </c>
      <c r="AJ75" s="4" t="s">
        <v>92</v>
      </c>
      <c r="AK75" s="4" t="s">
        <v>93</v>
      </c>
    </row>
    <row r="76" spans="1:37">
      <c r="D76" s="66" t="s">
        <v>185</v>
      </c>
      <c r="E76" s="67"/>
      <c r="F76" s="68"/>
      <c r="G76" s="69"/>
      <c r="H76" s="69"/>
      <c r="I76" s="69"/>
      <c r="J76" s="69"/>
      <c r="K76" s="70"/>
      <c r="L76" s="70"/>
      <c r="M76" s="67"/>
      <c r="N76" s="67"/>
      <c r="O76" s="68"/>
      <c r="P76" s="68"/>
      <c r="Q76" s="67"/>
      <c r="R76" s="67"/>
      <c r="S76" s="67"/>
      <c r="T76" s="71"/>
      <c r="U76" s="71"/>
      <c r="V76" s="71" t="s">
        <v>0</v>
      </c>
      <c r="W76" s="72"/>
      <c r="X76" s="68"/>
    </row>
    <row r="77" spans="1:37">
      <c r="A77" s="25">
        <v>16</v>
      </c>
      <c r="B77" s="26" t="s">
        <v>85</v>
      </c>
      <c r="C77" s="27" t="s">
        <v>186</v>
      </c>
      <c r="D77" s="28" t="s">
        <v>187</v>
      </c>
      <c r="E77" s="29">
        <v>19.669</v>
      </c>
      <c r="F77" s="30" t="s">
        <v>88</v>
      </c>
      <c r="H77" s="31">
        <f>ROUND(E77*G77,2)</f>
        <v>0</v>
      </c>
      <c r="J77" s="31">
        <f>ROUND(E77*G77,2)</f>
        <v>0</v>
      </c>
      <c r="L77" s="32">
        <f>E77*K77</f>
        <v>0</v>
      </c>
      <c r="N77" s="29">
        <f>E77*M77</f>
        <v>0</v>
      </c>
      <c r="P77" s="30" t="s">
        <v>89</v>
      </c>
      <c r="V77" s="33" t="s">
        <v>69</v>
      </c>
      <c r="X77" s="27" t="s">
        <v>188</v>
      </c>
      <c r="Y77" s="27" t="s">
        <v>186</v>
      </c>
      <c r="Z77" s="30" t="s">
        <v>189</v>
      </c>
      <c r="AJ77" s="4" t="s">
        <v>92</v>
      </c>
      <c r="AK77" s="4" t="s">
        <v>93</v>
      </c>
    </row>
    <row r="78" spans="1:37">
      <c r="A78" s="25">
        <v>17</v>
      </c>
      <c r="B78" s="26" t="s">
        <v>136</v>
      </c>
      <c r="C78" s="27" t="s">
        <v>190</v>
      </c>
      <c r="D78" s="28" t="s">
        <v>191</v>
      </c>
      <c r="E78" s="29">
        <v>103.069</v>
      </c>
      <c r="F78" s="30" t="s">
        <v>192</v>
      </c>
      <c r="H78" s="31">
        <f>ROUND(E78*G78,2)</f>
        <v>0</v>
      </c>
      <c r="J78" s="31">
        <f>ROUND(E78*G78,2)</f>
        <v>0</v>
      </c>
      <c r="L78" s="32">
        <f>E78*K78</f>
        <v>0</v>
      </c>
      <c r="N78" s="29">
        <f>E78*M78</f>
        <v>0</v>
      </c>
      <c r="P78" s="30" t="s">
        <v>89</v>
      </c>
      <c r="V78" s="33" t="s">
        <v>69</v>
      </c>
      <c r="X78" s="27" t="s">
        <v>193</v>
      </c>
      <c r="Y78" s="27" t="s">
        <v>190</v>
      </c>
      <c r="Z78" s="30" t="s">
        <v>149</v>
      </c>
      <c r="AJ78" s="4" t="s">
        <v>92</v>
      </c>
      <c r="AK78" s="4" t="s">
        <v>93</v>
      </c>
    </row>
    <row r="79" spans="1:37">
      <c r="D79" s="80" t="s">
        <v>194</v>
      </c>
      <c r="E79" s="81">
        <f>J79</f>
        <v>0</v>
      </c>
      <c r="H79" s="81">
        <f>SUM(H64:H78)</f>
        <v>0</v>
      </c>
      <c r="I79" s="81">
        <f>SUM(I64:I78)</f>
        <v>0</v>
      </c>
      <c r="J79" s="81">
        <f>SUM(J64:J78)</f>
        <v>0</v>
      </c>
      <c r="L79" s="82">
        <f>SUM(L64:L78)</f>
        <v>5.1313885500000005</v>
      </c>
      <c r="N79" s="83">
        <f>SUM(N64:N78)</f>
        <v>0</v>
      </c>
      <c r="W79" s="34">
        <f>SUM(W64:W78)</f>
        <v>0</v>
      </c>
    </row>
    <row r="81" spans="4:23">
      <c r="D81" s="80" t="s">
        <v>195</v>
      </c>
      <c r="E81" s="81">
        <f>J81</f>
        <v>0</v>
      </c>
      <c r="H81" s="81">
        <f>+H31+H40+H62+H79</f>
        <v>0</v>
      </c>
      <c r="I81" s="81">
        <f>+I31+I40+I62+I79</f>
        <v>0</v>
      </c>
      <c r="J81" s="81">
        <f>+J31+J40+J62+J79</f>
        <v>0</v>
      </c>
      <c r="L81" s="82">
        <f>+L31+L40+L62+L79</f>
        <v>103.06900924</v>
      </c>
      <c r="N81" s="83">
        <f>+N31+N40+N62+N79</f>
        <v>0</v>
      </c>
      <c r="W81" s="34">
        <f>+W31+W40+W62+W79</f>
        <v>0</v>
      </c>
    </row>
    <row r="83" spans="4:23">
      <c r="D83" s="85" t="s">
        <v>196</v>
      </c>
      <c r="E83" s="81">
        <f>J83</f>
        <v>0</v>
      </c>
      <c r="H83" s="81">
        <f>+H81</f>
        <v>0</v>
      </c>
      <c r="I83" s="81">
        <f>+I81</f>
        <v>0</v>
      </c>
      <c r="J83" s="81">
        <f>+J81</f>
        <v>0</v>
      </c>
      <c r="L83" s="82">
        <f>+L81</f>
        <v>103.06900924</v>
      </c>
      <c r="N83" s="83">
        <f>+N81</f>
        <v>0</v>
      </c>
      <c r="W83" s="34">
        <f>+W81</f>
        <v>0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showGridLines="0" workbookViewId="0">
      <pane ySplit="10" topLeftCell="A11" activePane="bottomLeft" state="frozen"/>
      <selection pane="bottomLeft"/>
    </sheetView>
  </sheetViews>
  <sheetFormatPr defaultRowHeight="12.75"/>
  <cols>
    <col min="1" max="1" width="15.7109375" style="12" customWidth="1"/>
    <col min="2" max="3" width="45.7109375" style="12" customWidth="1"/>
    <col min="4" max="4" width="11.28515625" style="13" customWidth="1"/>
    <col min="5" max="16384" width="9.140625" style="4"/>
  </cols>
  <sheetData>
    <row r="1" spans="1:6">
      <c r="A1" s="14" t="s">
        <v>70</v>
      </c>
      <c r="B1" s="15"/>
      <c r="C1" s="15"/>
      <c r="D1" s="16" t="s">
        <v>197</v>
      </c>
    </row>
    <row r="2" spans="1:6">
      <c r="A2" s="14" t="s">
        <v>72</v>
      </c>
      <c r="B2" s="15"/>
      <c r="C2" s="15"/>
      <c r="D2" s="16" t="s">
        <v>73</v>
      </c>
    </row>
    <row r="3" spans="1:6">
      <c r="A3" s="14" t="s">
        <v>74</v>
      </c>
      <c r="B3" s="15"/>
      <c r="C3" s="15"/>
      <c r="D3" s="16" t="s">
        <v>75</v>
      </c>
    </row>
    <row r="4" spans="1:6">
      <c r="A4" s="15"/>
      <c r="B4" s="15"/>
      <c r="C4" s="15"/>
      <c r="D4" s="15"/>
    </row>
    <row r="5" spans="1:6">
      <c r="A5" s="14" t="s">
        <v>76</v>
      </c>
      <c r="B5" s="15"/>
      <c r="C5" s="15"/>
      <c r="D5" s="15"/>
    </row>
    <row r="6" spans="1:6">
      <c r="A6" s="14" t="s">
        <v>77</v>
      </c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78</v>
      </c>
      <c r="B8" s="17"/>
      <c r="C8" s="18"/>
      <c r="D8" s="19"/>
    </row>
    <row r="9" spans="1:6">
      <c r="A9" s="20" t="s">
        <v>64</v>
      </c>
      <c r="B9" s="20" t="s">
        <v>65</v>
      </c>
      <c r="C9" s="20" t="s">
        <v>66</v>
      </c>
      <c r="D9" s="21" t="s">
        <v>67</v>
      </c>
      <c r="F9" s="4" t="s">
        <v>198</v>
      </c>
    </row>
    <row r="10" spans="1:6">
      <c r="A10" s="22"/>
      <c r="B10" s="22"/>
      <c r="C10" s="23"/>
      <c r="D10" s="2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Zuza</cp:lastModifiedBy>
  <cp:revision>0</cp:revision>
  <cp:lastPrinted>2016-04-18T11:45:00Z</cp:lastPrinted>
  <dcterms:created xsi:type="dcterms:W3CDTF">1999-04-06T07:39:00Z</dcterms:created>
  <dcterms:modified xsi:type="dcterms:W3CDTF">2023-06-22T12:43:49Z</dcterms:modified>
</cp:coreProperties>
</file>