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K\Documents\praca\Franek\oldza\"/>
    </mc:Choice>
  </mc:AlternateContent>
  <bookViews>
    <workbookView xWindow="0" yWindow="0" windowWidth="24000" windowHeight="9735"/>
  </bookViews>
  <sheets>
    <sheet name="01 - Architektonicko-stav..." sheetId="2" r:id="rId1"/>
  </sheets>
  <definedNames>
    <definedName name="_xlnm.Print_Titles" localSheetId="0">'01 - Architektonicko-stav...'!#REF!</definedName>
    <definedName name="_xlnm.Print_Area" localSheetId="0">'01 - Architektonicko-stav...'!$B$1:$K$33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" i="2" l="1"/>
  <c r="AS2" i="2"/>
  <c r="AT2" i="2"/>
  <c r="AU2" i="2"/>
  <c r="AV2" i="2"/>
  <c r="AW2" i="2"/>
  <c r="AY2" i="2"/>
  <c r="J6" i="2"/>
  <c r="AS6" i="2"/>
  <c r="AT6" i="2"/>
  <c r="AU6" i="2"/>
  <c r="AV6" i="2"/>
  <c r="AW6" i="2"/>
  <c r="AY6" i="2"/>
  <c r="J7" i="2"/>
  <c r="AS7" i="2"/>
  <c r="AT7" i="2"/>
  <c r="AU7" i="2"/>
  <c r="AV7" i="2"/>
  <c r="AW7" i="2"/>
  <c r="AY7" i="2"/>
  <c r="J11" i="2"/>
  <c r="AS11" i="2"/>
  <c r="AT11" i="2"/>
  <c r="AU11" i="2"/>
  <c r="AV11" i="2"/>
  <c r="AW11" i="2"/>
  <c r="AY11" i="2"/>
  <c r="J15" i="2"/>
  <c r="AS15" i="2"/>
  <c r="AT15" i="2"/>
  <c r="AU15" i="2"/>
  <c r="AV15" i="2"/>
  <c r="AW15" i="2"/>
  <c r="AY15" i="2"/>
  <c r="J19" i="2"/>
  <c r="AS19" i="2"/>
  <c r="AT19" i="2"/>
  <c r="AU19" i="2"/>
  <c r="AV19" i="2"/>
  <c r="AW19" i="2"/>
  <c r="AY19" i="2"/>
  <c r="J23" i="2"/>
  <c r="AS23" i="2"/>
  <c r="AT23" i="2"/>
  <c r="AU23" i="2"/>
  <c r="AV23" i="2"/>
  <c r="AW23" i="2"/>
  <c r="AY23" i="2"/>
  <c r="J27" i="2"/>
  <c r="AS27" i="2"/>
  <c r="AT27" i="2"/>
  <c r="AU27" i="2"/>
  <c r="AV27" i="2"/>
  <c r="AW27" i="2"/>
  <c r="AY27" i="2"/>
  <c r="J29" i="2"/>
  <c r="AS29" i="2"/>
  <c r="AT29" i="2"/>
  <c r="AU29" i="2"/>
  <c r="AV29" i="2"/>
  <c r="AW29" i="2"/>
  <c r="AY29" i="2"/>
  <c r="J33" i="2"/>
  <c r="AS33" i="2"/>
  <c r="AT33" i="2"/>
  <c r="AU33" i="2"/>
  <c r="AV33" i="2"/>
  <c r="AW33" i="2"/>
  <c r="AY33" i="2"/>
  <c r="AY28" i="2" l="1"/>
  <c r="J28" i="2" s="1"/>
  <c r="AY1" i="2"/>
  <c r="J1" i="2" s="1"/>
</calcChain>
</file>

<file path=xl/sharedStrings.xml><?xml version="1.0" encoding="utf-8"?>
<sst xmlns="http://schemas.openxmlformats.org/spreadsheetml/2006/main" count="330" uniqueCount="66">
  <si>
    <t/>
  </si>
  <si>
    <t>True</t>
  </si>
  <si>
    <t>D</t>
  </si>
  <si>
    <t>0</t>
  </si>
  <si>
    <t>1</t>
  </si>
  <si>
    <t>ROZPOCET</t>
  </si>
  <si>
    <t>K</t>
  </si>
  <si>
    <t>4</t>
  </si>
  <si>
    <t>2</t>
  </si>
  <si>
    <t>VV</t>
  </si>
  <si>
    <t xml:space="preserve">Výmera </t>
  </si>
  <si>
    <t>Súčet</t>
  </si>
  <si>
    <t>m2</t>
  </si>
  <si>
    <t>16</t>
  </si>
  <si>
    <t>m</t>
  </si>
  <si>
    <t>%</t>
  </si>
  <si>
    <t>(10,05*10,9+5,38*12,23+2,08*1,19+1,19*0,79)*1,05</t>
  </si>
  <si>
    <t>764</t>
  </si>
  <si>
    <t>Konštrukcie klampiarske</t>
  </si>
  <si>
    <t>117</t>
  </si>
  <si>
    <t>764171263.S</t>
  </si>
  <si>
    <t>Odkvapové lemovanie pozink farebný, r.š. do 250 mm, sklon strechy do 30°</t>
  </si>
  <si>
    <t>527368393</t>
  </si>
  <si>
    <t>10,9+12,23</t>
  </si>
  <si>
    <t>118</t>
  </si>
  <si>
    <t>764171301.S</t>
  </si>
  <si>
    <t>Krytina falcovaná pozink farebný, sklon strechy do 30°</t>
  </si>
  <si>
    <t>-1848422113</t>
  </si>
  <si>
    <t>119</t>
  </si>
  <si>
    <t>764171433.S</t>
  </si>
  <si>
    <t>Záveterná lišta zhotovená zo zvitkov pozink farebný, r.š. 400 mm</t>
  </si>
  <si>
    <t>-653040428</t>
  </si>
  <si>
    <t>10,05*2+6,58*2</t>
  </si>
  <si>
    <t>120</t>
  </si>
  <si>
    <t>764171848.S</t>
  </si>
  <si>
    <t>Štítové lemovanie pozink farebný, r.š. do 370 mm, sklon strechy do 30°</t>
  </si>
  <si>
    <t>1418967968</t>
  </si>
  <si>
    <t>10,9+2,08+0,79</t>
  </si>
  <si>
    <t>121</t>
  </si>
  <si>
    <t>764352427.S</t>
  </si>
  <si>
    <t>Žľaby z pozinkovaného farbeného PZf plechu, pododkvapové polkruhové r.š. 330 mm</t>
  </si>
  <si>
    <t>2050343285</t>
  </si>
  <si>
    <t>122</t>
  </si>
  <si>
    <t>764410440.S</t>
  </si>
  <si>
    <t>Oplechovanie parapetov z pozinkovaného farbeného PZf plechu, vrátane rohov r.š. 250 mm</t>
  </si>
  <si>
    <t>-1221872110</t>
  </si>
  <si>
    <t>2*3+1,2+2+1,8</t>
  </si>
  <si>
    <t>123</t>
  </si>
  <si>
    <t>764454454.S</t>
  </si>
  <si>
    <t>Zvodové rúry z pozinkovaného farbeného PZf plechu, kruhové priemer 120 mm</t>
  </si>
  <si>
    <t>896697942</t>
  </si>
  <si>
    <t>3,56*4</t>
  </si>
  <si>
    <t>124</t>
  </si>
  <si>
    <t>998764201.S</t>
  </si>
  <si>
    <t>Presun hmôt pre konštrukcie klampiarske v objektoch výšky do 6 m</t>
  </si>
  <si>
    <t>1092103147</t>
  </si>
  <si>
    <t>765</t>
  </si>
  <si>
    <t>Konštrukcie - krytiny tvrdé</t>
  </si>
  <si>
    <t>125</t>
  </si>
  <si>
    <t>765901124.S</t>
  </si>
  <si>
    <t>Strešná fólia paropriepustná, na plné debnenie, plošná hmotnosť 160 g/m2</t>
  </si>
  <si>
    <t>-1836675783</t>
  </si>
  <si>
    <t>126</t>
  </si>
  <si>
    <t>998765201.S</t>
  </si>
  <si>
    <t>Presun hmôt pre tvrdé krytiny v objektoch výšky do 6 m</t>
  </si>
  <si>
    <t>1088564013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</si>
</sst>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#,##0.000"/>
  </numFmts>
  <fonts count="8" x14ac:knownFonts="1">
    <font>
      <sz val="8"/>
      <name val="Arial CE"/>
      <family val="2"/>
    </font>
    <font>
      <sz val="10"/>
      <color rgb="FF003366"/>
      <name val="Arial CE"/>
      <family val="2"/>
      <charset val="238"/>
    </font>
    <font>
      <sz val="8"/>
      <color rgb="FF003366"/>
      <name val="Arial CE"/>
      <family val="2"/>
      <charset val="238"/>
    </font>
    <font>
      <sz val="8"/>
      <color rgb="FF800080"/>
      <name val="Arial CE"/>
      <family val="2"/>
      <charset val="238"/>
    </font>
    <font>
      <sz val="8"/>
      <color rgb="FF505050"/>
      <name val="Arial CE"/>
      <family val="2"/>
      <charset val="238"/>
    </font>
    <font>
      <sz val="8"/>
      <color rgb="FFFF0000"/>
      <name val="Arial CE"/>
      <family val="2"/>
      <charset val="238"/>
    </font>
    <font>
      <sz val="9"/>
      <name val="Arial CE"/>
      <family val="2"/>
      <charset val="238"/>
    </font>
    <font>
      <sz val="7"/>
      <color rgb="FF969696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6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6" fillId="2" borderId="2" xfId="0" applyFont="1" applyFill="1" applyBorder="1" applyAlignment="1" applyProtection="1">
      <alignment horizontal="center" vertical="center"/>
      <protection locked="0"/>
    </xf>
    <xf numFmtId="49" fontId="6" fillId="2" borderId="2" xfId="0" applyNumberFormat="1" applyFont="1" applyFill="1" applyBorder="1" applyAlignment="1" applyProtection="1">
      <alignment horizontal="left" vertical="center" wrapText="1"/>
      <protection locked="0"/>
    </xf>
    <xf numFmtId="0" fontId="6" fillId="2" borderId="2" xfId="0" applyFont="1" applyFill="1" applyBorder="1" applyAlignment="1" applyProtection="1">
      <alignment horizontal="left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167" fontId="6" fillId="2" borderId="2" xfId="0" applyNumberFormat="1" applyFont="1" applyFill="1" applyBorder="1" applyAlignment="1" applyProtection="1">
      <alignment vertical="center"/>
      <protection locked="0"/>
    </xf>
    <xf numFmtId="4" fontId="6" fillId="2" borderId="2" xfId="0" applyNumberFormat="1" applyFont="1" applyFill="1" applyBorder="1" applyAlignment="1" applyProtection="1">
      <alignment vertical="center"/>
      <protection locked="0"/>
    </xf>
    <xf numFmtId="0" fontId="3" fillId="2" borderId="0" xfId="0" applyFont="1" applyFill="1" applyAlignment="1">
      <alignment vertical="center"/>
    </xf>
    <xf numFmtId="0" fontId="7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 wrapText="1"/>
    </xf>
    <xf numFmtId="167" fontId="4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167" fontId="5" fillId="2" borderId="0" xfId="0" applyNumberFormat="1" applyFont="1" applyFill="1" applyAlignment="1">
      <alignment vertical="center"/>
    </xf>
    <xf numFmtId="0" fontId="0" fillId="2" borderId="0" xfId="0" applyFill="1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4" fontId="1" fillId="2" borderId="0" xfId="0" applyNumberFormat="1" applyFont="1" applyFill="1"/>
    <xf numFmtId="0" fontId="6" fillId="3" borderId="2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2" fillId="3" borderId="0" xfId="0" applyFont="1" applyFill="1"/>
    <xf numFmtId="0" fontId="0" fillId="2" borderId="0" xfId="0" applyFill="1" applyAlignment="1">
      <alignment horizontal="left" vertical="top"/>
    </xf>
  </cellXfs>
  <cellStyles count="1"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A50"/>
  <sheetViews>
    <sheetView showGridLines="0" tabSelected="1" workbookViewId="0">
      <selection activeCell="A34" sqref="A34:XFD130"/>
    </sheetView>
  </sheetViews>
  <sheetFormatPr defaultRowHeight="11.25" x14ac:dyDescent="0.2"/>
  <cols>
    <col min="1" max="1" width="8.33203125" customWidth="1"/>
    <col min="2" max="2" width="1.1640625" customWidth="1"/>
    <col min="3" max="3" width="4.1640625" style="39" customWidth="1"/>
    <col min="4" max="4" width="4.33203125" style="39" customWidth="1"/>
    <col min="5" max="5" width="17.1640625" style="39" customWidth="1"/>
    <col min="6" max="6" width="50.83203125" style="39" customWidth="1"/>
    <col min="7" max="7" width="7.5" style="39" customWidth="1"/>
    <col min="8" max="8" width="14" style="39" customWidth="1"/>
    <col min="9" max="9" width="15.83203125" style="39" customWidth="1"/>
    <col min="10" max="10" width="22.33203125" style="39" customWidth="1"/>
    <col min="11" max="11" width="22.33203125" hidden="1" customWidth="1"/>
    <col min="12" max="12" width="12.33203125" customWidth="1"/>
    <col min="13" max="13" width="15" customWidth="1"/>
    <col min="14" max="14" width="11" customWidth="1"/>
    <col min="15" max="15" width="15" customWidth="1"/>
    <col min="16" max="16" width="16.33203125" customWidth="1"/>
    <col min="17" max="17" width="11" customWidth="1"/>
    <col min="18" max="18" width="15" customWidth="1"/>
    <col min="19" max="19" width="16.33203125" customWidth="1"/>
    <col min="32" max="53" width="9.33203125" hidden="1"/>
  </cols>
  <sheetData>
    <row r="1" spans="2:53" s="2" customFormat="1" ht="22.9" customHeight="1" x14ac:dyDescent="0.2">
      <c r="B1" s="7"/>
      <c r="C1" s="48"/>
      <c r="D1" s="41" t="s">
        <v>2</v>
      </c>
      <c r="E1" s="42" t="s">
        <v>17</v>
      </c>
      <c r="F1" s="42" t="s">
        <v>18</v>
      </c>
      <c r="G1" s="40"/>
      <c r="H1" s="40"/>
      <c r="I1" s="40"/>
      <c r="J1" s="43">
        <f>AY1</f>
        <v>0</v>
      </c>
      <c r="AF1" s="8" t="s">
        <v>8</v>
      </c>
      <c r="AH1" s="9" t="s">
        <v>2</v>
      </c>
      <c r="AI1" s="9" t="s">
        <v>4</v>
      </c>
      <c r="AM1" s="8" t="s">
        <v>5</v>
      </c>
      <c r="AY1" s="10">
        <f>SUM(AY2:AY27)</f>
        <v>0</v>
      </c>
    </row>
    <row r="2" spans="2:53" s="1" customFormat="1" ht="24.2" customHeight="1" x14ac:dyDescent="0.2">
      <c r="B2" s="11"/>
      <c r="C2" s="44" t="s">
        <v>19</v>
      </c>
      <c r="D2" s="21" t="s">
        <v>6</v>
      </c>
      <c r="E2" s="22" t="s">
        <v>20</v>
      </c>
      <c r="F2" s="23" t="s">
        <v>21</v>
      </c>
      <c r="G2" s="24" t="s">
        <v>14</v>
      </c>
      <c r="H2" s="25">
        <v>23.13</v>
      </c>
      <c r="I2" s="26"/>
      <c r="J2" s="26">
        <f>ROUND(I2*H2,2)</f>
        <v>0</v>
      </c>
      <c r="K2" s="12"/>
      <c r="AF2" s="13" t="s">
        <v>13</v>
      </c>
      <c r="AH2" s="13" t="s">
        <v>6</v>
      </c>
      <c r="AI2" s="13" t="s">
        <v>8</v>
      </c>
      <c r="AM2" s="6" t="s">
        <v>5</v>
      </c>
      <c r="AS2" s="14" t="e">
        <f>IF(#REF!="základná",J2,0)</f>
        <v>#REF!</v>
      </c>
      <c r="AT2" s="14" t="e">
        <f>IF(#REF!="znížená",J2,0)</f>
        <v>#REF!</v>
      </c>
      <c r="AU2" s="14" t="e">
        <f>IF(#REF!="zákl. prenesená",J2,0)</f>
        <v>#REF!</v>
      </c>
      <c r="AV2" s="14" t="e">
        <f>IF(#REF!="zníž. prenesená",J2,0)</f>
        <v>#REF!</v>
      </c>
      <c r="AW2" s="14" t="e">
        <f>IF(#REF!="nulová",J2,0)</f>
        <v>#REF!</v>
      </c>
      <c r="AX2" s="6" t="s">
        <v>8</v>
      </c>
      <c r="AY2" s="14">
        <f>ROUND(I2*H2,2)</f>
        <v>0</v>
      </c>
      <c r="AZ2" s="6" t="s">
        <v>13</v>
      </c>
      <c r="BA2" s="13" t="s">
        <v>22</v>
      </c>
    </row>
    <row r="3" spans="2:53" s="3" customFormat="1" x14ac:dyDescent="0.2">
      <c r="B3" s="15"/>
      <c r="C3" s="45"/>
      <c r="D3" s="28" t="s">
        <v>9</v>
      </c>
      <c r="E3" s="29" t="s">
        <v>0</v>
      </c>
      <c r="F3" s="30" t="s">
        <v>10</v>
      </c>
      <c r="G3" s="27"/>
      <c r="H3" s="29" t="s">
        <v>0</v>
      </c>
      <c r="I3" s="27"/>
      <c r="J3" s="27"/>
      <c r="AH3" s="16" t="s">
        <v>9</v>
      </c>
      <c r="AI3" s="16" t="s">
        <v>8</v>
      </c>
      <c r="AJ3" s="3" t="s">
        <v>4</v>
      </c>
      <c r="AK3" s="3" t="s">
        <v>1</v>
      </c>
      <c r="AL3" s="3" t="s">
        <v>3</v>
      </c>
      <c r="AM3" s="16" t="s">
        <v>5</v>
      </c>
    </row>
    <row r="4" spans="2:53" s="4" customFormat="1" x14ac:dyDescent="0.2">
      <c r="B4" s="17"/>
      <c r="C4" s="46"/>
      <c r="D4" s="28" t="s">
        <v>9</v>
      </c>
      <c r="E4" s="32" t="s">
        <v>0</v>
      </c>
      <c r="F4" s="33" t="s">
        <v>23</v>
      </c>
      <c r="G4" s="31"/>
      <c r="H4" s="34">
        <v>23.13</v>
      </c>
      <c r="I4" s="31"/>
      <c r="J4" s="31"/>
      <c r="AH4" s="18" t="s">
        <v>9</v>
      </c>
      <c r="AI4" s="18" t="s">
        <v>8</v>
      </c>
      <c r="AJ4" s="4" t="s">
        <v>8</v>
      </c>
      <c r="AK4" s="4" t="s">
        <v>1</v>
      </c>
      <c r="AL4" s="4" t="s">
        <v>3</v>
      </c>
      <c r="AM4" s="18" t="s">
        <v>5</v>
      </c>
    </row>
    <row r="5" spans="2:53" s="5" customFormat="1" x14ac:dyDescent="0.2">
      <c r="B5" s="19"/>
      <c r="C5" s="47"/>
      <c r="D5" s="28" t="s">
        <v>9</v>
      </c>
      <c r="E5" s="36" t="s">
        <v>0</v>
      </c>
      <c r="F5" s="37" t="s">
        <v>11</v>
      </c>
      <c r="G5" s="35"/>
      <c r="H5" s="38">
        <v>23.13</v>
      </c>
      <c r="I5" s="35"/>
      <c r="J5" s="35"/>
      <c r="AH5" s="20" t="s">
        <v>9</v>
      </c>
      <c r="AI5" s="20" t="s">
        <v>8</v>
      </c>
      <c r="AJ5" s="5" t="s">
        <v>7</v>
      </c>
      <c r="AK5" s="5" t="s">
        <v>1</v>
      </c>
      <c r="AL5" s="5" t="s">
        <v>4</v>
      </c>
      <c r="AM5" s="20" t="s">
        <v>5</v>
      </c>
    </row>
    <row r="6" spans="2:53" s="1" customFormat="1" ht="21.75" customHeight="1" x14ac:dyDescent="0.2">
      <c r="B6" s="11"/>
      <c r="C6" s="44" t="s">
        <v>24</v>
      </c>
      <c r="D6" s="21" t="s">
        <v>6</v>
      </c>
      <c r="E6" s="22" t="s">
        <v>25</v>
      </c>
      <c r="F6" s="23" t="s">
        <v>26</v>
      </c>
      <c r="G6" s="24" t="s">
        <v>12</v>
      </c>
      <c r="H6" s="25">
        <v>187.696</v>
      </c>
      <c r="I6" s="26"/>
      <c r="J6" s="26">
        <f>ROUND(I6*H6,2)</f>
        <v>0</v>
      </c>
      <c r="K6" s="12"/>
      <c r="AF6" s="13" t="s">
        <v>13</v>
      </c>
      <c r="AH6" s="13" t="s">
        <v>6</v>
      </c>
      <c r="AI6" s="13" t="s">
        <v>8</v>
      </c>
      <c r="AM6" s="6" t="s">
        <v>5</v>
      </c>
      <c r="AS6" s="14" t="e">
        <f>IF(#REF!="základná",J6,0)</f>
        <v>#REF!</v>
      </c>
      <c r="AT6" s="14" t="e">
        <f>IF(#REF!="znížená",J6,0)</f>
        <v>#REF!</v>
      </c>
      <c r="AU6" s="14" t="e">
        <f>IF(#REF!="zákl. prenesená",J6,0)</f>
        <v>#REF!</v>
      </c>
      <c r="AV6" s="14" t="e">
        <f>IF(#REF!="zníž. prenesená",J6,0)</f>
        <v>#REF!</v>
      </c>
      <c r="AW6" s="14" t="e">
        <f>IF(#REF!="nulová",J6,0)</f>
        <v>#REF!</v>
      </c>
      <c r="AX6" s="6" t="s">
        <v>8</v>
      </c>
      <c r="AY6" s="14">
        <f>ROUND(I6*H6,2)</f>
        <v>0</v>
      </c>
      <c r="AZ6" s="6" t="s">
        <v>13</v>
      </c>
      <c r="BA6" s="13" t="s">
        <v>27</v>
      </c>
    </row>
    <row r="7" spans="2:53" s="1" customFormat="1" ht="24.2" customHeight="1" x14ac:dyDescent="0.2">
      <c r="B7" s="11"/>
      <c r="C7" s="44" t="s">
        <v>28</v>
      </c>
      <c r="D7" s="21" t="s">
        <v>6</v>
      </c>
      <c r="E7" s="22" t="s">
        <v>29</v>
      </c>
      <c r="F7" s="23" t="s">
        <v>30</v>
      </c>
      <c r="G7" s="24" t="s">
        <v>14</v>
      </c>
      <c r="H7" s="25">
        <v>33.26</v>
      </c>
      <c r="I7" s="26"/>
      <c r="J7" s="26">
        <f>ROUND(I7*H7,2)</f>
        <v>0</v>
      </c>
      <c r="K7" s="12"/>
      <c r="AF7" s="13" t="s">
        <v>13</v>
      </c>
      <c r="AH7" s="13" t="s">
        <v>6</v>
      </c>
      <c r="AI7" s="13" t="s">
        <v>8</v>
      </c>
      <c r="AM7" s="6" t="s">
        <v>5</v>
      </c>
      <c r="AS7" s="14" t="e">
        <f>IF(#REF!="základná",J7,0)</f>
        <v>#REF!</v>
      </c>
      <c r="AT7" s="14" t="e">
        <f>IF(#REF!="znížená",J7,0)</f>
        <v>#REF!</v>
      </c>
      <c r="AU7" s="14" t="e">
        <f>IF(#REF!="zákl. prenesená",J7,0)</f>
        <v>#REF!</v>
      </c>
      <c r="AV7" s="14" t="e">
        <f>IF(#REF!="zníž. prenesená",J7,0)</f>
        <v>#REF!</v>
      </c>
      <c r="AW7" s="14" t="e">
        <f>IF(#REF!="nulová",J7,0)</f>
        <v>#REF!</v>
      </c>
      <c r="AX7" s="6" t="s">
        <v>8</v>
      </c>
      <c r="AY7" s="14">
        <f>ROUND(I7*H7,2)</f>
        <v>0</v>
      </c>
      <c r="AZ7" s="6" t="s">
        <v>13</v>
      </c>
      <c r="BA7" s="13" t="s">
        <v>31</v>
      </c>
    </row>
    <row r="8" spans="2:53" s="3" customFormat="1" x14ac:dyDescent="0.2">
      <c r="B8" s="15"/>
      <c r="C8" s="45"/>
      <c r="D8" s="28" t="s">
        <v>9</v>
      </c>
      <c r="E8" s="29" t="s">
        <v>0</v>
      </c>
      <c r="F8" s="30" t="s">
        <v>10</v>
      </c>
      <c r="G8" s="27"/>
      <c r="H8" s="29" t="s">
        <v>0</v>
      </c>
      <c r="I8" s="27"/>
      <c r="J8" s="27"/>
      <c r="AH8" s="16" t="s">
        <v>9</v>
      </c>
      <c r="AI8" s="16" t="s">
        <v>8</v>
      </c>
      <c r="AJ8" s="3" t="s">
        <v>4</v>
      </c>
      <c r="AK8" s="3" t="s">
        <v>1</v>
      </c>
      <c r="AL8" s="3" t="s">
        <v>3</v>
      </c>
      <c r="AM8" s="16" t="s">
        <v>5</v>
      </c>
    </row>
    <row r="9" spans="2:53" s="4" customFormat="1" x14ac:dyDescent="0.2">
      <c r="B9" s="17"/>
      <c r="C9" s="46"/>
      <c r="D9" s="28" t="s">
        <v>9</v>
      </c>
      <c r="E9" s="32" t="s">
        <v>0</v>
      </c>
      <c r="F9" s="33" t="s">
        <v>32</v>
      </c>
      <c r="G9" s="31"/>
      <c r="H9" s="34">
        <v>33.26</v>
      </c>
      <c r="I9" s="31"/>
      <c r="J9" s="31"/>
      <c r="AH9" s="18" t="s">
        <v>9</v>
      </c>
      <c r="AI9" s="18" t="s">
        <v>8</v>
      </c>
      <c r="AJ9" s="4" t="s">
        <v>8</v>
      </c>
      <c r="AK9" s="4" t="s">
        <v>1</v>
      </c>
      <c r="AL9" s="4" t="s">
        <v>3</v>
      </c>
      <c r="AM9" s="18" t="s">
        <v>5</v>
      </c>
    </row>
    <row r="10" spans="2:53" s="5" customFormat="1" x14ac:dyDescent="0.2">
      <c r="B10" s="19"/>
      <c r="C10" s="47"/>
      <c r="D10" s="28" t="s">
        <v>9</v>
      </c>
      <c r="E10" s="36" t="s">
        <v>0</v>
      </c>
      <c r="F10" s="37" t="s">
        <v>11</v>
      </c>
      <c r="G10" s="35"/>
      <c r="H10" s="38">
        <v>33.26</v>
      </c>
      <c r="I10" s="35"/>
      <c r="J10" s="35"/>
      <c r="AH10" s="20" t="s">
        <v>9</v>
      </c>
      <c r="AI10" s="20" t="s">
        <v>8</v>
      </c>
      <c r="AJ10" s="5" t="s">
        <v>7</v>
      </c>
      <c r="AK10" s="5" t="s">
        <v>1</v>
      </c>
      <c r="AL10" s="5" t="s">
        <v>4</v>
      </c>
      <c r="AM10" s="20" t="s">
        <v>5</v>
      </c>
    </row>
    <row r="11" spans="2:53" s="1" customFormat="1" ht="24.2" customHeight="1" x14ac:dyDescent="0.2">
      <c r="B11" s="11"/>
      <c r="C11" s="44" t="s">
        <v>33</v>
      </c>
      <c r="D11" s="21" t="s">
        <v>6</v>
      </c>
      <c r="E11" s="22" t="s">
        <v>34</v>
      </c>
      <c r="F11" s="23" t="s">
        <v>35</v>
      </c>
      <c r="G11" s="24" t="s">
        <v>14</v>
      </c>
      <c r="H11" s="25">
        <v>13.77</v>
      </c>
      <c r="I11" s="26"/>
      <c r="J11" s="26">
        <f>ROUND(I11*H11,2)</f>
        <v>0</v>
      </c>
      <c r="K11" s="12"/>
      <c r="AF11" s="13" t="s">
        <v>13</v>
      </c>
      <c r="AH11" s="13" t="s">
        <v>6</v>
      </c>
      <c r="AI11" s="13" t="s">
        <v>8</v>
      </c>
      <c r="AM11" s="6" t="s">
        <v>5</v>
      </c>
      <c r="AS11" s="14" t="e">
        <f>IF(#REF!="základná",J11,0)</f>
        <v>#REF!</v>
      </c>
      <c r="AT11" s="14" t="e">
        <f>IF(#REF!="znížená",J11,0)</f>
        <v>#REF!</v>
      </c>
      <c r="AU11" s="14" t="e">
        <f>IF(#REF!="zákl. prenesená",J11,0)</f>
        <v>#REF!</v>
      </c>
      <c r="AV11" s="14" t="e">
        <f>IF(#REF!="zníž. prenesená",J11,0)</f>
        <v>#REF!</v>
      </c>
      <c r="AW11" s="14" t="e">
        <f>IF(#REF!="nulová",J11,0)</f>
        <v>#REF!</v>
      </c>
      <c r="AX11" s="6" t="s">
        <v>8</v>
      </c>
      <c r="AY11" s="14">
        <f>ROUND(I11*H11,2)</f>
        <v>0</v>
      </c>
      <c r="AZ11" s="6" t="s">
        <v>13</v>
      </c>
      <c r="BA11" s="13" t="s">
        <v>36</v>
      </c>
    </row>
    <row r="12" spans="2:53" s="3" customFormat="1" x14ac:dyDescent="0.2">
      <c r="B12" s="15"/>
      <c r="C12" s="45"/>
      <c r="D12" s="28" t="s">
        <v>9</v>
      </c>
      <c r="E12" s="29" t="s">
        <v>0</v>
      </c>
      <c r="F12" s="30" t="s">
        <v>10</v>
      </c>
      <c r="G12" s="27"/>
      <c r="H12" s="29" t="s">
        <v>0</v>
      </c>
      <c r="I12" s="27"/>
      <c r="J12" s="27"/>
      <c r="AH12" s="16" t="s">
        <v>9</v>
      </c>
      <c r="AI12" s="16" t="s">
        <v>8</v>
      </c>
      <c r="AJ12" s="3" t="s">
        <v>4</v>
      </c>
      <c r="AK12" s="3" t="s">
        <v>1</v>
      </c>
      <c r="AL12" s="3" t="s">
        <v>3</v>
      </c>
      <c r="AM12" s="16" t="s">
        <v>5</v>
      </c>
    </row>
    <row r="13" spans="2:53" s="4" customFormat="1" x14ac:dyDescent="0.2">
      <c r="B13" s="17"/>
      <c r="C13" s="46"/>
      <c r="D13" s="28" t="s">
        <v>9</v>
      </c>
      <c r="E13" s="32" t="s">
        <v>0</v>
      </c>
      <c r="F13" s="33" t="s">
        <v>37</v>
      </c>
      <c r="G13" s="31"/>
      <c r="H13" s="34">
        <v>13.77</v>
      </c>
      <c r="I13" s="31"/>
      <c r="J13" s="31"/>
      <c r="AH13" s="18" t="s">
        <v>9</v>
      </c>
      <c r="AI13" s="18" t="s">
        <v>8</v>
      </c>
      <c r="AJ13" s="4" t="s">
        <v>8</v>
      </c>
      <c r="AK13" s="4" t="s">
        <v>1</v>
      </c>
      <c r="AL13" s="4" t="s">
        <v>3</v>
      </c>
      <c r="AM13" s="18" t="s">
        <v>5</v>
      </c>
    </row>
    <row r="14" spans="2:53" s="5" customFormat="1" x14ac:dyDescent="0.2">
      <c r="B14" s="19"/>
      <c r="C14" s="47"/>
      <c r="D14" s="28" t="s">
        <v>9</v>
      </c>
      <c r="E14" s="36" t="s">
        <v>0</v>
      </c>
      <c r="F14" s="37" t="s">
        <v>11</v>
      </c>
      <c r="G14" s="35"/>
      <c r="H14" s="38">
        <v>13.77</v>
      </c>
      <c r="I14" s="35"/>
      <c r="J14" s="35"/>
      <c r="AH14" s="20" t="s">
        <v>9</v>
      </c>
      <c r="AI14" s="20" t="s">
        <v>8</v>
      </c>
      <c r="AJ14" s="5" t="s">
        <v>7</v>
      </c>
      <c r="AK14" s="5" t="s">
        <v>1</v>
      </c>
      <c r="AL14" s="5" t="s">
        <v>4</v>
      </c>
      <c r="AM14" s="20" t="s">
        <v>5</v>
      </c>
    </row>
    <row r="15" spans="2:53" s="1" customFormat="1" ht="24.2" customHeight="1" x14ac:dyDescent="0.2">
      <c r="B15" s="11"/>
      <c r="C15" s="44" t="s">
        <v>38</v>
      </c>
      <c r="D15" s="21" t="s">
        <v>6</v>
      </c>
      <c r="E15" s="22" t="s">
        <v>39</v>
      </c>
      <c r="F15" s="23" t="s">
        <v>40</v>
      </c>
      <c r="G15" s="24" t="s">
        <v>14</v>
      </c>
      <c r="H15" s="25">
        <v>23.13</v>
      </c>
      <c r="I15" s="26"/>
      <c r="J15" s="26">
        <f>ROUND(I15*H15,2)</f>
        <v>0</v>
      </c>
      <c r="K15" s="12"/>
      <c r="AF15" s="13" t="s">
        <v>13</v>
      </c>
      <c r="AH15" s="13" t="s">
        <v>6</v>
      </c>
      <c r="AI15" s="13" t="s">
        <v>8</v>
      </c>
      <c r="AM15" s="6" t="s">
        <v>5</v>
      </c>
      <c r="AS15" s="14" t="e">
        <f>IF(#REF!="základná",J15,0)</f>
        <v>#REF!</v>
      </c>
      <c r="AT15" s="14" t="e">
        <f>IF(#REF!="znížená",J15,0)</f>
        <v>#REF!</v>
      </c>
      <c r="AU15" s="14" t="e">
        <f>IF(#REF!="zákl. prenesená",J15,0)</f>
        <v>#REF!</v>
      </c>
      <c r="AV15" s="14" t="e">
        <f>IF(#REF!="zníž. prenesená",J15,0)</f>
        <v>#REF!</v>
      </c>
      <c r="AW15" s="14" t="e">
        <f>IF(#REF!="nulová",J15,0)</f>
        <v>#REF!</v>
      </c>
      <c r="AX15" s="6" t="s">
        <v>8</v>
      </c>
      <c r="AY15" s="14">
        <f>ROUND(I15*H15,2)</f>
        <v>0</v>
      </c>
      <c r="AZ15" s="6" t="s">
        <v>13</v>
      </c>
      <c r="BA15" s="13" t="s">
        <v>41</v>
      </c>
    </row>
    <row r="16" spans="2:53" s="3" customFormat="1" x14ac:dyDescent="0.2">
      <c r="B16" s="15"/>
      <c r="C16" s="45"/>
      <c r="D16" s="28" t="s">
        <v>9</v>
      </c>
      <c r="E16" s="29" t="s">
        <v>0</v>
      </c>
      <c r="F16" s="30" t="s">
        <v>10</v>
      </c>
      <c r="G16" s="27"/>
      <c r="H16" s="29" t="s">
        <v>0</v>
      </c>
      <c r="I16" s="27"/>
      <c r="J16" s="27"/>
      <c r="AH16" s="16" t="s">
        <v>9</v>
      </c>
      <c r="AI16" s="16" t="s">
        <v>8</v>
      </c>
      <c r="AJ16" s="3" t="s">
        <v>4</v>
      </c>
      <c r="AK16" s="3" t="s">
        <v>1</v>
      </c>
      <c r="AL16" s="3" t="s">
        <v>3</v>
      </c>
      <c r="AM16" s="16" t="s">
        <v>5</v>
      </c>
    </row>
    <row r="17" spans="2:53" s="4" customFormat="1" x14ac:dyDescent="0.2">
      <c r="B17" s="17"/>
      <c r="C17" s="46"/>
      <c r="D17" s="28" t="s">
        <v>9</v>
      </c>
      <c r="E17" s="32" t="s">
        <v>0</v>
      </c>
      <c r="F17" s="33" t="s">
        <v>23</v>
      </c>
      <c r="G17" s="31"/>
      <c r="H17" s="34">
        <v>23.13</v>
      </c>
      <c r="I17" s="31"/>
      <c r="J17" s="31"/>
      <c r="AH17" s="18" t="s">
        <v>9</v>
      </c>
      <c r="AI17" s="18" t="s">
        <v>8</v>
      </c>
      <c r="AJ17" s="4" t="s">
        <v>8</v>
      </c>
      <c r="AK17" s="4" t="s">
        <v>1</v>
      </c>
      <c r="AL17" s="4" t="s">
        <v>3</v>
      </c>
      <c r="AM17" s="18" t="s">
        <v>5</v>
      </c>
    </row>
    <row r="18" spans="2:53" s="5" customFormat="1" x14ac:dyDescent="0.2">
      <c r="B18" s="19"/>
      <c r="C18" s="47"/>
      <c r="D18" s="28" t="s">
        <v>9</v>
      </c>
      <c r="E18" s="36" t="s">
        <v>0</v>
      </c>
      <c r="F18" s="37" t="s">
        <v>11</v>
      </c>
      <c r="G18" s="35"/>
      <c r="H18" s="38">
        <v>23.13</v>
      </c>
      <c r="I18" s="35"/>
      <c r="J18" s="35"/>
      <c r="AH18" s="20" t="s">
        <v>9</v>
      </c>
      <c r="AI18" s="20" t="s">
        <v>8</v>
      </c>
      <c r="AJ18" s="5" t="s">
        <v>7</v>
      </c>
      <c r="AK18" s="5" t="s">
        <v>1</v>
      </c>
      <c r="AL18" s="5" t="s">
        <v>4</v>
      </c>
      <c r="AM18" s="20" t="s">
        <v>5</v>
      </c>
    </row>
    <row r="19" spans="2:53" s="1" customFormat="1" ht="33" customHeight="1" x14ac:dyDescent="0.2">
      <c r="B19" s="11"/>
      <c r="C19" s="44" t="s">
        <v>42</v>
      </c>
      <c r="D19" s="21" t="s">
        <v>6</v>
      </c>
      <c r="E19" s="22" t="s">
        <v>43</v>
      </c>
      <c r="F19" s="23" t="s">
        <v>44</v>
      </c>
      <c r="G19" s="24" t="s">
        <v>14</v>
      </c>
      <c r="H19" s="25">
        <v>11</v>
      </c>
      <c r="I19" s="26"/>
      <c r="J19" s="26">
        <f>ROUND(I19*H19,2)</f>
        <v>0</v>
      </c>
      <c r="K19" s="12"/>
      <c r="AF19" s="13" t="s">
        <v>13</v>
      </c>
      <c r="AH19" s="13" t="s">
        <v>6</v>
      </c>
      <c r="AI19" s="13" t="s">
        <v>8</v>
      </c>
      <c r="AM19" s="6" t="s">
        <v>5</v>
      </c>
      <c r="AS19" s="14" t="e">
        <f>IF(#REF!="základná",J19,0)</f>
        <v>#REF!</v>
      </c>
      <c r="AT19" s="14" t="e">
        <f>IF(#REF!="znížená",J19,0)</f>
        <v>#REF!</v>
      </c>
      <c r="AU19" s="14" t="e">
        <f>IF(#REF!="zákl. prenesená",J19,0)</f>
        <v>#REF!</v>
      </c>
      <c r="AV19" s="14" t="e">
        <f>IF(#REF!="zníž. prenesená",J19,0)</f>
        <v>#REF!</v>
      </c>
      <c r="AW19" s="14" t="e">
        <f>IF(#REF!="nulová",J19,0)</f>
        <v>#REF!</v>
      </c>
      <c r="AX19" s="6" t="s">
        <v>8</v>
      </c>
      <c r="AY19" s="14">
        <f>ROUND(I19*H19,2)</f>
        <v>0</v>
      </c>
      <c r="AZ19" s="6" t="s">
        <v>13</v>
      </c>
      <c r="BA19" s="13" t="s">
        <v>45</v>
      </c>
    </row>
    <row r="20" spans="2:53" s="3" customFormat="1" x14ac:dyDescent="0.2">
      <c r="B20" s="15"/>
      <c r="C20" s="45"/>
      <c r="D20" s="28" t="s">
        <v>9</v>
      </c>
      <c r="E20" s="29" t="s">
        <v>0</v>
      </c>
      <c r="F20" s="30" t="s">
        <v>10</v>
      </c>
      <c r="G20" s="27"/>
      <c r="H20" s="29" t="s">
        <v>0</v>
      </c>
      <c r="I20" s="27"/>
      <c r="J20" s="27"/>
      <c r="AH20" s="16" t="s">
        <v>9</v>
      </c>
      <c r="AI20" s="16" t="s">
        <v>8</v>
      </c>
      <c r="AJ20" s="3" t="s">
        <v>4</v>
      </c>
      <c r="AK20" s="3" t="s">
        <v>1</v>
      </c>
      <c r="AL20" s="3" t="s">
        <v>3</v>
      </c>
      <c r="AM20" s="16" t="s">
        <v>5</v>
      </c>
    </row>
    <row r="21" spans="2:53" s="4" customFormat="1" x14ac:dyDescent="0.2">
      <c r="B21" s="17"/>
      <c r="C21" s="46"/>
      <c r="D21" s="28" t="s">
        <v>9</v>
      </c>
      <c r="E21" s="32" t="s">
        <v>0</v>
      </c>
      <c r="F21" s="33" t="s">
        <v>46</v>
      </c>
      <c r="G21" s="31"/>
      <c r="H21" s="34">
        <v>11</v>
      </c>
      <c r="I21" s="31"/>
      <c r="J21" s="31"/>
      <c r="AH21" s="18" t="s">
        <v>9</v>
      </c>
      <c r="AI21" s="18" t="s">
        <v>8</v>
      </c>
      <c r="AJ21" s="4" t="s">
        <v>8</v>
      </c>
      <c r="AK21" s="4" t="s">
        <v>1</v>
      </c>
      <c r="AL21" s="4" t="s">
        <v>3</v>
      </c>
      <c r="AM21" s="18" t="s">
        <v>5</v>
      </c>
    </row>
    <row r="22" spans="2:53" s="5" customFormat="1" x14ac:dyDescent="0.2">
      <c r="B22" s="19"/>
      <c r="C22" s="47"/>
      <c r="D22" s="28" t="s">
        <v>9</v>
      </c>
      <c r="E22" s="36" t="s">
        <v>0</v>
      </c>
      <c r="F22" s="37" t="s">
        <v>11</v>
      </c>
      <c r="G22" s="35"/>
      <c r="H22" s="38">
        <v>11</v>
      </c>
      <c r="I22" s="35"/>
      <c r="J22" s="35"/>
      <c r="AH22" s="20" t="s">
        <v>9</v>
      </c>
      <c r="AI22" s="20" t="s">
        <v>8</v>
      </c>
      <c r="AJ22" s="5" t="s">
        <v>7</v>
      </c>
      <c r="AK22" s="5" t="s">
        <v>1</v>
      </c>
      <c r="AL22" s="5" t="s">
        <v>4</v>
      </c>
      <c r="AM22" s="20" t="s">
        <v>5</v>
      </c>
    </row>
    <row r="23" spans="2:53" s="1" customFormat="1" ht="24.2" customHeight="1" x14ac:dyDescent="0.2">
      <c r="B23" s="11"/>
      <c r="C23" s="44" t="s">
        <v>47</v>
      </c>
      <c r="D23" s="21" t="s">
        <v>6</v>
      </c>
      <c r="E23" s="22" t="s">
        <v>48</v>
      </c>
      <c r="F23" s="23" t="s">
        <v>49</v>
      </c>
      <c r="G23" s="24" t="s">
        <v>14</v>
      </c>
      <c r="H23" s="25">
        <v>14.24</v>
      </c>
      <c r="I23" s="26"/>
      <c r="J23" s="26">
        <f>ROUND(I23*H23,2)</f>
        <v>0</v>
      </c>
      <c r="K23" s="12"/>
      <c r="AF23" s="13" t="s">
        <v>13</v>
      </c>
      <c r="AH23" s="13" t="s">
        <v>6</v>
      </c>
      <c r="AI23" s="13" t="s">
        <v>8</v>
      </c>
      <c r="AM23" s="6" t="s">
        <v>5</v>
      </c>
      <c r="AS23" s="14" t="e">
        <f>IF(#REF!="základná",J23,0)</f>
        <v>#REF!</v>
      </c>
      <c r="AT23" s="14" t="e">
        <f>IF(#REF!="znížená",J23,0)</f>
        <v>#REF!</v>
      </c>
      <c r="AU23" s="14" t="e">
        <f>IF(#REF!="zákl. prenesená",J23,0)</f>
        <v>#REF!</v>
      </c>
      <c r="AV23" s="14" t="e">
        <f>IF(#REF!="zníž. prenesená",J23,0)</f>
        <v>#REF!</v>
      </c>
      <c r="AW23" s="14" t="e">
        <f>IF(#REF!="nulová",J23,0)</f>
        <v>#REF!</v>
      </c>
      <c r="AX23" s="6" t="s">
        <v>8</v>
      </c>
      <c r="AY23" s="14">
        <f>ROUND(I23*H23,2)</f>
        <v>0</v>
      </c>
      <c r="AZ23" s="6" t="s">
        <v>13</v>
      </c>
      <c r="BA23" s="13" t="s">
        <v>50</v>
      </c>
    </row>
    <row r="24" spans="2:53" s="3" customFormat="1" x14ac:dyDescent="0.2">
      <c r="B24" s="15"/>
      <c r="C24" s="45"/>
      <c r="D24" s="28" t="s">
        <v>9</v>
      </c>
      <c r="E24" s="29" t="s">
        <v>0</v>
      </c>
      <c r="F24" s="30" t="s">
        <v>10</v>
      </c>
      <c r="G24" s="27"/>
      <c r="H24" s="29" t="s">
        <v>0</v>
      </c>
      <c r="I24" s="27"/>
      <c r="J24" s="27"/>
      <c r="AH24" s="16" t="s">
        <v>9</v>
      </c>
      <c r="AI24" s="16" t="s">
        <v>8</v>
      </c>
      <c r="AJ24" s="3" t="s">
        <v>4</v>
      </c>
      <c r="AK24" s="3" t="s">
        <v>1</v>
      </c>
      <c r="AL24" s="3" t="s">
        <v>3</v>
      </c>
      <c r="AM24" s="16" t="s">
        <v>5</v>
      </c>
    </row>
    <row r="25" spans="2:53" s="4" customFormat="1" x14ac:dyDescent="0.2">
      <c r="B25" s="17"/>
      <c r="C25" s="46"/>
      <c r="D25" s="28" t="s">
        <v>9</v>
      </c>
      <c r="E25" s="32" t="s">
        <v>0</v>
      </c>
      <c r="F25" s="33" t="s">
        <v>51</v>
      </c>
      <c r="G25" s="31"/>
      <c r="H25" s="34">
        <v>14.24</v>
      </c>
      <c r="I25" s="31"/>
      <c r="J25" s="31"/>
      <c r="AH25" s="18" t="s">
        <v>9</v>
      </c>
      <c r="AI25" s="18" t="s">
        <v>8</v>
      </c>
      <c r="AJ25" s="4" t="s">
        <v>8</v>
      </c>
      <c r="AK25" s="4" t="s">
        <v>1</v>
      </c>
      <c r="AL25" s="4" t="s">
        <v>3</v>
      </c>
      <c r="AM25" s="18" t="s">
        <v>5</v>
      </c>
    </row>
    <row r="26" spans="2:53" s="5" customFormat="1" x14ac:dyDescent="0.2">
      <c r="B26" s="19"/>
      <c r="C26" s="47"/>
      <c r="D26" s="28" t="s">
        <v>9</v>
      </c>
      <c r="E26" s="36" t="s">
        <v>0</v>
      </c>
      <c r="F26" s="37" t="s">
        <v>11</v>
      </c>
      <c r="G26" s="35"/>
      <c r="H26" s="38">
        <v>14.24</v>
      </c>
      <c r="I26" s="35"/>
      <c r="J26" s="35"/>
      <c r="AH26" s="20" t="s">
        <v>9</v>
      </c>
      <c r="AI26" s="20" t="s">
        <v>8</v>
      </c>
      <c r="AJ26" s="5" t="s">
        <v>7</v>
      </c>
      <c r="AK26" s="5" t="s">
        <v>1</v>
      </c>
      <c r="AL26" s="5" t="s">
        <v>4</v>
      </c>
      <c r="AM26" s="20" t="s">
        <v>5</v>
      </c>
    </row>
    <row r="27" spans="2:53" s="1" customFormat="1" ht="24.2" customHeight="1" x14ac:dyDescent="0.2">
      <c r="B27" s="11"/>
      <c r="C27" s="44" t="s">
        <v>52</v>
      </c>
      <c r="D27" s="21" t="s">
        <v>6</v>
      </c>
      <c r="E27" s="22" t="s">
        <v>53</v>
      </c>
      <c r="F27" s="23" t="s">
        <v>54</v>
      </c>
      <c r="G27" s="24" t="s">
        <v>15</v>
      </c>
      <c r="H27" s="25">
        <v>122.65300000000001</v>
      </c>
      <c r="I27" s="26"/>
      <c r="J27" s="26">
        <f>ROUND(I27*H27,2)</f>
        <v>0</v>
      </c>
      <c r="K27" s="12"/>
      <c r="AF27" s="13" t="s">
        <v>13</v>
      </c>
      <c r="AH27" s="13" t="s">
        <v>6</v>
      </c>
      <c r="AI27" s="13" t="s">
        <v>8</v>
      </c>
      <c r="AM27" s="6" t="s">
        <v>5</v>
      </c>
      <c r="AS27" s="14" t="e">
        <f>IF(#REF!="základná",J27,0)</f>
        <v>#REF!</v>
      </c>
      <c r="AT27" s="14" t="e">
        <f>IF(#REF!="znížená",J27,0)</f>
        <v>#REF!</v>
      </c>
      <c r="AU27" s="14" t="e">
        <f>IF(#REF!="zákl. prenesená",J27,0)</f>
        <v>#REF!</v>
      </c>
      <c r="AV27" s="14" t="e">
        <f>IF(#REF!="zníž. prenesená",J27,0)</f>
        <v>#REF!</v>
      </c>
      <c r="AW27" s="14" t="e">
        <f>IF(#REF!="nulová",J27,0)</f>
        <v>#REF!</v>
      </c>
      <c r="AX27" s="6" t="s">
        <v>8</v>
      </c>
      <c r="AY27" s="14">
        <f>ROUND(I27*H27,2)</f>
        <v>0</v>
      </c>
      <c r="AZ27" s="6" t="s">
        <v>13</v>
      </c>
      <c r="BA27" s="13" t="s">
        <v>55</v>
      </c>
    </row>
    <row r="28" spans="2:53" s="2" customFormat="1" ht="22.9" customHeight="1" x14ac:dyDescent="0.2">
      <c r="B28" s="7"/>
      <c r="C28" s="48"/>
      <c r="D28" s="41" t="s">
        <v>2</v>
      </c>
      <c r="E28" s="42" t="s">
        <v>56</v>
      </c>
      <c r="F28" s="42" t="s">
        <v>57</v>
      </c>
      <c r="G28" s="40"/>
      <c r="H28" s="40"/>
      <c r="I28" s="40"/>
      <c r="J28" s="43">
        <f>AY28</f>
        <v>0</v>
      </c>
      <c r="AF28" s="8" t="s">
        <v>8</v>
      </c>
      <c r="AH28" s="9" t="s">
        <v>2</v>
      </c>
      <c r="AI28" s="9" t="s">
        <v>4</v>
      </c>
      <c r="AM28" s="8" t="s">
        <v>5</v>
      </c>
      <c r="AY28" s="10">
        <f>SUM(AY29:AY33)</f>
        <v>0</v>
      </c>
    </row>
    <row r="29" spans="2:53" s="1" customFormat="1" ht="24.2" customHeight="1" x14ac:dyDescent="0.2">
      <c r="B29" s="11"/>
      <c r="C29" s="44" t="s">
        <v>58</v>
      </c>
      <c r="D29" s="21" t="s">
        <v>6</v>
      </c>
      <c r="E29" s="22" t="s">
        <v>59</v>
      </c>
      <c r="F29" s="23" t="s">
        <v>60</v>
      </c>
      <c r="G29" s="24" t="s">
        <v>12</v>
      </c>
      <c r="H29" s="25">
        <v>187.696</v>
      </c>
      <c r="I29" s="26"/>
      <c r="J29" s="26">
        <f>ROUND(I29*H29,2)</f>
        <v>0</v>
      </c>
      <c r="K29" s="12"/>
      <c r="AF29" s="13" t="s">
        <v>13</v>
      </c>
      <c r="AH29" s="13" t="s">
        <v>6</v>
      </c>
      <c r="AI29" s="13" t="s">
        <v>8</v>
      </c>
      <c r="AM29" s="6" t="s">
        <v>5</v>
      </c>
      <c r="AS29" s="14" t="e">
        <f>IF(#REF!="základná",J29,0)</f>
        <v>#REF!</v>
      </c>
      <c r="AT29" s="14" t="e">
        <f>IF(#REF!="znížená",J29,0)</f>
        <v>#REF!</v>
      </c>
      <c r="AU29" s="14" t="e">
        <f>IF(#REF!="zákl. prenesená",J29,0)</f>
        <v>#REF!</v>
      </c>
      <c r="AV29" s="14" t="e">
        <f>IF(#REF!="zníž. prenesená",J29,0)</f>
        <v>#REF!</v>
      </c>
      <c r="AW29" s="14" t="e">
        <f>IF(#REF!="nulová",J29,0)</f>
        <v>#REF!</v>
      </c>
      <c r="AX29" s="6" t="s">
        <v>8</v>
      </c>
      <c r="AY29" s="14">
        <f>ROUND(I29*H29,2)</f>
        <v>0</v>
      </c>
      <c r="AZ29" s="6" t="s">
        <v>13</v>
      </c>
      <c r="BA29" s="13" t="s">
        <v>61</v>
      </c>
    </row>
    <row r="30" spans="2:53" s="3" customFormat="1" x14ac:dyDescent="0.2">
      <c r="B30" s="15"/>
      <c r="C30" s="45"/>
      <c r="D30" s="28" t="s">
        <v>9</v>
      </c>
      <c r="E30" s="29" t="s">
        <v>0</v>
      </c>
      <c r="F30" s="30" t="s">
        <v>10</v>
      </c>
      <c r="G30" s="27"/>
      <c r="H30" s="29" t="s">
        <v>0</v>
      </c>
      <c r="I30" s="27"/>
      <c r="J30" s="27"/>
      <c r="AH30" s="16" t="s">
        <v>9</v>
      </c>
      <c r="AI30" s="16" t="s">
        <v>8</v>
      </c>
      <c r="AJ30" s="3" t="s">
        <v>4</v>
      </c>
      <c r="AK30" s="3" t="s">
        <v>1</v>
      </c>
      <c r="AL30" s="3" t="s">
        <v>3</v>
      </c>
      <c r="AM30" s="16" t="s">
        <v>5</v>
      </c>
    </row>
    <row r="31" spans="2:53" s="4" customFormat="1" x14ac:dyDescent="0.2">
      <c r="B31" s="17"/>
      <c r="C31" s="46"/>
      <c r="D31" s="28" t="s">
        <v>9</v>
      </c>
      <c r="E31" s="32" t="s">
        <v>0</v>
      </c>
      <c r="F31" s="33" t="s">
        <v>16</v>
      </c>
      <c r="G31" s="31"/>
      <c r="H31" s="34">
        <v>187.696</v>
      </c>
      <c r="I31" s="31"/>
      <c r="J31" s="31"/>
      <c r="AH31" s="18" t="s">
        <v>9</v>
      </c>
      <c r="AI31" s="18" t="s">
        <v>8</v>
      </c>
      <c r="AJ31" s="4" t="s">
        <v>8</v>
      </c>
      <c r="AK31" s="4" t="s">
        <v>1</v>
      </c>
      <c r="AL31" s="4" t="s">
        <v>3</v>
      </c>
      <c r="AM31" s="18" t="s">
        <v>5</v>
      </c>
    </row>
    <row r="32" spans="2:53" s="5" customFormat="1" x14ac:dyDescent="0.2">
      <c r="B32" s="19"/>
      <c r="C32" s="47"/>
      <c r="D32" s="28" t="s">
        <v>9</v>
      </c>
      <c r="E32" s="36" t="s">
        <v>0</v>
      </c>
      <c r="F32" s="37" t="s">
        <v>11</v>
      </c>
      <c r="G32" s="35"/>
      <c r="H32" s="38">
        <v>187.696</v>
      </c>
      <c r="I32" s="35"/>
      <c r="J32" s="35"/>
      <c r="AH32" s="20" t="s">
        <v>9</v>
      </c>
      <c r="AI32" s="20" t="s">
        <v>8</v>
      </c>
      <c r="AJ32" s="5" t="s">
        <v>7</v>
      </c>
      <c r="AK32" s="5" t="s">
        <v>1</v>
      </c>
      <c r="AL32" s="5" t="s">
        <v>4</v>
      </c>
      <c r="AM32" s="20" t="s">
        <v>5</v>
      </c>
    </row>
    <row r="33" spans="2:53" s="1" customFormat="1" ht="21.75" customHeight="1" x14ac:dyDescent="0.2">
      <c r="B33" s="11"/>
      <c r="C33" s="44" t="s">
        <v>62</v>
      </c>
      <c r="D33" s="21" t="s">
        <v>6</v>
      </c>
      <c r="E33" s="22" t="s">
        <v>63</v>
      </c>
      <c r="F33" s="23" t="s">
        <v>64</v>
      </c>
      <c r="G33" s="24" t="s">
        <v>15</v>
      </c>
      <c r="H33" s="25">
        <v>13.382999999999999</v>
      </c>
      <c r="I33" s="26"/>
      <c r="J33" s="26">
        <f>ROUND(I33*H33,2)</f>
        <v>0</v>
      </c>
      <c r="K33" s="12"/>
      <c r="AF33" s="13" t="s">
        <v>13</v>
      </c>
      <c r="AH33" s="13" t="s">
        <v>6</v>
      </c>
      <c r="AI33" s="13" t="s">
        <v>8</v>
      </c>
      <c r="AM33" s="6" t="s">
        <v>5</v>
      </c>
      <c r="AS33" s="14" t="e">
        <f>IF(#REF!="základná",J33,0)</f>
        <v>#REF!</v>
      </c>
      <c r="AT33" s="14" t="e">
        <f>IF(#REF!="znížená",J33,0)</f>
        <v>#REF!</v>
      </c>
      <c r="AU33" s="14" t="e">
        <f>IF(#REF!="zákl. prenesená",J33,0)</f>
        <v>#REF!</v>
      </c>
      <c r="AV33" s="14" t="e">
        <f>IF(#REF!="zníž. prenesená",J33,0)</f>
        <v>#REF!</v>
      </c>
      <c r="AW33" s="14" t="e">
        <f>IF(#REF!="nulová",J33,0)</f>
        <v>#REF!</v>
      </c>
      <c r="AX33" s="6" t="s">
        <v>8</v>
      </c>
      <c r="AY33" s="14">
        <f>ROUND(I33*H33,2)</f>
        <v>0</v>
      </c>
      <c r="AZ33" s="6" t="s">
        <v>13</v>
      </c>
      <c r="BA33" s="13" t="s">
        <v>65</v>
      </c>
    </row>
    <row r="47" spans="2:53" x14ac:dyDescent="0.2">
      <c r="D47" s="49"/>
      <c r="E47" s="49"/>
      <c r="F47" s="49"/>
      <c r="G47" s="49"/>
      <c r="H47" s="49"/>
      <c r="I47" s="49"/>
      <c r="J47" s="49"/>
    </row>
    <row r="48" spans="2:53" x14ac:dyDescent="0.2">
      <c r="D48" s="49"/>
      <c r="E48" s="49"/>
      <c r="F48" s="49"/>
      <c r="G48" s="49"/>
      <c r="H48" s="49"/>
      <c r="I48" s="49"/>
      <c r="J48" s="49"/>
    </row>
    <row r="49" spans="4:10" x14ac:dyDescent="0.2">
      <c r="D49" s="49"/>
      <c r="E49" s="49"/>
      <c r="F49" s="49"/>
      <c r="G49" s="49"/>
      <c r="H49" s="49"/>
      <c r="I49" s="49"/>
      <c r="J49" s="49"/>
    </row>
    <row r="50" spans="4:10" x14ac:dyDescent="0.2">
      <c r="D50" s="49"/>
      <c r="E50" s="49"/>
      <c r="F50" s="49"/>
      <c r="G50" s="49"/>
      <c r="H50" s="49"/>
      <c r="I50" s="49"/>
      <c r="J50" s="49"/>
    </row>
  </sheetData>
  <mergeCells count="1">
    <mergeCell ref="D47:J50"/>
  </mergeCells>
  <pageMargins left="0.39370078740157483" right="0.39370078740157483" top="0.39370078740157483" bottom="0.39370078740157483" header="0" footer="0"/>
  <pageSetup paperSize="9" scale="59" fitToHeight="100" orientation="portrait" horizontalDpi="1200" verticalDpi="1200" r:id="rId1"/>
  <headerFooter>
    <oddFooter>&amp;CStrana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EFC1E5F73927C4B85C96DAD7AA71994" ma:contentTypeVersion="16" ma:contentTypeDescription="Umožňuje vytvoriť nový dokument." ma:contentTypeScope="" ma:versionID="5447df20304e47b61e945ed0e667aecc">
  <xsd:schema xmlns:xsd="http://www.w3.org/2001/XMLSchema" xmlns:xs="http://www.w3.org/2001/XMLSchema" xmlns:p="http://schemas.microsoft.com/office/2006/metadata/properties" xmlns:ns2="acc58529-e223-4eec-a139-d017205275f3" xmlns:ns3="da420f98-a631-4690-a26f-80556e7cd3b3" targetNamespace="http://schemas.microsoft.com/office/2006/metadata/properties" ma:root="true" ma:fieldsID="d887f294ef03da52ef4256c7cb8b5705" ns2:_="" ns3:_="">
    <xsd:import namespace="acc58529-e223-4eec-a139-d017205275f3"/>
    <xsd:import namespace="da420f98-a631-4690-a26f-80556e7cd3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c58529-e223-4eec-a139-d017205275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a" ma:readOnly="false" ma:fieldId="{5cf76f15-5ced-4ddc-b409-7134ff3c332f}" ma:taxonomyMulti="true" ma:sspId="ee74a9cd-3291-4e76-b090-b0f9180f835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420f98-a631-4690-a26f-80556e7cd3b3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39af54f-d225-46b3-afc1-d6f508a328f9}" ma:internalName="TaxCatchAll" ma:showField="CatchAllData" ma:web="da420f98-a631-4690-a26f-80556e7cd3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83C83B8-39BA-42BA-B88A-01BAA3B11BB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C7E0C5-8AEA-41AF-B9AF-26B3C518A2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c58529-e223-4eec-a139-d017205275f3"/>
    <ds:schemaRef ds:uri="da420f98-a631-4690-a26f-80556e7cd3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01 - Architektonicko-stav...</vt:lpstr>
      <vt:lpstr>'01 - Architektonicko-stav...'!Oblast_tisku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Vladimír Pilnik</dc:creator>
  <cp:lastModifiedBy>MaK</cp:lastModifiedBy>
  <cp:lastPrinted>2022-10-06T08:46:06Z</cp:lastPrinted>
  <dcterms:created xsi:type="dcterms:W3CDTF">2022-08-15T05:10:55Z</dcterms:created>
  <dcterms:modified xsi:type="dcterms:W3CDTF">2023-01-04T11:05:58Z</dcterms:modified>
</cp:coreProperties>
</file>