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K\Documents\praca\Franek\oldza\for dod\"/>
    </mc:Choice>
  </mc:AlternateContent>
  <bookViews>
    <workbookView xWindow="0" yWindow="0" windowWidth="24000" windowHeight="9735"/>
  </bookViews>
  <sheets>
    <sheet name="01 - Architektonicko-stav..." sheetId="2" r:id="rId1"/>
  </sheets>
  <definedNames>
    <definedName name="_xlnm.Print_Titles" localSheetId="0">'01 - Architektonicko-stav...'!#REF!</definedName>
    <definedName name="_xlnm.Print_Area" localSheetId="0">'01 - Architektonicko-stav...'!$B$1:$K$26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6" i="2" l="1"/>
  <c r="AV26" i="2"/>
  <c r="AU26" i="2"/>
  <c r="AS26" i="2"/>
  <c r="AW22" i="2"/>
  <c r="AV22" i="2"/>
  <c r="AU22" i="2"/>
  <c r="AS22" i="2"/>
  <c r="AW14" i="2"/>
  <c r="AV14" i="2"/>
  <c r="AU14" i="2"/>
  <c r="AS14" i="2"/>
  <c r="AW13" i="2"/>
  <c r="AV13" i="2"/>
  <c r="AU13" i="2"/>
  <c r="AS13" i="2"/>
  <c r="AW9" i="2"/>
  <c r="AV9" i="2"/>
  <c r="AU9" i="2"/>
  <c r="AS9" i="2"/>
  <c r="AW7" i="2"/>
  <c r="AV7" i="2"/>
  <c r="AU7" i="2"/>
  <c r="AS7" i="2"/>
  <c r="AW3" i="2"/>
  <c r="AV3" i="2"/>
  <c r="AU3" i="2"/>
  <c r="AS3" i="2"/>
  <c r="AW2" i="2"/>
  <c r="AV2" i="2"/>
  <c r="AU2" i="2"/>
  <c r="AS2" i="2"/>
  <c r="AY7" i="2"/>
  <c r="AY13" i="2"/>
  <c r="J26" i="2"/>
  <c r="AY26" i="2"/>
  <c r="J3" i="2"/>
  <c r="J22" i="2"/>
  <c r="J2" i="2"/>
  <c r="J14" i="2"/>
  <c r="J7" i="2"/>
  <c r="AY2" i="2"/>
  <c r="J13" i="2"/>
  <c r="AY3" i="2"/>
  <c r="AY22" i="2"/>
  <c r="J9" i="2"/>
  <c r="AY14" i="2"/>
  <c r="AY9" i="2"/>
  <c r="AY1" i="2" l="1"/>
  <c r="J1" i="2" s="1"/>
  <c r="AT2" i="2"/>
  <c r="AT3" i="2"/>
  <c r="AT7" i="2"/>
  <c r="AT14" i="2"/>
  <c r="AT9" i="2"/>
  <c r="AT13" i="2"/>
  <c r="AT22" i="2"/>
  <c r="AT26" i="2"/>
</calcChain>
</file>

<file path=xl/sharedStrings.xml><?xml version="1.0" encoding="utf-8"?>
<sst xmlns="http://schemas.openxmlformats.org/spreadsheetml/2006/main" count="260" uniqueCount="65">
  <si>
    <t/>
  </si>
  <si>
    <t>False</t>
  </si>
  <si>
    <t>True</t>
  </si>
  <si>
    <t>D</t>
  </si>
  <si>
    <t>0</t>
  </si>
  <si>
    <t>1</t>
  </si>
  <si>
    <t>ROZPOCET</t>
  </si>
  <si>
    <t>K</t>
  </si>
  <si>
    <t>m3</t>
  </si>
  <si>
    <t>4</t>
  </si>
  <si>
    <t>2</t>
  </si>
  <si>
    <t>VV</t>
  </si>
  <si>
    <t xml:space="preserve">Výmera </t>
  </si>
  <si>
    <t>Súčet</t>
  </si>
  <si>
    <t>m2</t>
  </si>
  <si>
    <t>16</t>
  </si>
  <si>
    <t>32</t>
  </si>
  <si>
    <t>M</t>
  </si>
  <si>
    <t>0,645*(12,32+10,9*2+1,33+8,75*2+5,28*2)*1,05</t>
  </si>
  <si>
    <t>0,289*(12,15+10,82+2,08+10,82)*1,05</t>
  </si>
  <si>
    <t>0,5*(9,32)*1,05</t>
  </si>
  <si>
    <t>1,387*8,61*1,05+0,645*5,25*1,05+0,645*1,33*1,05</t>
  </si>
  <si>
    <t>m</t>
  </si>
  <si>
    <t>%</t>
  </si>
  <si>
    <t>762</t>
  </si>
  <si>
    <t>Konštrukcie tesárske</t>
  </si>
  <si>
    <t>107</t>
  </si>
  <si>
    <t>762333.S</t>
  </si>
  <si>
    <t>Montáž a dodávka krovu - dodávateľská dodávka - ponuka</t>
  </si>
  <si>
    <t>kpl</t>
  </si>
  <si>
    <t>58238953</t>
  </si>
  <si>
    <t>108</t>
  </si>
  <si>
    <t>762341004.S</t>
  </si>
  <si>
    <t>Montáž debnenia jednoduchých striech, na krokvy a kontralaty z dosiek na zraz</t>
  </si>
  <si>
    <t>-618094864</t>
  </si>
  <si>
    <t>(10,05*10,9+5,38*12,23+2,08*1,19+1,19*0,79)*1,05</t>
  </si>
  <si>
    <t>109</t>
  </si>
  <si>
    <t>605110004300.S</t>
  </si>
  <si>
    <t>Dosky a fošne z borovice neopracované neomietané akosť I hr. 24-32 mm, š. 60-160 mm</t>
  </si>
  <si>
    <t>-821551794</t>
  </si>
  <si>
    <t>187,696*0,0264 'Prepočítané koeficientom množstva</t>
  </si>
  <si>
    <t>110</t>
  </si>
  <si>
    <t>762341201.S</t>
  </si>
  <si>
    <t>Montáž latovania jednoduchých striech pre sklon do 60°</t>
  </si>
  <si>
    <t>669973623</t>
  </si>
  <si>
    <t>(10,05*10,9+5,38*12,23+2,08*1,19+1,19*0,79)/0,22*1,05</t>
  </si>
  <si>
    <t>111</t>
  </si>
  <si>
    <t>605430000305.R</t>
  </si>
  <si>
    <t>Rezivo stavebné zo smreku - strešné laty impregnované hr. 60 mm, š. 40 mm, dĺ. 4000-5000 mm</t>
  </si>
  <si>
    <t>761066517</t>
  </si>
  <si>
    <t>112</t>
  </si>
  <si>
    <t>762431305.S</t>
  </si>
  <si>
    <t>Obloženie stien z dosiek OSB skrutkovaných na zraz hr. dosky 22 mm</t>
  </si>
  <si>
    <t>-1487769759</t>
  </si>
  <si>
    <t>Výmera krov</t>
  </si>
  <si>
    <t>Výmera podhlad</t>
  </si>
  <si>
    <t>113</t>
  </si>
  <si>
    <t>762810026.S</t>
  </si>
  <si>
    <t>Záklop stropov z dosiek OSB skrutkovaných na trámy na pero a drážku hr. dosky 22 mm</t>
  </si>
  <si>
    <t>749116153</t>
  </si>
  <si>
    <t>8,35*8,72*1,05</t>
  </si>
  <si>
    <t>114</t>
  </si>
  <si>
    <t>998762202.S</t>
  </si>
  <si>
    <t>Presun hmôt pre konštrukcie tesárske v objektoch výšky do 12 m</t>
  </si>
  <si>
    <t>1955485517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</si>
</sst>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.000"/>
  </numFmts>
  <fonts count="10" x14ac:knownFonts="1">
    <font>
      <sz val="8"/>
      <name val="Arial CE"/>
      <family val="2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9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2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7" fontId="6" fillId="2" borderId="2" xfId="0" applyNumberFormat="1" applyFont="1" applyFill="1" applyBorder="1" applyAlignment="1" applyProtection="1">
      <alignment vertical="center"/>
      <protection locked="0"/>
    </xf>
    <xf numFmtId="4" fontId="6" fillId="2" borderId="2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167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167" fontId="5" fillId="2" borderId="0" xfId="0" applyNumberFormat="1" applyFont="1" applyFill="1" applyAlignment="1">
      <alignment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167" fontId="8" fillId="2" borderId="2" xfId="0" applyNumberFormat="1" applyFont="1" applyFill="1" applyBorder="1" applyAlignment="1" applyProtection="1">
      <alignment vertical="center"/>
      <protection locked="0"/>
    </xf>
    <xf numFmtId="4" fontId="8" fillId="2" borderId="2" xfId="0" applyNumberFormat="1" applyFont="1" applyFill="1" applyBorder="1" applyAlignment="1" applyProtection="1">
      <alignment vertical="center"/>
      <protection locked="0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4" fontId="1" fillId="2" borderId="0" xfId="0" applyNumberFormat="1" applyFont="1" applyFill="1"/>
    <xf numFmtId="0" fontId="6" fillId="3" borderId="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top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43"/>
  <sheetViews>
    <sheetView showGridLines="0" tabSelected="1" workbookViewId="0">
      <selection activeCell="A27" sqref="A27:XFD162"/>
    </sheetView>
  </sheetViews>
  <sheetFormatPr defaultRowHeight="11.25" x14ac:dyDescent="0.2"/>
  <cols>
    <col min="1" max="1" width="8.33203125" customWidth="1"/>
    <col min="2" max="2" width="1.1640625" customWidth="1"/>
    <col min="3" max="3" width="4.1640625" style="46" customWidth="1"/>
    <col min="4" max="4" width="4.33203125" style="46" customWidth="1"/>
    <col min="5" max="5" width="17.1640625" style="46" customWidth="1"/>
    <col min="6" max="6" width="50.83203125" style="46" customWidth="1"/>
    <col min="7" max="7" width="7.5" style="46" customWidth="1"/>
    <col min="8" max="8" width="14" style="46" customWidth="1"/>
    <col min="9" max="9" width="15.83203125" style="46" customWidth="1"/>
    <col min="10" max="10" width="22.33203125" style="46" customWidth="1"/>
    <col min="11" max="11" width="22.33203125" hidden="1" customWidth="1"/>
    <col min="12" max="12" width="12.33203125" customWidth="1"/>
    <col min="13" max="13" width="15" customWidth="1"/>
    <col min="14" max="14" width="11" customWidth="1"/>
    <col min="15" max="15" width="15" customWidth="1"/>
    <col min="16" max="16" width="16.33203125" customWidth="1"/>
    <col min="17" max="17" width="11" customWidth="1"/>
    <col min="18" max="18" width="15" customWidth="1"/>
    <col min="19" max="19" width="16.33203125" customWidth="1"/>
    <col min="32" max="53" width="9.33203125" hidden="1"/>
  </cols>
  <sheetData>
    <row r="1" spans="2:53" s="2" customFormat="1" ht="22.9" customHeight="1" x14ac:dyDescent="0.2">
      <c r="B1" s="7"/>
      <c r="C1" s="47"/>
      <c r="D1" s="48" t="s">
        <v>3</v>
      </c>
      <c r="E1" s="49" t="s">
        <v>24</v>
      </c>
      <c r="F1" s="49" t="s">
        <v>25</v>
      </c>
      <c r="G1" s="47"/>
      <c r="H1" s="47"/>
      <c r="I1" s="47"/>
      <c r="J1" s="50">
        <f>AY1</f>
        <v>0</v>
      </c>
      <c r="AF1" s="8" t="s">
        <v>10</v>
      </c>
      <c r="AH1" s="9" t="s">
        <v>3</v>
      </c>
      <c r="AI1" s="9" t="s">
        <v>5</v>
      </c>
      <c r="AM1" s="8" t="s">
        <v>6</v>
      </c>
      <c r="AY1" s="10">
        <f>SUM(AY2:AY26)</f>
        <v>0</v>
      </c>
    </row>
    <row r="2" spans="2:53" s="1" customFormat="1" ht="24.2" customHeight="1" x14ac:dyDescent="0.2">
      <c r="B2" s="11"/>
      <c r="C2" s="51" t="s">
        <v>26</v>
      </c>
      <c r="D2" s="22" t="s">
        <v>7</v>
      </c>
      <c r="E2" s="23" t="s">
        <v>27</v>
      </c>
      <c r="F2" s="24" t="s">
        <v>28</v>
      </c>
      <c r="G2" s="25" t="s">
        <v>29</v>
      </c>
      <c r="H2" s="26">
        <v>1</v>
      </c>
      <c r="I2" s="27"/>
      <c r="J2" s="27">
        <f>ROUND(I2*H2,2)</f>
        <v>0</v>
      </c>
      <c r="K2" s="12"/>
      <c r="AF2" s="13" t="s">
        <v>15</v>
      </c>
      <c r="AH2" s="13" t="s">
        <v>7</v>
      </c>
      <c r="AI2" s="13" t="s">
        <v>10</v>
      </c>
      <c r="AM2" s="6" t="s">
        <v>6</v>
      </c>
      <c r="AS2" s="14" t="e">
        <f>IF(#REF!="základná",J2,0)</f>
        <v>#REF!</v>
      </c>
      <c r="AT2" s="14" t="e">
        <f>IF(#REF!="znížená",J2,0)</f>
        <v>#REF!</v>
      </c>
      <c r="AU2" s="14" t="e">
        <f>IF(#REF!="zákl. prenesená",J2,0)</f>
        <v>#REF!</v>
      </c>
      <c r="AV2" s="14" t="e">
        <f>IF(#REF!="zníž. prenesená",J2,0)</f>
        <v>#REF!</v>
      </c>
      <c r="AW2" s="14" t="e">
        <f>IF(#REF!="nulová",J2,0)</f>
        <v>#REF!</v>
      </c>
      <c r="AX2" s="6" t="s">
        <v>10</v>
      </c>
      <c r="AY2" s="14">
        <f>ROUND(I2*H2,2)</f>
        <v>0</v>
      </c>
      <c r="AZ2" s="6" t="s">
        <v>15</v>
      </c>
      <c r="BA2" s="13" t="s">
        <v>30</v>
      </c>
    </row>
    <row r="3" spans="2:53" s="1" customFormat="1" ht="24.2" customHeight="1" x14ac:dyDescent="0.2">
      <c r="B3" s="11"/>
      <c r="C3" s="51" t="s">
        <v>31</v>
      </c>
      <c r="D3" s="22" t="s">
        <v>7</v>
      </c>
      <c r="E3" s="23" t="s">
        <v>32</v>
      </c>
      <c r="F3" s="24" t="s">
        <v>33</v>
      </c>
      <c r="G3" s="25" t="s">
        <v>14</v>
      </c>
      <c r="H3" s="26">
        <v>187.696</v>
      </c>
      <c r="I3" s="27"/>
      <c r="J3" s="27">
        <f>ROUND(I3*H3,2)</f>
        <v>0</v>
      </c>
      <c r="K3" s="12"/>
      <c r="AF3" s="13" t="s">
        <v>15</v>
      </c>
      <c r="AH3" s="13" t="s">
        <v>7</v>
      </c>
      <c r="AI3" s="13" t="s">
        <v>10</v>
      </c>
      <c r="AM3" s="6" t="s">
        <v>6</v>
      </c>
      <c r="AS3" s="14" t="e">
        <f>IF(#REF!="základná",J3,0)</f>
        <v>#REF!</v>
      </c>
      <c r="AT3" s="14" t="e">
        <f>IF(#REF!="znížená",J3,0)</f>
        <v>#REF!</v>
      </c>
      <c r="AU3" s="14" t="e">
        <f>IF(#REF!="zákl. prenesená",J3,0)</f>
        <v>#REF!</v>
      </c>
      <c r="AV3" s="14" t="e">
        <f>IF(#REF!="zníž. prenesená",J3,0)</f>
        <v>#REF!</v>
      </c>
      <c r="AW3" s="14" t="e">
        <f>IF(#REF!="nulová",J3,0)</f>
        <v>#REF!</v>
      </c>
      <c r="AX3" s="6" t="s">
        <v>10</v>
      </c>
      <c r="AY3" s="14">
        <f>ROUND(I3*H3,2)</f>
        <v>0</v>
      </c>
      <c r="AZ3" s="6" t="s">
        <v>15</v>
      </c>
      <c r="BA3" s="13" t="s">
        <v>34</v>
      </c>
    </row>
    <row r="4" spans="2:53" s="3" customFormat="1" x14ac:dyDescent="0.2">
      <c r="B4" s="15"/>
      <c r="C4" s="52"/>
      <c r="D4" s="29" t="s">
        <v>11</v>
      </c>
      <c r="E4" s="30" t="s">
        <v>0</v>
      </c>
      <c r="F4" s="31" t="s">
        <v>12</v>
      </c>
      <c r="G4" s="28"/>
      <c r="H4" s="30" t="s">
        <v>0</v>
      </c>
      <c r="I4" s="28"/>
      <c r="J4" s="28"/>
      <c r="AH4" s="16" t="s">
        <v>11</v>
      </c>
      <c r="AI4" s="16" t="s">
        <v>10</v>
      </c>
      <c r="AJ4" s="3" t="s">
        <v>5</v>
      </c>
      <c r="AK4" s="3" t="s">
        <v>2</v>
      </c>
      <c r="AL4" s="3" t="s">
        <v>4</v>
      </c>
      <c r="AM4" s="16" t="s">
        <v>6</v>
      </c>
    </row>
    <row r="5" spans="2:53" s="4" customFormat="1" x14ac:dyDescent="0.2">
      <c r="B5" s="17"/>
      <c r="C5" s="53"/>
      <c r="D5" s="29" t="s">
        <v>11</v>
      </c>
      <c r="E5" s="33" t="s">
        <v>0</v>
      </c>
      <c r="F5" s="34" t="s">
        <v>35</v>
      </c>
      <c r="G5" s="32"/>
      <c r="H5" s="35">
        <v>187.696</v>
      </c>
      <c r="I5" s="32"/>
      <c r="J5" s="32"/>
      <c r="AH5" s="18" t="s">
        <v>11</v>
      </c>
      <c r="AI5" s="18" t="s">
        <v>10</v>
      </c>
      <c r="AJ5" s="4" t="s">
        <v>10</v>
      </c>
      <c r="AK5" s="4" t="s">
        <v>2</v>
      </c>
      <c r="AL5" s="4" t="s">
        <v>4</v>
      </c>
      <c r="AM5" s="18" t="s">
        <v>6</v>
      </c>
    </row>
    <row r="6" spans="2:53" s="5" customFormat="1" x14ac:dyDescent="0.2">
      <c r="B6" s="19"/>
      <c r="C6" s="54"/>
      <c r="D6" s="29" t="s">
        <v>11</v>
      </c>
      <c r="E6" s="37" t="s">
        <v>0</v>
      </c>
      <c r="F6" s="38" t="s">
        <v>13</v>
      </c>
      <c r="G6" s="36"/>
      <c r="H6" s="39">
        <v>187.696</v>
      </c>
      <c r="I6" s="36"/>
      <c r="J6" s="36"/>
      <c r="AH6" s="20" t="s">
        <v>11</v>
      </c>
      <c r="AI6" s="20" t="s">
        <v>10</v>
      </c>
      <c r="AJ6" s="5" t="s">
        <v>9</v>
      </c>
      <c r="AK6" s="5" t="s">
        <v>2</v>
      </c>
      <c r="AL6" s="5" t="s">
        <v>5</v>
      </c>
      <c r="AM6" s="20" t="s">
        <v>6</v>
      </c>
    </row>
    <row r="7" spans="2:53" s="1" customFormat="1" ht="33" customHeight="1" x14ac:dyDescent="0.2">
      <c r="B7" s="11"/>
      <c r="C7" s="55" t="s">
        <v>36</v>
      </c>
      <c r="D7" s="40" t="s">
        <v>17</v>
      </c>
      <c r="E7" s="41" t="s">
        <v>37</v>
      </c>
      <c r="F7" s="42" t="s">
        <v>38</v>
      </c>
      <c r="G7" s="43" t="s">
        <v>8</v>
      </c>
      <c r="H7" s="44">
        <v>4.9550000000000001</v>
      </c>
      <c r="I7" s="45"/>
      <c r="J7" s="45">
        <f>ROUND(I7*H7,2)</f>
        <v>0</v>
      </c>
      <c r="K7" s="21"/>
      <c r="AF7" s="13" t="s">
        <v>16</v>
      </c>
      <c r="AH7" s="13" t="s">
        <v>17</v>
      </c>
      <c r="AI7" s="13" t="s">
        <v>10</v>
      </c>
      <c r="AM7" s="6" t="s">
        <v>6</v>
      </c>
      <c r="AS7" s="14" t="e">
        <f>IF(#REF!="základná",J7,0)</f>
        <v>#REF!</v>
      </c>
      <c r="AT7" s="14" t="e">
        <f>IF(#REF!="znížená",J7,0)</f>
        <v>#REF!</v>
      </c>
      <c r="AU7" s="14" t="e">
        <f>IF(#REF!="zákl. prenesená",J7,0)</f>
        <v>#REF!</v>
      </c>
      <c r="AV7" s="14" t="e">
        <f>IF(#REF!="zníž. prenesená",J7,0)</f>
        <v>#REF!</v>
      </c>
      <c r="AW7" s="14" t="e">
        <f>IF(#REF!="nulová",J7,0)</f>
        <v>#REF!</v>
      </c>
      <c r="AX7" s="6" t="s">
        <v>10</v>
      </c>
      <c r="AY7" s="14">
        <f>ROUND(I7*H7,2)</f>
        <v>0</v>
      </c>
      <c r="AZ7" s="6" t="s">
        <v>15</v>
      </c>
      <c r="BA7" s="13" t="s">
        <v>39</v>
      </c>
    </row>
    <row r="8" spans="2:53" s="4" customFormat="1" x14ac:dyDescent="0.2">
      <c r="B8" s="17"/>
      <c r="C8" s="53"/>
      <c r="D8" s="29" t="s">
        <v>11</v>
      </c>
      <c r="E8" s="32"/>
      <c r="F8" s="34" t="s">
        <v>40</v>
      </c>
      <c r="G8" s="32"/>
      <c r="H8" s="35">
        <v>4.9550000000000001</v>
      </c>
      <c r="I8" s="32"/>
      <c r="J8" s="32"/>
      <c r="AH8" s="18" t="s">
        <v>11</v>
      </c>
      <c r="AI8" s="18" t="s">
        <v>10</v>
      </c>
      <c r="AJ8" s="4" t="s">
        <v>10</v>
      </c>
      <c r="AK8" s="4" t="s">
        <v>1</v>
      </c>
      <c r="AL8" s="4" t="s">
        <v>5</v>
      </c>
      <c r="AM8" s="18" t="s">
        <v>6</v>
      </c>
    </row>
    <row r="9" spans="2:53" s="1" customFormat="1" ht="24.2" customHeight="1" x14ac:dyDescent="0.2">
      <c r="B9" s="11"/>
      <c r="C9" s="51" t="s">
        <v>41</v>
      </c>
      <c r="D9" s="22" t="s">
        <v>7</v>
      </c>
      <c r="E9" s="23" t="s">
        <v>42</v>
      </c>
      <c r="F9" s="24" t="s">
        <v>43</v>
      </c>
      <c r="G9" s="25" t="s">
        <v>22</v>
      </c>
      <c r="H9" s="26">
        <v>853.16200000000003</v>
      </c>
      <c r="I9" s="27"/>
      <c r="J9" s="27">
        <f>ROUND(I9*H9,2)</f>
        <v>0</v>
      </c>
      <c r="K9" s="12"/>
      <c r="AF9" s="13" t="s">
        <v>15</v>
      </c>
      <c r="AH9" s="13" t="s">
        <v>7</v>
      </c>
      <c r="AI9" s="13" t="s">
        <v>10</v>
      </c>
      <c r="AM9" s="6" t="s">
        <v>6</v>
      </c>
      <c r="AS9" s="14" t="e">
        <f>IF(#REF!="základná",J9,0)</f>
        <v>#REF!</v>
      </c>
      <c r="AT9" s="14" t="e">
        <f>IF(#REF!="znížená",J9,0)</f>
        <v>#REF!</v>
      </c>
      <c r="AU9" s="14" t="e">
        <f>IF(#REF!="zákl. prenesená",J9,0)</f>
        <v>#REF!</v>
      </c>
      <c r="AV9" s="14" t="e">
        <f>IF(#REF!="zníž. prenesená",J9,0)</f>
        <v>#REF!</v>
      </c>
      <c r="AW9" s="14" t="e">
        <f>IF(#REF!="nulová",J9,0)</f>
        <v>#REF!</v>
      </c>
      <c r="AX9" s="6" t="s">
        <v>10</v>
      </c>
      <c r="AY9" s="14">
        <f>ROUND(I9*H9,2)</f>
        <v>0</v>
      </c>
      <c r="AZ9" s="6" t="s">
        <v>15</v>
      </c>
      <c r="BA9" s="13" t="s">
        <v>44</v>
      </c>
    </row>
    <row r="10" spans="2:53" s="3" customFormat="1" x14ac:dyDescent="0.2">
      <c r="B10" s="15"/>
      <c r="C10" s="52"/>
      <c r="D10" s="29" t="s">
        <v>11</v>
      </c>
      <c r="E10" s="30" t="s">
        <v>0</v>
      </c>
      <c r="F10" s="31" t="s">
        <v>12</v>
      </c>
      <c r="G10" s="28"/>
      <c r="H10" s="30" t="s">
        <v>0</v>
      </c>
      <c r="I10" s="28"/>
      <c r="J10" s="28"/>
      <c r="AH10" s="16" t="s">
        <v>11</v>
      </c>
      <c r="AI10" s="16" t="s">
        <v>10</v>
      </c>
      <c r="AJ10" s="3" t="s">
        <v>5</v>
      </c>
      <c r="AK10" s="3" t="s">
        <v>2</v>
      </c>
      <c r="AL10" s="3" t="s">
        <v>4</v>
      </c>
      <c r="AM10" s="16" t="s">
        <v>6</v>
      </c>
    </row>
    <row r="11" spans="2:53" s="4" customFormat="1" x14ac:dyDescent="0.2">
      <c r="B11" s="17"/>
      <c r="C11" s="53"/>
      <c r="D11" s="29" t="s">
        <v>11</v>
      </c>
      <c r="E11" s="33" t="s">
        <v>0</v>
      </c>
      <c r="F11" s="34" t="s">
        <v>45</v>
      </c>
      <c r="G11" s="32"/>
      <c r="H11" s="35">
        <v>853.16200000000003</v>
      </c>
      <c r="I11" s="32"/>
      <c r="J11" s="32"/>
      <c r="AH11" s="18" t="s">
        <v>11</v>
      </c>
      <c r="AI11" s="18" t="s">
        <v>10</v>
      </c>
      <c r="AJ11" s="4" t="s">
        <v>10</v>
      </c>
      <c r="AK11" s="4" t="s">
        <v>2</v>
      </c>
      <c r="AL11" s="4" t="s">
        <v>4</v>
      </c>
      <c r="AM11" s="18" t="s">
        <v>6</v>
      </c>
    </row>
    <row r="12" spans="2:53" s="5" customFormat="1" x14ac:dyDescent="0.2">
      <c r="B12" s="19"/>
      <c r="C12" s="54"/>
      <c r="D12" s="29" t="s">
        <v>11</v>
      </c>
      <c r="E12" s="37" t="s">
        <v>0</v>
      </c>
      <c r="F12" s="38" t="s">
        <v>13</v>
      </c>
      <c r="G12" s="36"/>
      <c r="H12" s="39">
        <v>853.16200000000003</v>
      </c>
      <c r="I12" s="36"/>
      <c r="J12" s="36"/>
      <c r="AH12" s="20" t="s">
        <v>11</v>
      </c>
      <c r="AI12" s="20" t="s">
        <v>10</v>
      </c>
      <c r="AJ12" s="5" t="s">
        <v>9</v>
      </c>
      <c r="AK12" s="5" t="s">
        <v>2</v>
      </c>
      <c r="AL12" s="5" t="s">
        <v>5</v>
      </c>
      <c r="AM12" s="20" t="s">
        <v>6</v>
      </c>
    </row>
    <row r="13" spans="2:53" s="1" customFormat="1" ht="37.9" customHeight="1" x14ac:dyDescent="0.2">
      <c r="B13" s="11"/>
      <c r="C13" s="55" t="s">
        <v>46</v>
      </c>
      <c r="D13" s="40" t="s">
        <v>17</v>
      </c>
      <c r="E13" s="41" t="s">
        <v>47</v>
      </c>
      <c r="F13" s="42" t="s">
        <v>48</v>
      </c>
      <c r="G13" s="43" t="s">
        <v>8</v>
      </c>
      <c r="H13" s="44">
        <v>2.133</v>
      </c>
      <c r="I13" s="45"/>
      <c r="J13" s="45">
        <f>ROUND(I13*H13,2)</f>
        <v>0</v>
      </c>
      <c r="K13" s="21"/>
      <c r="AF13" s="13" t="s">
        <v>16</v>
      </c>
      <c r="AH13" s="13" t="s">
        <v>17</v>
      </c>
      <c r="AI13" s="13" t="s">
        <v>10</v>
      </c>
      <c r="AM13" s="6" t="s">
        <v>6</v>
      </c>
      <c r="AS13" s="14" t="e">
        <f>IF(#REF!="základná",J13,0)</f>
        <v>#REF!</v>
      </c>
      <c r="AT13" s="14" t="e">
        <f>IF(#REF!="znížená",J13,0)</f>
        <v>#REF!</v>
      </c>
      <c r="AU13" s="14" t="e">
        <f>IF(#REF!="zákl. prenesená",J13,0)</f>
        <v>#REF!</v>
      </c>
      <c r="AV13" s="14" t="e">
        <f>IF(#REF!="zníž. prenesená",J13,0)</f>
        <v>#REF!</v>
      </c>
      <c r="AW13" s="14" t="e">
        <f>IF(#REF!="nulová",J13,0)</f>
        <v>#REF!</v>
      </c>
      <c r="AX13" s="6" t="s">
        <v>10</v>
      </c>
      <c r="AY13" s="14">
        <f>ROUND(I13*H13,2)</f>
        <v>0</v>
      </c>
      <c r="AZ13" s="6" t="s">
        <v>15</v>
      </c>
      <c r="BA13" s="13" t="s">
        <v>49</v>
      </c>
    </row>
    <row r="14" spans="2:53" s="1" customFormat="1" ht="24.2" customHeight="1" x14ac:dyDescent="0.2">
      <c r="B14" s="11"/>
      <c r="C14" s="51" t="s">
        <v>50</v>
      </c>
      <c r="D14" s="22" t="s">
        <v>7</v>
      </c>
      <c r="E14" s="23" t="s">
        <v>51</v>
      </c>
      <c r="F14" s="24" t="s">
        <v>52</v>
      </c>
      <c r="G14" s="25" t="s">
        <v>14</v>
      </c>
      <c r="H14" s="26">
        <v>75.784999999999997</v>
      </c>
      <c r="I14" s="27"/>
      <c r="J14" s="27">
        <f>ROUND(I14*H14,2)</f>
        <v>0</v>
      </c>
      <c r="K14" s="12"/>
      <c r="AF14" s="13" t="s">
        <v>15</v>
      </c>
      <c r="AH14" s="13" t="s">
        <v>7</v>
      </c>
      <c r="AI14" s="13" t="s">
        <v>10</v>
      </c>
      <c r="AM14" s="6" t="s">
        <v>6</v>
      </c>
      <c r="AS14" s="14" t="e">
        <f>IF(#REF!="základná",J14,0)</f>
        <v>#REF!</v>
      </c>
      <c r="AT14" s="14" t="e">
        <f>IF(#REF!="znížená",J14,0)</f>
        <v>#REF!</v>
      </c>
      <c r="AU14" s="14" t="e">
        <f>IF(#REF!="zákl. prenesená",J14,0)</f>
        <v>#REF!</v>
      </c>
      <c r="AV14" s="14" t="e">
        <f>IF(#REF!="zníž. prenesená",J14,0)</f>
        <v>#REF!</v>
      </c>
      <c r="AW14" s="14" t="e">
        <f>IF(#REF!="nulová",J14,0)</f>
        <v>#REF!</v>
      </c>
      <c r="AX14" s="6" t="s">
        <v>10</v>
      </c>
      <c r="AY14" s="14">
        <f>ROUND(I14*H14,2)</f>
        <v>0</v>
      </c>
      <c r="AZ14" s="6" t="s">
        <v>15</v>
      </c>
      <c r="BA14" s="13" t="s">
        <v>53</v>
      </c>
    </row>
    <row r="15" spans="2:53" s="3" customFormat="1" x14ac:dyDescent="0.2">
      <c r="B15" s="15"/>
      <c r="C15" s="52"/>
      <c r="D15" s="29" t="s">
        <v>11</v>
      </c>
      <c r="E15" s="30" t="s">
        <v>0</v>
      </c>
      <c r="F15" s="31" t="s">
        <v>54</v>
      </c>
      <c r="G15" s="28"/>
      <c r="H15" s="30" t="s">
        <v>0</v>
      </c>
      <c r="I15" s="28"/>
      <c r="J15" s="28"/>
      <c r="AH15" s="16" t="s">
        <v>11</v>
      </c>
      <c r="AI15" s="16" t="s">
        <v>10</v>
      </c>
      <c r="AJ15" s="3" t="s">
        <v>5</v>
      </c>
      <c r="AK15" s="3" t="s">
        <v>2</v>
      </c>
      <c r="AL15" s="3" t="s">
        <v>4</v>
      </c>
      <c r="AM15" s="16" t="s">
        <v>6</v>
      </c>
    </row>
    <row r="16" spans="2:53" s="4" customFormat="1" x14ac:dyDescent="0.2">
      <c r="B16" s="17"/>
      <c r="C16" s="53"/>
      <c r="D16" s="29" t="s">
        <v>11</v>
      </c>
      <c r="E16" s="33" t="s">
        <v>0</v>
      </c>
      <c r="F16" s="34" t="s">
        <v>19</v>
      </c>
      <c r="G16" s="32"/>
      <c r="H16" s="35">
        <v>10.885</v>
      </c>
      <c r="I16" s="32"/>
      <c r="J16" s="32"/>
      <c r="AH16" s="18" t="s">
        <v>11</v>
      </c>
      <c r="AI16" s="18" t="s">
        <v>10</v>
      </c>
      <c r="AJ16" s="4" t="s">
        <v>10</v>
      </c>
      <c r="AK16" s="4" t="s">
        <v>2</v>
      </c>
      <c r="AL16" s="4" t="s">
        <v>4</v>
      </c>
      <c r="AM16" s="18" t="s">
        <v>6</v>
      </c>
    </row>
    <row r="17" spans="2:53" s="4" customFormat="1" x14ac:dyDescent="0.2">
      <c r="B17" s="17"/>
      <c r="C17" s="53"/>
      <c r="D17" s="29" t="s">
        <v>11</v>
      </c>
      <c r="E17" s="33" t="s">
        <v>0</v>
      </c>
      <c r="F17" s="34" t="s">
        <v>20</v>
      </c>
      <c r="G17" s="32"/>
      <c r="H17" s="35">
        <v>4.8929999999999998</v>
      </c>
      <c r="I17" s="32"/>
      <c r="J17" s="32"/>
      <c r="AH17" s="18" t="s">
        <v>11</v>
      </c>
      <c r="AI17" s="18" t="s">
        <v>10</v>
      </c>
      <c r="AJ17" s="4" t="s">
        <v>10</v>
      </c>
      <c r="AK17" s="4" t="s">
        <v>2</v>
      </c>
      <c r="AL17" s="4" t="s">
        <v>4</v>
      </c>
      <c r="AM17" s="18" t="s">
        <v>6</v>
      </c>
    </row>
    <row r="18" spans="2:53" s="4" customFormat="1" x14ac:dyDescent="0.2">
      <c r="B18" s="17"/>
      <c r="C18" s="53"/>
      <c r="D18" s="29" t="s">
        <v>11</v>
      </c>
      <c r="E18" s="33" t="s">
        <v>0</v>
      </c>
      <c r="F18" s="34" t="s">
        <v>21</v>
      </c>
      <c r="G18" s="32"/>
      <c r="H18" s="35">
        <v>16.995000000000001</v>
      </c>
      <c r="I18" s="32"/>
      <c r="J18" s="32"/>
      <c r="AH18" s="18" t="s">
        <v>11</v>
      </c>
      <c r="AI18" s="18" t="s">
        <v>10</v>
      </c>
      <c r="AJ18" s="4" t="s">
        <v>10</v>
      </c>
      <c r="AK18" s="4" t="s">
        <v>2</v>
      </c>
      <c r="AL18" s="4" t="s">
        <v>4</v>
      </c>
      <c r="AM18" s="18" t="s">
        <v>6</v>
      </c>
    </row>
    <row r="19" spans="2:53" s="3" customFormat="1" x14ac:dyDescent="0.2">
      <c r="B19" s="15"/>
      <c r="C19" s="52"/>
      <c r="D19" s="29" t="s">
        <v>11</v>
      </c>
      <c r="E19" s="30" t="s">
        <v>0</v>
      </c>
      <c r="F19" s="31" t="s">
        <v>55</v>
      </c>
      <c r="G19" s="28"/>
      <c r="H19" s="30" t="s">
        <v>0</v>
      </c>
      <c r="I19" s="28"/>
      <c r="J19" s="28"/>
      <c r="AH19" s="16" t="s">
        <v>11</v>
      </c>
      <c r="AI19" s="16" t="s">
        <v>10</v>
      </c>
      <c r="AJ19" s="3" t="s">
        <v>5</v>
      </c>
      <c r="AK19" s="3" t="s">
        <v>2</v>
      </c>
      <c r="AL19" s="3" t="s">
        <v>4</v>
      </c>
      <c r="AM19" s="16" t="s">
        <v>6</v>
      </c>
    </row>
    <row r="20" spans="2:53" s="4" customFormat="1" x14ac:dyDescent="0.2">
      <c r="B20" s="17"/>
      <c r="C20" s="53"/>
      <c r="D20" s="29" t="s">
        <v>11</v>
      </c>
      <c r="E20" s="33" t="s">
        <v>0</v>
      </c>
      <c r="F20" s="34" t="s">
        <v>18</v>
      </c>
      <c r="G20" s="32"/>
      <c r="H20" s="35">
        <v>43.012</v>
      </c>
      <c r="I20" s="32"/>
      <c r="J20" s="32"/>
      <c r="AH20" s="18" t="s">
        <v>11</v>
      </c>
      <c r="AI20" s="18" t="s">
        <v>10</v>
      </c>
      <c r="AJ20" s="4" t="s">
        <v>10</v>
      </c>
      <c r="AK20" s="4" t="s">
        <v>2</v>
      </c>
      <c r="AL20" s="4" t="s">
        <v>4</v>
      </c>
      <c r="AM20" s="18" t="s">
        <v>6</v>
      </c>
    </row>
    <row r="21" spans="2:53" s="5" customFormat="1" x14ac:dyDescent="0.2">
      <c r="B21" s="19"/>
      <c r="C21" s="54"/>
      <c r="D21" s="29" t="s">
        <v>11</v>
      </c>
      <c r="E21" s="37" t="s">
        <v>0</v>
      </c>
      <c r="F21" s="38" t="s">
        <v>13</v>
      </c>
      <c r="G21" s="36"/>
      <c r="H21" s="39">
        <v>75.784999999999997</v>
      </c>
      <c r="I21" s="36"/>
      <c r="J21" s="36"/>
      <c r="AH21" s="20" t="s">
        <v>11</v>
      </c>
      <c r="AI21" s="20" t="s">
        <v>10</v>
      </c>
      <c r="AJ21" s="5" t="s">
        <v>9</v>
      </c>
      <c r="AK21" s="5" t="s">
        <v>2</v>
      </c>
      <c r="AL21" s="5" t="s">
        <v>5</v>
      </c>
      <c r="AM21" s="20" t="s">
        <v>6</v>
      </c>
    </row>
    <row r="22" spans="2:53" s="1" customFormat="1" ht="24.2" customHeight="1" x14ac:dyDescent="0.2">
      <c r="B22" s="11"/>
      <c r="C22" s="51" t="s">
        <v>56</v>
      </c>
      <c r="D22" s="22" t="s">
        <v>7</v>
      </c>
      <c r="E22" s="23" t="s">
        <v>57</v>
      </c>
      <c r="F22" s="24" t="s">
        <v>58</v>
      </c>
      <c r="G22" s="25" t="s">
        <v>14</v>
      </c>
      <c r="H22" s="26">
        <v>76.453000000000003</v>
      </c>
      <c r="I22" s="27"/>
      <c r="J22" s="27">
        <f>ROUND(I22*H22,2)</f>
        <v>0</v>
      </c>
      <c r="K22" s="12"/>
      <c r="AF22" s="13" t="s">
        <v>15</v>
      </c>
      <c r="AH22" s="13" t="s">
        <v>7</v>
      </c>
      <c r="AI22" s="13" t="s">
        <v>10</v>
      </c>
      <c r="AM22" s="6" t="s">
        <v>6</v>
      </c>
      <c r="AS22" s="14" t="e">
        <f>IF(#REF!="základná",J22,0)</f>
        <v>#REF!</v>
      </c>
      <c r="AT22" s="14" t="e">
        <f>IF(#REF!="znížená",J22,0)</f>
        <v>#REF!</v>
      </c>
      <c r="AU22" s="14" t="e">
        <f>IF(#REF!="zákl. prenesená",J22,0)</f>
        <v>#REF!</v>
      </c>
      <c r="AV22" s="14" t="e">
        <f>IF(#REF!="zníž. prenesená",J22,0)</f>
        <v>#REF!</v>
      </c>
      <c r="AW22" s="14" t="e">
        <f>IF(#REF!="nulová",J22,0)</f>
        <v>#REF!</v>
      </c>
      <c r="AX22" s="6" t="s">
        <v>10</v>
      </c>
      <c r="AY22" s="14">
        <f>ROUND(I22*H22,2)</f>
        <v>0</v>
      </c>
      <c r="AZ22" s="6" t="s">
        <v>15</v>
      </c>
      <c r="BA22" s="13" t="s">
        <v>59</v>
      </c>
    </row>
    <row r="23" spans="2:53" s="3" customFormat="1" x14ac:dyDescent="0.2">
      <c r="B23" s="15"/>
      <c r="C23" s="52"/>
      <c r="D23" s="29" t="s">
        <v>11</v>
      </c>
      <c r="E23" s="30" t="s">
        <v>0</v>
      </c>
      <c r="F23" s="31" t="s">
        <v>12</v>
      </c>
      <c r="G23" s="28"/>
      <c r="H23" s="30" t="s">
        <v>0</v>
      </c>
      <c r="I23" s="28"/>
      <c r="J23" s="28"/>
      <c r="AH23" s="16" t="s">
        <v>11</v>
      </c>
      <c r="AI23" s="16" t="s">
        <v>10</v>
      </c>
      <c r="AJ23" s="3" t="s">
        <v>5</v>
      </c>
      <c r="AK23" s="3" t="s">
        <v>2</v>
      </c>
      <c r="AL23" s="3" t="s">
        <v>4</v>
      </c>
      <c r="AM23" s="16" t="s">
        <v>6</v>
      </c>
    </row>
    <row r="24" spans="2:53" s="4" customFormat="1" x14ac:dyDescent="0.2">
      <c r="B24" s="17"/>
      <c r="C24" s="53"/>
      <c r="D24" s="29" t="s">
        <v>11</v>
      </c>
      <c r="E24" s="33" t="s">
        <v>0</v>
      </c>
      <c r="F24" s="34" t="s">
        <v>60</v>
      </c>
      <c r="G24" s="32"/>
      <c r="H24" s="35">
        <v>76.453000000000003</v>
      </c>
      <c r="I24" s="32"/>
      <c r="J24" s="32"/>
      <c r="AH24" s="18" t="s">
        <v>11</v>
      </c>
      <c r="AI24" s="18" t="s">
        <v>10</v>
      </c>
      <c r="AJ24" s="4" t="s">
        <v>10</v>
      </c>
      <c r="AK24" s="4" t="s">
        <v>2</v>
      </c>
      <c r="AL24" s="4" t="s">
        <v>4</v>
      </c>
      <c r="AM24" s="18" t="s">
        <v>6</v>
      </c>
    </row>
    <row r="25" spans="2:53" s="5" customFormat="1" x14ac:dyDescent="0.2">
      <c r="B25" s="19"/>
      <c r="C25" s="54"/>
      <c r="D25" s="29" t="s">
        <v>11</v>
      </c>
      <c r="E25" s="37" t="s">
        <v>0</v>
      </c>
      <c r="F25" s="38" t="s">
        <v>13</v>
      </c>
      <c r="G25" s="36"/>
      <c r="H25" s="39">
        <v>76.453000000000003</v>
      </c>
      <c r="I25" s="36"/>
      <c r="J25" s="36"/>
      <c r="AH25" s="20" t="s">
        <v>11</v>
      </c>
      <c r="AI25" s="20" t="s">
        <v>10</v>
      </c>
      <c r="AJ25" s="5" t="s">
        <v>9</v>
      </c>
      <c r="AK25" s="5" t="s">
        <v>2</v>
      </c>
      <c r="AL25" s="5" t="s">
        <v>5</v>
      </c>
      <c r="AM25" s="20" t="s">
        <v>6</v>
      </c>
    </row>
    <row r="26" spans="2:53" s="1" customFormat="1" ht="24.2" customHeight="1" x14ac:dyDescent="0.2">
      <c r="B26" s="11"/>
      <c r="C26" s="51" t="s">
        <v>61</v>
      </c>
      <c r="D26" s="22" t="s">
        <v>7</v>
      </c>
      <c r="E26" s="23" t="s">
        <v>62</v>
      </c>
      <c r="F26" s="24" t="s">
        <v>63</v>
      </c>
      <c r="G26" s="25" t="s">
        <v>23</v>
      </c>
      <c r="H26" s="26">
        <v>167.41499999999999</v>
      </c>
      <c r="I26" s="27"/>
      <c r="J26" s="27">
        <f>ROUND(I26*H26,2)</f>
        <v>0</v>
      </c>
      <c r="K26" s="12"/>
      <c r="AF26" s="13" t="s">
        <v>15</v>
      </c>
      <c r="AH26" s="13" t="s">
        <v>7</v>
      </c>
      <c r="AI26" s="13" t="s">
        <v>10</v>
      </c>
      <c r="AM26" s="6" t="s">
        <v>6</v>
      </c>
      <c r="AS26" s="14" t="e">
        <f>IF(#REF!="základná",J26,0)</f>
        <v>#REF!</v>
      </c>
      <c r="AT26" s="14" t="e">
        <f>IF(#REF!="znížená",J26,0)</f>
        <v>#REF!</v>
      </c>
      <c r="AU26" s="14" t="e">
        <f>IF(#REF!="zákl. prenesená",J26,0)</f>
        <v>#REF!</v>
      </c>
      <c r="AV26" s="14" t="e">
        <f>IF(#REF!="zníž. prenesená",J26,0)</f>
        <v>#REF!</v>
      </c>
      <c r="AW26" s="14" t="e">
        <f>IF(#REF!="nulová",J26,0)</f>
        <v>#REF!</v>
      </c>
      <c r="AX26" s="6" t="s">
        <v>10</v>
      </c>
      <c r="AY26" s="14">
        <f>ROUND(I26*H26,2)</f>
        <v>0</v>
      </c>
      <c r="AZ26" s="6" t="s">
        <v>15</v>
      </c>
      <c r="BA26" s="13" t="s">
        <v>64</v>
      </c>
    </row>
    <row r="40" spans="4:10" x14ac:dyDescent="0.2">
      <c r="D40" s="56"/>
      <c r="E40" s="56"/>
      <c r="F40" s="56"/>
      <c r="G40" s="56"/>
      <c r="H40" s="56"/>
      <c r="I40" s="56"/>
      <c r="J40" s="56"/>
    </row>
    <row r="41" spans="4:10" x14ac:dyDescent="0.2">
      <c r="D41" s="56"/>
      <c r="E41" s="56"/>
      <c r="F41" s="56"/>
      <c r="G41" s="56"/>
      <c r="H41" s="56"/>
      <c r="I41" s="56"/>
      <c r="J41" s="56"/>
    </row>
    <row r="42" spans="4:10" x14ac:dyDescent="0.2">
      <c r="D42" s="56"/>
      <c r="E42" s="56"/>
      <c r="F42" s="56"/>
      <c r="G42" s="56"/>
      <c r="H42" s="56"/>
      <c r="I42" s="56"/>
      <c r="J42" s="56"/>
    </row>
    <row r="43" spans="4:10" x14ac:dyDescent="0.2">
      <c r="D43" s="56"/>
      <c r="E43" s="56"/>
      <c r="F43" s="56"/>
      <c r="G43" s="56"/>
      <c r="H43" s="56"/>
      <c r="I43" s="56"/>
      <c r="J43" s="56"/>
    </row>
  </sheetData>
  <mergeCells count="1">
    <mergeCell ref="D40:J43"/>
  </mergeCells>
  <pageMargins left="0.39370078740157483" right="0.39370078740157483" top="0.39370078740157483" bottom="0.39370078740157483" header="0" footer="0"/>
  <pageSetup paperSize="9" scale="59" fitToHeight="100" orientation="portrait" horizontalDpi="1200" verticalDpi="1200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FC1E5F73927C4B85C96DAD7AA71994" ma:contentTypeVersion="16" ma:contentTypeDescription="Umožňuje vytvoriť nový dokument." ma:contentTypeScope="" ma:versionID="5447df20304e47b61e945ed0e667aecc">
  <xsd:schema xmlns:xsd="http://www.w3.org/2001/XMLSchema" xmlns:xs="http://www.w3.org/2001/XMLSchema" xmlns:p="http://schemas.microsoft.com/office/2006/metadata/properties" xmlns:ns2="acc58529-e223-4eec-a139-d017205275f3" xmlns:ns3="da420f98-a631-4690-a26f-80556e7cd3b3" targetNamespace="http://schemas.microsoft.com/office/2006/metadata/properties" ma:root="true" ma:fieldsID="d887f294ef03da52ef4256c7cb8b5705" ns2:_="" ns3:_="">
    <xsd:import namespace="acc58529-e223-4eec-a139-d017205275f3"/>
    <xsd:import namespace="da420f98-a631-4690-a26f-80556e7cd3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58529-e223-4eec-a139-d017205275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ee74a9cd-3291-4e76-b090-b0f9180f83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20f98-a631-4690-a26f-80556e7cd3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9af54f-d225-46b3-afc1-d6f508a328f9}" ma:internalName="TaxCatchAll" ma:showField="CatchAllData" ma:web="da420f98-a631-4690-a26f-80556e7cd3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C7E0C5-8AEA-41AF-B9AF-26B3C518A2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c58529-e223-4eec-a139-d017205275f3"/>
    <ds:schemaRef ds:uri="da420f98-a631-4690-a26f-80556e7cd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3C83B8-39BA-42BA-B88A-01BAA3B11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01 - Architektonicko-stav...</vt:lpstr>
      <vt:lpstr>'01 - Architektonicko-stav...'!Oblast_tisku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Pilnik</dc:creator>
  <cp:lastModifiedBy>MaK</cp:lastModifiedBy>
  <cp:lastPrinted>2022-10-06T08:46:06Z</cp:lastPrinted>
  <dcterms:created xsi:type="dcterms:W3CDTF">2022-08-15T05:10:55Z</dcterms:created>
  <dcterms:modified xsi:type="dcterms:W3CDTF">2022-12-31T11:43:21Z</dcterms:modified>
</cp:coreProperties>
</file>