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chodní případy Praha\BD Lysolaje\=poptávky a cenové nabídky=\Sadové úpravy\poptávka\"/>
    </mc:Choice>
  </mc:AlternateContent>
  <xr:revisionPtr revIDLastSave="0" documentId="8_{F2209FBC-8B2F-47BE-AB5B-4966035BDDC9}" xr6:coauthVersionLast="47" xr6:coauthVersionMax="47" xr10:uidLastSave="{00000000-0000-0000-0000-000000000000}"/>
  <bookViews>
    <workbookView xWindow="-108" yWindow="-108" windowWidth="23256" windowHeight="12576" activeTab="1" xr2:uid="{DFF03263-8B0B-4170-AD47-300E13984E78}"/>
  </bookViews>
  <sheets>
    <sheet name="REKAPITULACE" sheetId="2" r:id="rId1"/>
    <sheet name="SAD, KOM, PŘÍPOJKY" sheetId="8" r:id="rId2"/>
  </sheets>
  <definedNames>
    <definedName name="_xlnm._FilterDatabase" localSheetId="1" hidden="1">'SAD, KOM, PŘÍPOJKY'!$A$7:$I$114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8" l="1"/>
  <c r="D3" i="8"/>
  <c r="I113" i="8"/>
  <c r="I112" i="8"/>
  <c r="I111" i="8"/>
  <c r="I110" i="8"/>
  <c r="I109" i="8"/>
  <c r="I108" i="8"/>
  <c r="I107" i="8"/>
  <c r="I106" i="8"/>
  <c r="I104" i="8" l="1"/>
  <c r="A10" i="8" l="1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2" i="8"/>
  <c r="I71" i="8"/>
  <c r="I70" i="8"/>
  <c r="I69" i="8"/>
  <c r="I68" i="8"/>
  <c r="I67" i="8"/>
  <c r="I65" i="8"/>
  <c r="I64" i="8"/>
  <c r="I63" i="8"/>
  <c r="I62" i="8"/>
  <c r="I61" i="8"/>
  <c r="I60" i="8"/>
  <c r="I59" i="8"/>
  <c r="I58" i="8"/>
  <c r="I57" i="8"/>
  <c r="I56" i="8"/>
  <c r="I55" i="8"/>
  <c r="I54" i="8"/>
  <c r="I51" i="8"/>
  <c r="I50" i="8"/>
  <c r="I49" i="8"/>
  <c r="I48" i="8"/>
  <c r="I47" i="8"/>
  <c r="I46" i="8"/>
  <c r="I45" i="8"/>
  <c r="I44" i="8"/>
  <c r="I43" i="8"/>
  <c r="I42" i="8"/>
  <c r="I40" i="8"/>
  <c r="I39" i="8"/>
  <c r="I38" i="8"/>
  <c r="I36" i="8"/>
  <c r="I35" i="8"/>
  <c r="I32" i="8"/>
  <c r="I29" i="8"/>
  <c r="I27" i="8"/>
  <c r="I24" i="8"/>
  <c r="I23" i="8"/>
  <c r="I22" i="8"/>
  <c r="I21" i="8"/>
  <c r="I20" i="8"/>
  <c r="I19" i="8"/>
  <c r="I17" i="8"/>
  <c r="I16" i="8"/>
  <c r="I15" i="8"/>
  <c r="I14" i="8"/>
  <c r="I13" i="8"/>
  <c r="I12" i="8"/>
  <c r="I11" i="8"/>
  <c r="I10" i="8"/>
  <c r="I9" i="8" l="1"/>
  <c r="I53" i="8"/>
  <c r="I18" i="8"/>
  <c r="I73" i="8"/>
  <c r="I37" i="8"/>
  <c r="I66" i="8"/>
  <c r="I25" i="8"/>
  <c r="I41" i="8"/>
  <c r="A11" i="8"/>
  <c r="A12" i="8" s="1"/>
  <c r="I8" i="8" l="1"/>
  <c r="A13" i="8"/>
  <c r="I114" i="8" l="1"/>
  <c r="C10" i="2" s="1"/>
  <c r="A14" i="8"/>
  <c r="A15" i="8" l="1"/>
  <c r="A16" i="8" l="1"/>
  <c r="A17" i="8" l="1"/>
  <c r="A18" i="8" l="1"/>
  <c r="A19" i="8" l="1"/>
  <c r="A20" i="8" l="1"/>
  <c r="A21" i="8" l="1"/>
  <c r="A22" i="8" l="1"/>
  <c r="A23" i="8" l="1"/>
  <c r="A24" i="8" l="1"/>
  <c r="A25" i="8" l="1"/>
  <c r="A26" i="8" l="1"/>
  <c r="A27" i="8" l="1"/>
  <c r="A28" i="8" l="1"/>
  <c r="A29" i="8" s="1"/>
  <c r="A30" i="8" l="1"/>
  <c r="A31" i="8" l="1"/>
  <c r="A32" i="8" s="1"/>
  <c r="A33" i="8" l="1"/>
  <c r="A34" i="8" l="1"/>
  <c r="A35" i="8" l="1"/>
  <c r="A36" i="8" l="1"/>
  <c r="A37" i="8" l="1"/>
  <c r="A38" i="8" l="1"/>
  <c r="A39" i="8" l="1"/>
  <c r="A40" i="8" l="1"/>
  <c r="A41" i="8" l="1"/>
  <c r="A42" i="8" l="1"/>
  <c r="A43" i="8" l="1"/>
  <c r="A44" i="8" l="1"/>
  <c r="A45" i="8" l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l="1"/>
  <c r="A57" i="8" l="1"/>
  <c r="A58" i="8" l="1"/>
  <c r="A59" i="8" l="1"/>
  <c r="A60" i="8" l="1"/>
  <c r="A61" i="8" l="1"/>
  <c r="A62" i="8" l="1"/>
  <c r="A63" i="8" l="1"/>
  <c r="A64" i="8" l="1"/>
  <c r="A65" i="8" l="1"/>
  <c r="A66" i="8" l="1"/>
  <c r="A67" i="8" l="1"/>
  <c r="A68" i="8" l="1"/>
  <c r="A69" i="8" l="1"/>
  <c r="A70" i="8" l="1"/>
  <c r="A71" i="8" l="1"/>
  <c r="A72" i="8" l="1"/>
  <c r="A73" i="8" l="1"/>
  <c r="A74" i="8" l="1"/>
  <c r="A75" i="8" l="1"/>
  <c r="A76" i="8" l="1"/>
  <c r="A77" i="8" l="1"/>
  <c r="A78" i="8" l="1"/>
  <c r="A79" i="8" l="1"/>
  <c r="A80" i="8" l="1"/>
  <c r="A81" i="8" l="1"/>
  <c r="A82" i="8" l="1"/>
  <c r="A83" i="8" l="1"/>
  <c r="A84" i="8" l="1"/>
  <c r="A85" i="8" l="1"/>
  <c r="A86" i="8" l="1"/>
  <c r="A87" i="8" l="1"/>
  <c r="A88" i="8" l="1"/>
  <c r="A89" i="8" l="1"/>
  <c r="A90" i="8" l="1"/>
  <c r="A91" i="8" l="1"/>
  <c r="A92" i="8" l="1"/>
  <c r="A93" i="8" l="1"/>
  <c r="A94" i="8" l="1"/>
  <c r="A95" i="8" l="1"/>
  <c r="A96" i="8" l="1"/>
  <c r="A97" i="8" l="1"/>
  <c r="A98" i="8" l="1"/>
  <c r="A99" i="8" l="1"/>
  <c r="A100" i="8" l="1"/>
  <c r="A101" i="8" l="1"/>
  <c r="A102" i="8" l="1"/>
  <c r="A103" i="8" l="1"/>
  <c r="A106" i="8" l="1"/>
  <c r="A107" i="8" s="1"/>
  <c r="A108" i="8" s="1"/>
  <c r="A109" i="8" l="1"/>
  <c r="A110" i="8" s="1"/>
  <c r="A111" i="8" s="1"/>
  <c r="A112" i="8" s="1"/>
  <c r="A113" i="8" s="1"/>
  <c r="C11" i="2" l="1"/>
  <c r="C13" i="2" s="1"/>
</calcChain>
</file>

<file path=xl/sharedStrings.xml><?xml version="1.0" encoding="utf-8"?>
<sst xmlns="http://schemas.openxmlformats.org/spreadsheetml/2006/main" count="371" uniqueCount="179">
  <si>
    <t>Název položky</t>
  </si>
  <si>
    <t>MJ</t>
  </si>
  <si>
    <t>množství</t>
  </si>
  <si>
    <t>m2</t>
  </si>
  <si>
    <t>p.č.</t>
  </si>
  <si>
    <t>cena</t>
  </si>
  <si>
    <t>jedn. cena</t>
  </si>
  <si>
    <t>PŘEDMĚT:</t>
  </si>
  <si>
    <t>AKCE:</t>
  </si>
  <si>
    <t>ROZPOČET STAVBY</t>
  </si>
  <si>
    <t>Obytný soubor Lysolaje, parc. č. 284 a 285 ; Praha 6 - Lysolaje</t>
  </si>
  <si>
    <t>DATUM:</t>
  </si>
  <si>
    <t>POZNÁMKA:</t>
  </si>
  <si>
    <t>díl</t>
  </si>
  <si>
    <t>ks</t>
  </si>
  <si>
    <t>SADOVÉ ÚPRAVY, KOMUNIKACE, PŘÍPOJKY</t>
  </si>
  <si>
    <t>SAD</t>
  </si>
  <si>
    <t>SADOVÉ ÚPRAVY</t>
  </si>
  <si>
    <t>Městský mobiliář (dodávka včetně kotvení a potřebných stavebních přípomocí (základy apod.))</t>
  </si>
  <si>
    <t>Lavička bez opěrky - u potoka, délka 3m, ref. výrobek mmcite - WOODY</t>
  </si>
  <si>
    <t>Lavička bez opěrky - náměstí, délka 2m, ref. výrobek mmcite - WOODY - atyp</t>
  </si>
  <si>
    <t>Lavička s opěrkou - park, délka 3m, ref. výrobek mmcite - WOODY</t>
  </si>
  <si>
    <t>Odpadkový koš se stříškou - ocelové tělo i opláštění, bez nohy, ref. výrobek mmcite - NANUK</t>
  </si>
  <si>
    <t>Stojan na kolo, ref. výrobek mmcite - OUTSIDER</t>
  </si>
  <si>
    <t>Dřevěné kvádry na sezení - dubové - 40x40x40cm, ref. výrobek atyp</t>
  </si>
  <si>
    <t>Grilovací mísa (venkovní ohniště - průměr 82cm), ref. výrobek ohniště Klasik (www.venkovni-ohniste.cz)</t>
  </si>
  <si>
    <t>Ochranné mříže ke stromům - 140x140cm,
včetně osazovacích a kotvících prvků, ref. výrobek MiVAL - litinová mříž paprskovitá typ č. 1</t>
  </si>
  <si>
    <t>Materiály (pokládky vyčísleny čisté plochy bez rezerv a prořezů)</t>
  </si>
  <si>
    <t>Betonový obrubník tl. 50mm - soukromé zahrady + pod svahem,
včetně osazení do betonu</t>
  </si>
  <si>
    <t>Betonový obrubník tl. 80mm,
včetně osazení do betonu</t>
  </si>
  <si>
    <t>Odvodňovací chodníček - praný kačírek frakce 16-22 hl. 5cm + folie</t>
  </si>
  <si>
    <t>Ocelová pásovina (okraje mlatových ploch a výsadeb), plochá ocel 100 x 8mm, žárově pozinkovaná + ocelové trny na zabetonování. včetně kotvení</t>
  </si>
  <si>
    <t>Kokosová rohož - jižní svah + svah u parkoviště pod skalníkem, vč. kotvení, ref. výrobek např. geomall (geomanet K EKO)</t>
  </si>
  <si>
    <t>Svahové tvarovky - š.310 x d.330 x v.170mm, ve 13 řadách - přírodní povrch - šedá,
včetně betonového základu hl. 500mm a vč. obsypu tvárnic kamenivem frakce 0-32 tl. 500mm, ref. výrobek BEST Largo, přírodní</t>
  </si>
  <si>
    <t>mb</t>
  </si>
  <si>
    <t>Povrchy - dlažba (pokládky vyčísleny čisté plochy bez rezerv a prořezů)</t>
  </si>
  <si>
    <t>dlažba veřejná - zámková - skladba VP3 -  zahrnuto ve skladbě VP3, architektonicko-stavební části</t>
  </si>
  <si>
    <t>dlažební kostky na konstrukci - skladba SAD4</t>
  </si>
  <si>
    <t>dlažební kostky - skladba VP1 - zahrnuto ve skladbě VP1, architektonicko-stavební části</t>
  </si>
  <si>
    <t>litý beton na konstrukci - skladba SAD5</t>
  </si>
  <si>
    <t>dlažba teras - soukromé zahrady a okap. chodníček u objektů - skladba VP8, STR4 - zahrnuto ve skladbě střech STR4 a VP8, architektonicko-stavební části</t>
  </si>
  <si>
    <t>kačírek (říční kamenivo frakce 16-32 mm) - soukromé zahrady a vedle žlabu u parkoviště - skladba VP9, STR8 - tl. vrstvy 185mm, vč. geotextilie - zahrnuto ve skladbě střech STR8 a VP9, architektonicko-stavební části</t>
  </si>
  <si>
    <t>MZK - mlatová cesta na konstrukci - skladba SAD3</t>
  </si>
  <si>
    <t>MZK - mlatová cesta - skladba VP7 - zahrnuto ve skladbě VP7, architektonicko-stavební části</t>
  </si>
  <si>
    <t>umělý povrch - pryž - skladba VP11 - zahrnuto ve skladbě VP11, architektonicko-stavební části</t>
  </si>
  <si>
    <t>betonové dlaždice 600x600mm, výška 8cm,  štěrkové lože 150mm,
obsyp kačírkem na tl. dlažby</t>
  </si>
  <si>
    <t>vyskládané kameny - vsakovací průlehy - vel. cca 50cm,
lomový kámen</t>
  </si>
  <si>
    <t>Ostatní + herní prvky (dodávka včetně kotvení a potřebných stavebních přípomocí (základy apod.))</t>
  </si>
  <si>
    <t>Pískoviště</t>
  </si>
  <si>
    <t>Klouzačka s majákem (8057515) včetně kotvení</t>
  </si>
  <si>
    <t>Houpadlo žralok (8057428) včetně kotvení</t>
  </si>
  <si>
    <t>Sadové úpravy</t>
  </si>
  <si>
    <t>stromy k výsadbě - rostlý terén                                                       
- výsadbová velikost ok 14-16
- výsadbová jáma - objem cca. 2x zemní bal, stěny jámy zešikmené ke spodní části balu, a rozrušené pro lepší prokořenění, dno jámy lehce prokypřit, hloubka výsadbové jámy = výška balu
- 50% výměna substrátu, nový substrát přizpůsobit podmínkám na stanovišti, bez závlahové sondy, výsadbová mísa v rovině trávníku nebo osázena okolní výsadbou.
- zajištění stability vysazovaných stromů - 3 dřevěné kůly, výška 2,5m, průměr 10cm, včetně příček a úvazů
- ochrana kmene pomocí rákosových rohoží</t>
  </si>
  <si>
    <t>keřové výsadby - rostlý terén
- kontejnerované sazenice velikosti min. 20-40cm (dle velikosti druhu), dokonale prokořeněné
- pro pokryvné keře zrýt celou plochu potřebnou pro výsadbu, u pásové výsadby vytvořit rýhu
- 50% výměna substrátu, nový substrát přizpůsobit podmínkám na stanovišti</t>
  </si>
  <si>
    <t>půdopokryvné keřové výsadby - rostlý terén
- kontejnerované sazenice velikosti min. 10cm (dle velikosti druhu), dokonale prokořeněné
- zrýt celou plochu potřebnou pro výsadbu
- 100% výměna substrátu, nový substrát přizpůsobit podmínkám na stanovišti</t>
  </si>
  <si>
    <t>okrasné trávy, trvalky a keře - rostlý terén
- kontejnerované sazenice velikosti min. K9 (dle velikosti druhu), dokonale prokořeněné
- zrýt celou plochu potřebnou pro výsadbu
- 100% výměna substrátu, nový substrát přizpůsobit podmínkám na stanovišti</t>
  </si>
  <si>
    <t>trávník - rostlý terén
- travní směs W-4/1 univerzální rekreační směs (OSEVA UNI, Choceň), množství semen 2kg/100m2
- vegetační vrstva půdy tloušťka 250mm - ornice bez kamenů (max. velikost kameniva 20mm)
- podklad pod vegetační vrstvu nesmí být příliš zhutněný a nepropustný</t>
  </si>
  <si>
    <t>keřové výsadby na konstrukci - skladba SAD2</t>
  </si>
  <si>
    <t>okrasné trávy, trvalky a keře - na konstrukci - skladba SAD2</t>
  </si>
  <si>
    <t>trávník - na konstrukci - skladba SAD1</t>
  </si>
  <si>
    <t>soukromé zahrady - rostlý terén
- travní směs W-4/1 univerzální rekreační směs (OSEVA UNI, Choceň), množství semen 2kg/100m2
- vegetační vrstva půdy tloušťka 250mm - ornice bez kamenů (max. velikost kameniva 20mm)
- podklad pod vegetační vrstvu nesmí být příliš zhutněný a nepropustný</t>
  </si>
  <si>
    <t>soukromé zahrady - na konstrukci - skladba SAD1</t>
  </si>
  <si>
    <t>soukromé zahrady - střešní terasa - zahrnuto ve skladbě střech STR6, architektonicko-stavební části</t>
  </si>
  <si>
    <t>č. 1</t>
  </si>
  <si>
    <t>Ginkgo biloba 'EIFFEL', jinan dvojlaločný, výsadbová velikost VK ok 14-16, vysokokmen - výška zapěstování koruny 200-220cm (180-200cm)</t>
  </si>
  <si>
    <t>č. 12</t>
  </si>
  <si>
    <t>Acer campestre, javor babyka, výsadbová velikost VK ok 14-16, vysokokmen - výška zapěstování koruny 200-220cm (180-200cm)</t>
  </si>
  <si>
    <t>č. 2</t>
  </si>
  <si>
    <t>Acer pseudoplatanus 'Worleei', javor klen, výsadbová velikost VK ok 14-16, vysokokmen - výška zapěstování koruny 200-220cm (180-200cm)</t>
  </si>
  <si>
    <t>č. 3</t>
  </si>
  <si>
    <t>Acer rubrum 'Red Sunset', javor červený, výsadbová velikost VK ok 14-16, vysokokmen - výška zapěstování koruny 200-220cm (180-200cm)</t>
  </si>
  <si>
    <t>č. 14</t>
  </si>
  <si>
    <t>Cornus mas, dřín obecný, výsadbová velikost VK ok 14-16, vysokokmen - výška zapěstování koruny 200-220cm (180-200cm)</t>
  </si>
  <si>
    <t>č. 5</t>
  </si>
  <si>
    <t>Fraxinus excelsior 'Jaspidea', jasan ztepilý, výsadbová velikost VK ok 14-16, vysokokmen - výška zapěstování koruny 200-220cm (180-200cm)</t>
  </si>
  <si>
    <t>č. 6</t>
  </si>
  <si>
    <t>Prunus cerasifera 'Nigra', myrobalán třešňový, výsadbová velikost VK ok 14-16, vysokokmen - výška zapěstování koruny 200-220cm (180-200cm)</t>
  </si>
  <si>
    <t>č. 7</t>
  </si>
  <si>
    <t>Prunus padus 'Colorata', střemcha obecná, výsadbová velikost VK ok 14-16, vysokokmen - výška zapěstování koruny 200-220cm (180-200cm)</t>
  </si>
  <si>
    <t>č. 8</t>
  </si>
  <si>
    <t>Prunus padus 'Watereri', střemcha obecná, výsadbová velikost VK ok 14-16, vysokokmen - výška zapěstování koruny 200-220cm (180-200cm)</t>
  </si>
  <si>
    <t>č. 9</t>
  </si>
  <si>
    <t>Prunus serrulata 'Royal Burgundy', třešeň pilovitá, výsadbová velikost VK ok 14-16, vysokokmen - výška zapěstování koruny 200-220cm (180-200cm)</t>
  </si>
  <si>
    <t>č. 10</t>
  </si>
  <si>
    <t>Quercus rubra 'Aurea', dub červený, výsadbová velikost VK ok 14-16, vysokokmen - výška zapěstování koruny 200-220cm (180-200cm)</t>
  </si>
  <si>
    <t>č. 11</t>
  </si>
  <si>
    <t>Salix x erythroflexuosa, vrba červenokřivolaká, výsadbová velikost 150-200, kmen</t>
  </si>
  <si>
    <t>č. 13</t>
  </si>
  <si>
    <t>Caryopteris clandonensis 'Heavenly Blue', ořechokřídlec clandonský, výsadbová velikost 20-40</t>
  </si>
  <si>
    <t>č. 15</t>
  </si>
  <si>
    <t>Cotoneaster dammeri, skalník Dammerův, výsadbová velikost 20-40</t>
  </si>
  <si>
    <t>č. 16</t>
  </si>
  <si>
    <t>Euonymus fortunei 'Coloratus', brslen Fortunův, výsadbová velikost 20-40</t>
  </si>
  <si>
    <t>č. 21</t>
  </si>
  <si>
    <t>Lavandula angustifolia 'Hidcote', levandule lékařská, výsadbová velikost 20-40</t>
  </si>
  <si>
    <t>č. 18</t>
  </si>
  <si>
    <t>Lonicera nitida 'Maigrun', zimolez lesklý, výsadbová velikost 20-40</t>
  </si>
  <si>
    <t>č. 20</t>
  </si>
  <si>
    <t>Prunus laurocerasus 'Otto Luyken', střemcha vavřínová, výsadbová velikost 40-60</t>
  </si>
  <si>
    <t>č. 22</t>
  </si>
  <si>
    <t>Achillea DESERT EVE 'Deep Rose', řebříček, výsadbová velikost K9</t>
  </si>
  <si>
    <t>č. 23</t>
  </si>
  <si>
    <t>Allium sphaerocephalon, česnek kulatohlavý, výsadbová velikost x</t>
  </si>
  <si>
    <t>č. 24</t>
  </si>
  <si>
    <t>Aster amellus 'King George', hvězdnice chlumní, výsadbová velikost K9</t>
  </si>
  <si>
    <t>č. 25</t>
  </si>
  <si>
    <t>Carex elata, ostřice vyvýšená, výsadbová velikost K11</t>
  </si>
  <si>
    <t>č. 26</t>
  </si>
  <si>
    <t>Carex morrowii, ostřice japonská, výsadbová velikost K11</t>
  </si>
  <si>
    <t>č. 27</t>
  </si>
  <si>
    <t>Centranthus ruber 'Coccineus', mavuň červená, výsadbová velikost K9</t>
  </si>
  <si>
    <t>č. 28</t>
  </si>
  <si>
    <t>Deschampsia caespitosa 'Pálava', metlice trsnatá, výsadbová velikost K11</t>
  </si>
  <si>
    <t>č. 29</t>
  </si>
  <si>
    <t>Echinacea purpurea , třapatka nachová, výsadbová velikost K9</t>
  </si>
  <si>
    <t>č. 30</t>
  </si>
  <si>
    <t>Echinacea purpurea 'Robin Hood', třapatka nachová, výsadbová velikost K9</t>
  </si>
  <si>
    <t>č. 31</t>
  </si>
  <si>
    <t>Eryngium alpinum, máčka alpská, výsadbová velikost K9</t>
  </si>
  <si>
    <t>č. 32</t>
  </si>
  <si>
    <t>Gaura lindheimeri 'Whirling Butterflies', svíčkovec, výsadbová velikost K9</t>
  </si>
  <si>
    <t>č. 33</t>
  </si>
  <si>
    <t>Gypsophila hybrida 'Rosenschleier', šáter, výsadbová velikost K9</t>
  </si>
  <si>
    <t>č. 34</t>
  </si>
  <si>
    <t>Gypsophila paniculata 'Snowflake', šáter latnatý, výsadbová velikost K9</t>
  </si>
  <si>
    <t>č. 35</t>
  </si>
  <si>
    <t>Iris sibirica, kosatec sibiřský, výsadbová velikost K9</t>
  </si>
  <si>
    <t>č. 36</t>
  </si>
  <si>
    <t>Limonium latifolium, statice širokolistá, výsadbová velikost K9</t>
  </si>
  <si>
    <t>č. 37</t>
  </si>
  <si>
    <t>Linum hirsutum, len chlupatý, výsadbová velikost K9</t>
  </si>
  <si>
    <t>č. 38</t>
  </si>
  <si>
    <t>Lychnis coronaria, kohoutek věncový, výsadbová velikost K9</t>
  </si>
  <si>
    <t>č. 39</t>
  </si>
  <si>
    <t>Lythrum salicaria, kyprej vrbice, výsadbová velikost K9</t>
  </si>
  <si>
    <t>č. 40</t>
  </si>
  <si>
    <t>Miscanthus sinensis ´Gracillimus', ozdobnice čínská, výsadbová velikost K11</t>
  </si>
  <si>
    <t>č. 41</t>
  </si>
  <si>
    <t>Miscanthus sinensis ´Kleine Silberspinne', ozdobnice čínská, výsadbová velikost K11</t>
  </si>
  <si>
    <t>č. 42</t>
  </si>
  <si>
    <t>Osmunda regalis, podezřeň královská, výsadbová velikost K9</t>
  </si>
  <si>
    <t>č. 43</t>
  </si>
  <si>
    <t>Panicum virgatum, proso panenské, výsadbová velikost K11</t>
  </si>
  <si>
    <t>č. 44</t>
  </si>
  <si>
    <t>Panicum virgatum 'Shenandoah', proso panenské, výsadbová velikost K11</t>
  </si>
  <si>
    <t>č. 45</t>
  </si>
  <si>
    <t>Panicum virgatum 'Warrior', proso panenské, výsadbová velikost K11</t>
  </si>
  <si>
    <t>č. 46</t>
  </si>
  <si>
    <t>Pennisetum orientale, dochan východní, výsadbová velikost K11</t>
  </si>
  <si>
    <t>č. 47</t>
  </si>
  <si>
    <t>Perovskia atriplicifolia 'Blue Spire', perovskie lebedolistá, výsadbová velikost K9</t>
  </si>
  <si>
    <t>č. 48</t>
  </si>
  <si>
    <t>Perovskia atriplicifolia 'Little Spire', perovskie lebedolistá, výsadbová velikost K9</t>
  </si>
  <si>
    <t>č. 49</t>
  </si>
  <si>
    <t>Sporobolus heterolepis, opadavec, výsadbová velikost K11</t>
  </si>
  <si>
    <t>č. 50</t>
  </si>
  <si>
    <t>Stipa tenuissima, kavyl péřovitý, výsadbová velikost K9</t>
  </si>
  <si>
    <t>č. 51</t>
  </si>
  <si>
    <t>Verbena bonariensis, sporýš argentinský, výsadbová velikost K9</t>
  </si>
  <si>
    <t>CELKEM SAD, KOMUNIKACE, PŘÍPOJKY</t>
  </si>
  <si>
    <t>CELKEM bez DPH</t>
  </si>
  <si>
    <t>VP</t>
  </si>
  <si>
    <t>VENKOVNÍ POVRCHY</t>
  </si>
  <si>
    <t xml:space="preserve">OBECNÉ POZNÁMKY:  
_Všechny materiály a výrobky budou použity a osazeny dle technických podkladů výrobce včetně řešení detailů, skladeb a návazností.  
_Výrobky a materiály zahrnují i případné kotevní a spojovací prostředky, řešení těsnění, dilatací, a další potřebné příslušenství dle technických podkladů výrobce.    
_Veškeré skladby venkovních povrchů, detaily a způsob provedení budou odpovídat požadavkům příslušných ČSN v platném znění.  
_Veškeré použité materiály a povrchové úpravy budou vzorkovány.  
_Skládané povrchy budou dodržovat základní pravidlo styku 3 spár v jednom bodě, běhoun dlažby by měl být vždy kolmo na směr pohybu.  </t>
  </si>
  <si>
    <t>VP1 - areálové chodníky, žulová dlažba  tl. 80 mm (vzorkovat, výplň spár křemičitým pískem 0/2), ložná vrstva - L/P tl. 30 mm (štěrk frakce 2-4 mm o min. tloušťce 40 mm), štěrkodrť - ŠDB 0/32 GN tl. 150 mm (míra zhutnění dle ČSN 73 6126 - min. 50MPa), hutněná pláň / násyp (míra zhutnění dle ČSN 73 6126 - min. 30MPa) dle skladeb VP</t>
  </si>
  <si>
    <t>VP11 - pryžový povrch hřiště, vrchní vrstva pryžová tl. 10 mm EPDM – celoprobarvený umělý kaučuk, PU pojivo, základní vrstva pryžová tl. 25 mm vrstva SBR – recyklovaná technická pryž, PU pojivo, ŠD frakce 0-4 mm tl. 20 mm, frakce kameniva 0 - 32 mm tl. 200 mm, hutněná pláň / násyp míra zhutnění dle ČSN 73 6126  (min. 25MPa) dle skladeb VP</t>
  </si>
  <si>
    <t>VP9 - okapový chodníček, kačírek tl. 185 mm fr. 16-32 mm (okapový chodník š. 250mm), zahradni obrubník tl. 50mm, hutněná pláň / násyp (míra zhutnění dle ČSN 73 6126  (min. 30MPa) dle skladeb VP</t>
  </si>
  <si>
    <t>VP8 - dlažba zahradní terasy, dlažba s vymývaným povrchem do exteriéru tl. 40 mm (velkoformátová dlažba s vymývaným povrchem z vápencové drtě frakce do 6mm, dlažba je opatřena povrchovou impregnací a je vhodná pro použití v exteriéru, mrazuvzdorná dlažba, formát: 400x400mm, bílá), pevný podkladní terč tl. 10 mm (podkladní gumový terč pod betonovou dlažbu v exteriéru, gumové distanční trny), štěrkové lože tl. 185 mm fr. 4 - 8 mm, hutněná pláň / násyp (míra zhutnění dle ČSN 73 6126 min. 30MPa) dle skladeb VP</t>
  </si>
  <si>
    <t>VP7 - areálový chodník mlatový, upravená lomová výsivka 0/4 tl. 40 mm, zhutněné drcené kamenivo 0/32 tl. 60 mm, štěrkodrť - ŠDB tl. 200 mm (míra zhutnění dle ČSN 73 6126 min. 60MPa), hutněná pláň / násyp tl. - mm (míra zhutnění dle ČSN 73 6126 min. 30MPa) dle skladeb VP</t>
  </si>
  <si>
    <t>VP6 - areálový chodník - kartáčovaný beton - CBIII - cementový beton litý kartáčovaný - Striáž povrchu tl. 120 mm (dle ČSN 73 6123-1, ČSN EN13877-1), štěrkodrť - ŠDA  0/32 GE tl. 150 mm (míra zhutnění dle ČSN EN 13285 min. 45MPa), hutněná pláň / násyp (míra zhutnění dle ČSN 73 6126 min. 30MPa) dle skladeb VP</t>
  </si>
  <si>
    <t>VP5 - čistící zóna, roznášecí vrstva - betonový potěr  tl. 100 mm (beton C25/30), štěrkodrť - ŠDB tl. 200 mm (míra zhutnění dle ČSN 73 6126 min. 60MPa), hutněná pláň / násyp (míra zhutnění dle ČSN 73 6126 min. 30MPa) dle skladeb VP</t>
  </si>
  <si>
    <t>VP3 - dlažba betonová - dlažba z betonových dlažebních prvků tl. 80 mm (dlažba shodného typu jako stávající, barva okr, dle ČSN 73 6131, výplň spár křemičitým pískem 0/2), lože - drť 4/8 (2/5) tl. 40 mm, štěrkodrť - ŠDB tl. 200 mm (míra zhutnění dle ČSN 73 6126 min. 70MPa), hutněná pláň / násyp (míra zhutnění dle ČSN 73 6126 min. 45MPa) dle skladeb VP</t>
  </si>
  <si>
    <t>SADOVÉ ÚPRAVY, KOMUNIKACE A PŘÍPOJKY</t>
  </si>
  <si>
    <t>MEZISOUČET</t>
  </si>
  <si>
    <t>CENA bez DPH</t>
  </si>
  <si>
    <t>KRYCÍ LIST - REKAPITULACE ROZPOČTU</t>
  </si>
  <si>
    <t>stromy (vč. zálivky po dobu 3 let)</t>
  </si>
  <si>
    <t>keře (vč. zálivky po dobu 3 let)</t>
  </si>
  <si>
    <t>trvalky, okrasné trávy a cibuloviny (vč. zálivky po dobu 3 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</si>
</sst>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color rgb="FF00B050"/>
      <name val="Arial CE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0" fontId="0" fillId="2" borderId="2" xfId="0" applyFill="1" applyBorder="1"/>
    <xf numFmtId="0" fontId="0" fillId="2" borderId="3" xfId="0" applyFill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horizontal="left" vertical="top" wrapText="1"/>
    </xf>
    <xf numFmtId="0" fontId="0" fillId="2" borderId="11" xfId="0" applyFill="1" applyBorder="1" applyAlignment="1">
      <alignment vertical="top"/>
    </xf>
    <xf numFmtId="4" fontId="0" fillId="0" borderId="0" xfId="0" applyNumberFormat="1"/>
    <xf numFmtId="49" fontId="1" fillId="2" borderId="4" xfId="0" applyNumberFormat="1" applyFont="1" applyFill="1" applyBorder="1" applyAlignment="1">
      <alignment vertical="top"/>
    </xf>
    <xf numFmtId="4" fontId="0" fillId="2" borderId="1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right" vertical="top"/>
    </xf>
    <xf numFmtId="4" fontId="2" fillId="0" borderId="7" xfId="0" applyNumberFormat="1" applyFont="1" applyBorder="1" applyAlignment="1">
      <alignment horizontal="right" vertical="top" shrinkToFit="1"/>
    </xf>
    <xf numFmtId="4" fontId="0" fillId="2" borderId="10" xfId="0" applyNumberFormat="1" applyFill="1" applyBorder="1" applyAlignment="1">
      <alignment horizontal="right" vertical="top" shrinkToFit="1"/>
    </xf>
    <xf numFmtId="0" fontId="0" fillId="2" borderId="5" xfId="0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 shrinkToFit="1"/>
    </xf>
    <xf numFmtId="0" fontId="0" fillId="2" borderId="9" xfId="0" applyFill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top" wrapText="1"/>
    </xf>
    <xf numFmtId="49" fontId="0" fillId="2" borderId="2" xfId="0" applyNumberFormat="1" applyFill="1" applyBorder="1"/>
    <xf numFmtId="0" fontId="0" fillId="2" borderId="12" xfId="0" applyFill="1" applyBorder="1"/>
    <xf numFmtId="4" fontId="1" fillId="2" borderId="4" xfId="0" applyNumberFormat="1" applyFont="1" applyFill="1" applyBorder="1" applyAlignment="1">
      <alignment horizontal="right" vertical="top"/>
    </xf>
    <xf numFmtId="0" fontId="1" fillId="2" borderId="11" xfId="0" applyFont="1" applyFill="1" applyBorder="1" applyAlignment="1">
      <alignment vertical="top"/>
    </xf>
    <xf numFmtId="0" fontId="4" fillId="0" borderId="0" xfId="0" applyFont="1"/>
    <xf numFmtId="0" fontId="1" fillId="2" borderId="10" xfId="0" applyFont="1" applyFill="1" applyBorder="1" applyAlignment="1">
      <alignment horizontal="left" vertical="top" wrapText="1"/>
    </xf>
    <xf numFmtId="4" fontId="1" fillId="2" borderId="10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vertical="top"/>
    </xf>
    <xf numFmtId="0" fontId="2" fillId="0" borderId="6" xfId="0" applyFont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14" fontId="7" fillId="0" borderId="0" xfId="0" applyNumberFormat="1" applyFont="1" applyAlignment="1">
      <alignment horizontal="left" vertical="top"/>
    </xf>
    <xf numFmtId="0" fontId="0" fillId="0" borderId="0" xfId="0" applyFont="1"/>
    <xf numFmtId="49" fontId="1" fillId="2" borderId="3" xfId="0" applyNumberFormat="1" applyFont="1" applyFill="1" applyBorder="1" applyAlignment="1">
      <alignment horizontal="left" vertical="top"/>
    </xf>
    <xf numFmtId="49" fontId="9" fillId="2" borderId="1" xfId="0" applyNumberFormat="1" applyFont="1" applyFill="1" applyBorder="1"/>
    <xf numFmtId="0" fontId="8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shrinkToFit="1"/>
    </xf>
    <xf numFmtId="4" fontId="10" fillId="0" borderId="7" xfId="0" applyNumberFormat="1" applyFont="1" applyBorder="1" applyAlignment="1">
      <alignment horizontal="right" vertical="top" shrinkToFit="1"/>
    </xf>
    <xf numFmtId="0" fontId="11" fillId="0" borderId="1" xfId="0" applyFont="1" applyFill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0" fontId="0" fillId="0" borderId="0" xfId="0" applyFont="1" applyAlignment="1"/>
    <xf numFmtId="0" fontId="0" fillId="0" borderId="0" xfId="0" applyAlignment="1"/>
    <xf numFmtId="4" fontId="0" fillId="0" borderId="0" xfId="0" applyNumberFormat="1" applyAlignment="1"/>
    <xf numFmtId="49" fontId="0" fillId="0" borderId="0" xfId="0" applyNumberFormat="1" applyAlignment="1"/>
    <xf numFmtId="14" fontId="0" fillId="0" borderId="0" xfId="0" applyNumberFormat="1" applyAlignment="1">
      <alignment horizontal="left"/>
    </xf>
    <xf numFmtId="0" fontId="0" fillId="0" borderId="4" xfId="0" applyBorder="1"/>
    <xf numFmtId="0" fontId="1" fillId="0" borderId="4" xfId="0" applyFont="1" applyBorder="1"/>
    <xf numFmtId="4" fontId="0" fillId="0" borderId="4" xfId="0" applyNumberFormat="1" applyBorder="1"/>
    <xf numFmtId="4" fontId="1" fillId="0" borderId="4" xfId="0" applyNumberFormat="1" applyFont="1" applyBorder="1"/>
    <xf numFmtId="0" fontId="12" fillId="0" borderId="0" xfId="0" applyFont="1"/>
    <xf numFmtId="0" fontId="13" fillId="0" borderId="0" xfId="0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95A69-CD86-4E96-88A8-470B3EB67BD5}">
  <dimension ref="A3:L13"/>
  <sheetViews>
    <sheetView workbookViewId="0">
      <selection activeCell="B6" sqref="B6"/>
    </sheetView>
  </sheetViews>
  <sheetFormatPr defaultRowHeight="14.4" x14ac:dyDescent="0.3"/>
  <cols>
    <col min="1" max="1" width="10" customWidth="1"/>
    <col min="2" max="2" width="47.6640625" customWidth="1"/>
    <col min="3" max="3" width="13.5546875" bestFit="1" customWidth="1"/>
  </cols>
  <sheetData>
    <row r="3" spans="1:12" ht="21" x14ac:dyDescent="0.4">
      <c r="B3" s="53" t="s">
        <v>175</v>
      </c>
    </row>
    <row r="4" spans="1:12" ht="15.6" x14ac:dyDescent="0.3">
      <c r="A4" s="29" t="s">
        <v>8</v>
      </c>
      <c r="B4" s="54" t="s">
        <v>10</v>
      </c>
      <c r="D4" s="44"/>
      <c r="E4" s="45"/>
      <c r="F4" s="46"/>
      <c r="G4" s="46"/>
      <c r="H4" s="46"/>
      <c r="I4" s="46"/>
      <c r="J4" s="46"/>
      <c r="K4" s="46"/>
      <c r="L4" s="46"/>
    </row>
    <row r="5" spans="1:12" x14ac:dyDescent="0.3">
      <c r="A5" s="30" t="s">
        <v>11</v>
      </c>
      <c r="B5" s="48"/>
      <c r="D5" s="32"/>
      <c r="E5" s="45"/>
      <c r="F5" s="46"/>
      <c r="G5" s="46"/>
      <c r="H5" s="46"/>
      <c r="I5" s="46"/>
      <c r="J5" s="46"/>
      <c r="K5" s="46"/>
      <c r="L5" s="46"/>
    </row>
    <row r="6" spans="1:12" x14ac:dyDescent="0.3">
      <c r="A6" s="31"/>
      <c r="D6" s="47"/>
      <c r="E6" s="47"/>
      <c r="F6" s="47"/>
      <c r="G6" s="47"/>
      <c r="H6" s="47"/>
      <c r="I6" s="47"/>
      <c r="J6" s="47"/>
      <c r="K6" s="47"/>
      <c r="L6" s="47"/>
    </row>
    <row r="7" spans="1:12" x14ac:dyDescent="0.3">
      <c r="A7" s="31"/>
      <c r="D7" s="47"/>
      <c r="E7" s="47"/>
      <c r="F7" s="47"/>
      <c r="G7" s="47"/>
      <c r="H7" s="47"/>
      <c r="I7" s="47"/>
      <c r="J7" s="47"/>
      <c r="K7" s="47"/>
      <c r="L7" s="47"/>
    </row>
    <row r="8" spans="1:12" x14ac:dyDescent="0.3">
      <c r="A8" s="31"/>
      <c r="B8" s="49"/>
      <c r="C8" s="50" t="s">
        <v>174</v>
      </c>
      <c r="D8" s="47"/>
      <c r="E8" s="47"/>
      <c r="F8" s="47"/>
      <c r="G8" s="47"/>
      <c r="H8" s="47"/>
      <c r="I8" s="47"/>
      <c r="J8" s="47"/>
      <c r="K8" s="47"/>
      <c r="L8" s="47"/>
    </row>
    <row r="9" spans="1:12" x14ac:dyDescent="0.3">
      <c r="A9" s="31"/>
      <c r="B9" s="49"/>
      <c r="C9" s="49"/>
      <c r="D9" s="43"/>
      <c r="E9" s="43"/>
      <c r="F9" s="43"/>
      <c r="G9" s="43"/>
      <c r="H9" s="43"/>
      <c r="I9" s="43"/>
      <c r="J9" s="43"/>
      <c r="K9" s="43"/>
      <c r="L9" s="43"/>
    </row>
    <row r="10" spans="1:12" x14ac:dyDescent="0.3">
      <c r="B10" s="49" t="s">
        <v>172</v>
      </c>
      <c r="C10" s="51">
        <f>'SAD, KOM, PŘÍPOJKY'!I114</f>
        <v>0</v>
      </c>
    </row>
    <row r="11" spans="1:12" x14ac:dyDescent="0.3">
      <c r="B11" s="50" t="s">
        <v>173</v>
      </c>
      <c r="C11" s="52">
        <f>SUM(C10:C10)</f>
        <v>0</v>
      </c>
    </row>
    <row r="12" spans="1:12" ht="9" customHeight="1" x14ac:dyDescent="0.3">
      <c r="B12" s="49"/>
      <c r="C12" s="49"/>
    </row>
    <row r="13" spans="1:12" x14ac:dyDescent="0.3">
      <c r="B13" s="50" t="s">
        <v>160</v>
      </c>
      <c r="C13" s="52">
        <f>SUM(C11:C12)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C1718-7F3C-4305-A61B-CC8A2B4F5557}">
  <dimension ref="A1:M114"/>
  <sheetViews>
    <sheetView tabSelected="1" zoomScaleNormal="100" workbookViewId="0">
      <pane ySplit="7" topLeftCell="A8" activePane="bottomLeft" state="frozen"/>
      <selection pane="bottomLeft" activeCell="M9" sqref="M9"/>
    </sheetView>
  </sheetViews>
  <sheetFormatPr defaultRowHeight="14.4" x14ac:dyDescent="0.3"/>
  <cols>
    <col min="1" max="2" width="4.33203125" customWidth="1"/>
    <col min="3" max="3" width="4.88671875" customWidth="1"/>
    <col min="4" max="4" width="12" customWidth="1"/>
    <col min="5" max="5" width="51.6640625" customWidth="1"/>
    <col min="6" max="6" width="5.33203125" customWidth="1"/>
    <col min="7" max="7" width="9.33203125" style="8" customWidth="1"/>
    <col min="8" max="8" width="13.33203125" style="8" customWidth="1"/>
    <col min="9" max="9" width="13.88671875" style="8" customWidth="1"/>
  </cols>
  <sheetData>
    <row r="1" spans="1:13" ht="8.4" customHeight="1" x14ac:dyDescent="0.3">
      <c r="A1" s="29" t="s">
        <v>7</v>
      </c>
      <c r="D1" s="33" t="s">
        <v>9</v>
      </c>
      <c r="E1" s="33"/>
    </row>
    <row r="2" spans="1:13" hidden="1" x14ac:dyDescent="0.3">
      <c r="A2" s="29" t="s">
        <v>8</v>
      </c>
      <c r="D2" s="33" t="s">
        <v>10</v>
      </c>
      <c r="E2" s="33"/>
    </row>
    <row r="3" spans="1:13" hidden="1" x14ac:dyDescent="0.3">
      <c r="A3" s="30" t="s">
        <v>11</v>
      </c>
      <c r="D3" s="32">
        <f>REKAPITULACE!B5</f>
        <v>0</v>
      </c>
      <c r="E3" s="32"/>
    </row>
    <row r="4" spans="1:13" ht="46.8" hidden="1" customHeight="1" x14ac:dyDescent="0.3">
      <c r="A4" s="31" t="s">
        <v>12</v>
      </c>
      <c r="D4" s="55" t="e">
        <f>#REF!</f>
        <v>#REF!</v>
      </c>
      <c r="E4" s="56"/>
      <c r="F4" s="56"/>
      <c r="G4" s="56"/>
      <c r="H4" s="56"/>
      <c r="I4" s="56"/>
      <c r="J4" s="43"/>
      <c r="K4" s="43"/>
      <c r="L4" s="43"/>
      <c r="M4" s="43"/>
    </row>
    <row r="6" spans="1:13" x14ac:dyDescent="0.3">
      <c r="A6" s="1" t="s">
        <v>4</v>
      </c>
      <c r="B6" s="1"/>
      <c r="C6" s="2" t="s">
        <v>13</v>
      </c>
      <c r="D6" s="2"/>
      <c r="E6" s="2" t="s">
        <v>0</v>
      </c>
      <c r="F6" s="1" t="s">
        <v>1</v>
      </c>
      <c r="G6" s="10" t="s">
        <v>2</v>
      </c>
      <c r="H6" s="11" t="s">
        <v>6</v>
      </c>
      <c r="I6" s="10" t="s">
        <v>5</v>
      </c>
    </row>
    <row r="7" spans="1:13" ht="18" x14ac:dyDescent="0.35">
      <c r="A7" s="3"/>
      <c r="B7" s="3"/>
      <c r="C7" s="19"/>
      <c r="D7" s="2"/>
      <c r="E7" s="35" t="s">
        <v>15</v>
      </c>
      <c r="F7" s="20"/>
      <c r="G7" s="10"/>
      <c r="H7" s="11"/>
      <c r="I7" s="10"/>
    </row>
    <row r="8" spans="1:13" x14ac:dyDescent="0.3">
      <c r="A8" s="7"/>
      <c r="B8" s="22"/>
      <c r="C8" s="28" t="s">
        <v>16</v>
      </c>
      <c r="D8" s="28"/>
      <c r="E8" s="24" t="s">
        <v>17</v>
      </c>
      <c r="F8" s="17"/>
      <c r="G8" s="14"/>
      <c r="H8" s="14"/>
      <c r="I8" s="25">
        <f>SUBTOTAL(9,I9:I103)</f>
        <v>0</v>
      </c>
    </row>
    <row r="9" spans="1:13" ht="24" x14ac:dyDescent="0.3">
      <c r="A9" s="5">
        <v>1</v>
      </c>
      <c r="B9" s="37"/>
      <c r="C9" s="38" t="s">
        <v>16</v>
      </c>
      <c r="D9" s="38">
        <v>1</v>
      </c>
      <c r="E9" s="42" t="s">
        <v>18</v>
      </c>
      <c r="F9" s="40"/>
      <c r="G9" s="41"/>
      <c r="H9" s="41"/>
      <c r="I9" s="41">
        <f>SUBTOTAL(9,I10:I17)</f>
        <v>0</v>
      </c>
    </row>
    <row r="10" spans="1:13" x14ac:dyDescent="0.3">
      <c r="A10" s="5">
        <f>MAX(A1:A9)+1</f>
        <v>2</v>
      </c>
      <c r="B10" s="5"/>
      <c r="C10" s="27" t="s">
        <v>16</v>
      </c>
      <c r="D10" s="36"/>
      <c r="E10" s="6" t="s">
        <v>19</v>
      </c>
      <c r="F10" s="16" t="s">
        <v>14</v>
      </c>
      <c r="G10" s="13">
        <v>4</v>
      </c>
      <c r="H10" s="13"/>
      <c r="I10" s="13">
        <f t="shared" ref="I10:I72" si="0">G10*H10</f>
        <v>0</v>
      </c>
    </row>
    <row r="11" spans="1:13" ht="20.399999999999999" x14ac:dyDescent="0.3">
      <c r="A11" s="5">
        <f t="shared" ref="A11:A42" si="1">MAX(A2:A10)+1</f>
        <v>3</v>
      </c>
      <c r="B11" s="5"/>
      <c r="C11" s="27" t="s">
        <v>16</v>
      </c>
      <c r="D11" s="27"/>
      <c r="E11" s="6" t="s">
        <v>20</v>
      </c>
      <c r="F11" s="16" t="s">
        <v>14</v>
      </c>
      <c r="G11" s="13">
        <v>2</v>
      </c>
      <c r="H11" s="13"/>
      <c r="I11" s="13">
        <f t="shared" si="0"/>
        <v>0</v>
      </c>
    </row>
    <row r="12" spans="1:13" x14ac:dyDescent="0.3">
      <c r="A12" s="5">
        <f t="shared" si="1"/>
        <v>4</v>
      </c>
      <c r="B12" s="5"/>
      <c r="C12" s="27" t="s">
        <v>16</v>
      </c>
      <c r="D12" s="27"/>
      <c r="E12" s="6" t="s">
        <v>21</v>
      </c>
      <c r="F12" s="16" t="s">
        <v>14</v>
      </c>
      <c r="G12" s="13">
        <v>4</v>
      </c>
      <c r="H12" s="13"/>
      <c r="I12" s="13">
        <f t="shared" si="0"/>
        <v>0</v>
      </c>
    </row>
    <row r="13" spans="1:13" ht="20.399999999999999" x14ac:dyDescent="0.3">
      <c r="A13" s="5">
        <f t="shared" si="1"/>
        <v>5</v>
      </c>
      <c r="B13" s="5"/>
      <c r="C13" s="27" t="s">
        <v>16</v>
      </c>
      <c r="D13" s="27"/>
      <c r="E13" s="6" t="s">
        <v>22</v>
      </c>
      <c r="F13" s="16" t="s">
        <v>14</v>
      </c>
      <c r="G13" s="13">
        <v>10</v>
      </c>
      <c r="H13" s="13"/>
      <c r="I13" s="13">
        <f t="shared" si="0"/>
        <v>0</v>
      </c>
    </row>
    <row r="14" spans="1:13" ht="15.75" customHeight="1" x14ac:dyDescent="0.3">
      <c r="A14" s="5">
        <f t="shared" si="1"/>
        <v>6</v>
      </c>
      <c r="B14" s="5"/>
      <c r="C14" s="27" t="s">
        <v>16</v>
      </c>
      <c r="D14" s="27"/>
      <c r="E14" s="6" t="s">
        <v>23</v>
      </c>
      <c r="F14" s="16" t="s">
        <v>14</v>
      </c>
      <c r="G14" s="13">
        <v>3</v>
      </c>
      <c r="H14" s="13"/>
      <c r="I14" s="13">
        <f t="shared" si="0"/>
        <v>0</v>
      </c>
    </row>
    <row r="15" spans="1:13" x14ac:dyDescent="0.3">
      <c r="A15" s="5">
        <f t="shared" si="1"/>
        <v>7</v>
      </c>
      <c r="B15" s="5"/>
      <c r="C15" s="27" t="s">
        <v>16</v>
      </c>
      <c r="D15" s="27"/>
      <c r="E15" s="6" t="s">
        <v>24</v>
      </c>
      <c r="F15" s="16" t="s">
        <v>14</v>
      </c>
      <c r="G15" s="13">
        <v>10</v>
      </c>
      <c r="H15" s="13"/>
      <c r="I15" s="13">
        <f t="shared" si="0"/>
        <v>0</v>
      </c>
    </row>
    <row r="16" spans="1:13" ht="20.399999999999999" x14ac:dyDescent="0.3">
      <c r="A16" s="5">
        <f t="shared" si="1"/>
        <v>8</v>
      </c>
      <c r="B16" s="5"/>
      <c r="C16" s="27" t="s">
        <v>16</v>
      </c>
      <c r="D16" s="27"/>
      <c r="E16" s="6" t="s">
        <v>25</v>
      </c>
      <c r="F16" s="16" t="s">
        <v>14</v>
      </c>
      <c r="G16" s="13">
        <v>2</v>
      </c>
      <c r="H16" s="13"/>
      <c r="I16" s="13">
        <f t="shared" si="0"/>
        <v>0</v>
      </c>
    </row>
    <row r="17" spans="1:9" ht="30.6" x14ac:dyDescent="0.3">
      <c r="A17" s="5">
        <f t="shared" si="1"/>
        <v>9</v>
      </c>
      <c r="B17" s="5"/>
      <c r="C17" s="27" t="s">
        <v>16</v>
      </c>
      <c r="D17" s="27"/>
      <c r="E17" s="6" t="s">
        <v>26</v>
      </c>
      <c r="F17" s="16" t="s">
        <v>14</v>
      </c>
      <c r="G17" s="13">
        <v>1</v>
      </c>
      <c r="H17" s="13"/>
      <c r="I17" s="13">
        <f t="shared" si="0"/>
        <v>0</v>
      </c>
    </row>
    <row r="18" spans="1:9" ht="24" x14ac:dyDescent="0.3">
      <c r="A18" s="5">
        <f t="shared" si="1"/>
        <v>10</v>
      </c>
      <c r="B18" s="37"/>
      <c r="C18" s="38" t="s">
        <v>16</v>
      </c>
      <c r="D18" s="38">
        <v>2</v>
      </c>
      <c r="E18" s="39" t="s">
        <v>27</v>
      </c>
      <c r="F18" s="40"/>
      <c r="G18" s="41"/>
      <c r="H18" s="41"/>
      <c r="I18" s="41">
        <f>SUBTOTAL(9,I19:I24)</f>
        <v>0</v>
      </c>
    </row>
    <row r="19" spans="1:9" ht="20.399999999999999" x14ac:dyDescent="0.3">
      <c r="A19" s="5">
        <f t="shared" si="1"/>
        <v>11</v>
      </c>
      <c r="B19" s="5"/>
      <c r="C19" s="27" t="s">
        <v>16</v>
      </c>
      <c r="D19" s="27"/>
      <c r="E19" s="6" t="s">
        <v>28</v>
      </c>
      <c r="F19" s="16" t="s">
        <v>34</v>
      </c>
      <c r="G19" s="13">
        <v>293</v>
      </c>
      <c r="H19" s="13"/>
      <c r="I19" s="13">
        <f t="shared" si="0"/>
        <v>0</v>
      </c>
    </row>
    <row r="20" spans="1:9" ht="20.399999999999999" x14ac:dyDescent="0.3">
      <c r="A20" s="5">
        <f t="shared" si="1"/>
        <v>12</v>
      </c>
      <c r="B20" s="5"/>
      <c r="C20" s="27" t="s">
        <v>16</v>
      </c>
      <c r="D20" s="27"/>
      <c r="E20" s="6" t="s">
        <v>29</v>
      </c>
      <c r="F20" s="16" t="s">
        <v>34</v>
      </c>
      <c r="G20" s="13">
        <v>197</v>
      </c>
      <c r="H20" s="13"/>
      <c r="I20" s="13">
        <f t="shared" si="0"/>
        <v>0</v>
      </c>
    </row>
    <row r="21" spans="1:9" x14ac:dyDescent="0.3">
      <c r="A21" s="5">
        <f t="shared" si="1"/>
        <v>13</v>
      </c>
      <c r="B21" s="5"/>
      <c r="C21" s="27" t="s">
        <v>16</v>
      </c>
      <c r="D21" s="27"/>
      <c r="E21" s="6" t="s">
        <v>30</v>
      </c>
      <c r="F21" s="16" t="s">
        <v>3</v>
      </c>
      <c r="G21" s="13">
        <v>15</v>
      </c>
      <c r="H21" s="13"/>
      <c r="I21" s="13">
        <f t="shared" si="0"/>
        <v>0</v>
      </c>
    </row>
    <row r="22" spans="1:9" ht="20.399999999999999" x14ac:dyDescent="0.3">
      <c r="A22" s="5">
        <f t="shared" si="1"/>
        <v>14</v>
      </c>
      <c r="B22" s="5"/>
      <c r="C22" s="27" t="s">
        <v>16</v>
      </c>
      <c r="D22" s="27"/>
      <c r="E22" s="6" t="s">
        <v>31</v>
      </c>
      <c r="F22" s="16" t="s">
        <v>34</v>
      </c>
      <c r="G22" s="13">
        <v>482</v>
      </c>
      <c r="H22" s="13"/>
      <c r="I22" s="13">
        <f t="shared" si="0"/>
        <v>0</v>
      </c>
    </row>
    <row r="23" spans="1:9" ht="20.399999999999999" x14ac:dyDescent="0.3">
      <c r="A23" s="5">
        <f t="shared" si="1"/>
        <v>15</v>
      </c>
      <c r="B23" s="5"/>
      <c r="C23" s="27" t="s">
        <v>16</v>
      </c>
      <c r="D23" s="27"/>
      <c r="E23" s="6" t="s">
        <v>32</v>
      </c>
      <c r="F23" s="16" t="s">
        <v>3</v>
      </c>
      <c r="G23" s="13">
        <v>396</v>
      </c>
      <c r="H23" s="13"/>
      <c r="I23" s="13">
        <f t="shared" si="0"/>
        <v>0</v>
      </c>
    </row>
    <row r="24" spans="1:9" ht="40.799999999999997" x14ac:dyDescent="0.3">
      <c r="A24" s="5">
        <f t="shared" si="1"/>
        <v>16</v>
      </c>
      <c r="B24" s="5"/>
      <c r="C24" s="27" t="s">
        <v>16</v>
      </c>
      <c r="D24" s="27"/>
      <c r="E24" s="6" t="s">
        <v>33</v>
      </c>
      <c r="F24" s="16" t="s">
        <v>14</v>
      </c>
      <c r="G24" s="13">
        <v>55</v>
      </c>
      <c r="H24" s="13"/>
      <c r="I24" s="13">
        <f t="shared" si="0"/>
        <v>0</v>
      </c>
    </row>
    <row r="25" spans="1:9" ht="24" x14ac:dyDescent="0.3">
      <c r="A25" s="5">
        <f t="shared" si="1"/>
        <v>17</v>
      </c>
      <c r="B25" s="37"/>
      <c r="C25" s="38" t="s">
        <v>16</v>
      </c>
      <c r="D25" s="38">
        <v>3</v>
      </c>
      <c r="E25" s="39" t="s">
        <v>35</v>
      </c>
      <c r="F25" s="40"/>
      <c r="G25" s="41"/>
      <c r="H25" s="41"/>
      <c r="I25" s="41">
        <f>SUBTOTAL(9,I26:I36)</f>
        <v>0</v>
      </c>
    </row>
    <row r="26" spans="1:9" ht="20.399999999999999" x14ac:dyDescent="0.3">
      <c r="A26" s="5">
        <f t="shared" si="1"/>
        <v>18</v>
      </c>
      <c r="B26" s="5"/>
      <c r="C26" s="27" t="s">
        <v>16</v>
      </c>
      <c r="D26" s="27"/>
      <c r="E26" s="6" t="s">
        <v>36</v>
      </c>
      <c r="F26" s="16"/>
      <c r="G26" s="13"/>
      <c r="H26" s="13"/>
      <c r="I26" s="13"/>
    </row>
    <row r="27" spans="1:9" x14ac:dyDescent="0.3">
      <c r="A27" s="5">
        <f t="shared" si="1"/>
        <v>19</v>
      </c>
      <c r="B27" s="5"/>
      <c r="C27" s="27" t="s">
        <v>16</v>
      </c>
      <c r="D27" s="27"/>
      <c r="E27" s="6" t="s">
        <v>37</v>
      </c>
      <c r="F27" s="16" t="s">
        <v>3</v>
      </c>
      <c r="G27" s="13">
        <v>198</v>
      </c>
      <c r="H27" s="13"/>
      <c r="I27" s="13">
        <f t="shared" si="0"/>
        <v>0</v>
      </c>
    </row>
    <row r="28" spans="1:9" ht="20.399999999999999" x14ac:dyDescent="0.3">
      <c r="A28" s="5">
        <f t="shared" si="1"/>
        <v>20</v>
      </c>
      <c r="B28" s="5"/>
      <c r="C28" s="27" t="s">
        <v>16</v>
      </c>
      <c r="D28" s="27"/>
      <c r="E28" s="6" t="s">
        <v>38</v>
      </c>
      <c r="F28" s="16"/>
      <c r="G28" s="13"/>
      <c r="H28" s="13"/>
      <c r="I28" s="13"/>
    </row>
    <row r="29" spans="1:9" x14ac:dyDescent="0.3">
      <c r="A29" s="5">
        <f t="shared" si="1"/>
        <v>21</v>
      </c>
      <c r="B29" s="5"/>
      <c r="C29" s="27" t="s">
        <v>16</v>
      </c>
      <c r="D29" s="27"/>
      <c r="E29" s="6" t="s">
        <v>39</v>
      </c>
      <c r="F29" s="16" t="s">
        <v>3</v>
      </c>
      <c r="G29" s="13">
        <v>8</v>
      </c>
      <c r="H29" s="13"/>
      <c r="I29" s="13">
        <f t="shared" si="0"/>
        <v>0</v>
      </c>
    </row>
    <row r="30" spans="1:9" ht="30.6" x14ac:dyDescent="0.3">
      <c r="A30" s="5">
        <f t="shared" si="1"/>
        <v>22</v>
      </c>
      <c r="B30" s="5"/>
      <c r="C30" s="27" t="s">
        <v>16</v>
      </c>
      <c r="D30" s="27"/>
      <c r="E30" s="6" t="s">
        <v>40</v>
      </c>
      <c r="F30" s="16"/>
      <c r="G30" s="13"/>
      <c r="H30" s="13"/>
      <c r="I30" s="13"/>
    </row>
    <row r="31" spans="1:9" ht="30.6" x14ac:dyDescent="0.3">
      <c r="A31" s="5">
        <f t="shared" si="1"/>
        <v>23</v>
      </c>
      <c r="B31" s="5"/>
      <c r="C31" s="27" t="s">
        <v>16</v>
      </c>
      <c r="D31" s="27"/>
      <c r="E31" s="6" t="s">
        <v>41</v>
      </c>
      <c r="F31" s="16"/>
      <c r="G31" s="13"/>
      <c r="H31" s="13"/>
      <c r="I31" s="13"/>
    </row>
    <row r="32" spans="1:9" x14ac:dyDescent="0.3">
      <c r="A32" s="5">
        <f t="shared" si="1"/>
        <v>24</v>
      </c>
      <c r="B32" s="5"/>
      <c r="C32" s="27" t="s">
        <v>16</v>
      </c>
      <c r="D32" s="27"/>
      <c r="E32" s="6" t="s">
        <v>42</v>
      </c>
      <c r="F32" s="16" t="s">
        <v>3</v>
      </c>
      <c r="G32" s="13">
        <v>45</v>
      </c>
      <c r="H32" s="13"/>
      <c r="I32" s="13">
        <f t="shared" si="0"/>
        <v>0</v>
      </c>
    </row>
    <row r="33" spans="1:9" ht="20.399999999999999" x14ac:dyDescent="0.3">
      <c r="A33" s="5">
        <f t="shared" si="1"/>
        <v>25</v>
      </c>
      <c r="B33" s="5"/>
      <c r="C33" s="27" t="s">
        <v>16</v>
      </c>
      <c r="D33" s="27"/>
      <c r="E33" s="6" t="s">
        <v>43</v>
      </c>
      <c r="F33" s="16"/>
      <c r="G33" s="13"/>
      <c r="H33" s="13"/>
      <c r="I33" s="13"/>
    </row>
    <row r="34" spans="1:9" ht="20.399999999999999" x14ac:dyDescent="0.3">
      <c r="A34" s="5">
        <f t="shared" si="1"/>
        <v>26</v>
      </c>
      <c r="B34" s="5"/>
      <c r="C34" s="27" t="s">
        <v>16</v>
      </c>
      <c r="D34" s="27"/>
      <c r="E34" s="6" t="s">
        <v>44</v>
      </c>
      <c r="F34" s="16"/>
      <c r="G34" s="13"/>
      <c r="H34" s="13"/>
      <c r="I34" s="13"/>
    </row>
    <row r="35" spans="1:9" ht="20.399999999999999" x14ac:dyDescent="0.3">
      <c r="A35" s="5">
        <f t="shared" si="1"/>
        <v>27</v>
      </c>
      <c r="B35" s="5"/>
      <c r="C35" s="27" t="s">
        <v>16</v>
      </c>
      <c r="D35" s="27"/>
      <c r="E35" s="6" t="s">
        <v>45</v>
      </c>
      <c r="F35" s="16" t="s">
        <v>14</v>
      </c>
      <c r="G35" s="13">
        <v>5</v>
      </c>
      <c r="H35" s="13"/>
      <c r="I35" s="13">
        <f t="shared" si="0"/>
        <v>0</v>
      </c>
    </row>
    <row r="36" spans="1:9" ht="20.399999999999999" x14ac:dyDescent="0.3">
      <c r="A36" s="5">
        <f t="shared" si="1"/>
        <v>28</v>
      </c>
      <c r="B36" s="5"/>
      <c r="C36" s="27" t="s">
        <v>16</v>
      </c>
      <c r="D36" s="27"/>
      <c r="E36" s="6" t="s">
        <v>46</v>
      </c>
      <c r="F36" s="16" t="s">
        <v>3</v>
      </c>
      <c r="G36" s="13">
        <v>41</v>
      </c>
      <c r="H36" s="13"/>
      <c r="I36" s="13">
        <f t="shared" si="0"/>
        <v>0</v>
      </c>
    </row>
    <row r="37" spans="1:9" ht="24" x14ac:dyDescent="0.3">
      <c r="A37" s="5">
        <f t="shared" si="1"/>
        <v>29</v>
      </c>
      <c r="B37" s="37"/>
      <c r="C37" s="38" t="s">
        <v>16</v>
      </c>
      <c r="D37" s="38">
        <v>4</v>
      </c>
      <c r="E37" s="39" t="s">
        <v>47</v>
      </c>
      <c r="F37" s="40"/>
      <c r="G37" s="41"/>
      <c r="H37" s="41"/>
      <c r="I37" s="41">
        <f>SUBTOTAL(9,I38:I40)</f>
        <v>0</v>
      </c>
    </row>
    <row r="38" spans="1:9" x14ac:dyDescent="0.3">
      <c r="A38" s="5">
        <f t="shared" si="1"/>
        <v>30</v>
      </c>
      <c r="B38" s="5"/>
      <c r="C38" s="27" t="s">
        <v>16</v>
      </c>
      <c r="D38" s="27"/>
      <c r="E38" s="6" t="s">
        <v>48</v>
      </c>
      <c r="F38" s="16" t="s">
        <v>14</v>
      </c>
      <c r="G38" s="13">
        <v>1</v>
      </c>
      <c r="H38" s="13"/>
      <c r="I38" s="13">
        <f t="shared" si="0"/>
        <v>0</v>
      </c>
    </row>
    <row r="39" spans="1:9" x14ac:dyDescent="0.3">
      <c r="A39" s="5">
        <f t="shared" si="1"/>
        <v>31</v>
      </c>
      <c r="B39" s="5"/>
      <c r="C39" s="27" t="s">
        <v>16</v>
      </c>
      <c r="D39" s="27"/>
      <c r="E39" s="6" t="s">
        <v>49</v>
      </c>
      <c r="F39" s="16" t="s">
        <v>14</v>
      </c>
      <c r="G39" s="13">
        <v>1</v>
      </c>
      <c r="H39" s="13"/>
      <c r="I39" s="13">
        <f t="shared" si="0"/>
        <v>0</v>
      </c>
    </row>
    <row r="40" spans="1:9" x14ac:dyDescent="0.3">
      <c r="A40" s="5">
        <f t="shared" si="1"/>
        <v>32</v>
      </c>
      <c r="B40" s="5"/>
      <c r="C40" s="27" t="s">
        <v>16</v>
      </c>
      <c r="D40" s="27"/>
      <c r="E40" s="6" t="s">
        <v>50</v>
      </c>
      <c r="F40" s="16" t="s">
        <v>14</v>
      </c>
      <c r="G40" s="13">
        <v>1</v>
      </c>
      <c r="H40" s="13"/>
      <c r="I40" s="13">
        <f t="shared" si="0"/>
        <v>0</v>
      </c>
    </row>
    <row r="41" spans="1:9" x14ac:dyDescent="0.3">
      <c r="A41" s="5">
        <f t="shared" si="1"/>
        <v>33</v>
      </c>
      <c r="B41" s="37"/>
      <c r="C41" s="38" t="s">
        <v>16</v>
      </c>
      <c r="D41" s="38">
        <v>5</v>
      </c>
      <c r="E41" s="39" t="s">
        <v>51</v>
      </c>
      <c r="F41" s="40"/>
      <c r="G41" s="41"/>
      <c r="H41" s="41"/>
      <c r="I41" s="41">
        <f>SUBTOTAL(9,I42:I52)</f>
        <v>0</v>
      </c>
    </row>
    <row r="42" spans="1:9" ht="112.2" x14ac:dyDescent="0.3">
      <c r="A42" s="5">
        <f t="shared" si="1"/>
        <v>34</v>
      </c>
      <c r="B42" s="5"/>
      <c r="C42" s="27" t="s">
        <v>16</v>
      </c>
      <c r="D42" s="27"/>
      <c r="E42" s="6" t="s">
        <v>52</v>
      </c>
      <c r="F42" s="16" t="s">
        <v>14</v>
      </c>
      <c r="G42" s="13">
        <v>34</v>
      </c>
      <c r="H42" s="13"/>
      <c r="I42" s="13">
        <f t="shared" si="0"/>
        <v>0</v>
      </c>
    </row>
    <row r="43" spans="1:9" ht="61.2" x14ac:dyDescent="0.3">
      <c r="A43" s="5">
        <f>MAX(A1:A42)+1</f>
        <v>35</v>
      </c>
      <c r="B43" s="5"/>
      <c r="C43" s="27" t="s">
        <v>16</v>
      </c>
      <c r="D43" s="27"/>
      <c r="E43" s="6" t="s">
        <v>53</v>
      </c>
      <c r="F43" s="16" t="s">
        <v>3</v>
      </c>
      <c r="G43" s="13">
        <v>36</v>
      </c>
      <c r="H43" s="13"/>
      <c r="I43" s="13">
        <f t="shared" si="0"/>
        <v>0</v>
      </c>
    </row>
    <row r="44" spans="1:9" s="23" customFormat="1" ht="51" x14ac:dyDescent="0.3">
      <c r="A44" s="5">
        <f t="shared" ref="A44:A103" si="2">MAX(A2:A43)+1</f>
        <v>36</v>
      </c>
      <c r="B44" s="5"/>
      <c r="C44" s="27" t="s">
        <v>16</v>
      </c>
      <c r="D44" s="27"/>
      <c r="E44" s="6" t="s">
        <v>54</v>
      </c>
      <c r="F44" s="16" t="s">
        <v>3</v>
      </c>
      <c r="G44" s="13">
        <v>407</v>
      </c>
      <c r="H44" s="13"/>
      <c r="I44" s="13">
        <f t="shared" si="0"/>
        <v>0</v>
      </c>
    </row>
    <row r="45" spans="1:9" s="23" customFormat="1" ht="51" x14ac:dyDescent="0.3">
      <c r="A45" s="5">
        <f t="shared" si="2"/>
        <v>37</v>
      </c>
      <c r="B45" s="5"/>
      <c r="C45" s="27" t="s">
        <v>16</v>
      </c>
      <c r="D45" s="27"/>
      <c r="E45" s="6" t="s">
        <v>55</v>
      </c>
      <c r="F45" s="16" t="s">
        <v>3</v>
      </c>
      <c r="G45" s="13">
        <v>189</v>
      </c>
      <c r="H45" s="13"/>
      <c r="I45" s="13">
        <f t="shared" si="0"/>
        <v>0</v>
      </c>
    </row>
    <row r="46" spans="1:9" s="23" customFormat="1" ht="61.2" x14ac:dyDescent="0.3">
      <c r="A46" s="5">
        <f t="shared" si="2"/>
        <v>38</v>
      </c>
      <c r="B46" s="5"/>
      <c r="C46" s="27" t="s">
        <v>16</v>
      </c>
      <c r="D46" s="27"/>
      <c r="E46" s="6" t="s">
        <v>56</v>
      </c>
      <c r="F46" s="16" t="s">
        <v>3</v>
      </c>
      <c r="G46" s="13">
        <v>296.7</v>
      </c>
      <c r="H46" s="13"/>
      <c r="I46" s="13">
        <f t="shared" si="0"/>
        <v>0</v>
      </c>
    </row>
    <row r="47" spans="1:9" s="23" customFormat="1" x14ac:dyDescent="0.3">
      <c r="A47" s="5">
        <f t="shared" si="2"/>
        <v>39</v>
      </c>
      <c r="B47" s="5"/>
      <c r="C47" s="27" t="s">
        <v>16</v>
      </c>
      <c r="D47" s="27"/>
      <c r="E47" s="6" t="s">
        <v>57</v>
      </c>
      <c r="F47" s="16" t="s">
        <v>3</v>
      </c>
      <c r="G47" s="13">
        <v>11</v>
      </c>
      <c r="H47" s="13"/>
      <c r="I47" s="13">
        <f t="shared" si="0"/>
        <v>0</v>
      </c>
    </row>
    <row r="48" spans="1:9" s="23" customFormat="1" x14ac:dyDescent="0.3">
      <c r="A48" s="5">
        <f t="shared" si="2"/>
        <v>40</v>
      </c>
      <c r="B48" s="5"/>
      <c r="C48" s="27" t="s">
        <v>16</v>
      </c>
      <c r="D48" s="27"/>
      <c r="E48" s="6" t="s">
        <v>58</v>
      </c>
      <c r="F48" s="16" t="s">
        <v>3</v>
      </c>
      <c r="G48" s="13">
        <v>229</v>
      </c>
      <c r="H48" s="13"/>
      <c r="I48" s="13">
        <f t="shared" si="0"/>
        <v>0</v>
      </c>
    </row>
    <row r="49" spans="1:9" s="23" customFormat="1" x14ac:dyDescent="0.3">
      <c r="A49" s="5">
        <f t="shared" si="2"/>
        <v>41</v>
      </c>
      <c r="B49" s="5"/>
      <c r="C49" s="27" t="s">
        <v>16</v>
      </c>
      <c r="D49" s="27"/>
      <c r="E49" s="6" t="s">
        <v>59</v>
      </c>
      <c r="F49" s="16" t="s">
        <v>3</v>
      </c>
      <c r="G49" s="13">
        <v>175.5</v>
      </c>
      <c r="H49" s="13"/>
      <c r="I49" s="13">
        <f t="shared" si="0"/>
        <v>0</v>
      </c>
    </row>
    <row r="50" spans="1:9" s="23" customFormat="1" ht="61.2" x14ac:dyDescent="0.3">
      <c r="A50" s="5">
        <f t="shared" si="2"/>
        <v>42</v>
      </c>
      <c r="B50" s="5"/>
      <c r="C50" s="27" t="s">
        <v>16</v>
      </c>
      <c r="D50" s="27"/>
      <c r="E50" s="6" t="s">
        <v>60</v>
      </c>
      <c r="F50" s="16" t="s">
        <v>3</v>
      </c>
      <c r="G50" s="13">
        <v>101.4</v>
      </c>
      <c r="H50" s="13"/>
      <c r="I50" s="13">
        <f t="shared" si="0"/>
        <v>0</v>
      </c>
    </row>
    <row r="51" spans="1:9" s="23" customFormat="1" x14ac:dyDescent="0.3">
      <c r="A51" s="5">
        <f t="shared" si="2"/>
        <v>43</v>
      </c>
      <c r="B51" s="5"/>
      <c r="C51" s="27" t="s">
        <v>16</v>
      </c>
      <c r="D51" s="27"/>
      <c r="E51" s="6" t="s">
        <v>61</v>
      </c>
      <c r="F51" s="16" t="s">
        <v>3</v>
      </c>
      <c r="G51" s="13">
        <v>183.6</v>
      </c>
      <c r="H51" s="13"/>
      <c r="I51" s="13">
        <f t="shared" si="0"/>
        <v>0</v>
      </c>
    </row>
    <row r="52" spans="1:9" s="23" customFormat="1" ht="20.399999999999999" x14ac:dyDescent="0.3">
      <c r="A52" s="5">
        <f t="shared" si="2"/>
        <v>44</v>
      </c>
      <c r="B52" s="5"/>
      <c r="C52" s="27" t="s">
        <v>16</v>
      </c>
      <c r="D52" s="27"/>
      <c r="E52" s="6" t="s">
        <v>62</v>
      </c>
      <c r="F52" s="16"/>
      <c r="G52" s="13"/>
      <c r="H52" s="13"/>
      <c r="I52" s="13"/>
    </row>
    <row r="53" spans="1:9" s="23" customFormat="1" x14ac:dyDescent="0.3">
      <c r="A53" s="5">
        <f t="shared" si="2"/>
        <v>45</v>
      </c>
      <c r="B53" s="37"/>
      <c r="C53" s="38" t="s">
        <v>16</v>
      </c>
      <c r="D53" s="38">
        <v>6</v>
      </c>
      <c r="E53" s="39" t="s">
        <v>176</v>
      </c>
      <c r="F53" s="40"/>
      <c r="G53" s="41"/>
      <c r="H53" s="41"/>
      <c r="I53" s="41">
        <f>SUBTOTAL(9,I54:I65)</f>
        <v>0</v>
      </c>
    </row>
    <row r="54" spans="1:9" s="23" customFormat="1" ht="20.399999999999999" x14ac:dyDescent="0.3">
      <c r="A54" s="5">
        <f t="shared" si="2"/>
        <v>46</v>
      </c>
      <c r="B54" s="5"/>
      <c r="C54" s="27" t="s">
        <v>16</v>
      </c>
      <c r="D54" s="27" t="s">
        <v>63</v>
      </c>
      <c r="E54" s="6" t="s">
        <v>64</v>
      </c>
      <c r="F54" s="16" t="s">
        <v>14</v>
      </c>
      <c r="G54" s="13">
        <v>1</v>
      </c>
      <c r="H54" s="13"/>
      <c r="I54" s="13">
        <f t="shared" si="0"/>
        <v>0</v>
      </c>
    </row>
    <row r="55" spans="1:9" s="23" customFormat="1" ht="20.399999999999999" x14ac:dyDescent="0.3">
      <c r="A55" s="5">
        <f t="shared" si="2"/>
        <v>47</v>
      </c>
      <c r="B55" s="5"/>
      <c r="C55" s="27" t="s">
        <v>16</v>
      </c>
      <c r="D55" s="27" t="s">
        <v>65</v>
      </c>
      <c r="E55" s="6" t="s">
        <v>66</v>
      </c>
      <c r="F55" s="16" t="s">
        <v>14</v>
      </c>
      <c r="G55" s="13">
        <v>3</v>
      </c>
      <c r="H55" s="13"/>
      <c r="I55" s="13">
        <f t="shared" si="0"/>
        <v>0</v>
      </c>
    </row>
    <row r="56" spans="1:9" s="23" customFormat="1" ht="20.399999999999999" x14ac:dyDescent="0.3">
      <c r="A56" s="5">
        <f t="shared" si="2"/>
        <v>48</v>
      </c>
      <c r="B56" s="5"/>
      <c r="C56" s="27" t="s">
        <v>16</v>
      </c>
      <c r="D56" s="27" t="s">
        <v>67</v>
      </c>
      <c r="E56" s="6" t="s">
        <v>68</v>
      </c>
      <c r="F56" s="16" t="s">
        <v>14</v>
      </c>
      <c r="G56" s="13">
        <v>2</v>
      </c>
      <c r="H56" s="13"/>
      <c r="I56" s="13">
        <f t="shared" si="0"/>
        <v>0</v>
      </c>
    </row>
    <row r="57" spans="1:9" s="23" customFormat="1" ht="20.399999999999999" x14ac:dyDescent="0.3">
      <c r="A57" s="5">
        <f t="shared" si="2"/>
        <v>49</v>
      </c>
      <c r="B57" s="5"/>
      <c r="C57" s="27" t="s">
        <v>16</v>
      </c>
      <c r="D57" s="27" t="s">
        <v>69</v>
      </c>
      <c r="E57" s="6" t="s">
        <v>70</v>
      </c>
      <c r="F57" s="16" t="s">
        <v>14</v>
      </c>
      <c r="G57" s="13">
        <v>1</v>
      </c>
      <c r="H57" s="13"/>
      <c r="I57" s="13">
        <f t="shared" si="0"/>
        <v>0</v>
      </c>
    </row>
    <row r="58" spans="1:9" s="23" customFormat="1" ht="20.399999999999999" x14ac:dyDescent="0.3">
      <c r="A58" s="5">
        <f t="shared" si="2"/>
        <v>50</v>
      </c>
      <c r="B58" s="5"/>
      <c r="C58" s="27" t="s">
        <v>16</v>
      </c>
      <c r="D58" s="27" t="s">
        <v>71</v>
      </c>
      <c r="E58" s="6" t="s">
        <v>72</v>
      </c>
      <c r="F58" s="16" t="s">
        <v>14</v>
      </c>
      <c r="G58" s="13">
        <v>2</v>
      </c>
      <c r="H58" s="13"/>
      <c r="I58" s="13">
        <f t="shared" si="0"/>
        <v>0</v>
      </c>
    </row>
    <row r="59" spans="1:9" s="23" customFormat="1" ht="20.399999999999999" x14ac:dyDescent="0.3">
      <c r="A59" s="5">
        <f t="shared" si="2"/>
        <v>51</v>
      </c>
      <c r="B59" s="5"/>
      <c r="C59" s="27" t="s">
        <v>16</v>
      </c>
      <c r="D59" s="27" t="s">
        <v>73</v>
      </c>
      <c r="E59" s="6" t="s">
        <v>74</v>
      </c>
      <c r="F59" s="16" t="s">
        <v>14</v>
      </c>
      <c r="G59" s="13">
        <v>1</v>
      </c>
      <c r="H59" s="13"/>
      <c r="I59" s="13">
        <f t="shared" si="0"/>
        <v>0</v>
      </c>
    </row>
    <row r="60" spans="1:9" s="23" customFormat="1" ht="20.399999999999999" x14ac:dyDescent="0.3">
      <c r="A60" s="5">
        <f t="shared" si="2"/>
        <v>52</v>
      </c>
      <c r="B60" s="5"/>
      <c r="C60" s="27" t="s">
        <v>16</v>
      </c>
      <c r="D60" s="27" t="s">
        <v>75</v>
      </c>
      <c r="E60" s="6" t="s">
        <v>76</v>
      </c>
      <c r="F60" s="16" t="s">
        <v>14</v>
      </c>
      <c r="G60" s="13">
        <v>5</v>
      </c>
      <c r="H60" s="13"/>
      <c r="I60" s="13">
        <f t="shared" si="0"/>
        <v>0</v>
      </c>
    </row>
    <row r="61" spans="1:9" s="23" customFormat="1" ht="20.399999999999999" x14ac:dyDescent="0.3">
      <c r="A61" s="5">
        <f t="shared" si="2"/>
        <v>53</v>
      </c>
      <c r="B61" s="5"/>
      <c r="C61" s="27" t="s">
        <v>16</v>
      </c>
      <c r="D61" s="27" t="s">
        <v>77</v>
      </c>
      <c r="E61" s="6" t="s">
        <v>78</v>
      </c>
      <c r="F61" s="16" t="s">
        <v>14</v>
      </c>
      <c r="G61" s="13">
        <v>4</v>
      </c>
      <c r="H61" s="13"/>
      <c r="I61" s="13">
        <f t="shared" si="0"/>
        <v>0</v>
      </c>
    </row>
    <row r="62" spans="1:9" s="23" customFormat="1" ht="20.399999999999999" x14ac:dyDescent="0.3">
      <c r="A62" s="5">
        <f t="shared" si="2"/>
        <v>54</v>
      </c>
      <c r="B62" s="5"/>
      <c r="C62" s="27" t="s">
        <v>16</v>
      </c>
      <c r="D62" s="27" t="s">
        <v>79</v>
      </c>
      <c r="E62" s="6" t="s">
        <v>80</v>
      </c>
      <c r="F62" s="16" t="s">
        <v>14</v>
      </c>
      <c r="G62" s="13">
        <v>6</v>
      </c>
      <c r="H62" s="13"/>
      <c r="I62" s="13">
        <f t="shared" si="0"/>
        <v>0</v>
      </c>
    </row>
    <row r="63" spans="1:9" s="23" customFormat="1" ht="20.399999999999999" x14ac:dyDescent="0.3">
      <c r="A63" s="5">
        <f t="shared" si="2"/>
        <v>55</v>
      </c>
      <c r="B63" s="5"/>
      <c r="C63" s="27" t="s">
        <v>16</v>
      </c>
      <c r="D63" s="27" t="s">
        <v>81</v>
      </c>
      <c r="E63" s="6" t="s">
        <v>82</v>
      </c>
      <c r="F63" s="16" t="s">
        <v>14</v>
      </c>
      <c r="G63" s="13">
        <v>1</v>
      </c>
      <c r="H63" s="13"/>
      <c r="I63" s="13">
        <f t="shared" si="0"/>
        <v>0</v>
      </c>
    </row>
    <row r="64" spans="1:9" s="23" customFormat="1" ht="20.399999999999999" x14ac:dyDescent="0.3">
      <c r="A64" s="5">
        <f t="shared" si="2"/>
        <v>56</v>
      </c>
      <c r="B64" s="5"/>
      <c r="C64" s="27" t="s">
        <v>16</v>
      </c>
      <c r="D64" s="27" t="s">
        <v>83</v>
      </c>
      <c r="E64" s="6" t="s">
        <v>84</v>
      </c>
      <c r="F64" s="16" t="s">
        <v>14</v>
      </c>
      <c r="G64" s="13">
        <v>4</v>
      </c>
      <c r="H64" s="13"/>
      <c r="I64" s="13">
        <f t="shared" si="0"/>
        <v>0</v>
      </c>
    </row>
    <row r="65" spans="1:9" s="23" customFormat="1" ht="20.399999999999999" x14ac:dyDescent="0.3">
      <c r="A65" s="5">
        <f t="shared" si="2"/>
        <v>57</v>
      </c>
      <c r="B65" s="5"/>
      <c r="C65" s="27" t="s">
        <v>16</v>
      </c>
      <c r="D65" s="27" t="s">
        <v>85</v>
      </c>
      <c r="E65" s="6" t="s">
        <v>86</v>
      </c>
      <c r="F65" s="16" t="s">
        <v>14</v>
      </c>
      <c r="G65" s="13">
        <v>3</v>
      </c>
      <c r="H65" s="13"/>
      <c r="I65" s="13">
        <f t="shared" si="0"/>
        <v>0</v>
      </c>
    </row>
    <row r="66" spans="1:9" s="23" customFormat="1" x14ac:dyDescent="0.3">
      <c r="A66" s="5">
        <f t="shared" si="2"/>
        <v>58</v>
      </c>
      <c r="B66" s="37"/>
      <c r="C66" s="38" t="s">
        <v>16</v>
      </c>
      <c r="D66" s="38"/>
      <c r="E66" s="39" t="s">
        <v>177</v>
      </c>
      <c r="F66" s="40"/>
      <c r="G66" s="41"/>
      <c r="H66" s="41"/>
      <c r="I66" s="41">
        <f>SUBTOTAL(9,I67:I72)</f>
        <v>0</v>
      </c>
    </row>
    <row r="67" spans="1:9" s="23" customFormat="1" ht="20.399999999999999" x14ac:dyDescent="0.3">
      <c r="A67" s="5">
        <f t="shared" si="2"/>
        <v>59</v>
      </c>
      <c r="B67" s="5"/>
      <c r="C67" s="27" t="s">
        <v>16</v>
      </c>
      <c r="D67" s="27" t="s">
        <v>87</v>
      </c>
      <c r="E67" s="6" t="s">
        <v>88</v>
      </c>
      <c r="F67" s="16" t="s">
        <v>14</v>
      </c>
      <c r="G67" s="13">
        <v>11</v>
      </c>
      <c r="H67" s="13"/>
      <c r="I67" s="13">
        <f t="shared" si="0"/>
        <v>0</v>
      </c>
    </row>
    <row r="68" spans="1:9" s="23" customFormat="1" x14ac:dyDescent="0.3">
      <c r="A68" s="5">
        <f t="shared" si="2"/>
        <v>60</v>
      </c>
      <c r="B68" s="5"/>
      <c r="C68" s="27" t="s">
        <v>16</v>
      </c>
      <c r="D68" s="27" t="s">
        <v>89</v>
      </c>
      <c r="E68" s="6" t="s">
        <v>90</v>
      </c>
      <c r="F68" s="16" t="s">
        <v>14</v>
      </c>
      <c r="G68" s="13">
        <v>225</v>
      </c>
      <c r="H68" s="13"/>
      <c r="I68" s="13">
        <f t="shared" si="0"/>
        <v>0</v>
      </c>
    </row>
    <row r="69" spans="1:9" s="23" customFormat="1" x14ac:dyDescent="0.3">
      <c r="A69" s="5">
        <f t="shared" si="2"/>
        <v>61</v>
      </c>
      <c r="B69" s="5"/>
      <c r="C69" s="27" t="s">
        <v>16</v>
      </c>
      <c r="D69" s="27" t="s">
        <v>91</v>
      </c>
      <c r="E69" s="6" t="s">
        <v>92</v>
      </c>
      <c r="F69" s="16" t="s">
        <v>14</v>
      </c>
      <c r="G69" s="13">
        <v>2628</v>
      </c>
      <c r="H69" s="13"/>
      <c r="I69" s="13">
        <f t="shared" si="0"/>
        <v>0</v>
      </c>
    </row>
    <row r="70" spans="1:9" s="23" customFormat="1" ht="15" customHeight="1" x14ac:dyDescent="0.3">
      <c r="A70" s="5">
        <f t="shared" si="2"/>
        <v>62</v>
      </c>
      <c r="B70" s="5"/>
      <c r="C70" s="27" t="s">
        <v>16</v>
      </c>
      <c r="D70" s="27" t="s">
        <v>93</v>
      </c>
      <c r="E70" s="6" t="s">
        <v>94</v>
      </c>
      <c r="F70" s="16" t="s">
        <v>14</v>
      </c>
      <c r="G70" s="13">
        <v>61</v>
      </c>
      <c r="H70" s="13"/>
      <c r="I70" s="13">
        <f t="shared" si="0"/>
        <v>0</v>
      </c>
    </row>
    <row r="71" spans="1:9" s="23" customFormat="1" x14ac:dyDescent="0.3">
      <c r="A71" s="5">
        <f t="shared" si="2"/>
        <v>63</v>
      </c>
      <c r="B71" s="5"/>
      <c r="C71" s="27" t="s">
        <v>16</v>
      </c>
      <c r="D71" s="27" t="s">
        <v>95</v>
      </c>
      <c r="E71" s="6" t="s">
        <v>96</v>
      </c>
      <c r="F71" s="16" t="s">
        <v>14</v>
      </c>
      <c r="G71" s="13">
        <v>129</v>
      </c>
      <c r="H71" s="13"/>
      <c r="I71" s="13">
        <f t="shared" si="0"/>
        <v>0</v>
      </c>
    </row>
    <row r="72" spans="1:9" s="23" customFormat="1" ht="20.399999999999999" x14ac:dyDescent="0.3">
      <c r="A72" s="5">
        <f t="shared" si="2"/>
        <v>64</v>
      </c>
      <c r="B72" s="5"/>
      <c r="C72" s="27" t="s">
        <v>16</v>
      </c>
      <c r="D72" s="27" t="s">
        <v>97</v>
      </c>
      <c r="E72" s="6" t="s">
        <v>98</v>
      </c>
      <c r="F72" s="16" t="s">
        <v>14</v>
      </c>
      <c r="G72" s="13">
        <v>21</v>
      </c>
      <c r="H72" s="13"/>
      <c r="I72" s="13">
        <f t="shared" si="0"/>
        <v>0</v>
      </c>
    </row>
    <row r="73" spans="1:9" s="23" customFormat="1" x14ac:dyDescent="0.3">
      <c r="A73" s="5">
        <f t="shared" si="2"/>
        <v>65</v>
      </c>
      <c r="B73" s="37"/>
      <c r="C73" s="38" t="s">
        <v>16</v>
      </c>
      <c r="D73" s="38"/>
      <c r="E73" s="39" t="s">
        <v>178</v>
      </c>
      <c r="F73" s="40"/>
      <c r="G73" s="41"/>
      <c r="H73" s="41"/>
      <c r="I73" s="41">
        <f>SUBTOTAL(9,I74:I103)</f>
        <v>0</v>
      </c>
    </row>
    <row r="74" spans="1:9" s="23" customFormat="1" x14ac:dyDescent="0.3">
      <c r="A74" s="5">
        <f t="shared" si="2"/>
        <v>66</v>
      </c>
      <c r="B74" s="5"/>
      <c r="C74" s="27" t="s">
        <v>16</v>
      </c>
      <c r="D74" s="27" t="s">
        <v>99</v>
      </c>
      <c r="E74" s="6" t="s">
        <v>100</v>
      </c>
      <c r="F74" s="16" t="s">
        <v>14</v>
      </c>
      <c r="G74" s="13">
        <v>36</v>
      </c>
      <c r="H74" s="13"/>
      <c r="I74" s="13">
        <f t="shared" ref="I74:I103" si="3">G74*H74</f>
        <v>0</v>
      </c>
    </row>
    <row r="75" spans="1:9" x14ac:dyDescent="0.3">
      <c r="A75" s="5">
        <f t="shared" si="2"/>
        <v>67</v>
      </c>
      <c r="B75" s="5"/>
      <c r="C75" s="27" t="s">
        <v>16</v>
      </c>
      <c r="D75" s="27" t="s">
        <v>101</v>
      </c>
      <c r="E75" s="6" t="s">
        <v>102</v>
      </c>
      <c r="F75" s="16" t="s">
        <v>14</v>
      </c>
      <c r="G75" s="13">
        <v>1880</v>
      </c>
      <c r="H75" s="13"/>
      <c r="I75" s="13">
        <f t="shared" si="3"/>
        <v>0</v>
      </c>
    </row>
    <row r="76" spans="1:9" s="23" customFormat="1" x14ac:dyDescent="0.3">
      <c r="A76" s="5">
        <f t="shared" si="2"/>
        <v>68</v>
      </c>
      <c r="B76" s="5"/>
      <c r="C76" s="27" t="s">
        <v>16</v>
      </c>
      <c r="D76" s="27" t="s">
        <v>103</v>
      </c>
      <c r="E76" s="6" t="s">
        <v>104</v>
      </c>
      <c r="F76" s="16" t="s">
        <v>14</v>
      </c>
      <c r="G76" s="13">
        <v>35</v>
      </c>
      <c r="H76" s="13"/>
      <c r="I76" s="13">
        <f t="shared" si="3"/>
        <v>0</v>
      </c>
    </row>
    <row r="77" spans="1:9" s="23" customFormat="1" x14ac:dyDescent="0.3">
      <c r="A77" s="5">
        <f t="shared" si="2"/>
        <v>69</v>
      </c>
      <c r="B77" s="5"/>
      <c r="C77" s="27" t="s">
        <v>16</v>
      </c>
      <c r="D77" s="27" t="s">
        <v>105</v>
      </c>
      <c r="E77" s="6" t="s">
        <v>106</v>
      </c>
      <c r="F77" s="16" t="s">
        <v>14</v>
      </c>
      <c r="G77" s="13">
        <v>11</v>
      </c>
      <c r="H77" s="13"/>
      <c r="I77" s="13">
        <f t="shared" si="3"/>
        <v>0</v>
      </c>
    </row>
    <row r="78" spans="1:9" s="23" customFormat="1" x14ac:dyDescent="0.3">
      <c r="A78" s="5">
        <f t="shared" si="2"/>
        <v>70</v>
      </c>
      <c r="B78" s="5"/>
      <c r="C78" s="27" t="s">
        <v>16</v>
      </c>
      <c r="D78" s="27" t="s">
        <v>107</v>
      </c>
      <c r="E78" s="6" t="s">
        <v>108</v>
      </c>
      <c r="F78" s="16" t="s">
        <v>14</v>
      </c>
      <c r="G78" s="13">
        <v>52</v>
      </c>
      <c r="H78" s="13"/>
      <c r="I78" s="13">
        <f t="shared" si="3"/>
        <v>0</v>
      </c>
    </row>
    <row r="79" spans="1:9" s="23" customFormat="1" x14ac:dyDescent="0.3">
      <c r="A79" s="5">
        <f t="shared" si="2"/>
        <v>71</v>
      </c>
      <c r="B79" s="5"/>
      <c r="C79" s="27" t="s">
        <v>16</v>
      </c>
      <c r="D79" s="27" t="s">
        <v>109</v>
      </c>
      <c r="E79" s="6" t="s">
        <v>110</v>
      </c>
      <c r="F79" s="16" t="s">
        <v>14</v>
      </c>
      <c r="G79" s="13">
        <v>28</v>
      </c>
      <c r="H79" s="13"/>
      <c r="I79" s="13">
        <f t="shared" si="3"/>
        <v>0</v>
      </c>
    </row>
    <row r="80" spans="1:9" s="23" customFormat="1" x14ac:dyDescent="0.3">
      <c r="A80" s="5">
        <f t="shared" si="2"/>
        <v>72</v>
      </c>
      <c r="B80" s="5"/>
      <c r="C80" s="27" t="s">
        <v>16</v>
      </c>
      <c r="D80" s="27" t="s">
        <v>111</v>
      </c>
      <c r="E80" s="6" t="s">
        <v>112</v>
      </c>
      <c r="F80" s="16" t="s">
        <v>14</v>
      </c>
      <c r="G80" s="13">
        <v>107</v>
      </c>
      <c r="H80" s="13"/>
      <c r="I80" s="13">
        <f t="shared" si="3"/>
        <v>0</v>
      </c>
    </row>
    <row r="81" spans="1:9" s="23" customFormat="1" x14ac:dyDescent="0.3">
      <c r="A81" s="5">
        <f t="shared" si="2"/>
        <v>73</v>
      </c>
      <c r="B81" s="5"/>
      <c r="C81" s="27" t="s">
        <v>16</v>
      </c>
      <c r="D81" s="27" t="s">
        <v>113</v>
      </c>
      <c r="E81" s="6" t="s">
        <v>114</v>
      </c>
      <c r="F81" s="16" t="s">
        <v>14</v>
      </c>
      <c r="G81" s="13">
        <v>10</v>
      </c>
      <c r="H81" s="13"/>
      <c r="I81" s="13">
        <f t="shared" si="3"/>
        <v>0</v>
      </c>
    </row>
    <row r="82" spans="1:9" s="23" customFormat="1" x14ac:dyDescent="0.3">
      <c r="A82" s="5">
        <f t="shared" si="2"/>
        <v>74</v>
      </c>
      <c r="B82" s="5"/>
      <c r="C82" s="27" t="s">
        <v>16</v>
      </c>
      <c r="D82" s="27" t="s">
        <v>115</v>
      </c>
      <c r="E82" s="6" t="s">
        <v>116</v>
      </c>
      <c r="F82" s="16" t="s">
        <v>14</v>
      </c>
      <c r="G82" s="13">
        <v>45</v>
      </c>
      <c r="H82" s="13"/>
      <c r="I82" s="13">
        <f t="shared" si="3"/>
        <v>0</v>
      </c>
    </row>
    <row r="83" spans="1:9" s="23" customFormat="1" x14ac:dyDescent="0.3">
      <c r="A83" s="5">
        <f t="shared" si="2"/>
        <v>75</v>
      </c>
      <c r="B83" s="5"/>
      <c r="C83" s="27" t="s">
        <v>16</v>
      </c>
      <c r="D83" s="27" t="s">
        <v>117</v>
      </c>
      <c r="E83" s="6" t="s">
        <v>118</v>
      </c>
      <c r="F83" s="16" t="s">
        <v>14</v>
      </c>
      <c r="G83" s="13">
        <v>32</v>
      </c>
      <c r="H83" s="13"/>
      <c r="I83" s="13">
        <f t="shared" si="3"/>
        <v>0</v>
      </c>
    </row>
    <row r="84" spans="1:9" s="23" customFormat="1" x14ac:dyDescent="0.3">
      <c r="A84" s="5">
        <f t="shared" si="2"/>
        <v>76</v>
      </c>
      <c r="B84" s="5"/>
      <c r="C84" s="27" t="s">
        <v>16</v>
      </c>
      <c r="D84" s="27" t="s">
        <v>119</v>
      </c>
      <c r="E84" s="6" t="s">
        <v>120</v>
      </c>
      <c r="F84" s="16" t="s">
        <v>14</v>
      </c>
      <c r="G84" s="13">
        <v>37</v>
      </c>
      <c r="H84" s="13"/>
      <c r="I84" s="13">
        <f t="shared" si="3"/>
        <v>0</v>
      </c>
    </row>
    <row r="85" spans="1:9" s="23" customFormat="1" x14ac:dyDescent="0.3">
      <c r="A85" s="5">
        <f t="shared" si="2"/>
        <v>77</v>
      </c>
      <c r="B85" s="5"/>
      <c r="C85" s="27" t="s">
        <v>16</v>
      </c>
      <c r="D85" s="27" t="s">
        <v>121</v>
      </c>
      <c r="E85" s="6" t="s">
        <v>122</v>
      </c>
      <c r="F85" s="16" t="s">
        <v>14</v>
      </c>
      <c r="G85" s="13">
        <v>41</v>
      </c>
      <c r="H85" s="13"/>
      <c r="I85" s="13">
        <f t="shared" si="3"/>
        <v>0</v>
      </c>
    </row>
    <row r="86" spans="1:9" s="23" customFormat="1" x14ac:dyDescent="0.3">
      <c r="A86" s="5">
        <f t="shared" si="2"/>
        <v>78</v>
      </c>
      <c r="B86" s="5"/>
      <c r="C86" s="27" t="s">
        <v>16</v>
      </c>
      <c r="D86" s="27" t="s">
        <v>123</v>
      </c>
      <c r="E86" s="6" t="s">
        <v>124</v>
      </c>
      <c r="F86" s="16" t="s">
        <v>14</v>
      </c>
      <c r="G86" s="13">
        <v>30</v>
      </c>
      <c r="H86" s="13"/>
      <c r="I86" s="13">
        <f t="shared" si="3"/>
        <v>0</v>
      </c>
    </row>
    <row r="87" spans="1:9" s="23" customFormat="1" x14ac:dyDescent="0.3">
      <c r="A87" s="5">
        <f t="shared" si="2"/>
        <v>79</v>
      </c>
      <c r="B87" s="5"/>
      <c r="C87" s="27" t="s">
        <v>16</v>
      </c>
      <c r="D87" s="27" t="s">
        <v>125</v>
      </c>
      <c r="E87" s="6" t="s">
        <v>126</v>
      </c>
      <c r="F87" s="16" t="s">
        <v>14</v>
      </c>
      <c r="G87" s="13">
        <v>21</v>
      </c>
      <c r="H87" s="13"/>
      <c r="I87" s="13">
        <f t="shared" si="3"/>
        <v>0</v>
      </c>
    </row>
    <row r="88" spans="1:9" s="23" customFormat="1" x14ac:dyDescent="0.3">
      <c r="A88" s="5">
        <f t="shared" si="2"/>
        <v>80</v>
      </c>
      <c r="B88" s="5"/>
      <c r="C88" s="27" t="s">
        <v>16</v>
      </c>
      <c r="D88" s="27" t="s">
        <v>127</v>
      </c>
      <c r="E88" s="6" t="s">
        <v>128</v>
      </c>
      <c r="F88" s="16" t="s">
        <v>14</v>
      </c>
      <c r="G88" s="13">
        <v>35</v>
      </c>
      <c r="H88" s="13"/>
      <c r="I88" s="13">
        <f t="shared" si="3"/>
        <v>0</v>
      </c>
    </row>
    <row r="89" spans="1:9" s="23" customFormat="1" x14ac:dyDescent="0.3">
      <c r="A89" s="5">
        <f t="shared" si="2"/>
        <v>81</v>
      </c>
      <c r="B89" s="5"/>
      <c r="C89" s="27" t="s">
        <v>16</v>
      </c>
      <c r="D89" s="27" t="s">
        <v>129</v>
      </c>
      <c r="E89" s="6" t="s">
        <v>130</v>
      </c>
      <c r="F89" s="16" t="s">
        <v>14</v>
      </c>
      <c r="G89" s="13">
        <v>40</v>
      </c>
      <c r="H89" s="13"/>
      <c r="I89" s="13">
        <f t="shared" si="3"/>
        <v>0</v>
      </c>
    </row>
    <row r="90" spans="1:9" s="23" customFormat="1" x14ac:dyDescent="0.3">
      <c r="A90" s="5">
        <f t="shared" si="2"/>
        <v>82</v>
      </c>
      <c r="B90" s="5"/>
      <c r="C90" s="27" t="s">
        <v>16</v>
      </c>
      <c r="D90" s="27" t="s">
        <v>131</v>
      </c>
      <c r="E90" s="6" t="s">
        <v>132</v>
      </c>
      <c r="F90" s="16" t="s">
        <v>14</v>
      </c>
      <c r="G90" s="13">
        <v>32</v>
      </c>
      <c r="H90" s="13"/>
      <c r="I90" s="13">
        <f t="shared" si="3"/>
        <v>0</v>
      </c>
    </row>
    <row r="91" spans="1:9" s="23" customFormat="1" x14ac:dyDescent="0.3">
      <c r="A91" s="5">
        <f t="shared" si="2"/>
        <v>83</v>
      </c>
      <c r="B91" s="5"/>
      <c r="C91" s="27" t="s">
        <v>16</v>
      </c>
      <c r="D91" s="27" t="s">
        <v>133</v>
      </c>
      <c r="E91" s="6" t="s">
        <v>134</v>
      </c>
      <c r="F91" s="16" t="s">
        <v>14</v>
      </c>
      <c r="G91" s="13">
        <v>15</v>
      </c>
      <c r="H91" s="13"/>
      <c r="I91" s="13">
        <f t="shared" si="3"/>
        <v>0</v>
      </c>
    </row>
    <row r="92" spans="1:9" s="23" customFormat="1" x14ac:dyDescent="0.3">
      <c r="A92" s="5">
        <f t="shared" si="2"/>
        <v>84</v>
      </c>
      <c r="B92" s="5"/>
      <c r="C92" s="27" t="s">
        <v>16</v>
      </c>
      <c r="D92" s="27" t="s">
        <v>135</v>
      </c>
      <c r="E92" s="6" t="s">
        <v>136</v>
      </c>
      <c r="F92" s="16" t="s">
        <v>14</v>
      </c>
      <c r="G92" s="13">
        <v>94</v>
      </c>
      <c r="H92" s="13"/>
      <c r="I92" s="13">
        <f t="shared" si="3"/>
        <v>0</v>
      </c>
    </row>
    <row r="93" spans="1:9" s="23" customFormat="1" ht="20.399999999999999" x14ac:dyDescent="0.3">
      <c r="A93" s="5">
        <f t="shared" si="2"/>
        <v>85</v>
      </c>
      <c r="B93" s="5"/>
      <c r="C93" s="27" t="s">
        <v>16</v>
      </c>
      <c r="D93" s="27" t="s">
        <v>137</v>
      </c>
      <c r="E93" s="6" t="s">
        <v>138</v>
      </c>
      <c r="F93" s="16" t="s">
        <v>14</v>
      </c>
      <c r="G93" s="13">
        <v>142</v>
      </c>
      <c r="H93" s="13"/>
      <c r="I93" s="13">
        <f t="shared" si="3"/>
        <v>0</v>
      </c>
    </row>
    <row r="94" spans="1:9" s="23" customFormat="1" x14ac:dyDescent="0.3">
      <c r="A94" s="5">
        <f t="shared" si="2"/>
        <v>86</v>
      </c>
      <c r="B94" s="5"/>
      <c r="C94" s="27" t="s">
        <v>16</v>
      </c>
      <c r="D94" s="27" t="s">
        <v>139</v>
      </c>
      <c r="E94" s="6" t="s">
        <v>140</v>
      </c>
      <c r="F94" s="16" t="s">
        <v>14</v>
      </c>
      <c r="G94" s="13">
        <v>11</v>
      </c>
      <c r="H94" s="13"/>
      <c r="I94" s="13">
        <f t="shared" si="3"/>
        <v>0</v>
      </c>
    </row>
    <row r="95" spans="1:9" s="23" customFormat="1" x14ac:dyDescent="0.3">
      <c r="A95" s="5">
        <f t="shared" si="2"/>
        <v>87</v>
      </c>
      <c r="B95" s="5"/>
      <c r="C95" s="27" t="s">
        <v>16</v>
      </c>
      <c r="D95" s="27" t="s">
        <v>141</v>
      </c>
      <c r="E95" s="6" t="s">
        <v>142</v>
      </c>
      <c r="F95" s="16" t="s">
        <v>14</v>
      </c>
      <c r="G95" s="13">
        <v>18</v>
      </c>
      <c r="H95" s="13"/>
      <c r="I95" s="13">
        <f t="shared" si="3"/>
        <v>0</v>
      </c>
    </row>
    <row r="96" spans="1:9" s="23" customFormat="1" x14ac:dyDescent="0.3">
      <c r="A96" s="5">
        <f t="shared" si="2"/>
        <v>88</v>
      </c>
      <c r="B96" s="5"/>
      <c r="C96" s="27" t="s">
        <v>16</v>
      </c>
      <c r="D96" s="27" t="s">
        <v>143</v>
      </c>
      <c r="E96" s="6" t="s">
        <v>144</v>
      </c>
      <c r="F96" s="16" t="s">
        <v>14</v>
      </c>
      <c r="G96" s="13">
        <v>109</v>
      </c>
      <c r="H96" s="13"/>
      <c r="I96" s="13">
        <f t="shared" si="3"/>
        <v>0</v>
      </c>
    </row>
    <row r="97" spans="1:9" s="23" customFormat="1" x14ac:dyDescent="0.3">
      <c r="A97" s="5">
        <f t="shared" si="2"/>
        <v>89</v>
      </c>
      <c r="B97" s="5"/>
      <c r="C97" s="27" t="s">
        <v>16</v>
      </c>
      <c r="D97" s="27" t="s">
        <v>145</v>
      </c>
      <c r="E97" s="6" t="s">
        <v>146</v>
      </c>
      <c r="F97" s="16" t="s">
        <v>14</v>
      </c>
      <c r="G97" s="13">
        <v>87</v>
      </c>
      <c r="H97" s="13"/>
      <c r="I97" s="13">
        <f t="shared" si="3"/>
        <v>0</v>
      </c>
    </row>
    <row r="98" spans="1:9" s="23" customFormat="1" x14ac:dyDescent="0.3">
      <c r="A98" s="5">
        <f t="shared" si="2"/>
        <v>90</v>
      </c>
      <c r="B98" s="5"/>
      <c r="C98" s="27" t="s">
        <v>16</v>
      </c>
      <c r="D98" s="27" t="s">
        <v>147</v>
      </c>
      <c r="E98" s="6" t="s">
        <v>148</v>
      </c>
      <c r="F98" s="16" t="s">
        <v>14</v>
      </c>
      <c r="G98" s="13">
        <v>151</v>
      </c>
      <c r="H98" s="13"/>
      <c r="I98" s="13">
        <f t="shared" si="3"/>
        <v>0</v>
      </c>
    </row>
    <row r="99" spans="1:9" s="23" customFormat="1" ht="20.399999999999999" x14ac:dyDescent="0.3">
      <c r="A99" s="5">
        <f t="shared" si="2"/>
        <v>91</v>
      </c>
      <c r="B99" s="5"/>
      <c r="C99" s="27" t="s">
        <v>16</v>
      </c>
      <c r="D99" s="27" t="s">
        <v>149</v>
      </c>
      <c r="E99" s="6" t="s">
        <v>150</v>
      </c>
      <c r="F99" s="16" t="s">
        <v>14</v>
      </c>
      <c r="G99" s="13">
        <v>32</v>
      </c>
      <c r="H99" s="13"/>
      <c r="I99" s="13">
        <f t="shared" si="3"/>
        <v>0</v>
      </c>
    </row>
    <row r="100" spans="1:9" s="23" customFormat="1" ht="20.399999999999999" x14ac:dyDescent="0.3">
      <c r="A100" s="5">
        <f t="shared" si="2"/>
        <v>92</v>
      </c>
      <c r="B100" s="5"/>
      <c r="C100" s="27" t="s">
        <v>16</v>
      </c>
      <c r="D100" s="27" t="s">
        <v>151</v>
      </c>
      <c r="E100" s="6" t="s">
        <v>152</v>
      </c>
      <c r="F100" s="16" t="s">
        <v>14</v>
      </c>
      <c r="G100" s="13">
        <v>7</v>
      </c>
      <c r="H100" s="13"/>
      <c r="I100" s="13">
        <f t="shared" si="3"/>
        <v>0</v>
      </c>
    </row>
    <row r="101" spans="1:9" s="23" customFormat="1" x14ac:dyDescent="0.3">
      <c r="A101" s="5">
        <f t="shared" si="2"/>
        <v>93</v>
      </c>
      <c r="B101" s="5"/>
      <c r="C101" s="27" t="s">
        <v>16</v>
      </c>
      <c r="D101" s="27" t="s">
        <v>153</v>
      </c>
      <c r="E101" s="6" t="s">
        <v>154</v>
      </c>
      <c r="F101" s="16" t="s">
        <v>14</v>
      </c>
      <c r="G101" s="13">
        <v>119</v>
      </c>
      <c r="H101" s="13"/>
      <c r="I101" s="13">
        <f t="shared" si="3"/>
        <v>0</v>
      </c>
    </row>
    <row r="102" spans="1:9" s="23" customFormat="1" x14ac:dyDescent="0.3">
      <c r="A102" s="5">
        <f t="shared" si="2"/>
        <v>94</v>
      </c>
      <c r="B102" s="5"/>
      <c r="C102" s="27" t="s">
        <v>16</v>
      </c>
      <c r="D102" s="27" t="s">
        <v>155</v>
      </c>
      <c r="E102" s="6" t="s">
        <v>156</v>
      </c>
      <c r="F102" s="16" t="s">
        <v>14</v>
      </c>
      <c r="G102" s="13">
        <v>178</v>
      </c>
      <c r="H102" s="13"/>
      <c r="I102" s="13">
        <f t="shared" si="3"/>
        <v>0</v>
      </c>
    </row>
    <row r="103" spans="1:9" s="23" customFormat="1" x14ac:dyDescent="0.3">
      <c r="A103" s="5">
        <f t="shared" si="2"/>
        <v>95</v>
      </c>
      <c r="B103" s="5"/>
      <c r="C103" s="27" t="s">
        <v>16</v>
      </c>
      <c r="D103" s="27" t="s">
        <v>157</v>
      </c>
      <c r="E103" s="6" t="s">
        <v>158</v>
      </c>
      <c r="F103" s="16" t="s">
        <v>14</v>
      </c>
      <c r="G103" s="13">
        <v>40</v>
      </c>
      <c r="H103" s="13"/>
      <c r="I103" s="13">
        <f t="shared" si="3"/>
        <v>0</v>
      </c>
    </row>
    <row r="104" spans="1:9" x14ac:dyDescent="0.3">
      <c r="A104" s="7"/>
      <c r="B104" s="22"/>
      <c r="C104" s="28" t="s">
        <v>161</v>
      </c>
      <c r="D104" s="28"/>
      <c r="E104" s="24" t="s">
        <v>162</v>
      </c>
      <c r="F104" s="17"/>
      <c r="G104" s="14"/>
      <c r="H104" s="14"/>
      <c r="I104" s="25">
        <f>SUBTOTAL(9,I105:I113)</f>
        <v>0</v>
      </c>
    </row>
    <row r="105" spans="1:9" ht="112.2" x14ac:dyDescent="0.3">
      <c r="A105" s="5"/>
      <c r="B105" s="5"/>
      <c r="C105" s="27" t="s">
        <v>161</v>
      </c>
      <c r="D105" s="27"/>
      <c r="E105" s="18" t="s">
        <v>163</v>
      </c>
      <c r="F105" s="16"/>
      <c r="G105" s="13"/>
      <c r="H105" s="13"/>
      <c r="I105" s="13"/>
    </row>
    <row r="106" spans="1:9" ht="51" x14ac:dyDescent="0.3">
      <c r="A106" s="5">
        <f>MAX(A104:A105)+1</f>
        <v>1</v>
      </c>
      <c r="B106" s="5"/>
      <c r="C106" s="27" t="s">
        <v>161</v>
      </c>
      <c r="D106" s="27"/>
      <c r="E106" s="6" t="s">
        <v>164</v>
      </c>
      <c r="F106" s="16" t="s">
        <v>3</v>
      </c>
      <c r="G106" s="13">
        <v>90</v>
      </c>
      <c r="H106" s="13"/>
      <c r="I106" s="13">
        <f t="shared" ref="I106:I113" si="4">G106*H106</f>
        <v>0</v>
      </c>
    </row>
    <row r="107" spans="1:9" ht="58.5" customHeight="1" x14ac:dyDescent="0.3">
      <c r="A107" s="5">
        <f>MAX(A104:A106)+1</f>
        <v>2</v>
      </c>
      <c r="B107" s="5"/>
      <c r="C107" s="27" t="s">
        <v>161</v>
      </c>
      <c r="D107" s="27"/>
      <c r="E107" s="6" t="s">
        <v>171</v>
      </c>
      <c r="F107" s="16" t="s">
        <v>3</v>
      </c>
      <c r="G107" s="13">
        <v>4</v>
      </c>
      <c r="H107" s="13"/>
      <c r="I107" s="13">
        <f t="shared" si="4"/>
        <v>0</v>
      </c>
    </row>
    <row r="108" spans="1:9" ht="40.799999999999997" x14ac:dyDescent="0.3">
      <c r="A108" s="5">
        <f>MAX(A104:A107)+1</f>
        <v>3</v>
      </c>
      <c r="B108" s="5"/>
      <c r="C108" s="27" t="s">
        <v>161</v>
      </c>
      <c r="D108" s="27"/>
      <c r="E108" s="6" t="s">
        <v>170</v>
      </c>
      <c r="F108" s="16" t="s">
        <v>3</v>
      </c>
      <c r="G108" s="13">
        <v>6.14</v>
      </c>
      <c r="H108" s="13"/>
      <c r="I108" s="13">
        <f t="shared" si="4"/>
        <v>0</v>
      </c>
    </row>
    <row r="109" spans="1:9" ht="51" x14ac:dyDescent="0.3">
      <c r="A109" s="5">
        <f>MAX(A104:A108)+1</f>
        <v>4</v>
      </c>
      <c r="B109" s="5"/>
      <c r="C109" s="27" t="s">
        <v>161</v>
      </c>
      <c r="D109" s="27"/>
      <c r="E109" s="6" t="s">
        <v>169</v>
      </c>
      <c r="F109" s="16" t="s">
        <v>3</v>
      </c>
      <c r="G109" s="13">
        <v>28.5</v>
      </c>
      <c r="H109" s="13"/>
      <c r="I109" s="13">
        <f t="shared" si="4"/>
        <v>0</v>
      </c>
    </row>
    <row r="110" spans="1:9" ht="40.799999999999997" x14ac:dyDescent="0.3">
      <c r="A110" s="5">
        <f>MAX(A104:A109)+1</f>
        <v>5</v>
      </c>
      <c r="B110" s="5"/>
      <c r="C110" s="27" t="s">
        <v>161</v>
      </c>
      <c r="D110" s="27"/>
      <c r="E110" s="6" t="s">
        <v>168</v>
      </c>
      <c r="F110" s="16" t="s">
        <v>3</v>
      </c>
      <c r="G110" s="13">
        <v>82</v>
      </c>
      <c r="H110" s="13"/>
      <c r="I110" s="13">
        <f t="shared" si="4"/>
        <v>0</v>
      </c>
    </row>
    <row r="111" spans="1:9" ht="81.599999999999994" x14ac:dyDescent="0.3">
      <c r="A111" s="5">
        <f>MAX(A104:A110)+1</f>
        <v>6</v>
      </c>
      <c r="B111" s="5"/>
      <c r="C111" s="27" t="s">
        <v>161</v>
      </c>
      <c r="D111" s="27"/>
      <c r="E111" s="6" t="s">
        <v>167</v>
      </c>
      <c r="F111" s="16" t="s">
        <v>3</v>
      </c>
      <c r="G111" s="13">
        <v>39.590000000000003</v>
      </c>
      <c r="H111" s="13"/>
      <c r="I111" s="13">
        <f t="shared" si="4"/>
        <v>0</v>
      </c>
    </row>
    <row r="112" spans="1:9" ht="30.6" x14ac:dyDescent="0.3">
      <c r="A112" s="5">
        <f>MAX(A104:A111)+1</f>
        <v>7</v>
      </c>
      <c r="B112" s="5"/>
      <c r="C112" s="27" t="s">
        <v>161</v>
      </c>
      <c r="D112" s="27"/>
      <c r="E112" s="6" t="s">
        <v>166</v>
      </c>
      <c r="F112" s="16" t="s">
        <v>3</v>
      </c>
      <c r="G112" s="13">
        <v>12.200000000000001</v>
      </c>
      <c r="H112" s="13"/>
      <c r="I112" s="13">
        <f t="shared" si="4"/>
        <v>0</v>
      </c>
    </row>
    <row r="113" spans="1:9" ht="51" x14ac:dyDescent="0.3">
      <c r="A113" s="5">
        <f>MAX(A104:A112)+1</f>
        <v>8</v>
      </c>
      <c r="B113" s="5"/>
      <c r="C113" s="27" t="s">
        <v>161</v>
      </c>
      <c r="D113" s="27"/>
      <c r="E113" s="6" t="s">
        <v>165</v>
      </c>
      <c r="F113" s="16" t="s">
        <v>3</v>
      </c>
      <c r="G113" s="13">
        <v>27</v>
      </c>
      <c r="H113" s="13"/>
      <c r="I113" s="13">
        <f t="shared" si="4"/>
        <v>0</v>
      </c>
    </row>
    <row r="114" spans="1:9" x14ac:dyDescent="0.3">
      <c r="A114" s="4"/>
      <c r="B114" s="26"/>
      <c r="C114" s="34"/>
      <c r="D114" s="34"/>
      <c r="E114" s="9" t="s">
        <v>159</v>
      </c>
      <c r="F114" s="15"/>
      <c r="G114" s="12"/>
      <c r="H114" s="12"/>
      <c r="I114" s="21">
        <f>SUBTOTAL(9,I8:I113)</f>
        <v>0</v>
      </c>
    </row>
  </sheetData>
  <autoFilter ref="A7:I114" xr:uid="{773C1718-7F3C-4305-A61B-CC8A2B4F5557}"/>
  <mergeCells count="1">
    <mergeCell ref="D4:I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</vt:lpstr>
      <vt:lpstr>SAD, KOM, PŘÍPOJKY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Vénos</dc:creator>
  <cp:lastModifiedBy>Anastasiya Kassina</cp:lastModifiedBy>
  <dcterms:created xsi:type="dcterms:W3CDTF">2021-06-01T08:40:43Z</dcterms:created>
  <dcterms:modified xsi:type="dcterms:W3CDTF">2021-10-06T07:53:39Z</dcterms:modified>
</cp:coreProperties>
</file>