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 Prikryl\Desktop\"/>
    </mc:Choice>
  </mc:AlternateContent>
  <xr:revisionPtr revIDLastSave="0" documentId="13_ncr:1_{A9A6CE09-E539-4AC5-9B37-9123B24DEF8F}" xr6:coauthVersionLast="43" xr6:coauthVersionMax="43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_xlnm.Print_Area" localSheetId="2">' Pol'!$A$1:$U$57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2" l="1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K28" i="12"/>
  <c r="I29" i="12"/>
  <c r="I28" i="12" s="1"/>
  <c r="K29" i="12"/>
  <c r="M29" i="12"/>
  <c r="M28" i="12" s="1"/>
  <c r="O29" i="12"/>
  <c r="O28" i="12" s="1"/>
  <c r="Q29" i="12"/>
  <c r="Q28" i="12" s="1"/>
  <c r="U29" i="12"/>
  <c r="U28" i="12" s="1"/>
  <c r="I31" i="12"/>
  <c r="K31" i="12"/>
  <c r="M31" i="12"/>
  <c r="O31" i="12"/>
  <c r="Q31" i="12"/>
  <c r="U31" i="12"/>
  <c r="I32" i="12"/>
  <c r="K32" i="12"/>
  <c r="K30" i="12" s="1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U35" i="12"/>
  <c r="I36" i="12"/>
  <c r="I35" i="12" s="1"/>
  <c r="K36" i="12"/>
  <c r="K35" i="12" s="1"/>
  <c r="M36" i="12"/>
  <c r="M35" i="12" s="1"/>
  <c r="O36" i="12"/>
  <c r="O35" i="12" s="1"/>
  <c r="Q36" i="12"/>
  <c r="Q35" i="12" s="1"/>
  <c r="U36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1" i="12"/>
  <c r="I40" i="12" s="1"/>
  <c r="K41" i="12"/>
  <c r="M41" i="12"/>
  <c r="O41" i="12"/>
  <c r="O40" i="12" s="1"/>
  <c r="Q41" i="12"/>
  <c r="Q40" i="12" s="1"/>
  <c r="U41" i="12"/>
  <c r="I42" i="12"/>
  <c r="K42" i="12"/>
  <c r="K40" i="12" s="1"/>
  <c r="M42" i="12"/>
  <c r="O42" i="12"/>
  <c r="Q42" i="12"/>
  <c r="U42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9" i="12"/>
  <c r="K49" i="12"/>
  <c r="K48" i="12" s="1"/>
  <c r="M49" i="12"/>
  <c r="O49" i="12"/>
  <c r="Q49" i="12"/>
  <c r="U49" i="12"/>
  <c r="U48" i="12" s="1"/>
  <c r="I50" i="12"/>
  <c r="I48" i="12" s="1"/>
  <c r="K50" i="12"/>
  <c r="M50" i="12"/>
  <c r="O50" i="12"/>
  <c r="O48" i="12" s="1"/>
  <c r="Q50" i="12"/>
  <c r="Q48" i="12" s="1"/>
  <c r="U50" i="12"/>
  <c r="K51" i="12"/>
  <c r="Q51" i="12"/>
  <c r="I52" i="12"/>
  <c r="I51" i="12" s="1"/>
  <c r="K52" i="12"/>
  <c r="M52" i="12"/>
  <c r="M51" i="12" s="1"/>
  <c r="O52" i="12"/>
  <c r="O51" i="12" s="1"/>
  <c r="Q52" i="12"/>
  <c r="U52" i="12"/>
  <c r="U51" i="12" s="1"/>
  <c r="I54" i="12"/>
  <c r="K54" i="12"/>
  <c r="K53" i="12" s="1"/>
  <c r="M54" i="12"/>
  <c r="M53" i="12" s="1"/>
  <c r="O54" i="12"/>
  <c r="Q54" i="12"/>
  <c r="U54" i="12"/>
  <c r="U53" i="12" s="1"/>
  <c r="I55" i="12"/>
  <c r="I53" i="12" s="1"/>
  <c r="K55" i="12"/>
  <c r="M55" i="12"/>
  <c r="O55" i="12"/>
  <c r="O53" i="12" s="1"/>
  <c r="Q55" i="12"/>
  <c r="Q53" i="12" s="1"/>
  <c r="U55" i="12"/>
  <c r="M48" i="12" l="1"/>
  <c r="M40" i="12"/>
  <c r="M37" i="12"/>
  <c r="O43" i="12"/>
  <c r="K43" i="12"/>
  <c r="U37" i="12"/>
  <c r="O37" i="12"/>
  <c r="I30" i="12"/>
  <c r="M43" i="12"/>
  <c r="I43" i="12"/>
  <c r="Q37" i="12"/>
  <c r="U8" i="12"/>
  <c r="Q8" i="12"/>
  <c r="U40" i="12"/>
  <c r="U30" i="12"/>
  <c r="O30" i="12"/>
  <c r="I19" i="12"/>
  <c r="O8" i="12"/>
  <c r="Q30" i="12"/>
  <c r="M30" i="12"/>
  <c r="M8" i="12"/>
  <c r="K19" i="12"/>
  <c r="U43" i="12"/>
  <c r="K37" i="12"/>
  <c r="Q43" i="12"/>
  <c r="I37" i="12"/>
  <c r="K8" i="12"/>
  <c r="U19" i="12"/>
  <c r="O19" i="12"/>
  <c r="I8" i="12"/>
  <c r="Q19" i="12"/>
  <c r="M19" i="12"/>
</calcChain>
</file>

<file path=xl/sharedStrings.xml><?xml version="1.0" encoding="utf-8"?>
<sst xmlns="http://schemas.openxmlformats.org/spreadsheetml/2006/main" count="234" uniqueCount="144">
  <si>
    <t xml:space="preserve">Položkový rozpočet </t>
  </si>
  <si>
    <t>O:</t>
  </si>
  <si>
    <t>R: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</si>
  <si>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</si>
  <si>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</si>
  <si>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</si>
  <si>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</si>
  <si>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</si>
  <si>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</si>
  <si>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</si>
  <si>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</si>
  <si>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</si>
  <si>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</si>
  <si>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</si>
  <si>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</si>
  <si>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</si>
  <si>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</si>
  <si>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63</t>
  </si>
  <si>
    <t>Podlahy a podlahové konstrukce</t>
  </si>
  <si>
    <t>8</t>
  </si>
  <si>
    <t>Trubní vedení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</si>
  <si>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</si>
  <si>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</si>
  <si>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</si>
  <si>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</si>
  <si>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</si>
  <si>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</si>
  <si>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</si>
  <si>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</si>
  <si>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M21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</si>
  <si>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</si>
  <si>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</si>
  <si>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</si>
  <si>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</si>
  <si>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</si>
  <si>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</si>
  <si>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</si>
  <si>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</si>
  <si>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</si>
  <si>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</si>
  <si>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</si>
  <si>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</si>
  <si>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</si>
  <si>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</si>
  <si>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</si>
  <si>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</si>
  <si>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</si>
  <si>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</si>
  <si>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</si>
  <si>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</si>
  <si>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</si>
  <si>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</si>
  <si>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</si>
  <si>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</si>
  <si>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</si>
  <si>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</si>
  <si>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</si>
  <si>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</si>
  <si>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121101100R00</t>
  </si>
  <si>
    <t>Sejmutí ornice, pl. do 400 m2, přemístění do 50 m</t>
  </si>
  <si>
    <t>m3</t>
  </si>
  <si>
    <t>POL1_0</t>
  </si>
  <si>
    <t>122100010RA0</t>
  </si>
  <si>
    <t>Odkopávky nezapažené v hornině 1-4</t>
  </si>
  <si>
    <t>POL2_0</t>
  </si>
  <si>
    <t>171201201R00</t>
  </si>
  <si>
    <t>Uložení sypaniny na skl.-sypanina na výšku přes 2m</t>
  </si>
  <si>
    <t>122301109R00</t>
  </si>
  <si>
    <t>Příplatek za lepivost - odkopávky v hor. 4</t>
  </si>
  <si>
    <t>132200010RA0</t>
  </si>
  <si>
    <t>Hloubení nezapaž. rýh šířky do 60 cm v hornině 1-4</t>
  </si>
  <si>
    <t>162100010RA0</t>
  </si>
  <si>
    <t>Vodorovné přemístění výkopku</t>
  </si>
  <si>
    <t>132301119R00</t>
  </si>
  <si>
    <t>Příplatek za lepivost - hloubení rýh 60 cm v hor.4</t>
  </si>
  <si>
    <t>174101101R00</t>
  </si>
  <si>
    <t>Zásyp jam, rýh, šachet se zhutněním</t>
  </si>
  <si>
    <t>175200010RA0</t>
  </si>
  <si>
    <t>Obsyp objektu zeminou</t>
  </si>
  <si>
    <t>181101101R00</t>
  </si>
  <si>
    <t>Úprava pláně v zářezech v hor. 1-4, bez zhutnění</t>
  </si>
  <si>
    <t>m2</t>
  </si>
  <si>
    <t>271570010RAA</t>
  </si>
  <si>
    <t>Polštář hutněný pod základy, ze štěrkopísku tloušťky 10 cm</t>
  </si>
  <si>
    <t>274313511R00</t>
  </si>
  <si>
    <t xml:space="preserve">Beton základových pasů prostý C 12/15 </t>
  </si>
  <si>
    <t>274272140RT3</t>
  </si>
  <si>
    <t>Zdivo základové z bednicích tvárnic, tl. 30 cm, výplň tvárnic betonem C 16/20</t>
  </si>
  <si>
    <t>274354042R00</t>
  </si>
  <si>
    <t>Bednění prostupu základem do 0,10 m2, dl.0,5 m</t>
  </si>
  <si>
    <t>kus</t>
  </si>
  <si>
    <t>279360001RA0</t>
  </si>
  <si>
    <t>Výztuž základových konstrukcí</t>
  </si>
  <si>
    <t>t</t>
  </si>
  <si>
    <t>273351215R00</t>
  </si>
  <si>
    <t>Bednění stěn základových desek - zřízení</t>
  </si>
  <si>
    <t>273351216R00</t>
  </si>
  <si>
    <t>Bednění stěn základových desek - odstranění</t>
  </si>
  <si>
    <t>212810010RA0</t>
  </si>
  <si>
    <t>Trativody z PVC drenážních flexibilních trubek</t>
  </si>
  <si>
    <t>m</t>
  </si>
  <si>
    <t>342247532R00</t>
  </si>
  <si>
    <t>Příčky z cihel HELUZ broušených, lepidlo, tl. 11,5</t>
  </si>
  <si>
    <t>417320020RA0</t>
  </si>
  <si>
    <t>Ztužující věnec ŽB beton C 12/15, 30 x 25 cm</t>
  </si>
  <si>
    <t>411362021R00</t>
  </si>
  <si>
    <t>Výztuž stropů svařovanou sítí Kari, 1x (navíc)</t>
  </si>
  <si>
    <t>430320100RAB</t>
  </si>
  <si>
    <t>Schodiště ze železobetonu, křivočaré</t>
  </si>
  <si>
    <t>m DVČ</t>
  </si>
  <si>
    <t>411160043RAA</t>
  </si>
  <si>
    <t>Strop z vložek Porotherm, tl. 25 cm, OVN 62,5 cm, nosník délky 4,0 m, nadbetonávka 6 cm, Kari síť</t>
  </si>
  <si>
    <t>631320034RAB</t>
  </si>
  <si>
    <t>Mazanina vyztužená sítí, beton C 16/20, tl. 15 cm, vyztužená sítí - drát 6,0 oka 100/100 mm</t>
  </si>
  <si>
    <t>898011911RA0</t>
  </si>
  <si>
    <t>Kabelová chránička z PVC DN 50 mm vč. obsypu</t>
  </si>
  <si>
    <t>831350012RA0</t>
  </si>
  <si>
    <t>Kanalizace dešťová z trub PVC hrdlových D 110 mm</t>
  </si>
  <si>
    <t>998011001R00</t>
  </si>
  <si>
    <t>Přesun hmot pro budovy zděné výšky do 6 m</t>
  </si>
  <si>
    <t>998276101R00</t>
  </si>
  <si>
    <t>Přesun hmot, trubní vedení plastová, otevř. výkop</t>
  </si>
  <si>
    <t>711150016RAC</t>
  </si>
  <si>
    <t>Izolace proti vodě svislá přitavená, 1x, 1x ALP, 1x modifik. pás Bitagit 40 AL radon</t>
  </si>
  <si>
    <t>998711101R00</t>
  </si>
  <si>
    <t>Přesun hmot pro izolace proti vodě, výšky do 6 m</t>
  </si>
  <si>
    <t>711150026RA0</t>
  </si>
  <si>
    <t>Izolace proti vodě svislá přitavená, 2x asf. pás</t>
  </si>
  <si>
    <t>711140026RA0</t>
  </si>
  <si>
    <t>Izolace proti vodě vodorovná přitavená, 2x</t>
  </si>
  <si>
    <t>713130010RAB</t>
  </si>
  <si>
    <t>Izolace tepelná stěn Styrodur 2800, tloušťka 8 cm</t>
  </si>
  <si>
    <t>998713101R00</t>
  </si>
  <si>
    <t>Přesun hmot pro izolace tepelné, výšky do 6 m</t>
  </si>
  <si>
    <t>721100012RAA</t>
  </si>
  <si>
    <t>Kanalizace vnitřní, PVC, zemní práce, rýha 30 x 40 cm</t>
  </si>
  <si>
    <t>210220021RT1</t>
  </si>
  <si>
    <t>Vedení uzemňovací v zemi FeZn do 120 mm2, včetně pásku FeZn 30 x 4 mm</t>
  </si>
  <si>
    <t>210220022RT1</t>
  </si>
  <si>
    <t>Vedení uzemňovací v zemi FeZn, D 8 - 10 mm, včetně drátu FeZn 10 mm</t>
  </si>
  <si>
    <t/>
  </si>
  <si>
    <t>END</t>
  </si>
  <si>
    <t>RD - základy</t>
  </si>
  <si>
    <t>Vizovice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</si>
</sst>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0" fillId="3" borderId="1" xfId="0" applyNumberFormat="1" applyFill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0" fillId="3" borderId="11" xfId="0" applyFill="1" applyBorder="1" applyAlignment="1">
      <alignment vertical="top" shrinkToFit="1"/>
    </xf>
    <xf numFmtId="0" fontId="0" fillId="3" borderId="1" xfId="0" applyFill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164" fontId="0" fillId="3" borderId="11" xfId="0" applyNumberFormat="1" applyFill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4" fontId="0" fillId="3" borderId="11" xfId="0" applyNumberFormat="1" applyFill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0" fillId="3" borderId="11" xfId="0" applyNumberForma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Normal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6" t="s">
        <v>6</v>
      </c>
    </row>
    <row r="2" spans="1:7" ht="57.75" customHeight="1" x14ac:dyDescent="0.25">
      <c r="A2" s="59" t="s">
        <v>7</v>
      </c>
      <c r="B2" s="59"/>
      <c r="C2" s="59"/>
      <c r="D2" s="59"/>
      <c r="E2" s="59"/>
      <c r="F2" s="59"/>
      <c r="G2" s="5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60" t="s">
        <v>0</v>
      </c>
      <c r="B1" s="60"/>
      <c r="C1" s="61"/>
      <c r="D1" s="60"/>
      <c r="E1" s="60"/>
      <c r="F1" s="60"/>
      <c r="G1" s="60"/>
    </row>
    <row r="2" spans="1:7" ht="24.9" customHeight="1" x14ac:dyDescent="0.25">
      <c r="A2" s="8" t="s">
        <v>8</v>
      </c>
      <c r="B2" s="7"/>
      <c r="C2" s="62"/>
      <c r="D2" s="62"/>
      <c r="E2" s="62"/>
      <c r="F2" s="62"/>
      <c r="G2" s="63"/>
    </row>
    <row r="3" spans="1:7" ht="24.9" hidden="1" customHeight="1" x14ac:dyDescent="0.25">
      <c r="A3" s="8" t="s">
        <v>1</v>
      </c>
      <c r="B3" s="7"/>
      <c r="C3" s="62"/>
      <c r="D3" s="62"/>
      <c r="E3" s="62"/>
      <c r="F3" s="62"/>
      <c r="G3" s="63"/>
    </row>
    <row r="4" spans="1:7" ht="24.9" hidden="1" customHeight="1" x14ac:dyDescent="0.25">
      <c r="A4" s="8" t="s">
        <v>2</v>
      </c>
      <c r="B4" s="7"/>
      <c r="C4" s="62"/>
      <c r="D4" s="62"/>
      <c r="E4" s="62"/>
      <c r="F4" s="62"/>
      <c r="G4" s="63"/>
    </row>
    <row r="5" spans="1:7" hidden="1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7"/>
  <sheetViews>
    <sheetView tabSelected="1" zoomScale="115" zoomScaleNormal="115" workbookViewId="0">
      <selection activeCell="W11" sqref="W11"/>
    </sheetView>
  </sheetViews>
  <sheetFormatPr defaultRowHeight="13.2" outlineLevelRow="1" x14ac:dyDescent="0.25"/>
  <cols>
    <col min="1" max="1" width="4.33203125" customWidth="1"/>
    <col min="2" max="2" width="14.44140625" style="9" customWidth="1"/>
    <col min="3" max="3" width="38.33203125" style="9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64" t="s">
        <v>0</v>
      </c>
      <c r="B1" s="64"/>
      <c r="C1" s="64"/>
      <c r="D1" s="64"/>
      <c r="E1" s="64"/>
      <c r="F1" s="64"/>
      <c r="G1" s="64"/>
      <c r="AE1" t="s">
        <v>32</v>
      </c>
    </row>
    <row r="2" spans="1:60" ht="24.9" customHeight="1" x14ac:dyDescent="0.25">
      <c r="A2" s="12" t="s">
        <v>31</v>
      </c>
      <c r="B2" s="10"/>
      <c r="C2" s="65" t="s">
        <v>142</v>
      </c>
      <c r="D2" s="66"/>
      <c r="E2" s="66"/>
      <c r="F2" s="66"/>
      <c r="G2" s="67"/>
      <c r="AE2" t="s">
        <v>33</v>
      </c>
    </row>
    <row r="3" spans="1:60" ht="24.9" customHeight="1" x14ac:dyDescent="0.25">
      <c r="A3" s="13" t="s">
        <v>1</v>
      </c>
      <c r="B3" s="11"/>
      <c r="C3" s="68" t="s">
        <v>143</v>
      </c>
      <c r="D3" s="69"/>
      <c r="E3" s="69"/>
      <c r="F3" s="69"/>
      <c r="G3" s="70"/>
      <c r="AE3" t="s">
        <v>34</v>
      </c>
    </row>
    <row r="4" spans="1:60" ht="24.9" hidden="1" customHeight="1" x14ac:dyDescent="0.25">
      <c r="A4" s="13" t="s">
        <v>2</v>
      </c>
      <c r="B4" s="11"/>
      <c r="C4" s="68"/>
      <c r="D4" s="69"/>
      <c r="E4" s="69"/>
      <c r="F4" s="69"/>
      <c r="G4" s="70"/>
      <c r="AE4" t="s">
        <v>35</v>
      </c>
    </row>
    <row r="5" spans="1:60" hidden="1" x14ac:dyDescent="0.25">
      <c r="A5" s="14" t="s">
        <v>36</v>
      </c>
      <c r="B5" s="15"/>
      <c r="C5" s="16"/>
      <c r="D5" s="17"/>
      <c r="E5" s="17"/>
      <c r="F5" s="17"/>
      <c r="G5" s="18"/>
      <c r="AE5" t="s">
        <v>37</v>
      </c>
    </row>
    <row r="7" spans="1:60" ht="39.6" x14ac:dyDescent="0.25">
      <c r="A7" s="23" t="s">
        <v>38</v>
      </c>
      <c r="B7" s="24" t="s">
        <v>39</v>
      </c>
      <c r="C7" s="24" t="s">
        <v>40</v>
      </c>
      <c r="D7" s="23" t="s">
        <v>41</v>
      </c>
      <c r="E7" s="23" t="s">
        <v>42</v>
      </c>
      <c r="F7" s="19" t="s">
        <v>43</v>
      </c>
      <c r="G7" s="39" t="s">
        <v>3</v>
      </c>
      <c r="H7" s="40" t="s">
        <v>4</v>
      </c>
      <c r="I7" s="40" t="s">
        <v>44</v>
      </c>
      <c r="J7" s="40" t="s">
        <v>5</v>
      </c>
      <c r="K7" s="40" t="s">
        <v>45</v>
      </c>
      <c r="L7" s="40" t="s">
        <v>46</v>
      </c>
      <c r="M7" s="40" t="s">
        <v>47</v>
      </c>
      <c r="N7" s="40" t="s">
        <v>48</v>
      </c>
      <c r="O7" s="40" t="s">
        <v>49</v>
      </c>
      <c r="P7" s="40" t="s">
        <v>50</v>
      </c>
      <c r="Q7" s="40" t="s">
        <v>51</v>
      </c>
      <c r="R7" s="40" t="s">
        <v>52</v>
      </c>
      <c r="S7" s="40" t="s">
        <v>53</v>
      </c>
      <c r="T7" s="40" t="s">
        <v>54</v>
      </c>
      <c r="U7" s="26" t="s">
        <v>55</v>
      </c>
    </row>
    <row r="8" spans="1:60" x14ac:dyDescent="0.25">
      <c r="A8" s="41" t="s">
        <v>56</v>
      </c>
      <c r="B8" s="42" t="s">
        <v>9</v>
      </c>
      <c r="C8" s="43" t="s">
        <v>10</v>
      </c>
      <c r="D8" s="44"/>
      <c r="E8" s="45"/>
      <c r="F8" s="46"/>
      <c r="G8" s="46"/>
      <c r="H8" s="46"/>
      <c r="I8" s="46">
        <f>SUM(I9:I18)</f>
        <v>0</v>
      </c>
      <c r="J8" s="46"/>
      <c r="K8" s="46">
        <f>SUM(K9:K18)</f>
        <v>127341.3</v>
      </c>
      <c r="L8" s="46"/>
      <c r="M8" s="46">
        <f>SUM(M9:M18)</f>
        <v>0</v>
      </c>
      <c r="N8" s="25"/>
      <c r="O8" s="25">
        <f>SUM(O9:O18)</f>
        <v>0</v>
      </c>
      <c r="P8" s="25"/>
      <c r="Q8" s="25">
        <f>SUM(Q9:Q18)</f>
        <v>0</v>
      </c>
      <c r="R8" s="25"/>
      <c r="S8" s="25"/>
      <c r="T8" s="41"/>
      <c r="U8" s="25">
        <f>SUM(U9:U18)</f>
        <v>362.13</v>
      </c>
      <c r="AE8" t="s">
        <v>57</v>
      </c>
    </row>
    <row r="9" spans="1:60" outlineLevel="1" x14ac:dyDescent="0.25">
      <c r="A9" s="21">
        <v>1</v>
      </c>
      <c r="B9" s="27" t="s">
        <v>58</v>
      </c>
      <c r="C9" s="54" t="s">
        <v>59</v>
      </c>
      <c r="D9" s="29" t="s">
        <v>60</v>
      </c>
      <c r="E9" s="35">
        <v>37</v>
      </c>
      <c r="F9" s="37"/>
      <c r="G9" s="37"/>
      <c r="H9" s="37">
        <v>0</v>
      </c>
      <c r="I9" s="37">
        <f t="shared" ref="I9:I18" si="0">ROUND(E9*H9,2)</f>
        <v>0</v>
      </c>
      <c r="J9" s="37">
        <v>83.2</v>
      </c>
      <c r="K9" s="37">
        <f t="shared" ref="K9:K18" si="1">ROUND(E9*J9,2)</f>
        <v>3078.4</v>
      </c>
      <c r="L9" s="37">
        <v>21</v>
      </c>
      <c r="M9" s="37">
        <f t="shared" ref="M9:M18" si="2">G9*(1+L9/100)</f>
        <v>0</v>
      </c>
      <c r="N9" s="30">
        <v>0</v>
      </c>
      <c r="O9" s="30">
        <f t="shared" ref="O9:O18" si="3">ROUND(E9*N9,5)</f>
        <v>0</v>
      </c>
      <c r="P9" s="30">
        <v>0</v>
      </c>
      <c r="Q9" s="30">
        <f t="shared" ref="Q9:Q18" si="4">ROUND(E9*P9,5)</f>
        <v>0</v>
      </c>
      <c r="R9" s="30"/>
      <c r="S9" s="30"/>
      <c r="T9" s="31">
        <v>9.5200000000000007E-2</v>
      </c>
      <c r="U9" s="30">
        <f t="shared" ref="U9:U18" si="5">ROUND(E9*T9,2)</f>
        <v>3.52</v>
      </c>
      <c r="V9" s="20"/>
      <c r="W9" s="20"/>
      <c r="X9" s="20"/>
      <c r="Y9" s="20"/>
      <c r="Z9" s="20"/>
      <c r="AA9" s="20"/>
      <c r="AB9" s="20"/>
      <c r="AC9" s="20"/>
      <c r="AD9" s="20"/>
      <c r="AE9" s="20" t="s">
        <v>61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outlineLevel="1" x14ac:dyDescent="0.25">
      <c r="A10" s="21">
        <v>2</v>
      </c>
      <c r="B10" s="27" t="s">
        <v>62</v>
      </c>
      <c r="C10" s="54" t="s">
        <v>63</v>
      </c>
      <c r="D10" s="29" t="s">
        <v>60</v>
      </c>
      <c r="E10" s="35">
        <v>160</v>
      </c>
      <c r="F10" s="37"/>
      <c r="G10" s="37"/>
      <c r="H10" s="37">
        <v>0</v>
      </c>
      <c r="I10" s="37">
        <f t="shared" si="0"/>
        <v>0</v>
      </c>
      <c r="J10" s="37">
        <v>262</v>
      </c>
      <c r="K10" s="37">
        <f t="shared" si="1"/>
        <v>41920</v>
      </c>
      <c r="L10" s="37">
        <v>21</v>
      </c>
      <c r="M10" s="37">
        <f t="shared" si="2"/>
        <v>0</v>
      </c>
      <c r="N10" s="30">
        <v>0</v>
      </c>
      <c r="O10" s="30">
        <f t="shared" si="3"/>
        <v>0</v>
      </c>
      <c r="P10" s="30">
        <v>0</v>
      </c>
      <c r="Q10" s="30">
        <f t="shared" si="4"/>
        <v>0</v>
      </c>
      <c r="R10" s="30"/>
      <c r="S10" s="30"/>
      <c r="T10" s="31">
        <v>0.29525000000000001</v>
      </c>
      <c r="U10" s="30">
        <f t="shared" si="5"/>
        <v>47.24</v>
      </c>
      <c r="V10" s="20"/>
      <c r="W10" s="20"/>
      <c r="X10" s="20"/>
      <c r="Y10" s="20"/>
      <c r="Z10" s="20"/>
      <c r="AA10" s="20"/>
      <c r="AB10" s="20"/>
      <c r="AC10" s="20"/>
      <c r="AD10" s="20"/>
      <c r="AE10" s="20" t="s">
        <v>64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outlineLevel="1" x14ac:dyDescent="0.25">
      <c r="A11" s="21">
        <v>3</v>
      </c>
      <c r="B11" s="27" t="s">
        <v>65</v>
      </c>
      <c r="C11" s="54" t="s">
        <v>66</v>
      </c>
      <c r="D11" s="29" t="s">
        <v>60</v>
      </c>
      <c r="E11" s="35">
        <v>221</v>
      </c>
      <c r="F11" s="37"/>
      <c r="G11" s="37"/>
      <c r="H11" s="37">
        <v>0</v>
      </c>
      <c r="I11" s="37">
        <f t="shared" si="0"/>
        <v>0</v>
      </c>
      <c r="J11" s="37">
        <v>15.2</v>
      </c>
      <c r="K11" s="37">
        <f t="shared" si="1"/>
        <v>3359.2</v>
      </c>
      <c r="L11" s="37">
        <v>21</v>
      </c>
      <c r="M11" s="37">
        <f t="shared" si="2"/>
        <v>0</v>
      </c>
      <c r="N11" s="30">
        <v>0</v>
      </c>
      <c r="O11" s="30">
        <f t="shared" si="3"/>
        <v>0</v>
      </c>
      <c r="P11" s="30">
        <v>0</v>
      </c>
      <c r="Q11" s="30">
        <f t="shared" si="4"/>
        <v>0</v>
      </c>
      <c r="R11" s="30"/>
      <c r="S11" s="30"/>
      <c r="T11" s="31">
        <v>8.9999999999999993E-3</v>
      </c>
      <c r="U11" s="30">
        <f t="shared" si="5"/>
        <v>1.99</v>
      </c>
      <c r="V11" s="20"/>
      <c r="W11" s="20"/>
      <c r="X11" s="20"/>
      <c r="Y11" s="20"/>
      <c r="Z11" s="20"/>
      <c r="AA11" s="20"/>
      <c r="AB11" s="20"/>
      <c r="AC11" s="20"/>
      <c r="AD11" s="20"/>
      <c r="AE11" s="20" t="s">
        <v>61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outlineLevel="1" x14ac:dyDescent="0.25">
      <c r="A12" s="21">
        <v>4</v>
      </c>
      <c r="B12" s="27" t="s">
        <v>67</v>
      </c>
      <c r="C12" s="54" t="s">
        <v>68</v>
      </c>
      <c r="D12" s="29" t="s">
        <v>60</v>
      </c>
      <c r="E12" s="35">
        <v>160</v>
      </c>
      <c r="F12" s="37"/>
      <c r="G12" s="37"/>
      <c r="H12" s="37">
        <v>0</v>
      </c>
      <c r="I12" s="37">
        <f t="shared" si="0"/>
        <v>0</v>
      </c>
      <c r="J12" s="37">
        <v>34</v>
      </c>
      <c r="K12" s="37">
        <f t="shared" si="1"/>
        <v>5440</v>
      </c>
      <c r="L12" s="37">
        <v>21</v>
      </c>
      <c r="M12" s="37">
        <f t="shared" si="2"/>
        <v>0</v>
      </c>
      <c r="N12" s="30">
        <v>0</v>
      </c>
      <c r="O12" s="30">
        <f t="shared" si="3"/>
        <v>0</v>
      </c>
      <c r="P12" s="30">
        <v>0</v>
      </c>
      <c r="Q12" s="30">
        <f t="shared" si="4"/>
        <v>0</v>
      </c>
      <c r="R12" s="30"/>
      <c r="S12" s="30"/>
      <c r="T12" s="31">
        <v>8.1000000000000003E-2</v>
      </c>
      <c r="U12" s="30">
        <f t="shared" si="5"/>
        <v>12.96</v>
      </c>
      <c r="V12" s="20"/>
      <c r="W12" s="20"/>
      <c r="X12" s="20"/>
      <c r="Y12" s="20"/>
      <c r="Z12" s="20"/>
      <c r="AA12" s="20"/>
      <c r="AB12" s="20"/>
      <c r="AC12" s="20"/>
      <c r="AD12" s="20"/>
      <c r="AE12" s="20" t="s">
        <v>61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outlineLevel="1" x14ac:dyDescent="0.25">
      <c r="A13" s="21">
        <v>5</v>
      </c>
      <c r="B13" s="27" t="s">
        <v>69</v>
      </c>
      <c r="C13" s="54" t="s">
        <v>70</v>
      </c>
      <c r="D13" s="29" t="s">
        <v>60</v>
      </c>
      <c r="E13" s="35">
        <v>61</v>
      </c>
      <c r="F13" s="37"/>
      <c r="G13" s="37"/>
      <c r="H13" s="37">
        <v>0</v>
      </c>
      <c r="I13" s="37">
        <f t="shared" si="0"/>
        <v>0</v>
      </c>
      <c r="J13" s="37">
        <v>576</v>
      </c>
      <c r="K13" s="37">
        <f t="shared" si="1"/>
        <v>35136</v>
      </c>
      <c r="L13" s="37">
        <v>21</v>
      </c>
      <c r="M13" s="37">
        <f t="shared" si="2"/>
        <v>0</v>
      </c>
      <c r="N13" s="30">
        <v>0</v>
      </c>
      <c r="O13" s="30">
        <f t="shared" si="3"/>
        <v>0</v>
      </c>
      <c r="P13" s="30">
        <v>0</v>
      </c>
      <c r="Q13" s="30">
        <f t="shared" si="4"/>
        <v>0</v>
      </c>
      <c r="R13" s="30"/>
      <c r="S13" s="30"/>
      <c r="T13" s="31">
        <v>1.0592999999999999</v>
      </c>
      <c r="U13" s="30">
        <f t="shared" si="5"/>
        <v>64.62</v>
      </c>
      <c r="V13" s="20"/>
      <c r="W13" s="20"/>
      <c r="X13" s="20"/>
      <c r="Y13" s="20"/>
      <c r="Z13" s="20"/>
      <c r="AA13" s="20"/>
      <c r="AB13" s="20"/>
      <c r="AC13" s="20"/>
      <c r="AD13" s="20"/>
      <c r="AE13" s="20" t="s">
        <v>64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outlineLevel="1" x14ac:dyDescent="0.25">
      <c r="A14" s="21">
        <v>6</v>
      </c>
      <c r="B14" s="27" t="s">
        <v>71</v>
      </c>
      <c r="C14" s="54" t="s">
        <v>72</v>
      </c>
      <c r="D14" s="29" t="s">
        <v>60</v>
      </c>
      <c r="E14" s="35">
        <v>221</v>
      </c>
      <c r="F14" s="37"/>
      <c r="G14" s="37"/>
      <c r="H14" s="37">
        <v>0</v>
      </c>
      <c r="I14" s="37">
        <f t="shared" si="0"/>
        <v>0</v>
      </c>
      <c r="J14" s="37">
        <v>19.7</v>
      </c>
      <c r="K14" s="37">
        <f t="shared" si="1"/>
        <v>4353.7</v>
      </c>
      <c r="L14" s="37">
        <v>21</v>
      </c>
      <c r="M14" s="37">
        <f t="shared" si="2"/>
        <v>0</v>
      </c>
      <c r="N14" s="30">
        <v>0</v>
      </c>
      <c r="O14" s="30">
        <f t="shared" si="3"/>
        <v>0</v>
      </c>
      <c r="P14" s="30">
        <v>0</v>
      </c>
      <c r="Q14" s="30">
        <f t="shared" si="4"/>
        <v>0</v>
      </c>
      <c r="R14" s="30"/>
      <c r="S14" s="30"/>
      <c r="T14" s="31">
        <v>0</v>
      </c>
      <c r="U14" s="30">
        <f t="shared" si="5"/>
        <v>0</v>
      </c>
      <c r="V14" s="20"/>
      <c r="W14" s="20"/>
      <c r="X14" s="20"/>
      <c r="Y14" s="20"/>
      <c r="Z14" s="20"/>
      <c r="AA14" s="20"/>
      <c r="AB14" s="20"/>
      <c r="AC14" s="20"/>
      <c r="AD14" s="20"/>
      <c r="AE14" s="20" t="s">
        <v>64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outlineLevel="1" x14ac:dyDescent="0.25">
      <c r="A15" s="21">
        <v>7</v>
      </c>
      <c r="B15" s="27" t="s">
        <v>73</v>
      </c>
      <c r="C15" s="54" t="s">
        <v>74</v>
      </c>
      <c r="D15" s="29" t="s">
        <v>60</v>
      </c>
      <c r="E15" s="35">
        <v>61</v>
      </c>
      <c r="F15" s="37"/>
      <c r="G15" s="37"/>
      <c r="H15" s="37">
        <v>0</v>
      </c>
      <c r="I15" s="37">
        <f t="shared" si="0"/>
        <v>0</v>
      </c>
      <c r="J15" s="37">
        <v>321.5</v>
      </c>
      <c r="K15" s="37">
        <f t="shared" si="1"/>
        <v>19611.5</v>
      </c>
      <c r="L15" s="37">
        <v>21</v>
      </c>
      <c r="M15" s="37">
        <f t="shared" si="2"/>
        <v>0</v>
      </c>
      <c r="N15" s="30">
        <v>0</v>
      </c>
      <c r="O15" s="30">
        <f t="shared" si="3"/>
        <v>0</v>
      </c>
      <c r="P15" s="30">
        <v>0</v>
      </c>
      <c r="Q15" s="30">
        <f t="shared" si="4"/>
        <v>0</v>
      </c>
      <c r="R15" s="30"/>
      <c r="S15" s="30"/>
      <c r="T15" s="31">
        <v>1.0036</v>
      </c>
      <c r="U15" s="30">
        <f t="shared" si="5"/>
        <v>61.22</v>
      </c>
      <c r="V15" s="20"/>
      <c r="W15" s="20"/>
      <c r="X15" s="20"/>
      <c r="Y15" s="20"/>
      <c r="Z15" s="20"/>
      <c r="AA15" s="20"/>
      <c r="AB15" s="20"/>
      <c r="AC15" s="20"/>
      <c r="AD15" s="20"/>
      <c r="AE15" s="20" t="s">
        <v>61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outlineLevel="1" x14ac:dyDescent="0.25">
      <c r="A16" s="21">
        <v>8</v>
      </c>
      <c r="B16" s="27" t="s">
        <v>75</v>
      </c>
      <c r="C16" s="54" t="s">
        <v>76</v>
      </c>
      <c r="D16" s="29" t="s">
        <v>60</v>
      </c>
      <c r="E16" s="35">
        <v>33.75</v>
      </c>
      <c r="F16" s="37"/>
      <c r="G16" s="37"/>
      <c r="H16" s="37">
        <v>0</v>
      </c>
      <c r="I16" s="37">
        <f t="shared" si="0"/>
        <v>0</v>
      </c>
      <c r="J16" s="37">
        <v>200</v>
      </c>
      <c r="K16" s="37">
        <f t="shared" si="1"/>
        <v>6750</v>
      </c>
      <c r="L16" s="37">
        <v>21</v>
      </c>
      <c r="M16" s="37">
        <f t="shared" si="2"/>
        <v>0</v>
      </c>
      <c r="N16" s="30">
        <v>0</v>
      </c>
      <c r="O16" s="30">
        <f t="shared" si="3"/>
        <v>0</v>
      </c>
      <c r="P16" s="30">
        <v>0</v>
      </c>
      <c r="Q16" s="30">
        <f t="shared" si="4"/>
        <v>0</v>
      </c>
      <c r="R16" s="30"/>
      <c r="S16" s="30"/>
      <c r="T16" s="31">
        <v>0.20200000000000001</v>
      </c>
      <c r="U16" s="30">
        <f t="shared" si="5"/>
        <v>6.82</v>
      </c>
      <c r="V16" s="20"/>
      <c r="W16" s="20"/>
      <c r="X16" s="20"/>
      <c r="Y16" s="20"/>
      <c r="Z16" s="20"/>
      <c r="AA16" s="20"/>
      <c r="AB16" s="20"/>
      <c r="AC16" s="20"/>
      <c r="AD16" s="20"/>
      <c r="AE16" s="20" t="s">
        <v>61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outlineLevel="1" x14ac:dyDescent="0.25">
      <c r="A17" s="21">
        <v>9</v>
      </c>
      <c r="B17" s="27" t="s">
        <v>77</v>
      </c>
      <c r="C17" s="54" t="s">
        <v>78</v>
      </c>
      <c r="D17" s="29" t="s">
        <v>60</v>
      </c>
      <c r="E17" s="35">
        <v>50</v>
      </c>
      <c r="F17" s="37"/>
      <c r="G17" s="37"/>
      <c r="H17" s="37">
        <v>0</v>
      </c>
      <c r="I17" s="37">
        <f t="shared" si="0"/>
        <v>0</v>
      </c>
      <c r="J17" s="37">
        <v>150</v>
      </c>
      <c r="K17" s="37">
        <f t="shared" si="1"/>
        <v>7500</v>
      </c>
      <c r="L17" s="37">
        <v>21</v>
      </c>
      <c r="M17" s="37">
        <f t="shared" si="2"/>
        <v>0</v>
      </c>
      <c r="N17" s="30">
        <v>0</v>
      </c>
      <c r="O17" s="30">
        <f t="shared" si="3"/>
        <v>0</v>
      </c>
      <c r="P17" s="30">
        <v>0</v>
      </c>
      <c r="Q17" s="30">
        <f t="shared" si="4"/>
        <v>0</v>
      </c>
      <c r="R17" s="30"/>
      <c r="S17" s="30"/>
      <c r="T17" s="31">
        <v>3.266</v>
      </c>
      <c r="U17" s="30">
        <f t="shared" si="5"/>
        <v>163.30000000000001</v>
      </c>
      <c r="V17" s="20"/>
      <c r="W17" s="20"/>
      <c r="X17" s="20"/>
      <c r="Y17" s="20"/>
      <c r="Z17" s="20"/>
      <c r="AA17" s="20"/>
      <c r="AB17" s="20"/>
      <c r="AC17" s="20"/>
      <c r="AD17" s="20"/>
      <c r="AE17" s="20" t="s">
        <v>64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outlineLevel="1" x14ac:dyDescent="0.25">
      <c r="A18" s="21">
        <v>10</v>
      </c>
      <c r="B18" s="27" t="s">
        <v>79</v>
      </c>
      <c r="C18" s="54" t="s">
        <v>80</v>
      </c>
      <c r="D18" s="29" t="s">
        <v>81</v>
      </c>
      <c r="E18" s="35">
        <v>35</v>
      </c>
      <c r="F18" s="37"/>
      <c r="G18" s="37"/>
      <c r="H18" s="37">
        <v>0</v>
      </c>
      <c r="I18" s="37">
        <f t="shared" si="0"/>
        <v>0</v>
      </c>
      <c r="J18" s="37">
        <v>5.5</v>
      </c>
      <c r="K18" s="37">
        <f t="shared" si="1"/>
        <v>192.5</v>
      </c>
      <c r="L18" s="37">
        <v>21</v>
      </c>
      <c r="M18" s="37">
        <f t="shared" si="2"/>
        <v>0</v>
      </c>
      <c r="N18" s="30">
        <v>0</v>
      </c>
      <c r="O18" s="30">
        <f t="shared" si="3"/>
        <v>0</v>
      </c>
      <c r="P18" s="30">
        <v>0</v>
      </c>
      <c r="Q18" s="30">
        <f t="shared" si="4"/>
        <v>0</v>
      </c>
      <c r="R18" s="30"/>
      <c r="S18" s="30"/>
      <c r="T18" s="31">
        <v>1.2999999999999999E-2</v>
      </c>
      <c r="U18" s="30">
        <f t="shared" si="5"/>
        <v>0.46</v>
      </c>
      <c r="V18" s="20"/>
      <c r="W18" s="20"/>
      <c r="X18" s="20"/>
      <c r="Y18" s="20"/>
      <c r="Z18" s="20"/>
      <c r="AA18" s="20"/>
      <c r="AB18" s="20"/>
      <c r="AC18" s="20"/>
      <c r="AD18" s="20"/>
      <c r="AE18" s="20" t="s">
        <v>61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x14ac:dyDescent="0.25">
      <c r="A19" s="22" t="s">
        <v>56</v>
      </c>
      <c r="B19" s="28" t="s">
        <v>11</v>
      </c>
      <c r="C19" s="55" t="s">
        <v>12</v>
      </c>
      <c r="D19" s="32"/>
      <c r="E19" s="36"/>
      <c r="F19" s="38"/>
      <c r="G19" s="38"/>
      <c r="H19" s="38"/>
      <c r="I19" s="38">
        <f>SUM(I20:I27)</f>
        <v>264491.24</v>
      </c>
      <c r="J19" s="38"/>
      <c r="K19" s="38">
        <f>SUM(K20:K27)</f>
        <v>126176.26</v>
      </c>
      <c r="L19" s="38"/>
      <c r="M19" s="38">
        <f>SUM(M20:M27)</f>
        <v>0</v>
      </c>
      <c r="N19" s="33"/>
      <c r="O19" s="33">
        <f>SUM(O20:O27)</f>
        <v>274.77632</v>
      </c>
      <c r="P19" s="33"/>
      <c r="Q19" s="33">
        <f>SUM(Q20:Q27)</f>
        <v>0</v>
      </c>
      <c r="R19" s="33"/>
      <c r="S19" s="33"/>
      <c r="T19" s="34"/>
      <c r="U19" s="33">
        <f>SUM(U20:U27)</f>
        <v>366.12</v>
      </c>
      <c r="AE19" t="s">
        <v>57</v>
      </c>
    </row>
    <row r="20" spans="1:60" ht="20.399999999999999" outlineLevel="1" x14ac:dyDescent="0.25">
      <c r="A20" s="21">
        <v>11</v>
      </c>
      <c r="B20" s="27" t="s">
        <v>82</v>
      </c>
      <c r="C20" s="54" t="s">
        <v>83</v>
      </c>
      <c r="D20" s="29" t="s">
        <v>81</v>
      </c>
      <c r="E20" s="35">
        <v>180</v>
      </c>
      <c r="F20" s="37"/>
      <c r="G20" s="37"/>
      <c r="H20" s="37">
        <v>54.314499999999995</v>
      </c>
      <c r="I20" s="37">
        <f t="shared" ref="I20:I27" si="6">ROUND(E20*H20,2)</f>
        <v>9776.61</v>
      </c>
      <c r="J20" s="37">
        <v>82.685500000000005</v>
      </c>
      <c r="K20" s="37">
        <f t="shared" ref="K20:K27" si="7">ROUND(E20*J20,2)</f>
        <v>14883.39</v>
      </c>
      <c r="L20" s="37">
        <v>21</v>
      </c>
      <c r="M20" s="37">
        <f t="shared" ref="M20:M27" si="8">G20*(1+L20/100)</f>
        <v>0</v>
      </c>
      <c r="N20" s="30">
        <v>0.19397</v>
      </c>
      <c r="O20" s="30">
        <f t="shared" ref="O20:O27" si="9">ROUND(E20*N20,5)</f>
        <v>34.9146</v>
      </c>
      <c r="P20" s="30">
        <v>0</v>
      </c>
      <c r="Q20" s="30">
        <f t="shared" ref="Q20:Q27" si="10">ROUND(E20*P20,5)</f>
        <v>0</v>
      </c>
      <c r="R20" s="30"/>
      <c r="S20" s="30"/>
      <c r="T20" s="31">
        <v>0.15604000000000001</v>
      </c>
      <c r="U20" s="30">
        <f t="shared" ref="U20:U27" si="11">ROUND(E20*T20,2)</f>
        <v>28.09</v>
      </c>
      <c r="V20" s="20"/>
      <c r="W20" s="20"/>
      <c r="X20" s="20"/>
      <c r="Y20" s="20"/>
      <c r="Z20" s="20"/>
      <c r="AA20" s="20"/>
      <c r="AB20" s="20"/>
      <c r="AC20" s="20"/>
      <c r="AD20" s="20"/>
      <c r="AE20" s="20" t="s">
        <v>64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outlineLevel="1" x14ac:dyDescent="0.25">
      <c r="A21" s="21">
        <v>12</v>
      </c>
      <c r="B21" s="27" t="s">
        <v>84</v>
      </c>
      <c r="C21" s="54" t="s">
        <v>85</v>
      </c>
      <c r="D21" s="29" t="s">
        <v>60</v>
      </c>
      <c r="E21" s="35">
        <v>40</v>
      </c>
      <c r="F21" s="37"/>
      <c r="G21" s="37"/>
      <c r="H21" s="37">
        <v>2265.6149999999998</v>
      </c>
      <c r="I21" s="37">
        <f t="shared" si="6"/>
        <v>90624.6</v>
      </c>
      <c r="J21" s="37">
        <v>-60.614999999999782</v>
      </c>
      <c r="K21" s="37">
        <f t="shared" si="7"/>
        <v>-2424.6</v>
      </c>
      <c r="L21" s="37">
        <v>21</v>
      </c>
      <c r="M21" s="37">
        <f t="shared" si="8"/>
        <v>0</v>
      </c>
      <c r="N21" s="30">
        <v>2.5249999999999999</v>
      </c>
      <c r="O21" s="30">
        <f t="shared" si="9"/>
        <v>101</v>
      </c>
      <c r="P21" s="30">
        <v>0</v>
      </c>
      <c r="Q21" s="30">
        <f t="shared" si="10"/>
        <v>0</v>
      </c>
      <c r="R21" s="30"/>
      <c r="S21" s="30"/>
      <c r="T21" s="31">
        <v>0.47699999999999998</v>
      </c>
      <c r="U21" s="30">
        <f t="shared" si="11"/>
        <v>19.079999999999998</v>
      </c>
      <c r="V21" s="20"/>
      <c r="W21" s="20"/>
      <c r="X21" s="20"/>
      <c r="Y21" s="20"/>
      <c r="Z21" s="20"/>
      <c r="AA21" s="20"/>
      <c r="AB21" s="20"/>
      <c r="AC21" s="20"/>
      <c r="AD21" s="20"/>
      <c r="AE21" s="20" t="s">
        <v>61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20.399999999999999" outlineLevel="1" x14ac:dyDescent="0.25">
      <c r="A22" s="21">
        <v>13</v>
      </c>
      <c r="B22" s="27" t="s">
        <v>86</v>
      </c>
      <c r="C22" s="54" t="s">
        <v>87</v>
      </c>
      <c r="D22" s="29" t="s">
        <v>81</v>
      </c>
      <c r="E22" s="35">
        <v>147</v>
      </c>
      <c r="F22" s="37"/>
      <c r="G22" s="37"/>
      <c r="H22" s="37">
        <v>855.76</v>
      </c>
      <c r="I22" s="37">
        <f t="shared" si="6"/>
        <v>125796.72</v>
      </c>
      <c r="J22" s="37">
        <v>444.24</v>
      </c>
      <c r="K22" s="37">
        <f t="shared" si="7"/>
        <v>65303.28</v>
      </c>
      <c r="L22" s="37">
        <v>21</v>
      </c>
      <c r="M22" s="37">
        <f t="shared" si="8"/>
        <v>0</v>
      </c>
      <c r="N22" s="30">
        <v>0.74</v>
      </c>
      <c r="O22" s="30">
        <f t="shared" si="9"/>
        <v>108.78</v>
      </c>
      <c r="P22" s="30">
        <v>0</v>
      </c>
      <c r="Q22" s="30">
        <f t="shared" si="10"/>
        <v>0</v>
      </c>
      <c r="R22" s="30"/>
      <c r="S22" s="30"/>
      <c r="T22" s="31">
        <v>1.1000000000000001</v>
      </c>
      <c r="U22" s="30">
        <f t="shared" si="11"/>
        <v>161.69999999999999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 t="s">
        <v>61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outlineLevel="1" x14ac:dyDescent="0.25">
      <c r="A23" s="21">
        <v>14</v>
      </c>
      <c r="B23" s="27" t="s">
        <v>88</v>
      </c>
      <c r="C23" s="54" t="s">
        <v>89</v>
      </c>
      <c r="D23" s="29" t="s">
        <v>90</v>
      </c>
      <c r="E23" s="35">
        <v>6</v>
      </c>
      <c r="F23" s="37"/>
      <c r="G23" s="37"/>
      <c r="H23" s="37">
        <v>316.98</v>
      </c>
      <c r="I23" s="37">
        <f t="shared" si="6"/>
        <v>1901.88</v>
      </c>
      <c r="J23" s="37">
        <v>127.51999999999998</v>
      </c>
      <c r="K23" s="37">
        <f t="shared" si="7"/>
        <v>765.12</v>
      </c>
      <c r="L23" s="37">
        <v>21</v>
      </c>
      <c r="M23" s="37">
        <f t="shared" si="8"/>
        <v>0</v>
      </c>
      <c r="N23" s="30">
        <v>3.47E-3</v>
      </c>
      <c r="O23" s="30">
        <f t="shared" si="9"/>
        <v>2.0820000000000002E-2</v>
      </c>
      <c r="P23" s="30">
        <v>0</v>
      </c>
      <c r="Q23" s="30">
        <f t="shared" si="10"/>
        <v>0</v>
      </c>
      <c r="R23" s="30"/>
      <c r="S23" s="30"/>
      <c r="T23" s="31">
        <v>0.4</v>
      </c>
      <c r="U23" s="30">
        <f t="shared" si="11"/>
        <v>2.4</v>
      </c>
      <c r="V23" s="20"/>
      <c r="W23" s="20"/>
      <c r="X23" s="20"/>
      <c r="Y23" s="20"/>
      <c r="Z23" s="20"/>
      <c r="AA23" s="20"/>
      <c r="AB23" s="20"/>
      <c r="AC23" s="20"/>
      <c r="AD23" s="20"/>
      <c r="AE23" s="20" t="s">
        <v>61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outlineLevel="1" x14ac:dyDescent="0.25">
      <c r="A24" s="21">
        <v>15</v>
      </c>
      <c r="B24" s="27" t="s">
        <v>91</v>
      </c>
      <c r="C24" s="54" t="s">
        <v>92</v>
      </c>
      <c r="D24" s="29" t="s">
        <v>93</v>
      </c>
      <c r="E24" s="35">
        <v>0.8</v>
      </c>
      <c r="F24" s="37"/>
      <c r="G24" s="37"/>
      <c r="H24" s="37">
        <v>22095.360000000001</v>
      </c>
      <c r="I24" s="37">
        <f t="shared" si="6"/>
        <v>17676.29</v>
      </c>
      <c r="J24" s="37">
        <v>10094.64</v>
      </c>
      <c r="K24" s="37">
        <f t="shared" si="7"/>
        <v>8075.71</v>
      </c>
      <c r="L24" s="37">
        <v>21</v>
      </c>
      <c r="M24" s="37">
        <f t="shared" si="8"/>
        <v>0</v>
      </c>
      <c r="N24" s="30">
        <v>1.0211600000000001</v>
      </c>
      <c r="O24" s="30">
        <f t="shared" si="9"/>
        <v>0.81693000000000005</v>
      </c>
      <c r="P24" s="30">
        <v>0</v>
      </c>
      <c r="Q24" s="30">
        <f t="shared" si="10"/>
        <v>0</v>
      </c>
      <c r="R24" s="30"/>
      <c r="S24" s="30"/>
      <c r="T24" s="31">
        <v>23.8445</v>
      </c>
      <c r="U24" s="30">
        <f t="shared" si="11"/>
        <v>19.079999999999998</v>
      </c>
      <c r="V24" s="20"/>
      <c r="W24" s="20"/>
      <c r="X24" s="20"/>
      <c r="Y24" s="20"/>
      <c r="Z24" s="20"/>
      <c r="AA24" s="20"/>
      <c r="AB24" s="20"/>
      <c r="AC24" s="20"/>
      <c r="AD24" s="20"/>
      <c r="AE24" s="20" t="s">
        <v>64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outlineLevel="1" x14ac:dyDescent="0.25">
      <c r="A25" s="21">
        <v>16</v>
      </c>
      <c r="B25" s="27" t="s">
        <v>94</v>
      </c>
      <c r="C25" s="54" t="s">
        <v>95</v>
      </c>
      <c r="D25" s="29" t="s">
        <v>81</v>
      </c>
      <c r="E25" s="35">
        <v>45</v>
      </c>
      <c r="F25" s="37"/>
      <c r="G25" s="37"/>
      <c r="H25" s="37">
        <v>161.61000000000001</v>
      </c>
      <c r="I25" s="37">
        <f t="shared" si="6"/>
        <v>7272.45</v>
      </c>
      <c r="J25" s="37">
        <v>470.39</v>
      </c>
      <c r="K25" s="37">
        <f t="shared" si="7"/>
        <v>21167.55</v>
      </c>
      <c r="L25" s="37">
        <v>21</v>
      </c>
      <c r="M25" s="37">
        <f t="shared" si="8"/>
        <v>0</v>
      </c>
      <c r="N25" s="30">
        <v>3.9199999999999999E-2</v>
      </c>
      <c r="O25" s="30">
        <f t="shared" si="9"/>
        <v>1.764</v>
      </c>
      <c r="P25" s="30">
        <v>0</v>
      </c>
      <c r="Q25" s="30">
        <f t="shared" si="10"/>
        <v>0</v>
      </c>
      <c r="R25" s="30"/>
      <c r="S25" s="30"/>
      <c r="T25" s="31">
        <v>1.6</v>
      </c>
      <c r="U25" s="30">
        <f t="shared" si="11"/>
        <v>72</v>
      </c>
      <c r="V25" s="20"/>
      <c r="W25" s="20"/>
      <c r="X25" s="20"/>
      <c r="Y25" s="20"/>
      <c r="Z25" s="20"/>
      <c r="AA25" s="20"/>
      <c r="AB25" s="20"/>
      <c r="AC25" s="20"/>
      <c r="AD25" s="20"/>
      <c r="AE25" s="20" t="s">
        <v>61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outlineLevel="1" x14ac:dyDescent="0.25">
      <c r="A26" s="21">
        <v>17</v>
      </c>
      <c r="B26" s="27" t="s">
        <v>96</v>
      </c>
      <c r="C26" s="54" t="s">
        <v>97</v>
      </c>
      <c r="D26" s="29" t="s">
        <v>81</v>
      </c>
      <c r="E26" s="35">
        <v>45</v>
      </c>
      <c r="F26" s="37"/>
      <c r="G26" s="37"/>
      <c r="H26" s="37">
        <v>0</v>
      </c>
      <c r="I26" s="37">
        <f t="shared" si="6"/>
        <v>0</v>
      </c>
      <c r="J26" s="37">
        <v>94.9</v>
      </c>
      <c r="K26" s="37">
        <f t="shared" si="7"/>
        <v>4270.5</v>
      </c>
      <c r="L26" s="37">
        <v>21</v>
      </c>
      <c r="M26" s="37">
        <f t="shared" si="8"/>
        <v>0</v>
      </c>
      <c r="N26" s="30">
        <v>0</v>
      </c>
      <c r="O26" s="30">
        <f t="shared" si="9"/>
        <v>0</v>
      </c>
      <c r="P26" s="30">
        <v>0</v>
      </c>
      <c r="Q26" s="30">
        <f t="shared" si="10"/>
        <v>0</v>
      </c>
      <c r="R26" s="30"/>
      <c r="S26" s="30"/>
      <c r="T26" s="31">
        <v>0.32</v>
      </c>
      <c r="U26" s="30">
        <f t="shared" si="11"/>
        <v>14.4</v>
      </c>
      <c r="V26" s="20"/>
      <c r="W26" s="20"/>
      <c r="X26" s="20"/>
      <c r="Y26" s="20"/>
      <c r="Z26" s="20"/>
      <c r="AA26" s="20"/>
      <c r="AB26" s="20"/>
      <c r="AC26" s="20"/>
      <c r="AD26" s="20"/>
      <c r="AE26" s="20" t="s">
        <v>61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outlineLevel="1" x14ac:dyDescent="0.25">
      <c r="A27" s="21">
        <v>18</v>
      </c>
      <c r="B27" s="27" t="s">
        <v>98</v>
      </c>
      <c r="C27" s="54" t="s">
        <v>99</v>
      </c>
      <c r="D27" s="29" t="s">
        <v>100</v>
      </c>
      <c r="E27" s="35">
        <v>63</v>
      </c>
      <c r="F27" s="37"/>
      <c r="G27" s="37"/>
      <c r="H27" s="37">
        <v>181.63</v>
      </c>
      <c r="I27" s="37">
        <f t="shared" si="6"/>
        <v>11442.69</v>
      </c>
      <c r="J27" s="37">
        <v>224.37</v>
      </c>
      <c r="K27" s="37">
        <f t="shared" si="7"/>
        <v>14135.31</v>
      </c>
      <c r="L27" s="37">
        <v>21</v>
      </c>
      <c r="M27" s="37">
        <f t="shared" si="8"/>
        <v>0</v>
      </c>
      <c r="N27" s="30">
        <v>0.43619000000000002</v>
      </c>
      <c r="O27" s="30">
        <f t="shared" si="9"/>
        <v>27.479970000000002</v>
      </c>
      <c r="P27" s="30">
        <v>0</v>
      </c>
      <c r="Q27" s="30">
        <f t="shared" si="10"/>
        <v>0</v>
      </c>
      <c r="R27" s="30"/>
      <c r="S27" s="30"/>
      <c r="T27" s="31">
        <v>0.78358000000000005</v>
      </c>
      <c r="U27" s="30">
        <f t="shared" si="11"/>
        <v>49.37</v>
      </c>
      <c r="V27" s="20"/>
      <c r="W27" s="20"/>
      <c r="X27" s="20"/>
      <c r="Y27" s="20"/>
      <c r="Z27" s="20"/>
      <c r="AA27" s="20"/>
      <c r="AB27" s="20"/>
      <c r="AC27" s="20"/>
      <c r="AD27" s="20"/>
      <c r="AE27" s="20" t="s">
        <v>64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x14ac:dyDescent="0.25">
      <c r="A28" s="22" t="s">
        <v>56</v>
      </c>
      <c r="B28" s="28" t="s">
        <v>13</v>
      </c>
      <c r="C28" s="55" t="s">
        <v>14</v>
      </c>
      <c r="D28" s="32"/>
      <c r="E28" s="36"/>
      <c r="F28" s="38"/>
      <c r="G28" s="38"/>
      <c r="H28" s="38"/>
      <c r="I28" s="38">
        <f>SUM(I29:I29)</f>
        <v>1446.39</v>
      </c>
      <c r="J28" s="38"/>
      <c r="K28" s="38">
        <f>SUM(K29:K29)</f>
        <v>719.61</v>
      </c>
      <c r="L28" s="38"/>
      <c r="M28" s="38">
        <f>SUM(M29:M29)</f>
        <v>0</v>
      </c>
      <c r="N28" s="33"/>
      <c r="O28" s="33">
        <f>SUM(O29:O29)</f>
        <v>0.36051</v>
      </c>
      <c r="P28" s="33"/>
      <c r="Q28" s="33">
        <f>SUM(Q29:Q29)</f>
        <v>0</v>
      </c>
      <c r="R28" s="33"/>
      <c r="S28" s="33"/>
      <c r="T28" s="34"/>
      <c r="U28" s="33">
        <f>SUM(U29:U29)</f>
        <v>1.87</v>
      </c>
      <c r="AE28" t="s">
        <v>57</v>
      </c>
    </row>
    <row r="29" spans="1:60" outlineLevel="1" x14ac:dyDescent="0.25">
      <c r="A29" s="21">
        <v>19</v>
      </c>
      <c r="B29" s="27" t="s">
        <v>101</v>
      </c>
      <c r="C29" s="54" t="s">
        <v>102</v>
      </c>
      <c r="D29" s="29" t="s">
        <v>81</v>
      </c>
      <c r="E29" s="35">
        <v>3.8</v>
      </c>
      <c r="F29" s="37"/>
      <c r="G29" s="37"/>
      <c r="H29" s="37">
        <v>380.63</v>
      </c>
      <c r="I29" s="37">
        <f>ROUND(E29*H29,2)</f>
        <v>1446.39</v>
      </c>
      <c r="J29" s="37">
        <v>189.37</v>
      </c>
      <c r="K29" s="37">
        <f>ROUND(E29*J29,2)</f>
        <v>719.61</v>
      </c>
      <c r="L29" s="37">
        <v>21</v>
      </c>
      <c r="M29" s="37">
        <f>G29*(1+L29/100)</f>
        <v>0</v>
      </c>
      <c r="N29" s="30">
        <v>9.4869999999999996E-2</v>
      </c>
      <c r="O29" s="30">
        <f>ROUND(E29*N29,5)</f>
        <v>0.36051</v>
      </c>
      <c r="P29" s="30">
        <v>0</v>
      </c>
      <c r="Q29" s="30">
        <f>ROUND(E29*P29,5)</f>
        <v>0</v>
      </c>
      <c r="R29" s="30"/>
      <c r="S29" s="30"/>
      <c r="T29" s="31">
        <v>0.49199999999999999</v>
      </c>
      <c r="U29" s="30">
        <f>ROUND(E29*T29,2)</f>
        <v>1.87</v>
      </c>
      <c r="V29" s="20"/>
      <c r="W29" s="20"/>
      <c r="X29" s="20"/>
      <c r="Y29" s="20"/>
      <c r="Z29" s="20"/>
      <c r="AA29" s="20"/>
      <c r="AB29" s="20"/>
      <c r="AC29" s="20"/>
      <c r="AD29" s="20"/>
      <c r="AE29" s="20" t="s">
        <v>61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x14ac:dyDescent="0.25">
      <c r="A30" s="22" t="s">
        <v>56</v>
      </c>
      <c r="B30" s="28" t="s">
        <v>15</v>
      </c>
      <c r="C30" s="55" t="s">
        <v>16</v>
      </c>
      <c r="D30" s="32"/>
      <c r="E30" s="36"/>
      <c r="F30" s="38"/>
      <c r="G30" s="38"/>
      <c r="H30" s="38"/>
      <c r="I30" s="38">
        <f>SUM(I31:I34)</f>
        <v>129834.1</v>
      </c>
      <c r="J30" s="38"/>
      <c r="K30" s="38">
        <f>SUM(K31:K34)</f>
        <v>100847.22</v>
      </c>
      <c r="L30" s="38"/>
      <c r="M30" s="38">
        <f>SUM(M31:M34)</f>
        <v>0</v>
      </c>
      <c r="N30" s="33"/>
      <c r="O30" s="33">
        <f>SUM(O31:O34)</f>
        <v>40.553200000000004</v>
      </c>
      <c r="P30" s="33"/>
      <c r="Q30" s="33">
        <f>SUM(Q31:Q34)</f>
        <v>0</v>
      </c>
      <c r="R30" s="33"/>
      <c r="S30" s="33"/>
      <c r="T30" s="34"/>
      <c r="U30" s="33">
        <f>SUM(U31:U34)</f>
        <v>273.89999999999998</v>
      </c>
      <c r="AE30" t="s">
        <v>57</v>
      </c>
    </row>
    <row r="31" spans="1:60" outlineLevel="1" x14ac:dyDescent="0.25">
      <c r="A31" s="21">
        <v>20</v>
      </c>
      <c r="B31" s="27" t="s">
        <v>103</v>
      </c>
      <c r="C31" s="54" t="s">
        <v>104</v>
      </c>
      <c r="D31" s="29" t="s">
        <v>100</v>
      </c>
      <c r="E31" s="35">
        <v>58</v>
      </c>
      <c r="F31" s="37"/>
      <c r="G31" s="37"/>
      <c r="H31" s="37">
        <v>367.90800000000002</v>
      </c>
      <c r="I31" s="37">
        <f>ROUND(E31*H31,2)</f>
        <v>21338.66</v>
      </c>
      <c r="J31" s="37">
        <v>365.09199999999998</v>
      </c>
      <c r="K31" s="37">
        <f>ROUND(E31*J31,2)</f>
        <v>21175.34</v>
      </c>
      <c r="L31" s="37">
        <v>21</v>
      </c>
      <c r="M31" s="37">
        <f>G31*(1+L31/100)</f>
        <v>0</v>
      </c>
      <c r="N31" s="30">
        <v>0.16403000000000001</v>
      </c>
      <c r="O31" s="30">
        <f>ROUND(E31*N31,5)</f>
        <v>9.5137400000000003</v>
      </c>
      <c r="P31" s="30">
        <v>0</v>
      </c>
      <c r="Q31" s="30">
        <f>ROUND(E31*P31,5)</f>
        <v>0</v>
      </c>
      <c r="R31" s="30"/>
      <c r="S31" s="30"/>
      <c r="T31" s="31">
        <v>1.30307</v>
      </c>
      <c r="U31" s="30">
        <f>ROUND(E31*T31,2)</f>
        <v>75.58</v>
      </c>
      <c r="V31" s="20"/>
      <c r="W31" s="20"/>
      <c r="X31" s="20"/>
      <c r="Y31" s="20"/>
      <c r="Z31" s="20"/>
      <c r="AA31" s="20"/>
      <c r="AB31" s="20"/>
      <c r="AC31" s="20"/>
      <c r="AD31" s="20"/>
      <c r="AE31" s="20" t="s">
        <v>64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outlineLevel="1" x14ac:dyDescent="0.25">
      <c r="A32" s="21">
        <v>21</v>
      </c>
      <c r="B32" s="27" t="s">
        <v>105</v>
      </c>
      <c r="C32" s="54" t="s">
        <v>106</v>
      </c>
      <c r="D32" s="29" t="s">
        <v>93</v>
      </c>
      <c r="E32" s="35">
        <v>0.96</v>
      </c>
      <c r="F32" s="37"/>
      <c r="G32" s="37"/>
      <c r="H32" s="37">
        <v>22427.200000000001</v>
      </c>
      <c r="I32" s="37">
        <f>ROUND(E32*H32,2)</f>
        <v>21530.11</v>
      </c>
      <c r="J32" s="37">
        <v>5402.7999999999993</v>
      </c>
      <c r="K32" s="37">
        <f>ROUND(E32*J32,2)</f>
        <v>5186.6899999999996</v>
      </c>
      <c r="L32" s="37">
        <v>21</v>
      </c>
      <c r="M32" s="37">
        <f>G32*(1+L32/100)</f>
        <v>0</v>
      </c>
      <c r="N32" s="30">
        <v>1.0554399999999999</v>
      </c>
      <c r="O32" s="30">
        <f>ROUND(E32*N32,5)</f>
        <v>1.01322</v>
      </c>
      <c r="P32" s="30">
        <v>0</v>
      </c>
      <c r="Q32" s="30">
        <f>ROUND(E32*P32,5)</f>
        <v>0</v>
      </c>
      <c r="R32" s="30"/>
      <c r="S32" s="30"/>
      <c r="T32" s="31">
        <v>15.211</v>
      </c>
      <c r="U32" s="30">
        <f>ROUND(E32*T32,2)</f>
        <v>14.6</v>
      </c>
      <c r="V32" s="20"/>
      <c r="W32" s="20"/>
      <c r="X32" s="20"/>
      <c r="Y32" s="20"/>
      <c r="Z32" s="20"/>
      <c r="AA32" s="20"/>
      <c r="AB32" s="20"/>
      <c r="AC32" s="20"/>
      <c r="AD32" s="20"/>
      <c r="AE32" s="20" t="s">
        <v>61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outlineLevel="1" x14ac:dyDescent="0.25">
      <c r="A33" s="21">
        <v>22</v>
      </c>
      <c r="B33" s="27" t="s">
        <v>107</v>
      </c>
      <c r="C33" s="54" t="s">
        <v>108</v>
      </c>
      <c r="D33" s="29" t="s">
        <v>109</v>
      </c>
      <c r="E33" s="35">
        <v>6</v>
      </c>
      <c r="F33" s="37"/>
      <c r="G33" s="37"/>
      <c r="H33" s="37">
        <v>3464.94</v>
      </c>
      <c r="I33" s="37">
        <f>ROUND(E33*H33,2)</f>
        <v>20789.64</v>
      </c>
      <c r="J33" s="37">
        <v>5005.0599999999995</v>
      </c>
      <c r="K33" s="37">
        <f>ROUND(E33*J33,2)</f>
        <v>30030.36</v>
      </c>
      <c r="L33" s="37">
        <v>21</v>
      </c>
      <c r="M33" s="37">
        <f>G33*(1+L33/100)</f>
        <v>0</v>
      </c>
      <c r="N33" s="30">
        <v>0.99216000000000004</v>
      </c>
      <c r="O33" s="30">
        <f>ROUND(E33*N33,5)</f>
        <v>5.95296</v>
      </c>
      <c r="P33" s="30">
        <v>0</v>
      </c>
      <c r="Q33" s="30">
        <f>ROUND(E33*P33,5)</f>
        <v>0</v>
      </c>
      <c r="R33" s="30"/>
      <c r="S33" s="30"/>
      <c r="T33" s="31">
        <v>14.33048</v>
      </c>
      <c r="U33" s="30">
        <f>ROUND(E33*T33,2)</f>
        <v>85.98</v>
      </c>
      <c r="V33" s="20"/>
      <c r="W33" s="20"/>
      <c r="X33" s="20"/>
      <c r="Y33" s="20"/>
      <c r="Z33" s="20"/>
      <c r="AA33" s="20"/>
      <c r="AB33" s="20"/>
      <c r="AC33" s="20"/>
      <c r="AD33" s="20"/>
      <c r="AE33" s="20" t="s">
        <v>64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ht="20.399999999999999" outlineLevel="1" x14ac:dyDescent="0.25">
      <c r="A34" s="21">
        <v>23</v>
      </c>
      <c r="B34" s="27" t="s">
        <v>110</v>
      </c>
      <c r="C34" s="54" t="s">
        <v>111</v>
      </c>
      <c r="D34" s="29" t="s">
        <v>81</v>
      </c>
      <c r="E34" s="35">
        <v>67.540000000000006</v>
      </c>
      <c r="F34" s="37"/>
      <c r="G34" s="37"/>
      <c r="H34" s="37">
        <v>979.8</v>
      </c>
      <c r="I34" s="37">
        <f>ROUND(E34*H34,2)</f>
        <v>66175.69</v>
      </c>
      <c r="J34" s="37">
        <v>658.2</v>
      </c>
      <c r="K34" s="37">
        <f>ROUND(E34*J34,2)</f>
        <v>44454.83</v>
      </c>
      <c r="L34" s="37">
        <v>21</v>
      </c>
      <c r="M34" s="37">
        <f>G34*(1+L34/100)</f>
        <v>0</v>
      </c>
      <c r="N34" s="30">
        <v>0.35643000000000002</v>
      </c>
      <c r="O34" s="30">
        <f>ROUND(E34*N34,5)</f>
        <v>24.07328</v>
      </c>
      <c r="P34" s="30">
        <v>0</v>
      </c>
      <c r="Q34" s="30">
        <f>ROUND(E34*P34,5)</f>
        <v>0</v>
      </c>
      <c r="R34" s="30"/>
      <c r="S34" s="30"/>
      <c r="T34" s="31">
        <v>1.44716</v>
      </c>
      <c r="U34" s="30">
        <f>ROUND(E34*T34,2)</f>
        <v>97.74</v>
      </c>
      <c r="V34" s="20"/>
      <c r="W34" s="20"/>
      <c r="X34" s="20"/>
      <c r="Y34" s="20"/>
      <c r="Z34" s="20"/>
      <c r="AA34" s="20"/>
      <c r="AB34" s="20"/>
      <c r="AC34" s="20"/>
      <c r="AD34" s="20"/>
      <c r="AE34" s="20" t="s">
        <v>64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x14ac:dyDescent="0.25">
      <c r="A35" s="22" t="s">
        <v>56</v>
      </c>
      <c r="B35" s="28" t="s">
        <v>17</v>
      </c>
      <c r="C35" s="55" t="s">
        <v>18</v>
      </c>
      <c r="D35" s="32"/>
      <c r="E35" s="36"/>
      <c r="F35" s="38"/>
      <c r="G35" s="38"/>
      <c r="H35" s="38"/>
      <c r="I35" s="38">
        <f>SUM(I36:I36)</f>
        <v>71375.539999999994</v>
      </c>
      <c r="J35" s="38"/>
      <c r="K35" s="38">
        <f>SUM(K36:K36)</f>
        <v>48373.46</v>
      </c>
      <c r="L35" s="38"/>
      <c r="M35" s="38">
        <f>SUM(M36:M36)</f>
        <v>0</v>
      </c>
      <c r="N35" s="33"/>
      <c r="O35" s="33">
        <f>SUM(O36:O36)</f>
        <v>65.685749999999999</v>
      </c>
      <c r="P35" s="33"/>
      <c r="Q35" s="33">
        <f>SUM(Q36:Q36)</f>
        <v>0</v>
      </c>
      <c r="R35" s="33"/>
      <c r="S35" s="33"/>
      <c r="T35" s="34"/>
      <c r="U35" s="33">
        <f>SUM(U36:U36)</f>
        <v>133.44999999999999</v>
      </c>
      <c r="AE35" t="s">
        <v>57</v>
      </c>
    </row>
    <row r="36" spans="1:60" ht="20.399999999999999" outlineLevel="1" x14ac:dyDescent="0.25">
      <c r="A36" s="21">
        <v>24</v>
      </c>
      <c r="B36" s="27" t="s">
        <v>112</v>
      </c>
      <c r="C36" s="54" t="s">
        <v>113</v>
      </c>
      <c r="D36" s="29" t="s">
        <v>81</v>
      </c>
      <c r="E36" s="35">
        <v>171.07</v>
      </c>
      <c r="F36" s="37"/>
      <c r="G36" s="37"/>
      <c r="H36" s="37">
        <v>417.23</v>
      </c>
      <c r="I36" s="37">
        <f>ROUND(E36*H36,2)</f>
        <v>71375.539999999994</v>
      </c>
      <c r="J36" s="37">
        <v>282.77</v>
      </c>
      <c r="K36" s="37">
        <f>ROUND(E36*J36,2)</f>
        <v>48373.46</v>
      </c>
      <c r="L36" s="37">
        <v>21</v>
      </c>
      <c r="M36" s="37">
        <f>G36*(1+L36/100)</f>
        <v>0</v>
      </c>
      <c r="N36" s="30">
        <v>0.38396999999999998</v>
      </c>
      <c r="O36" s="30">
        <f>ROUND(E36*N36,5)</f>
        <v>65.685749999999999</v>
      </c>
      <c r="P36" s="30">
        <v>0</v>
      </c>
      <c r="Q36" s="30">
        <f>ROUND(E36*P36,5)</f>
        <v>0</v>
      </c>
      <c r="R36" s="30"/>
      <c r="S36" s="30"/>
      <c r="T36" s="31">
        <v>0.78008</v>
      </c>
      <c r="U36" s="30">
        <f>ROUND(E36*T36,2)</f>
        <v>133.44999999999999</v>
      </c>
      <c r="V36" s="20"/>
      <c r="W36" s="20"/>
      <c r="X36" s="20"/>
      <c r="Y36" s="20"/>
      <c r="Z36" s="20"/>
      <c r="AA36" s="20"/>
      <c r="AB36" s="20"/>
      <c r="AC36" s="20"/>
      <c r="AD36" s="20"/>
      <c r="AE36" s="20" t="s">
        <v>64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60" x14ac:dyDescent="0.25">
      <c r="A37" s="22" t="s">
        <v>56</v>
      </c>
      <c r="B37" s="28" t="s">
        <v>19</v>
      </c>
      <c r="C37" s="55" t="s">
        <v>20</v>
      </c>
      <c r="D37" s="32"/>
      <c r="E37" s="36"/>
      <c r="F37" s="38"/>
      <c r="G37" s="38"/>
      <c r="H37" s="38"/>
      <c r="I37" s="38">
        <f>SUM(I38:I39)</f>
        <v>9133.7999999999993</v>
      </c>
      <c r="J37" s="38"/>
      <c r="K37" s="38">
        <f>SUM(K38:K39)</f>
        <v>15991</v>
      </c>
      <c r="L37" s="38"/>
      <c r="M37" s="38">
        <f>SUM(M38:M39)</f>
        <v>0</v>
      </c>
      <c r="N37" s="33"/>
      <c r="O37" s="33">
        <f>SUM(O38:O39)</f>
        <v>45.47663</v>
      </c>
      <c r="P37" s="33"/>
      <c r="Q37" s="33">
        <f>SUM(Q38:Q39)</f>
        <v>0</v>
      </c>
      <c r="R37" s="33"/>
      <c r="S37" s="33"/>
      <c r="T37" s="34"/>
      <c r="U37" s="33">
        <f>SUM(U38:U39)</f>
        <v>170.68</v>
      </c>
      <c r="AE37" t="s">
        <v>57</v>
      </c>
    </row>
    <row r="38" spans="1:60" outlineLevel="1" x14ac:dyDescent="0.25">
      <c r="A38" s="21">
        <v>25</v>
      </c>
      <c r="B38" s="27" t="s">
        <v>114</v>
      </c>
      <c r="C38" s="54" t="s">
        <v>115</v>
      </c>
      <c r="D38" s="29" t="s">
        <v>100</v>
      </c>
      <c r="E38" s="35">
        <v>1.2</v>
      </c>
      <c r="F38" s="37"/>
      <c r="G38" s="37"/>
      <c r="H38" s="37">
        <v>64</v>
      </c>
      <c r="I38" s="37">
        <f>ROUND(E38*H38,2)</f>
        <v>76.8</v>
      </c>
      <c r="J38" s="37">
        <v>40</v>
      </c>
      <c r="K38" s="37">
        <f>ROUND(E38*J38,2)</f>
        <v>48</v>
      </c>
      <c r="L38" s="37">
        <v>21</v>
      </c>
      <c r="M38" s="37">
        <f>G38*(1+L38/100)</f>
        <v>0</v>
      </c>
      <c r="N38" s="30">
        <v>2.1360000000000001E-2</v>
      </c>
      <c r="O38" s="30">
        <f>ROUND(E38*N38,5)</f>
        <v>2.563E-2</v>
      </c>
      <c r="P38" s="30">
        <v>0</v>
      </c>
      <c r="Q38" s="30">
        <f>ROUND(E38*P38,5)</f>
        <v>0</v>
      </c>
      <c r="R38" s="30"/>
      <c r="S38" s="30"/>
      <c r="T38" s="31">
        <v>0.12422999999999999</v>
      </c>
      <c r="U38" s="30">
        <f>ROUND(E38*T38,2)</f>
        <v>0.15</v>
      </c>
      <c r="V38" s="20"/>
      <c r="W38" s="20"/>
      <c r="X38" s="20"/>
      <c r="Y38" s="20"/>
      <c r="Z38" s="20"/>
      <c r="AA38" s="20"/>
      <c r="AB38" s="20"/>
      <c r="AC38" s="20"/>
      <c r="AD38" s="20"/>
      <c r="AE38" s="20" t="s">
        <v>64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outlineLevel="1" x14ac:dyDescent="0.25">
      <c r="A39" s="21">
        <v>26</v>
      </c>
      <c r="B39" s="27" t="s">
        <v>116</v>
      </c>
      <c r="C39" s="54" t="s">
        <v>117</v>
      </c>
      <c r="D39" s="29" t="s">
        <v>100</v>
      </c>
      <c r="E39" s="35">
        <v>50</v>
      </c>
      <c r="F39" s="37"/>
      <c r="G39" s="37"/>
      <c r="H39" s="37">
        <v>181.14</v>
      </c>
      <c r="I39" s="37">
        <f>ROUND(E39*H39,2)</f>
        <v>9057</v>
      </c>
      <c r="J39" s="37">
        <v>318.86</v>
      </c>
      <c r="K39" s="37">
        <f>ROUND(E39*J39,2)</f>
        <v>15943</v>
      </c>
      <c r="L39" s="37">
        <v>21</v>
      </c>
      <c r="M39" s="37">
        <f>G39*(1+L39/100)</f>
        <v>0</v>
      </c>
      <c r="N39" s="30">
        <v>0.90902000000000005</v>
      </c>
      <c r="O39" s="30">
        <f>ROUND(E39*N39,5)</f>
        <v>45.451000000000001</v>
      </c>
      <c r="P39" s="30">
        <v>0</v>
      </c>
      <c r="Q39" s="30">
        <f>ROUND(E39*P39,5)</f>
        <v>0</v>
      </c>
      <c r="R39" s="30"/>
      <c r="S39" s="30"/>
      <c r="T39" s="31">
        <v>3.41066</v>
      </c>
      <c r="U39" s="30">
        <f>ROUND(E39*T39,2)</f>
        <v>170.53</v>
      </c>
      <c r="V39" s="20"/>
      <c r="W39" s="20"/>
      <c r="X39" s="20"/>
      <c r="Y39" s="20"/>
      <c r="Z39" s="20"/>
      <c r="AA39" s="20"/>
      <c r="AB39" s="20"/>
      <c r="AC39" s="20"/>
      <c r="AD39" s="20"/>
      <c r="AE39" s="20" t="s">
        <v>64</v>
      </c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</row>
    <row r="40" spans="1:60" x14ac:dyDescent="0.25">
      <c r="A40" s="22" t="s">
        <v>56</v>
      </c>
      <c r="B40" s="28" t="s">
        <v>21</v>
      </c>
      <c r="C40" s="55" t="s">
        <v>22</v>
      </c>
      <c r="D40" s="32"/>
      <c r="E40" s="36"/>
      <c r="F40" s="38"/>
      <c r="G40" s="38"/>
      <c r="H40" s="38"/>
      <c r="I40" s="38">
        <f>SUM(I41:I42)</f>
        <v>0</v>
      </c>
      <c r="J40" s="38"/>
      <c r="K40" s="38">
        <f>SUM(K41:K42)</f>
        <v>105262.1</v>
      </c>
      <c r="L40" s="38"/>
      <c r="M40" s="38">
        <f>SUM(M41:M42)</f>
        <v>0</v>
      </c>
      <c r="N40" s="33"/>
      <c r="O40" s="33">
        <f>SUM(O41:O42)</f>
        <v>0</v>
      </c>
      <c r="P40" s="33"/>
      <c r="Q40" s="33">
        <f>SUM(Q41:Q42)</f>
        <v>0</v>
      </c>
      <c r="R40" s="33"/>
      <c r="S40" s="33"/>
      <c r="T40" s="34"/>
      <c r="U40" s="33">
        <f>SUM(U41:U42)</f>
        <v>335.32</v>
      </c>
      <c r="AE40" t="s">
        <v>57</v>
      </c>
    </row>
    <row r="41" spans="1:60" outlineLevel="1" x14ac:dyDescent="0.25">
      <c r="A41" s="21">
        <v>27</v>
      </c>
      <c r="B41" s="27" t="s">
        <v>118</v>
      </c>
      <c r="C41" s="54" t="s">
        <v>119</v>
      </c>
      <c r="D41" s="29" t="s">
        <v>93</v>
      </c>
      <c r="E41" s="35">
        <v>381.36</v>
      </c>
      <c r="F41" s="37"/>
      <c r="G41" s="37"/>
      <c r="H41" s="37">
        <v>0</v>
      </c>
      <c r="I41" s="37">
        <f>ROUND(E41*H41,2)</f>
        <v>0</v>
      </c>
      <c r="J41" s="37">
        <v>261</v>
      </c>
      <c r="K41" s="37">
        <f>ROUND(E41*J41,2)</f>
        <v>99534.96</v>
      </c>
      <c r="L41" s="37">
        <v>21</v>
      </c>
      <c r="M41" s="37">
        <f>G41*(1+L41/100)</f>
        <v>0</v>
      </c>
      <c r="N41" s="30">
        <v>0</v>
      </c>
      <c r="O41" s="30">
        <f>ROUND(E41*N41,5)</f>
        <v>0</v>
      </c>
      <c r="P41" s="30">
        <v>0</v>
      </c>
      <c r="Q41" s="30">
        <f>ROUND(E41*P41,5)</f>
        <v>0</v>
      </c>
      <c r="R41" s="30"/>
      <c r="S41" s="30"/>
      <c r="T41" s="31">
        <v>0.85199999999999998</v>
      </c>
      <c r="U41" s="30">
        <f>ROUND(E41*T41,2)</f>
        <v>324.92</v>
      </c>
      <c r="V41" s="20"/>
      <c r="W41" s="20"/>
      <c r="X41" s="20"/>
      <c r="Y41" s="20"/>
      <c r="Z41" s="20"/>
      <c r="AA41" s="20"/>
      <c r="AB41" s="20"/>
      <c r="AC41" s="20"/>
      <c r="AD41" s="20"/>
      <c r="AE41" s="20" t="s">
        <v>61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1:60" outlineLevel="1" x14ac:dyDescent="0.25">
      <c r="A42" s="21">
        <v>28</v>
      </c>
      <c r="B42" s="27" t="s">
        <v>120</v>
      </c>
      <c r="C42" s="54" t="s">
        <v>121</v>
      </c>
      <c r="D42" s="29" t="s">
        <v>93</v>
      </c>
      <c r="E42" s="35">
        <v>49.16</v>
      </c>
      <c r="F42" s="37"/>
      <c r="G42" s="37"/>
      <c r="H42" s="37">
        <v>0</v>
      </c>
      <c r="I42" s="37">
        <f>ROUND(E42*H42,2)</f>
        <v>0</v>
      </c>
      <c r="J42" s="37">
        <v>116.5</v>
      </c>
      <c r="K42" s="37">
        <f>ROUND(E42*J42,2)</f>
        <v>5727.14</v>
      </c>
      <c r="L42" s="37">
        <v>21</v>
      </c>
      <c r="M42" s="37">
        <f>G42*(1+L42/100)</f>
        <v>0</v>
      </c>
      <c r="N42" s="30">
        <v>0</v>
      </c>
      <c r="O42" s="30">
        <f>ROUND(E42*N42,5)</f>
        <v>0</v>
      </c>
      <c r="P42" s="30">
        <v>0</v>
      </c>
      <c r="Q42" s="30">
        <f>ROUND(E42*P42,5)</f>
        <v>0</v>
      </c>
      <c r="R42" s="30"/>
      <c r="S42" s="30"/>
      <c r="T42" s="31">
        <v>0.21149999999999999</v>
      </c>
      <c r="U42" s="30">
        <f>ROUND(E42*T42,2)</f>
        <v>10.4</v>
      </c>
      <c r="V42" s="20"/>
      <c r="W42" s="20"/>
      <c r="X42" s="20"/>
      <c r="Y42" s="20"/>
      <c r="Z42" s="20"/>
      <c r="AA42" s="20"/>
      <c r="AB42" s="20"/>
      <c r="AC42" s="20"/>
      <c r="AD42" s="20"/>
      <c r="AE42" s="20" t="s">
        <v>61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x14ac:dyDescent="0.25">
      <c r="A43" s="22" t="s">
        <v>56</v>
      </c>
      <c r="B43" s="28" t="s">
        <v>23</v>
      </c>
      <c r="C43" s="55" t="s">
        <v>24</v>
      </c>
      <c r="D43" s="32"/>
      <c r="E43" s="36"/>
      <c r="F43" s="38"/>
      <c r="G43" s="38"/>
      <c r="H43" s="38"/>
      <c r="I43" s="38">
        <f>SUM(I44:I47)</f>
        <v>88550.760000000009</v>
      </c>
      <c r="J43" s="38"/>
      <c r="K43" s="38">
        <f>SUM(K44:K47)</f>
        <v>43375.05</v>
      </c>
      <c r="L43" s="38"/>
      <c r="M43" s="38">
        <f>SUM(M44:M47)</f>
        <v>0</v>
      </c>
      <c r="N43" s="33"/>
      <c r="O43" s="33">
        <f>SUM(O44:O47)</f>
        <v>2.8838099999999995</v>
      </c>
      <c r="P43" s="33"/>
      <c r="Q43" s="33">
        <f>SUM(Q44:Q47)</f>
        <v>0</v>
      </c>
      <c r="R43" s="33"/>
      <c r="S43" s="33"/>
      <c r="T43" s="34"/>
      <c r="U43" s="33">
        <f>SUM(U44:U47)</f>
        <v>119.3</v>
      </c>
      <c r="AE43" t="s">
        <v>57</v>
      </c>
    </row>
    <row r="44" spans="1:60" ht="20.399999999999999" outlineLevel="1" x14ac:dyDescent="0.25">
      <c r="A44" s="21">
        <v>29</v>
      </c>
      <c r="B44" s="27" t="s">
        <v>122</v>
      </c>
      <c r="C44" s="54" t="s">
        <v>123</v>
      </c>
      <c r="D44" s="29" t="s">
        <v>81</v>
      </c>
      <c r="E44" s="35">
        <v>68</v>
      </c>
      <c r="F44" s="37"/>
      <c r="G44" s="37"/>
      <c r="H44" s="37">
        <v>226.04</v>
      </c>
      <c r="I44" s="37">
        <f>ROUND(E44*H44,2)</f>
        <v>15370.72</v>
      </c>
      <c r="J44" s="37">
        <v>123.96000000000001</v>
      </c>
      <c r="K44" s="37">
        <f>ROUND(E44*J44,2)</f>
        <v>8429.2800000000007</v>
      </c>
      <c r="L44" s="37">
        <v>21</v>
      </c>
      <c r="M44" s="37">
        <f>G44*(1+L44/100)</f>
        <v>0</v>
      </c>
      <c r="N44" s="30">
        <v>6.62E-3</v>
      </c>
      <c r="O44" s="30">
        <f>ROUND(E44*N44,5)</f>
        <v>0.45016</v>
      </c>
      <c r="P44" s="30">
        <v>0</v>
      </c>
      <c r="Q44" s="30">
        <f>ROUND(E44*P44,5)</f>
        <v>0</v>
      </c>
      <c r="R44" s="30"/>
      <c r="S44" s="30"/>
      <c r="T44" s="31">
        <v>0.32557999999999998</v>
      </c>
      <c r="U44" s="30">
        <f>ROUND(E44*T44,2)</f>
        <v>22.14</v>
      </c>
      <c r="V44" s="20"/>
      <c r="W44" s="20"/>
      <c r="X44" s="20"/>
      <c r="Y44" s="20"/>
      <c r="Z44" s="20"/>
      <c r="AA44" s="20"/>
      <c r="AB44" s="20"/>
      <c r="AC44" s="20"/>
      <c r="AD44" s="20"/>
      <c r="AE44" s="20" t="s">
        <v>64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outlineLevel="1" x14ac:dyDescent="0.25">
      <c r="A45" s="21">
        <v>30</v>
      </c>
      <c r="B45" s="27" t="s">
        <v>124</v>
      </c>
      <c r="C45" s="54" t="s">
        <v>125</v>
      </c>
      <c r="D45" s="29" t="s">
        <v>93</v>
      </c>
      <c r="E45" s="35">
        <v>2.89</v>
      </c>
      <c r="F45" s="37"/>
      <c r="G45" s="37"/>
      <c r="H45" s="37">
        <v>0</v>
      </c>
      <c r="I45" s="37">
        <f>ROUND(E45*H45,2)</f>
        <v>0</v>
      </c>
      <c r="J45" s="37">
        <v>829</v>
      </c>
      <c r="K45" s="37">
        <f>ROUND(E45*J45,2)</f>
        <v>2395.81</v>
      </c>
      <c r="L45" s="37">
        <v>21</v>
      </c>
      <c r="M45" s="37">
        <f>G45*(1+L45/100)</f>
        <v>0</v>
      </c>
      <c r="N45" s="30">
        <v>0</v>
      </c>
      <c r="O45" s="30">
        <f>ROUND(E45*N45,5)</f>
        <v>0</v>
      </c>
      <c r="P45" s="30">
        <v>0</v>
      </c>
      <c r="Q45" s="30">
        <f>ROUND(E45*P45,5)</f>
        <v>0</v>
      </c>
      <c r="R45" s="30"/>
      <c r="S45" s="30"/>
      <c r="T45" s="31">
        <v>1.5669999999999999</v>
      </c>
      <c r="U45" s="30">
        <f>ROUND(E45*T45,2)</f>
        <v>4.53</v>
      </c>
      <c r="V45" s="20"/>
      <c r="W45" s="20"/>
      <c r="X45" s="20"/>
      <c r="Y45" s="20"/>
      <c r="Z45" s="20"/>
      <c r="AA45" s="20"/>
      <c r="AB45" s="20"/>
      <c r="AC45" s="20"/>
      <c r="AD45" s="20"/>
      <c r="AE45" s="20" t="s">
        <v>61</v>
      </c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outlineLevel="1" x14ac:dyDescent="0.25">
      <c r="A46" s="21">
        <v>31</v>
      </c>
      <c r="B46" s="27" t="s">
        <v>126</v>
      </c>
      <c r="C46" s="54" t="s">
        <v>127</v>
      </c>
      <c r="D46" s="29" t="s">
        <v>81</v>
      </c>
      <c r="E46" s="35">
        <v>68</v>
      </c>
      <c r="F46" s="37"/>
      <c r="G46" s="37"/>
      <c r="H46" s="37">
        <v>532.78</v>
      </c>
      <c r="I46" s="37">
        <f>ROUND(E46*H46,2)</f>
        <v>36229.040000000001</v>
      </c>
      <c r="J46" s="37">
        <v>252.22000000000003</v>
      </c>
      <c r="K46" s="37">
        <f>ROUND(E46*J46,2)</f>
        <v>17150.96</v>
      </c>
      <c r="L46" s="37">
        <v>21</v>
      </c>
      <c r="M46" s="37">
        <f>G46*(1+L46/100)</f>
        <v>0</v>
      </c>
      <c r="N46" s="30">
        <v>1.78E-2</v>
      </c>
      <c r="O46" s="30">
        <f>ROUND(E46*N46,5)</f>
        <v>1.2103999999999999</v>
      </c>
      <c r="P46" s="30">
        <v>0</v>
      </c>
      <c r="Q46" s="30">
        <f>ROUND(E46*P46,5)</f>
        <v>0</v>
      </c>
      <c r="R46" s="30"/>
      <c r="S46" s="30"/>
      <c r="T46" s="31">
        <v>0.72043999999999997</v>
      </c>
      <c r="U46" s="30">
        <f>ROUND(E46*T46,2)</f>
        <v>48.99</v>
      </c>
      <c r="V46" s="20"/>
      <c r="W46" s="20"/>
      <c r="X46" s="20"/>
      <c r="Y46" s="20"/>
      <c r="Z46" s="20"/>
      <c r="AA46" s="20"/>
      <c r="AB46" s="20"/>
      <c r="AC46" s="20"/>
      <c r="AD46" s="20"/>
      <c r="AE46" s="20" t="s">
        <v>64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outlineLevel="1" x14ac:dyDescent="0.25">
      <c r="A47" s="21">
        <v>32</v>
      </c>
      <c r="B47" s="27" t="s">
        <v>128</v>
      </c>
      <c r="C47" s="54" t="s">
        <v>129</v>
      </c>
      <c r="D47" s="29" t="s">
        <v>81</v>
      </c>
      <c r="E47" s="35">
        <v>75</v>
      </c>
      <c r="F47" s="37"/>
      <c r="G47" s="37"/>
      <c r="H47" s="37">
        <v>492.68</v>
      </c>
      <c r="I47" s="37">
        <f>ROUND(E47*H47,2)</f>
        <v>36951</v>
      </c>
      <c r="J47" s="37">
        <v>205.32</v>
      </c>
      <c r="K47" s="37">
        <f>ROUND(E47*J47,2)</f>
        <v>15399</v>
      </c>
      <c r="L47" s="37">
        <v>21</v>
      </c>
      <c r="M47" s="37">
        <f>G47*(1+L47/100)</f>
        <v>0</v>
      </c>
      <c r="N47" s="30">
        <v>1.6310000000000002E-2</v>
      </c>
      <c r="O47" s="30">
        <f>ROUND(E47*N47,5)</f>
        <v>1.2232499999999999</v>
      </c>
      <c r="P47" s="30">
        <v>0</v>
      </c>
      <c r="Q47" s="30">
        <f>ROUND(E47*P47,5)</f>
        <v>0</v>
      </c>
      <c r="R47" s="30"/>
      <c r="S47" s="30"/>
      <c r="T47" s="31">
        <v>0.58187999999999995</v>
      </c>
      <c r="U47" s="30">
        <f>ROUND(E47*T47,2)</f>
        <v>43.64</v>
      </c>
      <c r="V47" s="20"/>
      <c r="W47" s="20"/>
      <c r="X47" s="20"/>
      <c r="Y47" s="20"/>
      <c r="Z47" s="20"/>
      <c r="AA47" s="20"/>
      <c r="AB47" s="20"/>
      <c r="AC47" s="20"/>
      <c r="AD47" s="20"/>
      <c r="AE47" s="20" t="s">
        <v>64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x14ac:dyDescent="0.25">
      <c r="A48" s="22" t="s">
        <v>56</v>
      </c>
      <c r="B48" s="28" t="s">
        <v>25</v>
      </c>
      <c r="C48" s="55" t="s">
        <v>26</v>
      </c>
      <c r="D48" s="32"/>
      <c r="E48" s="36"/>
      <c r="F48" s="38"/>
      <c r="G48" s="38"/>
      <c r="H48" s="38"/>
      <c r="I48" s="38">
        <f>SUM(I49:I50)</f>
        <v>2690.1</v>
      </c>
      <c r="J48" s="38"/>
      <c r="K48" s="38">
        <f>SUM(K49:K50)</f>
        <v>3535</v>
      </c>
      <c r="L48" s="38"/>
      <c r="M48" s="38">
        <f>SUM(M49:M50)</f>
        <v>0</v>
      </c>
      <c r="N48" s="33"/>
      <c r="O48" s="33">
        <f>SUM(O49:O50)</f>
        <v>0.12845000000000001</v>
      </c>
      <c r="P48" s="33"/>
      <c r="Q48" s="33">
        <f>SUM(Q49:Q50)</f>
        <v>0</v>
      </c>
      <c r="R48" s="33"/>
      <c r="S48" s="33"/>
      <c r="T48" s="34"/>
      <c r="U48" s="33">
        <f>SUM(U49:U50)</f>
        <v>5.4</v>
      </c>
      <c r="AE48" t="s">
        <v>57</v>
      </c>
    </row>
    <row r="49" spans="1:60" outlineLevel="1" x14ac:dyDescent="0.25">
      <c r="A49" s="21">
        <v>33</v>
      </c>
      <c r="B49" s="27" t="s">
        <v>130</v>
      </c>
      <c r="C49" s="54" t="s">
        <v>131</v>
      </c>
      <c r="D49" s="29" t="s">
        <v>81</v>
      </c>
      <c r="E49" s="35">
        <v>35</v>
      </c>
      <c r="F49" s="37"/>
      <c r="G49" s="37"/>
      <c r="H49" s="37">
        <v>76.86</v>
      </c>
      <c r="I49" s="37">
        <f>ROUND(E49*H49,2)</f>
        <v>2690.1</v>
      </c>
      <c r="J49" s="37">
        <v>98.14</v>
      </c>
      <c r="K49" s="37">
        <f>ROUND(E49*J49,2)</f>
        <v>3434.9</v>
      </c>
      <c r="L49" s="37">
        <v>21</v>
      </c>
      <c r="M49" s="37">
        <f>G49*(1+L49/100)</f>
        <v>0</v>
      </c>
      <c r="N49" s="30">
        <v>3.6700000000000001E-3</v>
      </c>
      <c r="O49" s="30">
        <f>ROUND(E49*N49,5)</f>
        <v>0.12845000000000001</v>
      </c>
      <c r="P49" s="30">
        <v>0</v>
      </c>
      <c r="Q49" s="30">
        <f>ROUND(E49*P49,5)</f>
        <v>0</v>
      </c>
      <c r="R49" s="30"/>
      <c r="S49" s="30"/>
      <c r="T49" s="31">
        <v>0.14771999999999999</v>
      </c>
      <c r="U49" s="30">
        <f>ROUND(E49*T49,2)</f>
        <v>5.17</v>
      </c>
      <c r="V49" s="20"/>
      <c r="W49" s="20"/>
      <c r="X49" s="20"/>
      <c r="Y49" s="20"/>
      <c r="Z49" s="20"/>
      <c r="AA49" s="20"/>
      <c r="AB49" s="20"/>
      <c r="AC49" s="20"/>
      <c r="AD49" s="20"/>
      <c r="AE49" s="20" t="s">
        <v>64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</row>
    <row r="50" spans="1:60" outlineLevel="1" x14ac:dyDescent="0.25">
      <c r="A50" s="21">
        <v>34</v>
      </c>
      <c r="B50" s="27" t="s">
        <v>132</v>
      </c>
      <c r="C50" s="54" t="s">
        <v>133</v>
      </c>
      <c r="D50" s="29" t="s">
        <v>93</v>
      </c>
      <c r="E50" s="35">
        <v>0.13</v>
      </c>
      <c r="F50" s="37"/>
      <c r="G50" s="37"/>
      <c r="H50" s="37">
        <v>0</v>
      </c>
      <c r="I50" s="37">
        <f>ROUND(E50*H50,2)</f>
        <v>0</v>
      </c>
      <c r="J50" s="37">
        <v>770</v>
      </c>
      <c r="K50" s="37">
        <f>ROUND(E50*J50,2)</f>
        <v>100.1</v>
      </c>
      <c r="L50" s="37">
        <v>21</v>
      </c>
      <c r="M50" s="37">
        <f>G50*(1+L50/100)</f>
        <v>0</v>
      </c>
      <c r="N50" s="30">
        <v>0</v>
      </c>
      <c r="O50" s="30">
        <f>ROUND(E50*N50,5)</f>
        <v>0</v>
      </c>
      <c r="P50" s="30">
        <v>0</v>
      </c>
      <c r="Q50" s="30">
        <f>ROUND(E50*P50,5)</f>
        <v>0</v>
      </c>
      <c r="R50" s="30"/>
      <c r="S50" s="30"/>
      <c r="T50" s="31">
        <v>1.74</v>
      </c>
      <c r="U50" s="30">
        <f>ROUND(E50*T50,2)</f>
        <v>0.23</v>
      </c>
      <c r="V50" s="20"/>
      <c r="W50" s="20"/>
      <c r="X50" s="20"/>
      <c r="Y50" s="20"/>
      <c r="Z50" s="20"/>
      <c r="AA50" s="20"/>
      <c r="AB50" s="20"/>
      <c r="AC50" s="20"/>
      <c r="AD50" s="20"/>
      <c r="AE50" s="20" t="s">
        <v>61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</row>
    <row r="51" spans="1:60" x14ac:dyDescent="0.25">
      <c r="A51" s="22" t="s">
        <v>56</v>
      </c>
      <c r="B51" s="28" t="s">
        <v>27</v>
      </c>
      <c r="C51" s="55" t="s">
        <v>28</v>
      </c>
      <c r="D51" s="32"/>
      <c r="E51" s="36"/>
      <c r="F51" s="38"/>
      <c r="G51" s="38"/>
      <c r="H51" s="38"/>
      <c r="I51" s="38">
        <f>SUM(I52:I52)</f>
        <v>6606.37</v>
      </c>
      <c r="J51" s="38"/>
      <c r="K51" s="38">
        <f>SUM(K52:K52)</f>
        <v>10648.63</v>
      </c>
      <c r="L51" s="38"/>
      <c r="M51" s="38">
        <f>SUM(M52:M52)</f>
        <v>0</v>
      </c>
      <c r="N51" s="33"/>
      <c r="O51" s="33">
        <f>SUM(O52:O52)</f>
        <v>3.6900200000000001</v>
      </c>
      <c r="P51" s="33"/>
      <c r="Q51" s="33">
        <f>SUM(Q52:Q52)</f>
        <v>0</v>
      </c>
      <c r="R51" s="33"/>
      <c r="S51" s="33"/>
      <c r="T51" s="34"/>
      <c r="U51" s="33">
        <f>SUM(U52:U52)</f>
        <v>32.31</v>
      </c>
      <c r="AE51" t="s">
        <v>57</v>
      </c>
    </row>
    <row r="52" spans="1:60" outlineLevel="1" x14ac:dyDescent="0.25">
      <c r="A52" s="21">
        <v>35</v>
      </c>
      <c r="B52" s="27" t="s">
        <v>134</v>
      </c>
      <c r="C52" s="54" t="s">
        <v>135</v>
      </c>
      <c r="D52" s="29" t="s">
        <v>100</v>
      </c>
      <c r="E52" s="35">
        <v>17</v>
      </c>
      <c r="F52" s="37"/>
      <c r="G52" s="37"/>
      <c r="H52" s="37">
        <v>388.61</v>
      </c>
      <c r="I52" s="37">
        <f>ROUND(E52*H52,2)</f>
        <v>6606.37</v>
      </c>
      <c r="J52" s="37">
        <v>626.39</v>
      </c>
      <c r="K52" s="37">
        <f>ROUND(E52*J52,2)</f>
        <v>10648.63</v>
      </c>
      <c r="L52" s="37">
        <v>21</v>
      </c>
      <c r="M52" s="37">
        <f>G52*(1+L52/100)</f>
        <v>0</v>
      </c>
      <c r="N52" s="30">
        <v>0.21706</v>
      </c>
      <c r="O52" s="30">
        <f>ROUND(E52*N52,5)</f>
        <v>3.6900200000000001</v>
      </c>
      <c r="P52" s="30">
        <v>0</v>
      </c>
      <c r="Q52" s="30">
        <f>ROUND(E52*P52,5)</f>
        <v>0</v>
      </c>
      <c r="R52" s="30"/>
      <c r="S52" s="30"/>
      <c r="T52" s="31">
        <v>1.90038</v>
      </c>
      <c r="U52" s="30">
        <f>ROUND(E52*T52,2)</f>
        <v>32.31</v>
      </c>
      <c r="V52" s="20"/>
      <c r="W52" s="20"/>
      <c r="X52" s="20"/>
      <c r="Y52" s="20"/>
      <c r="Z52" s="20"/>
      <c r="AA52" s="20"/>
      <c r="AB52" s="20"/>
      <c r="AC52" s="20"/>
      <c r="AD52" s="20"/>
      <c r="AE52" s="20" t="s">
        <v>64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</row>
    <row r="53" spans="1:60" x14ac:dyDescent="0.25">
      <c r="A53" s="22" t="s">
        <v>56</v>
      </c>
      <c r="B53" s="28" t="s">
        <v>29</v>
      </c>
      <c r="C53" s="55" t="s">
        <v>30</v>
      </c>
      <c r="D53" s="32"/>
      <c r="E53" s="36"/>
      <c r="F53" s="38"/>
      <c r="G53" s="38"/>
      <c r="H53" s="38"/>
      <c r="I53" s="38">
        <f>SUM(I54:I55)</f>
        <v>1886.3000000000002</v>
      </c>
      <c r="J53" s="38"/>
      <c r="K53" s="38">
        <f>SUM(K54:K55)</f>
        <v>3239.2599999999998</v>
      </c>
      <c r="L53" s="38"/>
      <c r="M53" s="38">
        <f>SUM(M54:M55)</f>
        <v>0</v>
      </c>
      <c r="N53" s="33"/>
      <c r="O53" s="33">
        <f>SUM(O54:O55)</f>
        <v>6.4360000000000001E-2</v>
      </c>
      <c r="P53" s="33"/>
      <c r="Q53" s="33">
        <f>SUM(Q54:Q55)</f>
        <v>0</v>
      </c>
      <c r="R53" s="33"/>
      <c r="S53" s="33"/>
      <c r="T53" s="34"/>
      <c r="U53" s="33">
        <f>SUM(U54:U55)</f>
        <v>8.67</v>
      </c>
      <c r="AE53" t="s">
        <v>57</v>
      </c>
    </row>
    <row r="54" spans="1:60" ht="20.399999999999999" outlineLevel="1" x14ac:dyDescent="0.25">
      <c r="A54" s="21">
        <v>36</v>
      </c>
      <c r="B54" s="27" t="s">
        <v>136</v>
      </c>
      <c r="C54" s="54" t="s">
        <v>137</v>
      </c>
      <c r="D54" s="29" t="s">
        <v>100</v>
      </c>
      <c r="E54" s="35">
        <v>54.4</v>
      </c>
      <c r="F54" s="37"/>
      <c r="G54" s="37"/>
      <c r="H54" s="37">
        <v>28.84</v>
      </c>
      <c r="I54" s="37">
        <f>ROUND(E54*H54,2)</f>
        <v>1568.9</v>
      </c>
      <c r="J54" s="37">
        <v>48.56</v>
      </c>
      <c r="K54" s="37">
        <f>ROUND(E54*J54,2)</f>
        <v>2641.66</v>
      </c>
      <c r="L54" s="37">
        <v>21</v>
      </c>
      <c r="M54" s="37">
        <f>G54*(1+L54/100)</f>
        <v>0</v>
      </c>
      <c r="N54" s="30">
        <v>9.8999999999999999E-4</v>
      </c>
      <c r="O54" s="30">
        <f>ROUND(E54*N54,5)</f>
        <v>5.3859999999999998E-2</v>
      </c>
      <c r="P54" s="30">
        <v>0</v>
      </c>
      <c r="Q54" s="30">
        <f>ROUND(E54*P54,5)</f>
        <v>0</v>
      </c>
      <c r="R54" s="30"/>
      <c r="S54" s="30"/>
      <c r="T54" s="31">
        <v>0.13</v>
      </c>
      <c r="U54" s="30">
        <f>ROUND(E54*T54,2)</f>
        <v>7.07</v>
      </c>
      <c r="V54" s="20"/>
      <c r="W54" s="20"/>
      <c r="X54" s="20"/>
      <c r="Y54" s="20"/>
      <c r="Z54" s="20"/>
      <c r="AA54" s="20"/>
      <c r="AB54" s="20"/>
      <c r="AC54" s="20"/>
      <c r="AD54" s="20"/>
      <c r="AE54" s="20" t="s">
        <v>61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</row>
    <row r="55" spans="1:60" ht="20.399999999999999" outlineLevel="1" x14ac:dyDescent="0.25">
      <c r="A55" s="47">
        <v>37</v>
      </c>
      <c r="B55" s="48" t="s">
        <v>138</v>
      </c>
      <c r="C55" s="56" t="s">
        <v>139</v>
      </c>
      <c r="D55" s="49" t="s">
        <v>100</v>
      </c>
      <c r="E55" s="50">
        <v>10</v>
      </c>
      <c r="F55" s="51"/>
      <c r="G55" s="51"/>
      <c r="H55" s="51">
        <v>31.74</v>
      </c>
      <c r="I55" s="51">
        <f>ROUND(E55*H55,2)</f>
        <v>317.39999999999998</v>
      </c>
      <c r="J55" s="51">
        <v>59.760000000000005</v>
      </c>
      <c r="K55" s="51">
        <f>ROUND(E55*J55,2)</f>
        <v>597.6</v>
      </c>
      <c r="L55" s="51">
        <v>21</v>
      </c>
      <c r="M55" s="51">
        <f>G55*(1+L55/100)</f>
        <v>0</v>
      </c>
      <c r="N55" s="52">
        <v>1.0499999999999999E-3</v>
      </c>
      <c r="O55" s="52">
        <f>ROUND(E55*N55,5)</f>
        <v>1.0500000000000001E-2</v>
      </c>
      <c r="P55" s="52">
        <v>0</v>
      </c>
      <c r="Q55" s="52">
        <f>ROUND(E55*P55,5)</f>
        <v>0</v>
      </c>
      <c r="R55" s="52"/>
      <c r="S55" s="52"/>
      <c r="T55" s="53">
        <v>0.16</v>
      </c>
      <c r="U55" s="52">
        <f>ROUND(E55*T55,2)</f>
        <v>1.6</v>
      </c>
      <c r="V55" s="20"/>
      <c r="W55" s="20"/>
      <c r="X55" s="20"/>
      <c r="Y55" s="20"/>
      <c r="Z55" s="20"/>
      <c r="AA55" s="20"/>
      <c r="AB55" s="20"/>
      <c r="AC55" s="20"/>
      <c r="AD55" s="20"/>
      <c r="AE55" s="20" t="s">
        <v>61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</row>
    <row r="56" spans="1:60" x14ac:dyDescent="0.25">
      <c r="A56" s="1"/>
      <c r="B56" s="2" t="s">
        <v>140</v>
      </c>
      <c r="C56" s="57" t="s">
        <v>140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>
        <v>15</v>
      </c>
      <c r="AD56">
        <v>21</v>
      </c>
    </row>
    <row r="57" spans="1:60" x14ac:dyDescent="0.25">
      <c r="C57" s="58"/>
      <c r="AE57" t="s">
        <v>141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Pol'!Print_Area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</dc:creator>
  <cp:lastModifiedBy>Paul Prikryl</cp:lastModifiedBy>
  <cp:lastPrinted>2014-02-28T09:52:57Z</cp:lastPrinted>
  <dcterms:created xsi:type="dcterms:W3CDTF">2009-04-08T07:15:50Z</dcterms:created>
  <dcterms:modified xsi:type="dcterms:W3CDTF">2019-06-26T18:48:23Z</dcterms:modified>
</cp:coreProperties>
</file>