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886d9dd271f4be8/01 MIR CZ/02 ZAKÁZKY/82 ZAKAZKY 2022/Z2207 - N21410 - Budiměřice 15.12/N21410 - Budiměřice 15.12/"/>
    </mc:Choice>
  </mc:AlternateContent>
  <xr:revisionPtr revIDLastSave="0" documentId="13_ncr:1_{BE8EC2D7-7A85-41BC-A550-88E36921E7C6}" xr6:coauthVersionLast="47" xr6:coauthVersionMax="47" xr10:uidLastSave="{00000000-0000-0000-0000-000000000000}"/>
  <workbookProtection workbookAlgorithmName="SHA-512" workbookHashValue="TRnVGWiwKRhyYcKs5ba3H4WMZsVCSzi3sMxRBTqSV4iAMc6D+UP3ybnlWOXeMTCWTsnPzdUBrzZD7kvXjSarrw==" workbookSaltValue="gy9gqXi/faHm1M1ea/HElw==" workbookSpinCount="100000" lockStructure="1"/>
  <bookViews>
    <workbookView xWindow="-120" yWindow="-120" windowWidth="29040" windowHeight="15840" activeTab="2" xr2:uid="{A5F050B9-ED5C-694B-BB7C-EED3A8BF5BF3}"/>
  </bookViews>
  <sheets>
    <sheet name="Krycí list" sheetId="3" r:id="rId1"/>
    <sheet name="Rekapitulace" sheetId="2" r:id="rId2"/>
    <sheet name="Zakázka" sheetId="1" r:id="rId3"/>
  </sheets>
  <definedNames>
    <definedName name="_xlnm.Print_Area" localSheetId="0">'Krycí list'!$A$1:$B$28</definedName>
    <definedName name="_xlnm.Print_Area" localSheetId="1">Rekapitulace!$A$1:$N$89</definedName>
    <definedName name="_xlnm.Print_Area" localSheetId="2">Zakázka!$J$1:$R$1215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1" i="1" l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242" i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A2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L8" i="2"/>
  <c r="A8" i="2"/>
  <c r="A7" i="2"/>
  <c r="A6" i="2"/>
  <c r="A5" i="2"/>
  <c r="N1215" i="1"/>
  <c r="T1215" i="1" s="1"/>
  <c r="N1214" i="1"/>
  <c r="R1214" i="1" s="1"/>
  <c r="N1213" i="1"/>
  <c r="T1213" i="1" s="1"/>
  <c r="N1212" i="1"/>
  <c r="R1212" i="1" s="1"/>
  <c r="N1211" i="1"/>
  <c r="T1211" i="1" s="1"/>
  <c r="N1210" i="1"/>
  <c r="R1210" i="1" s="1"/>
  <c r="N1209" i="1"/>
  <c r="T1209" i="1" s="1"/>
  <c r="N1208" i="1"/>
  <c r="R1208" i="1" s="1"/>
  <c r="N1207" i="1"/>
  <c r="T1207" i="1" s="1"/>
  <c r="N1206" i="1"/>
  <c r="R1206" i="1" s="1"/>
  <c r="N1205" i="1"/>
  <c r="T1205" i="1" s="1"/>
  <c r="N1204" i="1"/>
  <c r="R1204" i="1" s="1"/>
  <c r="N1203" i="1"/>
  <c r="T1203" i="1" s="1"/>
  <c r="N1202" i="1"/>
  <c r="R1202" i="1" s="1"/>
  <c r="N1201" i="1"/>
  <c r="T1201" i="1" s="1"/>
  <c r="N1200" i="1"/>
  <c r="R1200" i="1" s="1"/>
  <c r="N1199" i="1"/>
  <c r="T1199" i="1" s="1"/>
  <c r="N1198" i="1"/>
  <c r="R1198" i="1" s="1"/>
  <c r="N1197" i="1"/>
  <c r="T1197" i="1" s="1"/>
  <c r="N1196" i="1"/>
  <c r="R1196" i="1" s="1"/>
  <c r="N1195" i="1"/>
  <c r="T1195" i="1" s="1"/>
  <c r="N1194" i="1"/>
  <c r="R1194" i="1" s="1"/>
  <c r="N1193" i="1"/>
  <c r="T1193" i="1" s="1"/>
  <c r="N1192" i="1"/>
  <c r="R1192" i="1" s="1"/>
  <c r="N1191" i="1"/>
  <c r="T1191" i="1" s="1"/>
  <c r="N1190" i="1"/>
  <c r="R1190" i="1" s="1"/>
  <c r="N1189" i="1"/>
  <c r="T1189" i="1" s="1"/>
  <c r="N1188" i="1"/>
  <c r="R1188" i="1" s="1"/>
  <c r="N1187" i="1"/>
  <c r="T1187" i="1" s="1"/>
  <c r="N1186" i="1"/>
  <c r="T1186" i="1" s="1"/>
  <c r="N1185" i="1"/>
  <c r="T1185" i="1" s="1"/>
  <c r="N1184" i="1"/>
  <c r="T1184" i="1" s="1"/>
  <c r="N1183" i="1"/>
  <c r="T1183" i="1" s="1"/>
  <c r="N1182" i="1"/>
  <c r="T1182" i="1" s="1"/>
  <c r="N1181" i="1"/>
  <c r="T1181" i="1" s="1"/>
  <c r="N1180" i="1"/>
  <c r="T1180" i="1" s="1"/>
  <c r="N1179" i="1"/>
  <c r="T1179" i="1" s="1"/>
  <c r="N1178" i="1"/>
  <c r="T1178" i="1" s="1"/>
  <c r="N1177" i="1"/>
  <c r="T1177" i="1" s="1"/>
  <c r="N1176" i="1"/>
  <c r="T1176" i="1" s="1"/>
  <c r="N1175" i="1"/>
  <c r="T1175" i="1" s="1"/>
  <c r="N1174" i="1"/>
  <c r="T1174" i="1" s="1"/>
  <c r="N1173" i="1"/>
  <c r="T1173" i="1" s="1"/>
  <c r="N1172" i="1"/>
  <c r="T1172" i="1" s="1"/>
  <c r="N1171" i="1"/>
  <c r="T1171" i="1" s="1"/>
  <c r="N1170" i="1"/>
  <c r="T1170" i="1" s="1"/>
  <c r="N1169" i="1"/>
  <c r="T1169" i="1" s="1"/>
  <c r="N1168" i="1"/>
  <c r="T1168" i="1" s="1"/>
  <c r="N1167" i="1"/>
  <c r="T1167" i="1" s="1"/>
  <c r="N1166" i="1"/>
  <c r="T1166" i="1" s="1"/>
  <c r="N1165" i="1"/>
  <c r="T1165" i="1" s="1"/>
  <c r="N1164" i="1"/>
  <c r="T1164" i="1" s="1"/>
  <c r="N1163" i="1"/>
  <c r="T1163" i="1" s="1"/>
  <c r="N1162" i="1"/>
  <c r="T1162" i="1" s="1"/>
  <c r="N1161" i="1"/>
  <c r="T1161" i="1" s="1"/>
  <c r="N1160" i="1"/>
  <c r="T1160" i="1" s="1"/>
  <c r="N1154" i="1"/>
  <c r="T1154" i="1" s="1"/>
  <c r="T1153" i="1" s="1"/>
  <c r="N1151" i="1"/>
  <c r="R1151" i="1" s="1"/>
  <c r="N1150" i="1"/>
  <c r="T1150" i="1" s="1"/>
  <c r="N1149" i="1"/>
  <c r="R1149" i="1" s="1"/>
  <c r="N1147" i="1"/>
  <c r="T1147" i="1" s="1"/>
  <c r="N1145" i="1"/>
  <c r="R1145" i="1" s="1"/>
  <c r="N1142" i="1"/>
  <c r="P1142" i="1" s="1"/>
  <c r="N1141" i="1"/>
  <c r="T1141" i="1" s="1"/>
  <c r="N1139" i="1"/>
  <c r="P1139" i="1" s="1"/>
  <c r="N1136" i="1"/>
  <c r="T1136" i="1" s="1"/>
  <c r="N1135" i="1"/>
  <c r="R1135" i="1" s="1"/>
  <c r="N1133" i="1"/>
  <c r="T1133" i="1" s="1"/>
  <c r="N1132" i="1"/>
  <c r="R1132" i="1" s="1"/>
  <c r="N1127" i="1"/>
  <c r="P1127" i="1" s="1"/>
  <c r="N1125" i="1"/>
  <c r="T1125" i="1" s="1"/>
  <c r="N1123" i="1"/>
  <c r="P1123" i="1" s="1"/>
  <c r="N1121" i="1"/>
  <c r="T1121" i="1" s="1"/>
  <c r="N1119" i="1"/>
  <c r="P1119" i="1" s="1"/>
  <c r="N1117" i="1"/>
  <c r="T1117" i="1" s="1"/>
  <c r="N1115" i="1"/>
  <c r="P1115" i="1" s="1"/>
  <c r="N1113" i="1"/>
  <c r="T1113" i="1" s="1"/>
  <c r="N1111" i="1"/>
  <c r="P1111" i="1" s="1"/>
  <c r="N1109" i="1"/>
  <c r="T1109" i="1" s="1"/>
  <c r="N1107" i="1"/>
  <c r="P1107" i="1" s="1"/>
  <c r="N1102" i="1"/>
  <c r="P1102" i="1" s="1"/>
  <c r="N1101" i="1"/>
  <c r="T1101" i="1" s="1"/>
  <c r="N1100" i="1"/>
  <c r="P1100" i="1" s="1"/>
  <c r="N1099" i="1"/>
  <c r="T1099" i="1" s="1"/>
  <c r="N1098" i="1"/>
  <c r="P1098" i="1" s="1"/>
  <c r="N1097" i="1"/>
  <c r="T1097" i="1" s="1"/>
  <c r="N1096" i="1"/>
  <c r="P1096" i="1" s="1"/>
  <c r="N1095" i="1"/>
  <c r="N1094" i="1"/>
  <c r="P1094" i="1" s="1"/>
  <c r="N1093" i="1"/>
  <c r="N1091" i="1"/>
  <c r="N1090" i="1"/>
  <c r="P1090" i="1" s="1"/>
  <c r="N1089" i="1"/>
  <c r="N1088" i="1"/>
  <c r="P1088" i="1" s="1"/>
  <c r="N1087" i="1"/>
  <c r="N1086" i="1"/>
  <c r="P1086" i="1" s="1"/>
  <c r="N1085" i="1"/>
  <c r="N1083" i="1"/>
  <c r="P1083" i="1" s="1"/>
  <c r="V1083" i="1" s="1"/>
  <c r="N1082" i="1"/>
  <c r="N1081" i="1"/>
  <c r="P1081" i="1" s="1"/>
  <c r="N1080" i="1"/>
  <c r="N1079" i="1"/>
  <c r="P1079" i="1" s="1"/>
  <c r="N1078" i="1"/>
  <c r="P1078" i="1" s="1"/>
  <c r="N1077" i="1"/>
  <c r="P1077" i="1" s="1"/>
  <c r="N1076" i="1"/>
  <c r="T1076" i="1" s="1"/>
  <c r="N1075" i="1"/>
  <c r="P1075" i="1" s="1"/>
  <c r="N1074" i="1"/>
  <c r="T1074" i="1" s="1"/>
  <c r="N1073" i="1"/>
  <c r="P1073" i="1" s="1"/>
  <c r="N1072" i="1"/>
  <c r="T1072" i="1" s="1"/>
  <c r="N1071" i="1"/>
  <c r="P1071" i="1" s="1"/>
  <c r="N1070" i="1"/>
  <c r="T1070" i="1" s="1"/>
  <c r="N1069" i="1"/>
  <c r="P1069" i="1" s="1"/>
  <c r="N1068" i="1"/>
  <c r="T1068" i="1" s="1"/>
  <c r="N1067" i="1"/>
  <c r="P1067" i="1" s="1"/>
  <c r="N1066" i="1"/>
  <c r="T1066" i="1" s="1"/>
  <c r="N1064" i="1"/>
  <c r="T1064" i="1" s="1"/>
  <c r="N1063" i="1"/>
  <c r="P1063" i="1" s="1"/>
  <c r="N1062" i="1"/>
  <c r="T1062" i="1" s="1"/>
  <c r="N1061" i="1"/>
  <c r="P1061" i="1" s="1"/>
  <c r="N1060" i="1"/>
  <c r="T1060" i="1" s="1"/>
  <c r="N1059" i="1"/>
  <c r="P1059" i="1" s="1"/>
  <c r="N1058" i="1"/>
  <c r="T1058" i="1" s="1"/>
  <c r="N1057" i="1"/>
  <c r="P1057" i="1" s="1"/>
  <c r="N1056" i="1"/>
  <c r="T1056" i="1" s="1"/>
  <c r="N1055" i="1"/>
  <c r="P1055" i="1" s="1"/>
  <c r="N1054" i="1"/>
  <c r="T1054" i="1" s="1"/>
  <c r="N1053" i="1"/>
  <c r="P1053" i="1" s="1"/>
  <c r="N1052" i="1"/>
  <c r="T1052" i="1" s="1"/>
  <c r="N1050" i="1"/>
  <c r="T1050" i="1" s="1"/>
  <c r="N1049" i="1"/>
  <c r="P1049" i="1" s="1"/>
  <c r="N1048" i="1"/>
  <c r="T1048" i="1" s="1"/>
  <c r="N1047" i="1"/>
  <c r="P1047" i="1" s="1"/>
  <c r="N1046" i="1"/>
  <c r="T1046" i="1" s="1"/>
  <c r="N1045" i="1"/>
  <c r="P1045" i="1" s="1"/>
  <c r="N1044" i="1"/>
  <c r="T1044" i="1" s="1"/>
  <c r="N1043" i="1"/>
  <c r="P1043" i="1" s="1"/>
  <c r="N1042" i="1"/>
  <c r="T1042" i="1" s="1"/>
  <c r="N1041" i="1"/>
  <c r="P1041" i="1" s="1"/>
  <c r="N1040" i="1"/>
  <c r="T1040" i="1" s="1"/>
  <c r="N1039" i="1"/>
  <c r="P1039" i="1" s="1"/>
  <c r="N1038" i="1"/>
  <c r="T1038" i="1" s="1"/>
  <c r="N1037" i="1"/>
  <c r="P1037" i="1" s="1"/>
  <c r="N1036" i="1"/>
  <c r="T1036" i="1" s="1"/>
  <c r="N1034" i="1"/>
  <c r="T1034" i="1" s="1"/>
  <c r="N1033" i="1"/>
  <c r="P1033" i="1" s="1"/>
  <c r="N1032" i="1"/>
  <c r="T1032" i="1" s="1"/>
  <c r="N1031" i="1"/>
  <c r="P1031" i="1" s="1"/>
  <c r="N1030" i="1"/>
  <c r="T1030" i="1" s="1"/>
  <c r="N1029" i="1"/>
  <c r="P1029" i="1" s="1"/>
  <c r="N1028" i="1"/>
  <c r="T1028" i="1" s="1"/>
  <c r="N1027" i="1"/>
  <c r="P1027" i="1" s="1"/>
  <c r="N1026" i="1"/>
  <c r="T1026" i="1" s="1"/>
  <c r="N1025" i="1"/>
  <c r="P1025" i="1" s="1"/>
  <c r="N1024" i="1"/>
  <c r="T1024" i="1" s="1"/>
  <c r="N1023" i="1"/>
  <c r="P1023" i="1" s="1"/>
  <c r="N1022" i="1"/>
  <c r="T1022" i="1" s="1"/>
  <c r="N1021" i="1"/>
  <c r="P1021" i="1" s="1"/>
  <c r="N1020" i="1"/>
  <c r="T1020" i="1" s="1"/>
  <c r="N1019" i="1"/>
  <c r="P1019" i="1" s="1"/>
  <c r="N1018" i="1"/>
  <c r="T1018" i="1" s="1"/>
  <c r="N1017" i="1"/>
  <c r="P1017" i="1" s="1"/>
  <c r="N1016" i="1"/>
  <c r="N1015" i="1"/>
  <c r="P1015" i="1" s="1"/>
  <c r="N1014" i="1"/>
  <c r="N1013" i="1"/>
  <c r="P1013" i="1" s="1"/>
  <c r="N1012" i="1"/>
  <c r="N1011" i="1"/>
  <c r="P1011" i="1" s="1"/>
  <c r="N1010" i="1"/>
  <c r="N1009" i="1"/>
  <c r="P1009" i="1" s="1"/>
  <c r="N1008" i="1"/>
  <c r="P1008" i="1" s="1"/>
  <c r="N1007" i="1"/>
  <c r="P1007" i="1" s="1"/>
  <c r="N1006" i="1"/>
  <c r="N1005" i="1"/>
  <c r="P1005" i="1" s="1"/>
  <c r="N1004" i="1"/>
  <c r="P1004" i="1" s="1"/>
  <c r="V1004" i="1" s="1"/>
  <c r="W1004" i="1" s="1"/>
  <c r="N1003" i="1"/>
  <c r="P1003" i="1" s="1"/>
  <c r="N1002" i="1"/>
  <c r="P1002" i="1" s="1"/>
  <c r="N1000" i="1"/>
  <c r="P1000" i="1" s="1"/>
  <c r="N999" i="1"/>
  <c r="P999" i="1" s="1"/>
  <c r="N998" i="1"/>
  <c r="N997" i="1"/>
  <c r="P997" i="1" s="1"/>
  <c r="N996" i="1"/>
  <c r="P996" i="1" s="1"/>
  <c r="V996" i="1" s="1"/>
  <c r="W996" i="1" s="1"/>
  <c r="N995" i="1"/>
  <c r="P995" i="1" s="1"/>
  <c r="N994" i="1"/>
  <c r="P994" i="1" s="1"/>
  <c r="N993" i="1"/>
  <c r="P993" i="1" s="1"/>
  <c r="N992" i="1"/>
  <c r="P992" i="1" s="1"/>
  <c r="N991" i="1"/>
  <c r="P991" i="1" s="1"/>
  <c r="N990" i="1"/>
  <c r="N989" i="1"/>
  <c r="P989" i="1" s="1"/>
  <c r="N988" i="1"/>
  <c r="P988" i="1" s="1"/>
  <c r="V988" i="1" s="1"/>
  <c r="W988" i="1" s="1"/>
  <c r="N987" i="1"/>
  <c r="P987" i="1" s="1"/>
  <c r="N986" i="1"/>
  <c r="P986" i="1" s="1"/>
  <c r="N985" i="1"/>
  <c r="P985" i="1" s="1"/>
  <c r="N984" i="1"/>
  <c r="P984" i="1" s="1"/>
  <c r="N983" i="1"/>
  <c r="P983" i="1" s="1"/>
  <c r="N982" i="1"/>
  <c r="N981" i="1"/>
  <c r="P981" i="1" s="1"/>
  <c r="N980" i="1"/>
  <c r="P980" i="1" s="1"/>
  <c r="V980" i="1" s="1"/>
  <c r="W980" i="1" s="1"/>
  <c r="N979" i="1"/>
  <c r="P979" i="1" s="1"/>
  <c r="N978" i="1"/>
  <c r="P978" i="1" s="1"/>
  <c r="N977" i="1"/>
  <c r="N976" i="1"/>
  <c r="P976" i="1" s="1"/>
  <c r="N975" i="1"/>
  <c r="N974" i="1"/>
  <c r="N973" i="1"/>
  <c r="N967" i="1"/>
  <c r="T967" i="1" s="1"/>
  <c r="N966" i="1"/>
  <c r="T966" i="1" s="1"/>
  <c r="N963" i="1"/>
  <c r="R963" i="1" s="1"/>
  <c r="N962" i="1"/>
  <c r="T962" i="1" s="1"/>
  <c r="N961" i="1"/>
  <c r="R961" i="1" s="1"/>
  <c r="N958" i="1"/>
  <c r="R958" i="1" s="1"/>
  <c r="R957" i="1" s="1"/>
  <c r="N955" i="1"/>
  <c r="T955" i="1" s="1"/>
  <c r="N954" i="1"/>
  <c r="R954" i="1" s="1"/>
  <c r="N951" i="1"/>
  <c r="T951" i="1" s="1"/>
  <c r="N950" i="1"/>
  <c r="T950" i="1" s="1"/>
  <c r="T949" i="1"/>
  <c r="N949" i="1"/>
  <c r="R949" i="1" s="1"/>
  <c r="N948" i="1"/>
  <c r="T948" i="1" s="1"/>
  <c r="N947" i="1"/>
  <c r="R947" i="1" s="1"/>
  <c r="N946" i="1"/>
  <c r="T946" i="1" s="1"/>
  <c r="N945" i="1"/>
  <c r="N944" i="1"/>
  <c r="T944" i="1" s="1"/>
  <c r="N943" i="1"/>
  <c r="T943" i="1" s="1"/>
  <c r="N942" i="1"/>
  <c r="T942" i="1" s="1"/>
  <c r="N941" i="1"/>
  <c r="R941" i="1" s="1"/>
  <c r="N940" i="1"/>
  <c r="T940" i="1" s="1"/>
  <c r="N939" i="1"/>
  <c r="N938" i="1"/>
  <c r="T938" i="1" s="1"/>
  <c r="N937" i="1"/>
  <c r="N936" i="1"/>
  <c r="T936" i="1" s="1"/>
  <c r="N935" i="1"/>
  <c r="T935" i="1" s="1"/>
  <c r="N934" i="1"/>
  <c r="T934" i="1" s="1"/>
  <c r="N933" i="1"/>
  <c r="R933" i="1" s="1"/>
  <c r="N932" i="1"/>
  <c r="T932" i="1" s="1"/>
  <c r="N931" i="1"/>
  <c r="T931" i="1" s="1"/>
  <c r="N930" i="1"/>
  <c r="T930" i="1" s="1"/>
  <c r="N929" i="1"/>
  <c r="T929" i="1" s="1"/>
  <c r="N928" i="1"/>
  <c r="T928" i="1" s="1"/>
  <c r="N927" i="1"/>
  <c r="P927" i="1" s="1"/>
  <c r="N926" i="1"/>
  <c r="T926" i="1" s="1"/>
  <c r="N925" i="1"/>
  <c r="T925" i="1" s="1"/>
  <c r="N924" i="1"/>
  <c r="T924" i="1" s="1"/>
  <c r="N923" i="1"/>
  <c r="T923" i="1" s="1"/>
  <c r="N922" i="1"/>
  <c r="T922" i="1" s="1"/>
  <c r="N919" i="1"/>
  <c r="R919" i="1" s="1"/>
  <c r="N918" i="1"/>
  <c r="T918" i="1" s="1"/>
  <c r="N917" i="1"/>
  <c r="R917" i="1" s="1"/>
  <c r="N916" i="1"/>
  <c r="T916" i="1" s="1"/>
  <c r="N913" i="1"/>
  <c r="T913" i="1" s="1"/>
  <c r="N912" i="1"/>
  <c r="T912" i="1" s="1"/>
  <c r="N911" i="1"/>
  <c r="T911" i="1" s="1"/>
  <c r="N910" i="1"/>
  <c r="T910" i="1" s="1"/>
  <c r="N909" i="1"/>
  <c r="T909" i="1" s="1"/>
  <c r="N908" i="1"/>
  <c r="P908" i="1" s="1"/>
  <c r="N907" i="1"/>
  <c r="T907" i="1" s="1"/>
  <c r="N906" i="1"/>
  <c r="T906" i="1" s="1"/>
  <c r="N905" i="1"/>
  <c r="T905" i="1" s="1"/>
  <c r="N904" i="1"/>
  <c r="T904" i="1" s="1"/>
  <c r="N903" i="1"/>
  <c r="N902" i="1"/>
  <c r="T902" i="1" s="1"/>
  <c r="N901" i="1"/>
  <c r="N900" i="1"/>
  <c r="P900" i="1" s="1"/>
  <c r="N899" i="1"/>
  <c r="N898" i="1"/>
  <c r="T898" i="1" s="1"/>
  <c r="N897" i="1"/>
  <c r="N896" i="1"/>
  <c r="T896" i="1" s="1"/>
  <c r="N895" i="1"/>
  <c r="N894" i="1"/>
  <c r="T894" i="1" s="1"/>
  <c r="N893" i="1"/>
  <c r="N892" i="1"/>
  <c r="P892" i="1" s="1"/>
  <c r="N891" i="1"/>
  <c r="N890" i="1"/>
  <c r="T890" i="1" s="1"/>
  <c r="N889" i="1"/>
  <c r="N888" i="1"/>
  <c r="T888" i="1" s="1"/>
  <c r="N887" i="1"/>
  <c r="N886" i="1"/>
  <c r="P886" i="1" s="1"/>
  <c r="N885" i="1"/>
  <c r="N884" i="1"/>
  <c r="P884" i="1" s="1"/>
  <c r="N883" i="1"/>
  <c r="P883" i="1" s="1"/>
  <c r="N882" i="1"/>
  <c r="P882" i="1" s="1"/>
  <c r="N881" i="1"/>
  <c r="P881" i="1" s="1"/>
  <c r="N878" i="1"/>
  <c r="T878" i="1" s="1"/>
  <c r="N877" i="1"/>
  <c r="T877" i="1" s="1"/>
  <c r="N876" i="1"/>
  <c r="T876" i="1" s="1"/>
  <c r="N875" i="1"/>
  <c r="T875" i="1" s="1"/>
  <c r="N874" i="1"/>
  <c r="N873" i="1"/>
  <c r="T873" i="1" s="1"/>
  <c r="N872" i="1"/>
  <c r="N871" i="1"/>
  <c r="T871" i="1" s="1"/>
  <c r="N870" i="1"/>
  <c r="T870" i="1" s="1"/>
  <c r="N869" i="1"/>
  <c r="T869" i="1" s="1"/>
  <c r="N868" i="1"/>
  <c r="T868" i="1" s="1"/>
  <c r="N867" i="1"/>
  <c r="T867" i="1" s="1"/>
  <c r="N866" i="1"/>
  <c r="N865" i="1"/>
  <c r="T865" i="1" s="1"/>
  <c r="N864" i="1"/>
  <c r="N863" i="1"/>
  <c r="T863" i="1" s="1"/>
  <c r="N862" i="1"/>
  <c r="T862" i="1" s="1"/>
  <c r="N861" i="1"/>
  <c r="T861" i="1" s="1"/>
  <c r="N860" i="1"/>
  <c r="P860" i="1" s="1"/>
  <c r="V860" i="1" s="1"/>
  <c r="N859" i="1"/>
  <c r="T859" i="1" s="1"/>
  <c r="N858" i="1"/>
  <c r="R858" i="1" s="1"/>
  <c r="N857" i="1"/>
  <c r="T857" i="1" s="1"/>
  <c r="N856" i="1"/>
  <c r="R856" i="1" s="1"/>
  <c r="N855" i="1"/>
  <c r="T855" i="1" s="1"/>
  <c r="N854" i="1"/>
  <c r="R854" i="1" s="1"/>
  <c r="N853" i="1"/>
  <c r="T853" i="1" s="1"/>
  <c r="N850" i="1"/>
  <c r="T850" i="1" s="1"/>
  <c r="N849" i="1"/>
  <c r="P849" i="1" s="1"/>
  <c r="N848" i="1"/>
  <c r="T848" i="1" s="1"/>
  <c r="N847" i="1"/>
  <c r="P847" i="1" s="1"/>
  <c r="N846" i="1"/>
  <c r="T846" i="1" s="1"/>
  <c r="N845" i="1"/>
  <c r="P845" i="1" s="1"/>
  <c r="N842" i="1"/>
  <c r="T842" i="1" s="1"/>
  <c r="N841" i="1"/>
  <c r="R841" i="1" s="1"/>
  <c r="N839" i="1"/>
  <c r="T839" i="1" s="1"/>
  <c r="N835" i="1"/>
  <c r="T835" i="1" s="1"/>
  <c r="N834" i="1"/>
  <c r="P834" i="1" s="1"/>
  <c r="N833" i="1"/>
  <c r="T833" i="1" s="1"/>
  <c r="N831" i="1"/>
  <c r="P831" i="1" s="1"/>
  <c r="N830" i="1"/>
  <c r="T830" i="1" s="1"/>
  <c r="N829" i="1"/>
  <c r="P829" i="1" s="1"/>
  <c r="N828" i="1"/>
  <c r="T828" i="1" s="1"/>
  <c r="N826" i="1"/>
  <c r="P826" i="1" s="1"/>
  <c r="N821" i="1"/>
  <c r="P821" i="1" s="1"/>
  <c r="N820" i="1"/>
  <c r="T820" i="1" s="1"/>
  <c r="N817" i="1"/>
  <c r="R817" i="1" s="1"/>
  <c r="R816" i="1" s="1"/>
  <c r="N814" i="1"/>
  <c r="P814" i="1" s="1"/>
  <c r="N813" i="1"/>
  <c r="T813" i="1" s="1"/>
  <c r="N812" i="1"/>
  <c r="P812" i="1" s="1"/>
  <c r="N811" i="1"/>
  <c r="T811" i="1" s="1"/>
  <c r="N810" i="1"/>
  <c r="P810" i="1" s="1"/>
  <c r="N809" i="1"/>
  <c r="T809" i="1" s="1"/>
  <c r="N808" i="1"/>
  <c r="P808" i="1" s="1"/>
  <c r="N805" i="1"/>
  <c r="T805" i="1" s="1"/>
  <c r="T804" i="1" s="1"/>
  <c r="N800" i="1"/>
  <c r="T800" i="1" s="1"/>
  <c r="N799" i="1"/>
  <c r="R799" i="1" s="1"/>
  <c r="N796" i="1"/>
  <c r="P796" i="1" s="1"/>
  <c r="N793" i="1"/>
  <c r="T793" i="1" s="1"/>
  <c r="T792" i="1" s="1"/>
  <c r="N789" i="1"/>
  <c r="T789" i="1" s="1"/>
  <c r="N788" i="1"/>
  <c r="P788" i="1" s="1"/>
  <c r="N786" i="1"/>
  <c r="T786" i="1" s="1"/>
  <c r="N785" i="1"/>
  <c r="P785" i="1" s="1"/>
  <c r="N784" i="1"/>
  <c r="T784" i="1" s="1"/>
  <c r="N783" i="1"/>
  <c r="P783" i="1" s="1"/>
  <c r="N781" i="1"/>
  <c r="T781" i="1" s="1"/>
  <c r="N779" i="1"/>
  <c r="P779" i="1" s="1"/>
  <c r="N778" i="1"/>
  <c r="T778" i="1" s="1"/>
  <c r="N776" i="1"/>
  <c r="P776" i="1" s="1"/>
  <c r="N773" i="1"/>
  <c r="T773" i="1" s="1"/>
  <c r="T772" i="1" s="1"/>
  <c r="N768" i="1"/>
  <c r="T768" i="1" s="1"/>
  <c r="N767" i="1"/>
  <c r="R767" i="1" s="1"/>
  <c r="N764" i="1"/>
  <c r="P764" i="1" s="1"/>
  <c r="N763" i="1"/>
  <c r="T763" i="1" s="1"/>
  <c r="N761" i="1"/>
  <c r="P761" i="1" s="1"/>
  <c r="N757" i="1"/>
  <c r="T757" i="1" s="1"/>
  <c r="T756" i="1" s="1"/>
  <c r="N754" i="1"/>
  <c r="T754" i="1" s="1"/>
  <c r="N752" i="1"/>
  <c r="P752" i="1" s="1"/>
  <c r="N751" i="1"/>
  <c r="T751" i="1" s="1"/>
  <c r="N748" i="1"/>
  <c r="T748" i="1" s="1"/>
  <c r="N747" i="1"/>
  <c r="T747" i="1" s="1"/>
  <c r="N746" i="1"/>
  <c r="N745" i="1"/>
  <c r="T745" i="1" s="1"/>
  <c r="N744" i="1"/>
  <c r="N743" i="1"/>
  <c r="T743" i="1" s="1"/>
  <c r="N741" i="1"/>
  <c r="T741" i="1" s="1"/>
  <c r="N740" i="1"/>
  <c r="T740" i="1" s="1"/>
  <c r="N739" i="1"/>
  <c r="T739" i="1" s="1"/>
  <c r="N738" i="1"/>
  <c r="T738" i="1" s="1"/>
  <c r="N736" i="1"/>
  <c r="N733" i="1"/>
  <c r="T733" i="1" s="1"/>
  <c r="N732" i="1"/>
  <c r="N731" i="1"/>
  <c r="P731" i="1" s="1"/>
  <c r="N730" i="1"/>
  <c r="N729" i="1"/>
  <c r="T729" i="1" s="1"/>
  <c r="N728" i="1"/>
  <c r="N727" i="1"/>
  <c r="T727" i="1" s="1"/>
  <c r="N726" i="1"/>
  <c r="N725" i="1"/>
  <c r="T725" i="1" s="1"/>
  <c r="N721" i="1"/>
  <c r="N718" i="1"/>
  <c r="N716" i="1"/>
  <c r="T716" i="1" s="1"/>
  <c r="N715" i="1"/>
  <c r="N714" i="1"/>
  <c r="T714" i="1" s="1"/>
  <c r="N713" i="1"/>
  <c r="T713" i="1" s="1"/>
  <c r="N712" i="1"/>
  <c r="T712" i="1" s="1"/>
  <c r="N710" i="1"/>
  <c r="T710" i="1" s="1"/>
  <c r="N708" i="1"/>
  <c r="T708" i="1" s="1"/>
  <c r="N707" i="1"/>
  <c r="N706" i="1"/>
  <c r="T706" i="1" s="1"/>
  <c r="N705" i="1"/>
  <c r="P705" i="1" s="1"/>
  <c r="V705" i="1" s="1"/>
  <c r="N704" i="1"/>
  <c r="T704" i="1" s="1"/>
  <c r="N703" i="1"/>
  <c r="P703" i="1" s="1"/>
  <c r="V703" i="1" s="1"/>
  <c r="N702" i="1"/>
  <c r="P702" i="1" s="1"/>
  <c r="N700" i="1"/>
  <c r="T700" i="1" s="1"/>
  <c r="N698" i="1"/>
  <c r="P698" i="1" s="1"/>
  <c r="N697" i="1"/>
  <c r="T697" i="1" s="1"/>
  <c r="N696" i="1"/>
  <c r="P696" i="1" s="1"/>
  <c r="N695" i="1"/>
  <c r="T695" i="1" s="1"/>
  <c r="N694" i="1"/>
  <c r="P694" i="1" s="1"/>
  <c r="N692" i="1"/>
  <c r="T692" i="1" s="1"/>
  <c r="N691" i="1"/>
  <c r="P691" i="1" s="1"/>
  <c r="N690" i="1"/>
  <c r="T690" i="1" s="1"/>
  <c r="N687" i="1"/>
  <c r="R687" i="1" s="1"/>
  <c r="N685" i="1"/>
  <c r="T685" i="1" s="1"/>
  <c r="N682" i="1"/>
  <c r="T682" i="1" s="1"/>
  <c r="N680" i="1"/>
  <c r="P680" i="1" s="1"/>
  <c r="N677" i="1"/>
  <c r="T677" i="1" s="1"/>
  <c r="N675" i="1"/>
  <c r="R675" i="1" s="1"/>
  <c r="N674" i="1"/>
  <c r="T674" i="1" s="1"/>
  <c r="N672" i="1"/>
  <c r="R672" i="1" s="1"/>
  <c r="N671" i="1"/>
  <c r="T671" i="1" s="1"/>
  <c r="N668" i="1"/>
  <c r="T668" i="1" s="1"/>
  <c r="N667" i="1"/>
  <c r="P667" i="1" s="1"/>
  <c r="N666" i="1"/>
  <c r="T666" i="1" s="1"/>
  <c r="N665" i="1"/>
  <c r="P665" i="1" s="1"/>
  <c r="N664" i="1"/>
  <c r="T664" i="1" s="1"/>
  <c r="N663" i="1"/>
  <c r="P663" i="1" s="1"/>
  <c r="N662" i="1"/>
  <c r="T662" i="1" s="1"/>
  <c r="N661" i="1"/>
  <c r="P661" i="1" s="1"/>
  <c r="N660" i="1"/>
  <c r="T660" i="1" s="1"/>
  <c r="N659" i="1"/>
  <c r="P659" i="1" s="1"/>
  <c r="N658" i="1"/>
  <c r="T658" i="1" s="1"/>
  <c r="N657" i="1"/>
  <c r="P657" i="1" s="1"/>
  <c r="N656" i="1"/>
  <c r="T656" i="1" s="1"/>
  <c r="N655" i="1"/>
  <c r="P655" i="1" s="1"/>
  <c r="N654" i="1"/>
  <c r="T654" i="1" s="1"/>
  <c r="N653" i="1"/>
  <c r="P653" i="1" s="1"/>
  <c r="N652" i="1"/>
  <c r="T652" i="1" s="1"/>
  <c r="N651" i="1"/>
  <c r="P651" i="1" s="1"/>
  <c r="N650" i="1"/>
  <c r="T650" i="1" s="1"/>
  <c r="N647" i="1"/>
  <c r="P647" i="1" s="1"/>
  <c r="N646" i="1"/>
  <c r="R646" i="1" s="1"/>
  <c r="N643" i="1"/>
  <c r="T643" i="1" s="1"/>
  <c r="N642" i="1"/>
  <c r="R642" i="1" s="1"/>
  <c r="N640" i="1"/>
  <c r="P640" i="1" s="1"/>
  <c r="N639" i="1"/>
  <c r="R639" i="1" s="1"/>
  <c r="N635" i="1"/>
  <c r="T635" i="1" s="1"/>
  <c r="N634" i="1"/>
  <c r="R634" i="1" s="1"/>
  <c r="N632" i="1"/>
  <c r="P632" i="1" s="1"/>
  <c r="N631" i="1"/>
  <c r="R631" i="1" s="1"/>
  <c r="N628" i="1"/>
  <c r="T628" i="1" s="1"/>
  <c r="N625" i="1"/>
  <c r="T625" i="1" s="1"/>
  <c r="N624" i="1"/>
  <c r="P624" i="1" s="1"/>
  <c r="N621" i="1"/>
  <c r="T621" i="1" s="1"/>
  <c r="N620" i="1"/>
  <c r="P620" i="1" s="1"/>
  <c r="N618" i="1"/>
  <c r="T618" i="1" s="1"/>
  <c r="N614" i="1"/>
  <c r="P614" i="1" s="1"/>
  <c r="N611" i="1"/>
  <c r="T611" i="1" s="1"/>
  <c r="N609" i="1"/>
  <c r="P609" i="1" s="1"/>
  <c r="N606" i="1"/>
  <c r="T606" i="1" s="1"/>
  <c r="N604" i="1"/>
  <c r="P604" i="1" s="1"/>
  <c r="N603" i="1"/>
  <c r="T603" i="1" s="1"/>
  <c r="N602" i="1"/>
  <c r="P602" i="1" s="1"/>
  <c r="N600" i="1"/>
  <c r="T600" i="1" s="1"/>
  <c r="N598" i="1"/>
  <c r="P598" i="1" s="1"/>
  <c r="N596" i="1"/>
  <c r="T596" i="1" s="1"/>
  <c r="N594" i="1"/>
  <c r="P594" i="1" s="1"/>
  <c r="N592" i="1"/>
  <c r="T592" i="1" s="1"/>
  <c r="N590" i="1"/>
  <c r="P590" i="1" s="1"/>
  <c r="N587" i="1"/>
  <c r="P587" i="1" s="1"/>
  <c r="N586" i="1"/>
  <c r="R586" i="1" s="1"/>
  <c r="N584" i="1"/>
  <c r="T584" i="1" s="1"/>
  <c r="N582" i="1"/>
  <c r="R582" i="1" s="1"/>
  <c r="N581" i="1"/>
  <c r="P581" i="1" s="1"/>
  <c r="N580" i="1"/>
  <c r="R580" i="1" s="1"/>
  <c r="N578" i="1"/>
  <c r="T578" i="1" s="1"/>
  <c r="N575" i="1"/>
  <c r="T575" i="1" s="1"/>
  <c r="T574" i="1" s="1"/>
  <c r="N571" i="1"/>
  <c r="R571" i="1" s="1"/>
  <c r="N569" i="1"/>
  <c r="T569" i="1" s="1"/>
  <c r="N567" i="1"/>
  <c r="R567" i="1" s="1"/>
  <c r="N565" i="1"/>
  <c r="P565" i="1" s="1"/>
  <c r="N564" i="1"/>
  <c r="R564" i="1" s="1"/>
  <c r="N563" i="1"/>
  <c r="T563" i="1" s="1"/>
  <c r="N562" i="1"/>
  <c r="R562" i="1" s="1"/>
  <c r="N561" i="1"/>
  <c r="P561" i="1" s="1"/>
  <c r="N559" i="1"/>
  <c r="R559" i="1" s="1"/>
  <c r="N558" i="1"/>
  <c r="T558" i="1" s="1"/>
  <c r="N557" i="1"/>
  <c r="R557" i="1" s="1"/>
  <c r="N556" i="1"/>
  <c r="P556" i="1" s="1"/>
  <c r="N554" i="1"/>
  <c r="R554" i="1" s="1"/>
  <c r="N552" i="1"/>
  <c r="T552" i="1" s="1"/>
  <c r="N551" i="1"/>
  <c r="R551" i="1" s="1"/>
  <c r="N550" i="1"/>
  <c r="P550" i="1" s="1"/>
  <c r="N547" i="1"/>
  <c r="T547" i="1" s="1"/>
  <c r="N545" i="1"/>
  <c r="P545" i="1" s="1"/>
  <c r="N542" i="1"/>
  <c r="T542" i="1" s="1"/>
  <c r="N539" i="1"/>
  <c r="P539" i="1" s="1"/>
  <c r="N538" i="1"/>
  <c r="T538" i="1" s="1"/>
  <c r="N536" i="1"/>
  <c r="P536" i="1" s="1"/>
  <c r="N534" i="1"/>
  <c r="T534" i="1" s="1"/>
  <c r="N532" i="1"/>
  <c r="P532" i="1" s="1"/>
  <c r="N531" i="1"/>
  <c r="T531" i="1" s="1"/>
  <c r="N527" i="1"/>
  <c r="P527" i="1" s="1"/>
  <c r="N525" i="1"/>
  <c r="T525" i="1" s="1"/>
  <c r="N523" i="1"/>
  <c r="P523" i="1" s="1"/>
  <c r="N521" i="1"/>
  <c r="T521" i="1" s="1"/>
  <c r="N519" i="1"/>
  <c r="P519" i="1" s="1"/>
  <c r="N515" i="1"/>
  <c r="T515" i="1" s="1"/>
  <c r="N513" i="1"/>
  <c r="N510" i="1"/>
  <c r="T510" i="1" s="1"/>
  <c r="N508" i="1"/>
  <c r="R508" i="1" s="1"/>
  <c r="N506" i="1"/>
  <c r="N505" i="1"/>
  <c r="P505" i="1" s="1"/>
  <c r="N504" i="1"/>
  <c r="N503" i="1"/>
  <c r="P503" i="1" s="1"/>
  <c r="N502" i="1"/>
  <c r="N500" i="1"/>
  <c r="P500" i="1" s="1"/>
  <c r="N498" i="1"/>
  <c r="N495" i="1"/>
  <c r="R495" i="1" s="1"/>
  <c r="N493" i="1"/>
  <c r="T493" i="1" s="1"/>
  <c r="N492" i="1"/>
  <c r="R492" i="1" s="1"/>
  <c r="N491" i="1"/>
  <c r="R491" i="1" s="1"/>
  <c r="N488" i="1"/>
  <c r="N485" i="1"/>
  <c r="T485" i="1" s="1"/>
  <c r="N484" i="1"/>
  <c r="N483" i="1"/>
  <c r="R483" i="1" s="1"/>
  <c r="N481" i="1"/>
  <c r="N478" i="1"/>
  <c r="P478" i="1" s="1"/>
  <c r="N477" i="1"/>
  <c r="P477" i="1" s="1"/>
  <c r="N476" i="1"/>
  <c r="P476" i="1" s="1"/>
  <c r="N475" i="1"/>
  <c r="P475" i="1" s="1"/>
  <c r="N473" i="1"/>
  <c r="P473" i="1" s="1"/>
  <c r="N471" i="1"/>
  <c r="N470" i="1"/>
  <c r="P470" i="1" s="1"/>
  <c r="N468" i="1"/>
  <c r="P468" i="1" s="1"/>
  <c r="V468" i="1" s="1"/>
  <c r="W468" i="1" s="1"/>
  <c r="N467" i="1"/>
  <c r="P467" i="1" s="1"/>
  <c r="N465" i="1"/>
  <c r="P465" i="1" s="1"/>
  <c r="N463" i="1"/>
  <c r="P463" i="1" s="1"/>
  <c r="N462" i="1"/>
  <c r="P462" i="1" s="1"/>
  <c r="N461" i="1"/>
  <c r="P461" i="1" s="1"/>
  <c r="N460" i="1"/>
  <c r="N459" i="1"/>
  <c r="P459" i="1" s="1"/>
  <c r="N458" i="1"/>
  <c r="P458" i="1" s="1"/>
  <c r="V458" i="1" s="1"/>
  <c r="W458" i="1" s="1"/>
  <c r="N455" i="1"/>
  <c r="P455" i="1" s="1"/>
  <c r="N453" i="1"/>
  <c r="P453" i="1" s="1"/>
  <c r="N449" i="1"/>
  <c r="T449" i="1" s="1"/>
  <c r="N446" i="1"/>
  <c r="P446" i="1" s="1"/>
  <c r="N445" i="1"/>
  <c r="N443" i="1"/>
  <c r="T443" i="1" s="1"/>
  <c r="N442" i="1"/>
  <c r="N439" i="1"/>
  <c r="P439" i="1" s="1"/>
  <c r="V439" i="1" s="1"/>
  <c r="N437" i="1"/>
  <c r="T437" i="1" s="1"/>
  <c r="N436" i="1"/>
  <c r="P436" i="1" s="1"/>
  <c r="V436" i="1" s="1"/>
  <c r="N435" i="1"/>
  <c r="T435" i="1" s="1"/>
  <c r="N433" i="1"/>
  <c r="P433" i="1" s="1"/>
  <c r="N431" i="1"/>
  <c r="T431" i="1" s="1"/>
  <c r="N429" i="1"/>
  <c r="P429" i="1" s="1"/>
  <c r="V429" i="1" s="1"/>
  <c r="N427" i="1"/>
  <c r="P427" i="1" s="1"/>
  <c r="N423" i="1"/>
  <c r="P423" i="1" s="1"/>
  <c r="V423" i="1" s="1"/>
  <c r="W423" i="1" s="1"/>
  <c r="N422" i="1"/>
  <c r="T422" i="1" s="1"/>
  <c r="N421" i="1"/>
  <c r="P421" i="1" s="1"/>
  <c r="N418" i="1"/>
  <c r="R418" i="1" s="1"/>
  <c r="R417" i="1" s="1"/>
  <c r="N415" i="1"/>
  <c r="T415" i="1" s="1"/>
  <c r="N414" i="1"/>
  <c r="P414" i="1" s="1"/>
  <c r="N412" i="1"/>
  <c r="T412" i="1" s="1"/>
  <c r="N408" i="1"/>
  <c r="R408" i="1" s="1"/>
  <c r="R407" i="1" s="1"/>
  <c r="N405" i="1"/>
  <c r="P405" i="1" s="1"/>
  <c r="N403" i="1"/>
  <c r="T403" i="1" s="1"/>
  <c r="N402" i="1"/>
  <c r="P402" i="1" s="1"/>
  <c r="N399" i="1"/>
  <c r="T399" i="1" s="1"/>
  <c r="N397" i="1"/>
  <c r="R397" i="1" s="1"/>
  <c r="N396" i="1"/>
  <c r="T396" i="1" s="1"/>
  <c r="N394" i="1"/>
  <c r="T394" i="1" s="1"/>
  <c r="N392" i="1"/>
  <c r="T392" i="1" s="1"/>
  <c r="N391" i="1"/>
  <c r="T391" i="1" s="1"/>
  <c r="N389" i="1"/>
  <c r="T389" i="1" s="1"/>
  <c r="N388" i="1"/>
  <c r="T388" i="1" s="1"/>
  <c r="N387" i="1"/>
  <c r="T387" i="1" s="1"/>
  <c r="N386" i="1"/>
  <c r="T386" i="1" s="1"/>
  <c r="N384" i="1"/>
  <c r="T384" i="1" s="1"/>
  <c r="N381" i="1"/>
  <c r="T381" i="1" s="1"/>
  <c r="N380" i="1"/>
  <c r="P380" i="1" s="1"/>
  <c r="N378" i="1"/>
  <c r="T378" i="1" s="1"/>
  <c r="N376" i="1"/>
  <c r="P376" i="1" s="1"/>
  <c r="N374" i="1"/>
  <c r="T374" i="1" s="1"/>
  <c r="N372" i="1"/>
  <c r="P372" i="1" s="1"/>
  <c r="N371" i="1"/>
  <c r="T371" i="1" s="1"/>
  <c r="N370" i="1"/>
  <c r="P370" i="1" s="1"/>
  <c r="N369" i="1"/>
  <c r="T369" i="1" s="1"/>
  <c r="N368" i="1"/>
  <c r="P368" i="1" s="1"/>
  <c r="N367" i="1"/>
  <c r="T367" i="1" s="1"/>
  <c r="N364" i="1"/>
  <c r="P364" i="1" s="1"/>
  <c r="N361" i="1"/>
  <c r="T361" i="1" s="1"/>
  <c r="N359" i="1"/>
  <c r="T359" i="1" s="1"/>
  <c r="N358" i="1"/>
  <c r="T358" i="1" s="1"/>
  <c r="N357" i="1"/>
  <c r="T357" i="1" s="1"/>
  <c r="N356" i="1"/>
  <c r="T356" i="1" s="1"/>
  <c r="N355" i="1"/>
  <c r="T355" i="1" s="1"/>
  <c r="N353" i="1"/>
  <c r="T353" i="1" s="1"/>
  <c r="N351" i="1"/>
  <c r="T351" i="1" s="1"/>
  <c r="N350" i="1"/>
  <c r="T350" i="1" s="1"/>
  <c r="N349" i="1"/>
  <c r="T349" i="1" s="1"/>
  <c r="N348" i="1"/>
  <c r="T348" i="1" s="1"/>
  <c r="N347" i="1"/>
  <c r="T347" i="1" s="1"/>
  <c r="N346" i="1"/>
  <c r="T346" i="1" s="1"/>
  <c r="N345" i="1"/>
  <c r="T345" i="1" s="1"/>
  <c r="N344" i="1"/>
  <c r="T344" i="1" s="1"/>
  <c r="N342" i="1"/>
  <c r="T342" i="1" s="1"/>
  <c r="N340" i="1"/>
  <c r="T340" i="1" s="1"/>
  <c r="N339" i="1"/>
  <c r="T339" i="1" s="1"/>
  <c r="N338" i="1"/>
  <c r="T338" i="1" s="1"/>
  <c r="N337" i="1"/>
  <c r="T337" i="1" s="1"/>
  <c r="N336" i="1"/>
  <c r="T336" i="1" s="1"/>
  <c r="N335" i="1"/>
  <c r="T335" i="1" s="1"/>
  <c r="N334" i="1"/>
  <c r="T334" i="1" s="1"/>
  <c r="N332" i="1"/>
  <c r="T332" i="1" s="1"/>
  <c r="N331" i="1"/>
  <c r="T331" i="1" s="1"/>
  <c r="N330" i="1"/>
  <c r="T330" i="1" s="1"/>
  <c r="N327" i="1"/>
  <c r="P327" i="1" s="1"/>
  <c r="N325" i="1"/>
  <c r="T325" i="1" s="1"/>
  <c r="N322" i="1"/>
  <c r="T322" i="1" s="1"/>
  <c r="N321" i="1"/>
  <c r="T321" i="1" s="1"/>
  <c r="N319" i="1"/>
  <c r="T319" i="1" s="1"/>
  <c r="N317" i="1"/>
  <c r="T317" i="1" s="1"/>
  <c r="N316" i="1"/>
  <c r="T316" i="1" s="1"/>
  <c r="N314" i="1"/>
  <c r="T314" i="1" s="1"/>
  <c r="N312" i="1"/>
  <c r="T312" i="1" s="1"/>
  <c r="N310" i="1"/>
  <c r="T310" i="1" s="1"/>
  <c r="N309" i="1"/>
  <c r="T309" i="1" s="1"/>
  <c r="N307" i="1"/>
  <c r="T307" i="1" s="1"/>
  <c r="N305" i="1"/>
  <c r="T305" i="1" s="1"/>
  <c r="N302" i="1"/>
  <c r="P302" i="1" s="1"/>
  <c r="N300" i="1"/>
  <c r="T300" i="1" s="1"/>
  <c r="N299" i="1"/>
  <c r="P299" i="1" s="1"/>
  <c r="N297" i="1"/>
  <c r="T297" i="1" s="1"/>
  <c r="N296" i="1"/>
  <c r="P296" i="1" s="1"/>
  <c r="N293" i="1"/>
  <c r="T293" i="1" s="1"/>
  <c r="N292" i="1"/>
  <c r="T292" i="1" s="1"/>
  <c r="N291" i="1"/>
  <c r="T291" i="1" s="1"/>
  <c r="N290" i="1"/>
  <c r="T290" i="1" s="1"/>
  <c r="N289" i="1"/>
  <c r="T289" i="1" s="1"/>
  <c r="N288" i="1"/>
  <c r="T288" i="1" s="1"/>
  <c r="N287" i="1"/>
  <c r="T287" i="1" s="1"/>
  <c r="N286" i="1"/>
  <c r="T286" i="1" s="1"/>
  <c r="N285" i="1"/>
  <c r="T285" i="1" s="1"/>
  <c r="N284" i="1"/>
  <c r="T284" i="1" s="1"/>
  <c r="N283" i="1"/>
  <c r="T283" i="1" s="1"/>
  <c r="N282" i="1"/>
  <c r="T282" i="1" s="1"/>
  <c r="N281" i="1"/>
  <c r="T281" i="1" s="1"/>
  <c r="N280" i="1"/>
  <c r="T280" i="1" s="1"/>
  <c r="N279" i="1"/>
  <c r="T279" i="1" s="1"/>
  <c r="N278" i="1"/>
  <c r="T278" i="1" s="1"/>
  <c r="N277" i="1"/>
  <c r="T277" i="1" s="1"/>
  <c r="N276" i="1"/>
  <c r="T276" i="1" s="1"/>
  <c r="N275" i="1"/>
  <c r="T275" i="1" s="1"/>
  <c r="N274" i="1"/>
  <c r="T274" i="1" s="1"/>
  <c r="N273" i="1"/>
  <c r="T273" i="1" s="1"/>
  <c r="N272" i="1"/>
  <c r="T272" i="1" s="1"/>
  <c r="N271" i="1"/>
  <c r="T271" i="1" s="1"/>
  <c r="N270" i="1"/>
  <c r="T270" i="1" s="1"/>
  <c r="N269" i="1"/>
  <c r="T269" i="1" s="1"/>
  <c r="N268" i="1"/>
  <c r="T268" i="1" s="1"/>
  <c r="N267" i="1"/>
  <c r="T267" i="1" s="1"/>
  <c r="N266" i="1"/>
  <c r="T266" i="1" s="1"/>
  <c r="N265" i="1"/>
  <c r="T265" i="1" s="1"/>
  <c r="N264" i="1"/>
  <c r="T264" i="1" s="1"/>
  <c r="N263" i="1"/>
  <c r="T263" i="1" s="1"/>
  <c r="N262" i="1"/>
  <c r="T262" i="1" s="1"/>
  <c r="N261" i="1"/>
  <c r="T261" i="1" s="1"/>
  <c r="N260" i="1"/>
  <c r="T260" i="1" s="1"/>
  <c r="N259" i="1"/>
  <c r="T259" i="1" s="1"/>
  <c r="N258" i="1"/>
  <c r="T258" i="1" s="1"/>
  <c r="N257" i="1"/>
  <c r="T257" i="1" s="1"/>
  <c r="N256" i="1"/>
  <c r="T256" i="1" s="1"/>
  <c r="N255" i="1"/>
  <c r="T255" i="1" s="1"/>
  <c r="N254" i="1"/>
  <c r="T254" i="1" s="1"/>
  <c r="N253" i="1"/>
  <c r="T253" i="1" s="1"/>
  <c r="N252" i="1"/>
  <c r="T252" i="1" s="1"/>
  <c r="N251" i="1"/>
  <c r="T251" i="1" s="1"/>
  <c r="N250" i="1"/>
  <c r="T250" i="1" s="1"/>
  <c r="N249" i="1"/>
  <c r="T249" i="1" s="1"/>
  <c r="N248" i="1"/>
  <c r="T248" i="1" s="1"/>
  <c r="N247" i="1"/>
  <c r="T247" i="1" s="1"/>
  <c r="N246" i="1"/>
  <c r="T246" i="1" s="1"/>
  <c r="N245" i="1"/>
  <c r="T245" i="1" s="1"/>
  <c r="N244" i="1"/>
  <c r="T244" i="1" s="1"/>
  <c r="N243" i="1"/>
  <c r="T243" i="1" s="1"/>
  <c r="N242" i="1"/>
  <c r="T242" i="1" s="1"/>
  <c r="N241" i="1"/>
  <c r="T241" i="1" s="1"/>
  <c r="N238" i="1"/>
  <c r="T238" i="1" s="1"/>
  <c r="N237" i="1"/>
  <c r="T237" i="1" s="1"/>
  <c r="N234" i="1"/>
  <c r="R234" i="1" s="1"/>
  <c r="N233" i="1"/>
  <c r="T233" i="1" s="1"/>
  <c r="N231" i="1"/>
  <c r="T231" i="1" s="1"/>
  <c r="N230" i="1"/>
  <c r="T230" i="1" s="1"/>
  <c r="N229" i="1"/>
  <c r="R229" i="1" s="1"/>
  <c r="N227" i="1"/>
  <c r="T227" i="1" s="1"/>
  <c r="N226" i="1"/>
  <c r="P226" i="1" s="1"/>
  <c r="N224" i="1"/>
  <c r="T224" i="1" s="1"/>
  <c r="N221" i="1"/>
  <c r="N219" i="1"/>
  <c r="T219" i="1" s="1"/>
  <c r="N218" i="1"/>
  <c r="N216" i="1"/>
  <c r="T216" i="1" s="1"/>
  <c r="N212" i="1"/>
  <c r="N209" i="1"/>
  <c r="T209" i="1" s="1"/>
  <c r="N207" i="1"/>
  <c r="R204" i="1"/>
  <c r="N204" i="1"/>
  <c r="T204" i="1" s="1"/>
  <c r="N203" i="1"/>
  <c r="N202" i="1"/>
  <c r="T202" i="1" s="1"/>
  <c r="N201" i="1"/>
  <c r="N199" i="1"/>
  <c r="T199" i="1" s="1"/>
  <c r="N197" i="1"/>
  <c r="N196" i="1"/>
  <c r="T196" i="1" s="1"/>
  <c r="N195" i="1"/>
  <c r="T195" i="1" s="1"/>
  <c r="N194" i="1"/>
  <c r="T194" i="1" s="1"/>
  <c r="N193" i="1"/>
  <c r="N190" i="1"/>
  <c r="P190" i="1" s="1"/>
  <c r="N189" i="1"/>
  <c r="N187" i="1"/>
  <c r="P187" i="1" s="1"/>
  <c r="N185" i="1"/>
  <c r="P185" i="1" s="1"/>
  <c r="N184" i="1"/>
  <c r="P184" i="1" s="1"/>
  <c r="N182" i="1"/>
  <c r="P182" i="1" s="1"/>
  <c r="N180" i="1"/>
  <c r="P180" i="1" s="1"/>
  <c r="N177" i="1"/>
  <c r="T177" i="1" s="1"/>
  <c r="T176" i="1" s="1"/>
  <c r="N173" i="1"/>
  <c r="N171" i="1"/>
  <c r="P171" i="1" s="1"/>
  <c r="N170" i="1"/>
  <c r="N169" i="1"/>
  <c r="P169" i="1" s="1"/>
  <c r="N167" i="1"/>
  <c r="N166" i="1"/>
  <c r="P166" i="1" s="1"/>
  <c r="N165" i="1"/>
  <c r="P165" i="1" s="1"/>
  <c r="N164" i="1"/>
  <c r="P164" i="1" s="1"/>
  <c r="N162" i="1"/>
  <c r="N160" i="1"/>
  <c r="P160" i="1" s="1"/>
  <c r="N157" i="1"/>
  <c r="T157" i="1" s="1"/>
  <c r="N156" i="1"/>
  <c r="T156" i="1" s="1"/>
  <c r="N155" i="1"/>
  <c r="T155" i="1" s="1"/>
  <c r="N151" i="1"/>
  <c r="N149" i="1"/>
  <c r="T149" i="1" s="1"/>
  <c r="N147" i="1"/>
  <c r="R147" i="1" s="1"/>
  <c r="N146" i="1"/>
  <c r="T146" i="1" s="1"/>
  <c r="N143" i="1"/>
  <c r="R143" i="1" s="1"/>
  <c r="N142" i="1"/>
  <c r="P142" i="1" s="1"/>
  <c r="V142" i="1" s="1"/>
  <c r="N140" i="1"/>
  <c r="R140" i="1" s="1"/>
  <c r="N138" i="1"/>
  <c r="R138" i="1" s="1"/>
  <c r="N136" i="1"/>
  <c r="R136" i="1" s="1"/>
  <c r="N135" i="1"/>
  <c r="T135" i="1" s="1"/>
  <c r="N132" i="1"/>
  <c r="R132" i="1" s="1"/>
  <c r="N130" i="1"/>
  <c r="T130" i="1" s="1"/>
  <c r="N128" i="1"/>
  <c r="R128" i="1" s="1"/>
  <c r="N126" i="1"/>
  <c r="P126" i="1" s="1"/>
  <c r="V126" i="1" s="1"/>
  <c r="N124" i="1"/>
  <c r="R124" i="1" s="1"/>
  <c r="N122" i="1"/>
  <c r="R122" i="1" s="1"/>
  <c r="N118" i="1"/>
  <c r="R118" i="1" s="1"/>
  <c r="N116" i="1"/>
  <c r="T116" i="1" s="1"/>
  <c r="N112" i="1"/>
  <c r="R112" i="1" s="1"/>
  <c r="N110" i="1"/>
  <c r="T110" i="1" s="1"/>
  <c r="N108" i="1"/>
  <c r="R108" i="1" s="1"/>
  <c r="N107" i="1"/>
  <c r="T107" i="1" s="1"/>
  <c r="N106" i="1"/>
  <c r="R106" i="1" s="1"/>
  <c r="N105" i="1"/>
  <c r="T105" i="1" s="1"/>
  <c r="N104" i="1"/>
  <c r="R104" i="1" s="1"/>
  <c r="N102" i="1"/>
  <c r="T102" i="1" s="1"/>
  <c r="N100" i="1"/>
  <c r="R100" i="1" s="1"/>
  <c r="N96" i="1"/>
  <c r="P96" i="1" s="1"/>
  <c r="N95" i="1"/>
  <c r="T95" i="1" s="1"/>
  <c r="N92" i="1"/>
  <c r="R92" i="1" s="1"/>
  <c r="N90" i="1"/>
  <c r="T90" i="1" s="1"/>
  <c r="N89" i="1"/>
  <c r="R89" i="1" s="1"/>
  <c r="N88" i="1"/>
  <c r="T88" i="1" s="1"/>
  <c r="N86" i="1"/>
  <c r="R86" i="1" s="1"/>
  <c r="N84" i="1"/>
  <c r="T84" i="1" s="1"/>
  <c r="N83" i="1"/>
  <c r="R83" i="1" s="1"/>
  <c r="N82" i="1"/>
  <c r="T82" i="1" s="1"/>
  <c r="N80" i="1"/>
  <c r="R80" i="1" s="1"/>
  <c r="N79" i="1"/>
  <c r="T79" i="1" s="1"/>
  <c r="N76" i="1"/>
  <c r="R76" i="1" s="1"/>
  <c r="N73" i="1"/>
  <c r="T73" i="1" s="1"/>
  <c r="N72" i="1"/>
  <c r="R72" i="1" s="1"/>
  <c r="N71" i="1"/>
  <c r="T71" i="1" s="1"/>
  <c r="N69" i="1"/>
  <c r="R69" i="1" s="1"/>
  <c r="N66" i="1"/>
  <c r="P66" i="1" s="1"/>
  <c r="N65" i="1"/>
  <c r="T65" i="1" s="1"/>
  <c r="N64" i="1"/>
  <c r="P64" i="1" s="1"/>
  <c r="N63" i="1"/>
  <c r="T63" i="1" s="1"/>
  <c r="N60" i="1"/>
  <c r="P60" i="1" s="1"/>
  <c r="N57" i="1"/>
  <c r="T57" i="1" s="1"/>
  <c r="N55" i="1"/>
  <c r="P55" i="1" s="1"/>
  <c r="N54" i="1"/>
  <c r="T54" i="1" s="1"/>
  <c r="N52" i="1"/>
  <c r="P52" i="1" s="1"/>
  <c r="N50" i="1"/>
  <c r="T50" i="1" s="1"/>
  <c r="N49" i="1"/>
  <c r="P49" i="1" s="1"/>
  <c r="N48" i="1"/>
  <c r="T48" i="1" s="1"/>
  <c r="N47" i="1"/>
  <c r="P47" i="1" s="1"/>
  <c r="N46" i="1"/>
  <c r="T46" i="1" s="1"/>
  <c r="N45" i="1"/>
  <c r="P45" i="1" s="1"/>
  <c r="N41" i="1"/>
  <c r="T41" i="1" s="1"/>
  <c r="N39" i="1"/>
  <c r="P39" i="1" s="1"/>
  <c r="N37" i="1"/>
  <c r="T37" i="1" s="1"/>
  <c r="N35" i="1"/>
  <c r="P35" i="1" s="1"/>
  <c r="N33" i="1"/>
  <c r="T33" i="1" s="1"/>
  <c r="N31" i="1"/>
  <c r="P31" i="1" s="1"/>
  <c r="N27" i="1"/>
  <c r="R27" i="1" s="1"/>
  <c r="N25" i="1"/>
  <c r="P25" i="1" s="1"/>
  <c r="N23" i="1"/>
  <c r="R23" i="1" s="1"/>
  <c r="N22" i="1"/>
  <c r="R22" i="1" s="1"/>
  <c r="N19" i="1"/>
  <c r="P19" i="1" s="1"/>
  <c r="N17" i="1"/>
  <c r="T17" i="1" s="1"/>
  <c r="N16" i="1"/>
  <c r="P16" i="1" s="1"/>
  <c r="N15" i="1"/>
  <c r="T15" i="1" s="1"/>
  <c r="N14" i="1"/>
  <c r="P14" i="1" s="1"/>
  <c r="N12" i="1"/>
  <c r="T12" i="1" s="1"/>
  <c r="N9" i="1"/>
  <c r="P9" i="1" s="1"/>
  <c r="N7" i="1"/>
  <c r="T7" i="1" s="1"/>
  <c r="T372" i="1" l="1"/>
  <c r="T954" i="1"/>
  <c r="T933" i="1"/>
  <c r="T979" i="1"/>
  <c r="T423" i="1"/>
  <c r="T327" i="1"/>
  <c r="T324" i="1" s="1"/>
  <c r="R614" i="1"/>
  <c r="P712" i="1"/>
  <c r="V712" i="1" s="1"/>
  <c r="T1135" i="1"/>
  <c r="P293" i="1"/>
  <c r="V293" i="1" s="1"/>
  <c r="W293" i="1" s="1"/>
  <c r="R677" i="1"/>
  <c r="T965" i="1"/>
  <c r="T1086" i="1"/>
  <c r="T1094" i="1"/>
  <c r="P1205" i="1"/>
  <c r="R423" i="1"/>
  <c r="R164" i="1"/>
  <c r="R231" i="1"/>
  <c r="P300" i="1"/>
  <c r="V300" i="1" s="1"/>
  <c r="T329" i="1"/>
  <c r="R338" i="1"/>
  <c r="P708" i="1"/>
  <c r="V708" i="1" s="1"/>
  <c r="R773" i="1"/>
  <c r="R772" i="1" s="1"/>
  <c r="T779" i="1"/>
  <c r="P863" i="1"/>
  <c r="V863" i="1" s="1"/>
  <c r="P912" i="1"/>
  <c r="V912" i="1" s="1"/>
  <c r="W912" i="1" s="1"/>
  <c r="T927" i="1"/>
  <c r="T941" i="1"/>
  <c r="R1205" i="1"/>
  <c r="T1208" i="1"/>
  <c r="R348" i="1"/>
  <c r="T402" i="1"/>
  <c r="R620" i="1"/>
  <c r="P677" i="1"/>
  <c r="V677" i="1" s="1"/>
  <c r="W677" i="1" s="1"/>
  <c r="P706" i="1"/>
  <c r="V706" i="1" s="1"/>
  <c r="R857" i="1"/>
  <c r="P949" i="1"/>
  <c r="V949" i="1" s="1"/>
  <c r="W949" i="1" s="1"/>
  <c r="T953" i="1"/>
  <c r="P23" i="1"/>
  <c r="V23" i="1" s="1"/>
  <c r="T25" i="1"/>
  <c r="R336" i="1"/>
  <c r="R346" i="1"/>
  <c r="T370" i="1"/>
  <c r="R389" i="1"/>
  <c r="P399" i="1"/>
  <c r="T455" i="1"/>
  <c r="R527" i="1"/>
  <c r="R539" i="1"/>
  <c r="R552" i="1"/>
  <c r="T580" i="1"/>
  <c r="P584" i="1"/>
  <c r="R632" i="1"/>
  <c r="P635" i="1"/>
  <c r="T640" i="1"/>
  <c r="T655" i="1"/>
  <c r="P745" i="1"/>
  <c r="V745" i="1" s="1"/>
  <c r="P861" i="1"/>
  <c r="V861" i="1" s="1"/>
  <c r="P873" i="1"/>
  <c r="V873" i="1" s="1"/>
  <c r="R882" i="1"/>
  <c r="R892" i="1"/>
  <c r="P894" i="1"/>
  <c r="V894" i="1" s="1"/>
  <c r="W894" i="1" s="1"/>
  <c r="R900" i="1"/>
  <c r="P902" i="1"/>
  <c r="P904" i="1"/>
  <c r="V904" i="1" s="1"/>
  <c r="W904" i="1" s="1"/>
  <c r="P910" i="1"/>
  <c r="R943" i="1"/>
  <c r="P1076" i="1"/>
  <c r="R1079" i="1"/>
  <c r="T1194" i="1"/>
  <c r="R1197" i="1"/>
  <c r="P224" i="1"/>
  <c r="P238" i="1"/>
  <c r="V238" i="1" s="1"/>
  <c r="W238" i="1" s="1"/>
  <c r="P277" i="1"/>
  <c r="R334" i="1"/>
  <c r="R344" i="1"/>
  <c r="P353" i="1"/>
  <c r="V353" i="1" s="1"/>
  <c r="W353" i="1" s="1"/>
  <c r="P356" i="1"/>
  <c r="P358" i="1"/>
  <c r="V358" i="1" s="1"/>
  <c r="W358" i="1" s="1"/>
  <c r="P361" i="1"/>
  <c r="R387" i="1"/>
  <c r="R396" i="1"/>
  <c r="R399" i="1"/>
  <c r="R536" i="1"/>
  <c r="R558" i="1"/>
  <c r="T632" i="1"/>
  <c r="T653" i="1"/>
  <c r="P671" i="1"/>
  <c r="R706" i="1"/>
  <c r="R761" i="1"/>
  <c r="R764" i="1"/>
  <c r="P768" i="1"/>
  <c r="T785" i="1"/>
  <c r="T799" i="1"/>
  <c r="T817" i="1"/>
  <c r="T816" i="1" s="1"/>
  <c r="R871" i="1"/>
  <c r="T882" i="1"/>
  <c r="T892" i="1"/>
  <c r="R894" i="1"/>
  <c r="T900" i="1"/>
  <c r="R902" i="1"/>
  <c r="R908" i="1"/>
  <c r="T1139" i="1"/>
  <c r="T1138" i="1" s="1"/>
  <c r="R1189" i="1"/>
  <c r="T1192" i="1"/>
  <c r="R1213" i="1"/>
  <c r="T23" i="1"/>
  <c r="R126" i="1"/>
  <c r="P130" i="1"/>
  <c r="V130" i="1" s="1"/>
  <c r="R142" i="1"/>
  <c r="P146" i="1"/>
  <c r="V146" i="1" s="1"/>
  <c r="R238" i="1"/>
  <c r="P285" i="1"/>
  <c r="V285" i="1" s="1"/>
  <c r="W285" i="1" s="1"/>
  <c r="R331" i="1"/>
  <c r="R340" i="1"/>
  <c r="R350" i="1"/>
  <c r="R353" i="1"/>
  <c r="R356" i="1"/>
  <c r="R358" i="1"/>
  <c r="R361" i="1"/>
  <c r="R384" i="1"/>
  <c r="T405" i="1"/>
  <c r="P493" i="1"/>
  <c r="V493" i="1" s="1"/>
  <c r="R569" i="1"/>
  <c r="R578" i="1"/>
  <c r="R609" i="1"/>
  <c r="R647" i="1"/>
  <c r="T663" i="1"/>
  <c r="T680" i="1"/>
  <c r="T679" i="1" s="1"/>
  <c r="T761" i="1"/>
  <c r="T764" i="1"/>
  <c r="T783" i="1"/>
  <c r="R793" i="1"/>
  <c r="R792" i="1" s="1"/>
  <c r="P857" i="1"/>
  <c r="V857" i="1" s="1"/>
  <c r="W857" i="1" s="1"/>
  <c r="R869" i="1"/>
  <c r="R929" i="1"/>
  <c r="R935" i="1"/>
  <c r="T1202" i="1"/>
  <c r="T126" i="1"/>
  <c r="R130" i="1"/>
  <c r="T142" i="1"/>
  <c r="R146" i="1"/>
  <c r="R160" i="1"/>
  <c r="P231" i="1"/>
  <c r="R455" i="1"/>
  <c r="R545" i="1"/>
  <c r="R624" i="1"/>
  <c r="R640" i="1"/>
  <c r="P643" i="1"/>
  <c r="V643" i="1" s="1"/>
  <c r="W643" i="1" s="1"/>
  <c r="T647" i="1"/>
  <c r="T661" i="1"/>
  <c r="T672" i="1"/>
  <c r="R814" i="1"/>
  <c r="T1081" i="1"/>
  <c r="T1102" i="1"/>
  <c r="T1149" i="1"/>
  <c r="R25" i="1"/>
  <c r="R21" i="1" s="1"/>
  <c r="P65" i="1"/>
  <c r="T96" i="1"/>
  <c r="T94" i="1" s="1"/>
  <c r="R102" i="1"/>
  <c r="R105" i="1"/>
  <c r="R107" i="1"/>
  <c r="R110" i="1"/>
  <c r="P155" i="1"/>
  <c r="P157" i="1"/>
  <c r="V157" i="1" s="1"/>
  <c r="T160" i="1"/>
  <c r="T164" i="1"/>
  <c r="R187" i="1"/>
  <c r="R190" i="1"/>
  <c r="P194" i="1"/>
  <c r="V194" i="1" s="1"/>
  <c r="R202" i="1"/>
  <c r="R219" i="1"/>
  <c r="T229" i="1"/>
  <c r="T234" i="1"/>
  <c r="P283" i="1"/>
  <c r="V283" i="1" s="1"/>
  <c r="W283" i="1" s="1"/>
  <c r="P291" i="1"/>
  <c r="T368" i="1"/>
  <c r="T380" i="1"/>
  <c r="T363" i="1" s="1"/>
  <c r="R392" i="1"/>
  <c r="T427" i="1"/>
  <c r="R446" i="1"/>
  <c r="T467" i="1"/>
  <c r="R476" i="1"/>
  <c r="P485" i="1"/>
  <c r="V485" i="1" s="1"/>
  <c r="R500" i="1"/>
  <c r="R503" i="1"/>
  <c r="R505" i="1"/>
  <c r="R532" i="1"/>
  <c r="R563" i="1"/>
  <c r="R584" i="1"/>
  <c r="T609" i="1"/>
  <c r="T614" i="1"/>
  <c r="T620" i="1"/>
  <c r="T624" i="1"/>
  <c r="T631" i="1"/>
  <c r="T639" i="1"/>
  <c r="T646" i="1"/>
  <c r="T651" i="1"/>
  <c r="T659" i="1"/>
  <c r="T667" i="1"/>
  <c r="R671" i="1"/>
  <c r="R691" i="1"/>
  <c r="R694" i="1"/>
  <c r="R696" i="1"/>
  <c r="R698" i="1"/>
  <c r="R702" i="1"/>
  <c r="W706" i="1"/>
  <c r="R708" i="1"/>
  <c r="R712" i="1"/>
  <c r="P725" i="1"/>
  <c r="V725" i="1" s="1"/>
  <c r="W725" i="1" s="1"/>
  <c r="R731" i="1"/>
  <c r="P733" i="1"/>
  <c r="V733" i="1" s="1"/>
  <c r="W733" i="1" s="1"/>
  <c r="R745" i="1"/>
  <c r="P747" i="1"/>
  <c r="V747" i="1" s="1"/>
  <c r="P757" i="1"/>
  <c r="T776" i="1"/>
  <c r="T775" i="1" s="1"/>
  <c r="T788" i="1"/>
  <c r="P800" i="1"/>
  <c r="V800" i="1" s="1"/>
  <c r="W800" i="1" s="1"/>
  <c r="R812" i="1"/>
  <c r="T821" i="1"/>
  <c r="T819" i="1" s="1"/>
  <c r="R842" i="1"/>
  <c r="R861" i="1"/>
  <c r="R867" i="1"/>
  <c r="T908" i="1"/>
  <c r="R910" i="1"/>
  <c r="P918" i="1"/>
  <c r="T947" i="1"/>
  <c r="P951" i="1"/>
  <c r="V951" i="1" s="1"/>
  <c r="W951" i="1" s="1"/>
  <c r="R985" i="1"/>
  <c r="R1003" i="1"/>
  <c r="T1100" i="1"/>
  <c r="P1150" i="1"/>
  <c r="R155" i="1"/>
  <c r="R157" i="1"/>
  <c r="T187" i="1"/>
  <c r="T190" i="1"/>
  <c r="R194" i="1"/>
  <c r="R216" i="1"/>
  <c r="P281" i="1"/>
  <c r="P289" i="1"/>
  <c r="R296" i="1"/>
  <c r="R299" i="1"/>
  <c r="T364" i="1"/>
  <c r="T376" i="1"/>
  <c r="R402" i="1"/>
  <c r="R405" i="1"/>
  <c r="T446" i="1"/>
  <c r="R473" i="1"/>
  <c r="R485" i="1"/>
  <c r="T495" i="1"/>
  <c r="T500" i="1"/>
  <c r="T503" i="1"/>
  <c r="T505" i="1"/>
  <c r="T657" i="1"/>
  <c r="T665" i="1"/>
  <c r="R680" i="1"/>
  <c r="T691" i="1"/>
  <c r="T694" i="1"/>
  <c r="T696" i="1"/>
  <c r="T698" i="1"/>
  <c r="T702" i="1"/>
  <c r="R725" i="1"/>
  <c r="T731" i="1"/>
  <c r="R733" i="1"/>
  <c r="R747" i="1"/>
  <c r="R752" i="1"/>
  <c r="T767" i="1"/>
  <c r="T766" i="1" s="1"/>
  <c r="P773" i="1"/>
  <c r="R800" i="1"/>
  <c r="R798" i="1" s="1"/>
  <c r="R918" i="1"/>
  <c r="R927" i="1"/>
  <c r="P929" i="1"/>
  <c r="V929" i="1" s="1"/>
  <c r="W929" i="1" s="1"/>
  <c r="P941" i="1"/>
  <c r="R951" i="1"/>
  <c r="P962" i="1"/>
  <c r="R983" i="1"/>
  <c r="R991" i="1"/>
  <c r="R993" i="1"/>
  <c r="R995" i="1"/>
  <c r="T999" i="1"/>
  <c r="T1003" i="1"/>
  <c r="T1090" i="1"/>
  <c r="T1098" i="1"/>
  <c r="R1115" i="1"/>
  <c r="R1119" i="1"/>
  <c r="R1123" i="1"/>
  <c r="R1127" i="1"/>
  <c r="R1133" i="1"/>
  <c r="P1136" i="1"/>
  <c r="V1136" i="1" s="1"/>
  <c r="W1136" i="1" s="1"/>
  <c r="R1150" i="1"/>
  <c r="P1191" i="1"/>
  <c r="P1199" i="1"/>
  <c r="P1207" i="1"/>
  <c r="V1207" i="1" s="1"/>
  <c r="W1207" i="1" s="1"/>
  <c r="T27" i="1"/>
  <c r="R96" i="1"/>
  <c r="P102" i="1"/>
  <c r="V102" i="1" s="1"/>
  <c r="P105" i="1"/>
  <c r="V105" i="1" s="1"/>
  <c r="P107" i="1"/>
  <c r="V107" i="1" s="1"/>
  <c r="P110" i="1"/>
  <c r="V110" i="1" s="1"/>
  <c r="T154" i="1"/>
  <c r="R209" i="1"/>
  <c r="P227" i="1"/>
  <c r="V227" i="1" s="1"/>
  <c r="P233" i="1"/>
  <c r="V233" i="1" s="1"/>
  <c r="P279" i="1"/>
  <c r="P287" i="1"/>
  <c r="T296" i="1"/>
  <c r="R327" i="1"/>
  <c r="P331" i="1"/>
  <c r="P334" i="1"/>
  <c r="P336" i="1"/>
  <c r="P338" i="1"/>
  <c r="P340" i="1"/>
  <c r="P344" i="1"/>
  <c r="P346" i="1"/>
  <c r="P348" i="1"/>
  <c r="P350" i="1"/>
  <c r="T586" i="1"/>
  <c r="T798" i="1"/>
  <c r="R855" i="1"/>
  <c r="P871" i="1"/>
  <c r="V871" i="1" s="1"/>
  <c r="P943" i="1"/>
  <c r="T958" i="1"/>
  <c r="T957" i="1" s="1"/>
  <c r="R979" i="1"/>
  <c r="R981" i="1"/>
  <c r="T989" i="1"/>
  <c r="T991" i="1"/>
  <c r="T993" i="1"/>
  <c r="T997" i="1"/>
  <c r="R1081" i="1"/>
  <c r="T1088" i="1"/>
  <c r="T1096" i="1"/>
  <c r="T1115" i="1"/>
  <c r="T1119" i="1"/>
  <c r="T1123" i="1"/>
  <c r="T1106" i="1" s="1"/>
  <c r="T1127" i="1"/>
  <c r="R1142" i="1"/>
  <c r="T1210" i="1"/>
  <c r="P1213" i="1"/>
  <c r="V1213" i="1" s="1"/>
  <c r="W1213" i="1" s="1"/>
  <c r="P1215" i="1"/>
  <c r="V1215" i="1" s="1"/>
  <c r="W1215" i="1" s="1"/>
  <c r="V446" i="1"/>
  <c r="W446" i="1" s="1"/>
  <c r="V185" i="1"/>
  <c r="W185" i="1" s="1"/>
  <c r="T122" i="1"/>
  <c r="T138" i="1"/>
  <c r="T418" i="1"/>
  <c r="T417" i="1" s="1"/>
  <c r="T483" i="1"/>
  <c r="T491" i="1"/>
  <c r="P22" i="1"/>
  <c r="V22" i="1" s="1"/>
  <c r="R49" i="1"/>
  <c r="P116" i="1"/>
  <c r="V116" i="1" s="1"/>
  <c r="P135" i="1"/>
  <c r="V135" i="1" s="1"/>
  <c r="P149" i="1"/>
  <c r="V149" i="1" s="1"/>
  <c r="R166" i="1"/>
  <c r="R169" i="1"/>
  <c r="R171" i="1"/>
  <c r="R180" i="1"/>
  <c r="P196" i="1"/>
  <c r="R226" i="1"/>
  <c r="P241" i="1"/>
  <c r="P243" i="1"/>
  <c r="P245" i="1"/>
  <c r="P247" i="1"/>
  <c r="P249" i="1"/>
  <c r="P251" i="1"/>
  <c r="P253" i="1"/>
  <c r="P255" i="1"/>
  <c r="P257" i="1"/>
  <c r="P259" i="1"/>
  <c r="P261" i="1"/>
  <c r="V261" i="1" s="1"/>
  <c r="W261" i="1" s="1"/>
  <c r="P263" i="1"/>
  <c r="P265" i="1"/>
  <c r="V265" i="1" s="1"/>
  <c r="W265" i="1" s="1"/>
  <c r="P267" i="1"/>
  <c r="P269" i="1"/>
  <c r="P271" i="1"/>
  <c r="P273" i="1"/>
  <c r="V273" i="1" s="1"/>
  <c r="W273" i="1" s="1"/>
  <c r="P275" i="1"/>
  <c r="R414" i="1"/>
  <c r="P437" i="1"/>
  <c r="R439" i="1"/>
  <c r="P443" i="1"/>
  <c r="R470" i="1"/>
  <c r="T22" i="1"/>
  <c r="R47" i="1"/>
  <c r="R55" i="1"/>
  <c r="R66" i="1"/>
  <c r="P71" i="1"/>
  <c r="V71" i="1" s="1"/>
  <c r="P73" i="1"/>
  <c r="V73" i="1" s="1"/>
  <c r="P79" i="1"/>
  <c r="V79" i="1" s="1"/>
  <c r="P82" i="1"/>
  <c r="V82" i="1" s="1"/>
  <c r="P84" i="1"/>
  <c r="V84" i="1" s="1"/>
  <c r="P88" i="1"/>
  <c r="V88" i="1" s="1"/>
  <c r="P90" i="1"/>
  <c r="V90" i="1" s="1"/>
  <c r="P95" i="1"/>
  <c r="P94" i="1" s="1"/>
  <c r="G10" i="2" s="1"/>
  <c r="R116" i="1"/>
  <c r="P122" i="1"/>
  <c r="V122" i="1" s="1"/>
  <c r="R135" i="1"/>
  <c r="P138" i="1"/>
  <c r="V138" i="1" s="1"/>
  <c r="R149" i="1"/>
  <c r="T166" i="1"/>
  <c r="T169" i="1"/>
  <c r="T171" i="1"/>
  <c r="P177" i="1"/>
  <c r="T180" i="1"/>
  <c r="R184" i="1"/>
  <c r="R196" i="1"/>
  <c r="P199" i="1"/>
  <c r="T226" i="1"/>
  <c r="T223" i="1" s="1"/>
  <c r="P229" i="1"/>
  <c r="P230" i="1"/>
  <c r="V230" i="1" s="1"/>
  <c r="P234" i="1"/>
  <c r="P237" i="1"/>
  <c r="V237" i="1" s="1"/>
  <c r="R241" i="1"/>
  <c r="R243" i="1"/>
  <c r="R245" i="1"/>
  <c r="R247" i="1"/>
  <c r="R249" i="1"/>
  <c r="R251" i="1"/>
  <c r="R253" i="1"/>
  <c r="R255" i="1"/>
  <c r="R257" i="1"/>
  <c r="R259" i="1"/>
  <c r="R261" i="1"/>
  <c r="R263" i="1"/>
  <c r="R265" i="1"/>
  <c r="R267" i="1"/>
  <c r="R269" i="1"/>
  <c r="R271" i="1"/>
  <c r="R273" i="1"/>
  <c r="R275" i="1"/>
  <c r="R277" i="1"/>
  <c r="R279" i="1"/>
  <c r="R281" i="1"/>
  <c r="R283" i="1"/>
  <c r="R285" i="1"/>
  <c r="R287" i="1"/>
  <c r="R289" i="1"/>
  <c r="R291" i="1"/>
  <c r="R293" i="1"/>
  <c r="T299" i="1"/>
  <c r="R302" i="1"/>
  <c r="P307" i="1"/>
  <c r="P310" i="1"/>
  <c r="P314" i="1"/>
  <c r="P317" i="1"/>
  <c r="P321" i="1"/>
  <c r="P325" i="1"/>
  <c r="V325" i="1" s="1"/>
  <c r="T397" i="1"/>
  <c r="T383" i="1" s="1"/>
  <c r="T408" i="1"/>
  <c r="T407" i="1" s="1"/>
  <c r="T414" i="1"/>
  <c r="T411" i="1" s="1"/>
  <c r="P418" i="1"/>
  <c r="R421" i="1"/>
  <c r="T436" i="1"/>
  <c r="R437" i="1"/>
  <c r="T439" i="1"/>
  <c r="R443" i="1"/>
  <c r="R459" i="1"/>
  <c r="R461" i="1"/>
  <c r="R463" i="1"/>
  <c r="T470" i="1"/>
  <c r="T473" i="1"/>
  <c r="T476" i="1"/>
  <c r="R478" i="1"/>
  <c r="P483" i="1"/>
  <c r="P491" i="1"/>
  <c r="R493" i="1"/>
  <c r="P513" i="1"/>
  <c r="T513" i="1"/>
  <c r="P27" i="1"/>
  <c r="V27" i="1" s="1"/>
  <c r="T66" i="1"/>
  <c r="R71" i="1"/>
  <c r="R73" i="1"/>
  <c r="R79" i="1"/>
  <c r="R82" i="1"/>
  <c r="R84" i="1"/>
  <c r="R88" i="1"/>
  <c r="R90" i="1"/>
  <c r="R177" i="1"/>
  <c r="R176" i="1" s="1"/>
  <c r="T184" i="1"/>
  <c r="R199" i="1"/>
  <c r="P202" i="1"/>
  <c r="V202" i="1" s="1"/>
  <c r="P204" i="1"/>
  <c r="P209" i="1"/>
  <c r="P216" i="1"/>
  <c r="V216" i="1" s="1"/>
  <c r="W216" i="1" s="1"/>
  <c r="P219" i="1"/>
  <c r="T240" i="1"/>
  <c r="P297" i="1"/>
  <c r="V297" i="1" s="1"/>
  <c r="T302" i="1"/>
  <c r="R307" i="1"/>
  <c r="R310" i="1"/>
  <c r="R314" i="1"/>
  <c r="R317" i="1"/>
  <c r="R321" i="1"/>
  <c r="R364" i="1"/>
  <c r="R368" i="1"/>
  <c r="R370" i="1"/>
  <c r="R372" i="1"/>
  <c r="R376" i="1"/>
  <c r="R380" i="1"/>
  <c r="P384" i="1"/>
  <c r="V384" i="1" s="1"/>
  <c r="P387" i="1"/>
  <c r="P389" i="1"/>
  <c r="P392" i="1"/>
  <c r="P396" i="1"/>
  <c r="V396" i="1" s="1"/>
  <c r="W396" i="1" s="1"/>
  <c r="T421" i="1"/>
  <c r="T420" i="1" s="1"/>
  <c r="R427" i="1"/>
  <c r="T459" i="1"/>
  <c r="T461" i="1"/>
  <c r="T463" i="1"/>
  <c r="R467" i="1"/>
  <c r="T478" i="1"/>
  <c r="T492" i="1"/>
  <c r="P508" i="1"/>
  <c r="T508" i="1"/>
  <c r="R513" i="1"/>
  <c r="R550" i="1"/>
  <c r="R556" i="1"/>
  <c r="R561" i="1"/>
  <c r="R565" i="1"/>
  <c r="R581" i="1"/>
  <c r="R577" i="1" s="1"/>
  <c r="R587" i="1"/>
  <c r="T590" i="1"/>
  <c r="T594" i="1"/>
  <c r="T598" i="1"/>
  <c r="T602" i="1"/>
  <c r="T604" i="1"/>
  <c r="P628" i="1"/>
  <c r="P685" i="1"/>
  <c r="V685" i="1" s="1"/>
  <c r="T687" i="1"/>
  <c r="T684" i="1" s="1"/>
  <c r="P714" i="1"/>
  <c r="P727" i="1"/>
  <c r="P738" i="1"/>
  <c r="V738" i="1" s="1"/>
  <c r="P740" i="1"/>
  <c r="V740" i="1" s="1"/>
  <c r="R808" i="1"/>
  <c r="R810" i="1"/>
  <c r="T841" i="1"/>
  <c r="T838" i="1" s="1"/>
  <c r="T854" i="1"/>
  <c r="P859" i="1"/>
  <c r="R860" i="1"/>
  <c r="R884" i="1"/>
  <c r="R886" i="1"/>
  <c r="P888" i="1"/>
  <c r="V888" i="1" s="1"/>
  <c r="W888" i="1" s="1"/>
  <c r="P896" i="1"/>
  <c r="T917" i="1"/>
  <c r="P923" i="1"/>
  <c r="V923" i="1" s="1"/>
  <c r="W923" i="1" s="1"/>
  <c r="P931" i="1"/>
  <c r="V931" i="1" s="1"/>
  <c r="W931" i="1" s="1"/>
  <c r="R939" i="1"/>
  <c r="P939" i="1"/>
  <c r="V939" i="1" s="1"/>
  <c r="W939" i="1" s="1"/>
  <c r="T945" i="1"/>
  <c r="R945" i="1"/>
  <c r="P945" i="1"/>
  <c r="T550" i="1"/>
  <c r="P552" i="1"/>
  <c r="T554" i="1"/>
  <c r="T556" i="1"/>
  <c r="P558" i="1"/>
  <c r="V558" i="1" s="1"/>
  <c r="W558" i="1" s="1"/>
  <c r="T559" i="1"/>
  <c r="T561" i="1"/>
  <c r="P563" i="1"/>
  <c r="T564" i="1"/>
  <c r="T565" i="1"/>
  <c r="P569" i="1"/>
  <c r="T571" i="1"/>
  <c r="P578" i="1"/>
  <c r="V578" i="1" s="1"/>
  <c r="T581" i="1"/>
  <c r="T587" i="1"/>
  <c r="R628" i="1"/>
  <c r="R635" i="1"/>
  <c r="R643" i="1"/>
  <c r="P674" i="1"/>
  <c r="T675" i="1"/>
  <c r="T670" i="1" s="1"/>
  <c r="R685" i="1"/>
  <c r="R684" i="1" s="1"/>
  <c r="R714" i="1"/>
  <c r="P716" i="1"/>
  <c r="R727" i="1"/>
  <c r="P729" i="1"/>
  <c r="V729" i="1" s="1"/>
  <c r="W729" i="1" s="1"/>
  <c r="R738" i="1"/>
  <c r="R740" i="1"/>
  <c r="P743" i="1"/>
  <c r="T752" i="1"/>
  <c r="T750" i="1" s="1"/>
  <c r="R757" i="1"/>
  <c r="R756" i="1" s="1"/>
  <c r="R768" i="1"/>
  <c r="R766" i="1" s="1"/>
  <c r="R796" i="1"/>
  <c r="R795" i="1" s="1"/>
  <c r="P805" i="1"/>
  <c r="P804" i="1" s="1"/>
  <c r="T808" i="1"/>
  <c r="T810" i="1"/>
  <c r="T812" i="1"/>
  <c r="T814" i="1"/>
  <c r="R826" i="1"/>
  <c r="R829" i="1"/>
  <c r="R831" i="1"/>
  <c r="R834" i="1"/>
  <c r="P839" i="1"/>
  <c r="V839" i="1" s="1"/>
  <c r="R845" i="1"/>
  <c r="R847" i="1"/>
  <c r="R849" i="1"/>
  <c r="P853" i="1"/>
  <c r="V853" i="1" s="1"/>
  <c r="W853" i="1" s="1"/>
  <c r="T856" i="1"/>
  <c r="R859" i="1"/>
  <c r="T860" i="1"/>
  <c r="R863" i="1"/>
  <c r="P865" i="1"/>
  <c r="R873" i="1"/>
  <c r="P875" i="1"/>
  <c r="V875" i="1" s="1"/>
  <c r="P877" i="1"/>
  <c r="V877" i="1" s="1"/>
  <c r="T884" i="1"/>
  <c r="T886" i="1"/>
  <c r="R888" i="1"/>
  <c r="P890" i="1"/>
  <c r="V890" i="1" s="1"/>
  <c r="W890" i="1" s="1"/>
  <c r="R896" i="1"/>
  <c r="P898" i="1"/>
  <c r="R904" i="1"/>
  <c r="P906" i="1"/>
  <c r="V906" i="1" s="1"/>
  <c r="W906" i="1" s="1"/>
  <c r="R912" i="1"/>
  <c r="P916" i="1"/>
  <c r="V916" i="1" s="1"/>
  <c r="W916" i="1" s="1"/>
  <c r="T919" i="1"/>
  <c r="R923" i="1"/>
  <c r="P925" i="1"/>
  <c r="R931" i="1"/>
  <c r="P933" i="1"/>
  <c r="T937" i="1"/>
  <c r="R937" i="1"/>
  <c r="T939" i="1"/>
  <c r="P975" i="1"/>
  <c r="V975" i="1" s="1"/>
  <c r="W975" i="1" s="1"/>
  <c r="T975" i="1"/>
  <c r="R975" i="1"/>
  <c r="R519" i="1"/>
  <c r="R523" i="1"/>
  <c r="T634" i="1"/>
  <c r="T642" i="1"/>
  <c r="R651" i="1"/>
  <c r="R653" i="1"/>
  <c r="R655" i="1"/>
  <c r="R657" i="1"/>
  <c r="R659" i="1"/>
  <c r="R661" i="1"/>
  <c r="R663" i="1"/>
  <c r="R665" i="1"/>
  <c r="R667" i="1"/>
  <c r="R674" i="1"/>
  <c r="R716" i="1"/>
  <c r="R729" i="1"/>
  <c r="R743" i="1"/>
  <c r="R776" i="1"/>
  <c r="R779" i="1"/>
  <c r="R783" i="1"/>
  <c r="R785" i="1"/>
  <c r="R788" i="1"/>
  <c r="P793" i="1"/>
  <c r="P792" i="1" s="1"/>
  <c r="G55" i="2" s="1"/>
  <c r="T796" i="1"/>
  <c r="T795" i="1" s="1"/>
  <c r="R805" i="1"/>
  <c r="R804" i="1" s="1"/>
  <c r="R821" i="1"/>
  <c r="T826" i="1"/>
  <c r="T829" i="1"/>
  <c r="T831" i="1"/>
  <c r="T834" i="1"/>
  <c r="R839" i="1"/>
  <c r="R838" i="1" s="1"/>
  <c r="P842" i="1"/>
  <c r="T845" i="1"/>
  <c r="T847" i="1"/>
  <c r="T849" i="1"/>
  <c r="R853" i="1"/>
  <c r="P855" i="1"/>
  <c r="T858" i="1"/>
  <c r="R865" i="1"/>
  <c r="P867" i="1"/>
  <c r="V867" i="1" s="1"/>
  <c r="P869" i="1"/>
  <c r="V869" i="1" s="1"/>
  <c r="R875" i="1"/>
  <c r="R877" i="1"/>
  <c r="R890" i="1"/>
  <c r="R898" i="1"/>
  <c r="R906" i="1"/>
  <c r="R916" i="1"/>
  <c r="R925" i="1"/>
  <c r="P935" i="1"/>
  <c r="V935" i="1" s="1"/>
  <c r="W935" i="1" s="1"/>
  <c r="P937" i="1"/>
  <c r="V1078" i="1"/>
  <c r="W1078" i="1" s="1"/>
  <c r="T519" i="1"/>
  <c r="T523" i="1"/>
  <c r="T527" i="1"/>
  <c r="T532" i="1"/>
  <c r="T536" i="1"/>
  <c r="T539" i="1"/>
  <c r="T545" i="1"/>
  <c r="T551" i="1"/>
  <c r="T557" i="1"/>
  <c r="T562" i="1"/>
  <c r="T567" i="1"/>
  <c r="T582" i="1"/>
  <c r="R590" i="1"/>
  <c r="R594" i="1"/>
  <c r="R598" i="1"/>
  <c r="R602" i="1"/>
  <c r="R604" i="1"/>
  <c r="P973" i="1"/>
  <c r="T973" i="1"/>
  <c r="R973" i="1"/>
  <c r="P977" i="1"/>
  <c r="T977" i="1"/>
  <c r="R977" i="1"/>
  <c r="R962" i="1"/>
  <c r="R960" i="1" s="1"/>
  <c r="T981" i="1"/>
  <c r="T983" i="1"/>
  <c r="T985" i="1"/>
  <c r="R987" i="1"/>
  <c r="T995" i="1"/>
  <c r="R1005" i="1"/>
  <c r="R1007" i="1"/>
  <c r="R1009" i="1"/>
  <c r="R1011" i="1"/>
  <c r="R1013" i="1"/>
  <c r="R1015" i="1"/>
  <c r="R1017" i="1"/>
  <c r="R1019" i="1"/>
  <c r="R1021" i="1"/>
  <c r="R1023" i="1"/>
  <c r="R1025" i="1"/>
  <c r="R1027" i="1"/>
  <c r="R1029" i="1"/>
  <c r="R1031" i="1"/>
  <c r="R1033" i="1"/>
  <c r="R1037" i="1"/>
  <c r="R1039" i="1"/>
  <c r="R1041" i="1"/>
  <c r="R1043" i="1"/>
  <c r="R1045" i="1"/>
  <c r="R1047" i="1"/>
  <c r="R1049" i="1"/>
  <c r="R1053" i="1"/>
  <c r="R1055" i="1"/>
  <c r="R1057" i="1"/>
  <c r="R1059" i="1"/>
  <c r="R1061" i="1"/>
  <c r="R1063" i="1"/>
  <c r="R1067" i="1"/>
  <c r="R1069" i="1"/>
  <c r="R1071" i="1"/>
  <c r="R1073" i="1"/>
  <c r="R1075" i="1"/>
  <c r="R1076" i="1"/>
  <c r="T1079" i="1"/>
  <c r="T1132" i="1"/>
  <c r="T1131" i="1" s="1"/>
  <c r="R1136" i="1"/>
  <c r="T1142" i="1"/>
  <c r="P1147" i="1"/>
  <c r="V1147" i="1" s="1"/>
  <c r="W1147" i="1" s="1"/>
  <c r="T1151" i="1"/>
  <c r="T1188" i="1"/>
  <c r="R1191" i="1"/>
  <c r="P1193" i="1"/>
  <c r="V1193" i="1" s="1"/>
  <c r="W1193" i="1" s="1"/>
  <c r="T1196" i="1"/>
  <c r="R1199" i="1"/>
  <c r="P1201" i="1"/>
  <c r="V1201" i="1" s="1"/>
  <c r="W1201" i="1" s="1"/>
  <c r="T1204" i="1"/>
  <c r="R1207" i="1"/>
  <c r="P1209" i="1"/>
  <c r="T1212" i="1"/>
  <c r="P947" i="1"/>
  <c r="V947" i="1" s="1"/>
  <c r="W947" i="1" s="1"/>
  <c r="P955" i="1"/>
  <c r="P958" i="1"/>
  <c r="P957" i="1" s="1"/>
  <c r="G72" i="2" s="1"/>
  <c r="T961" i="1"/>
  <c r="P967" i="1"/>
  <c r="T987" i="1"/>
  <c r="R997" i="1"/>
  <c r="R999" i="1"/>
  <c r="T1005" i="1"/>
  <c r="T1007" i="1"/>
  <c r="T1009" i="1"/>
  <c r="T1011" i="1"/>
  <c r="T1013" i="1"/>
  <c r="T1015" i="1"/>
  <c r="T1017" i="1"/>
  <c r="T1019" i="1"/>
  <c r="T1021" i="1"/>
  <c r="T1023" i="1"/>
  <c r="T1025" i="1"/>
  <c r="T1027" i="1"/>
  <c r="T1029" i="1"/>
  <c r="T1031" i="1"/>
  <c r="T1033" i="1"/>
  <c r="T1037" i="1"/>
  <c r="T1039" i="1"/>
  <c r="T1041" i="1"/>
  <c r="T1043" i="1"/>
  <c r="T1045" i="1"/>
  <c r="T1047" i="1"/>
  <c r="T1049" i="1"/>
  <c r="T1053" i="1"/>
  <c r="T1055" i="1"/>
  <c r="T1057" i="1"/>
  <c r="T1059" i="1"/>
  <c r="T1061" i="1"/>
  <c r="T1063" i="1"/>
  <c r="T1067" i="1"/>
  <c r="T1069" i="1"/>
  <c r="T1071" i="1"/>
  <c r="T1073" i="1"/>
  <c r="T1075" i="1"/>
  <c r="R1107" i="1"/>
  <c r="R1111" i="1"/>
  <c r="R1147" i="1"/>
  <c r="R1144" i="1" s="1"/>
  <c r="P1161" i="1"/>
  <c r="P1163" i="1"/>
  <c r="P1165" i="1"/>
  <c r="P1167" i="1"/>
  <c r="P1169" i="1"/>
  <c r="P1171" i="1"/>
  <c r="P1173" i="1"/>
  <c r="P1175" i="1"/>
  <c r="P1177" i="1"/>
  <c r="P1179" i="1"/>
  <c r="P1181" i="1"/>
  <c r="P1183" i="1"/>
  <c r="P1185" i="1"/>
  <c r="P1187" i="1"/>
  <c r="T1190" i="1"/>
  <c r="R1193" i="1"/>
  <c r="P1195" i="1"/>
  <c r="T1198" i="1"/>
  <c r="R1201" i="1"/>
  <c r="P1203" i="1"/>
  <c r="V1203" i="1" s="1"/>
  <c r="W1203" i="1" s="1"/>
  <c r="T1206" i="1"/>
  <c r="R1209" i="1"/>
  <c r="P1211" i="1"/>
  <c r="T1214" i="1"/>
  <c r="R955" i="1"/>
  <c r="R953" i="1" s="1"/>
  <c r="T963" i="1"/>
  <c r="R967" i="1"/>
  <c r="R989" i="1"/>
  <c r="R1077" i="1"/>
  <c r="R1086" i="1"/>
  <c r="R1088" i="1"/>
  <c r="R1090" i="1"/>
  <c r="R1094" i="1"/>
  <c r="R1096" i="1"/>
  <c r="R1098" i="1"/>
  <c r="R1100" i="1"/>
  <c r="R1102" i="1"/>
  <c r="T1107" i="1"/>
  <c r="T1111" i="1"/>
  <c r="P1133" i="1"/>
  <c r="V1133" i="1" s="1"/>
  <c r="W1133" i="1" s="1"/>
  <c r="R1139" i="1"/>
  <c r="T1145" i="1"/>
  <c r="R1161" i="1"/>
  <c r="R1163" i="1"/>
  <c r="R1165" i="1"/>
  <c r="R1167" i="1"/>
  <c r="R1169" i="1"/>
  <c r="R1171" i="1"/>
  <c r="R1173" i="1"/>
  <c r="R1175" i="1"/>
  <c r="R1177" i="1"/>
  <c r="R1179" i="1"/>
  <c r="R1181" i="1"/>
  <c r="R1183" i="1"/>
  <c r="R1185" i="1"/>
  <c r="R1187" i="1"/>
  <c r="P1189" i="1"/>
  <c r="R1195" i="1"/>
  <c r="P1197" i="1"/>
  <c r="T1200" i="1"/>
  <c r="R1203" i="1"/>
  <c r="R1211" i="1"/>
  <c r="W1083" i="1"/>
  <c r="R1131" i="1"/>
  <c r="V14" i="1"/>
  <c r="W14" i="1" s="1"/>
  <c r="V19" i="1"/>
  <c r="W19" i="1" s="1"/>
  <c r="V31" i="1"/>
  <c r="W31" i="1" s="1"/>
  <c r="V39" i="1"/>
  <c r="W39" i="1" s="1"/>
  <c r="V47" i="1"/>
  <c r="W47" i="1" s="1"/>
  <c r="V55" i="1"/>
  <c r="W55" i="1" s="1"/>
  <c r="V66" i="1"/>
  <c r="W66" i="1" s="1"/>
  <c r="V64" i="1"/>
  <c r="W64" i="1" s="1"/>
  <c r="V9" i="1"/>
  <c r="W9" i="1" s="1"/>
  <c r="V16" i="1"/>
  <c r="W16" i="1" s="1"/>
  <c r="V35" i="1"/>
  <c r="W35" i="1" s="1"/>
  <c r="V45" i="1"/>
  <c r="W45" i="1" s="1"/>
  <c r="V52" i="1"/>
  <c r="W52" i="1" s="1"/>
  <c r="V96" i="1"/>
  <c r="W96" i="1" s="1"/>
  <c r="V49" i="1"/>
  <c r="W49" i="1" s="1"/>
  <c r="V60" i="1"/>
  <c r="W60" i="1" s="1"/>
  <c r="R9" i="1"/>
  <c r="R14" i="1"/>
  <c r="R16" i="1"/>
  <c r="R19" i="1"/>
  <c r="W23" i="1"/>
  <c r="R31" i="1"/>
  <c r="R35" i="1"/>
  <c r="R39" i="1"/>
  <c r="R45" i="1"/>
  <c r="R52" i="1"/>
  <c r="R60" i="1"/>
  <c r="R64" i="1"/>
  <c r="V65" i="1"/>
  <c r="W65" i="1" s="1"/>
  <c r="T69" i="1"/>
  <c r="T72" i="1"/>
  <c r="T76" i="1"/>
  <c r="T80" i="1"/>
  <c r="W82" i="1"/>
  <c r="T83" i="1"/>
  <c r="T86" i="1"/>
  <c r="T89" i="1"/>
  <c r="T92" i="1"/>
  <c r="V95" i="1"/>
  <c r="T100" i="1"/>
  <c r="T104" i="1"/>
  <c r="T106" i="1"/>
  <c r="T108" i="1"/>
  <c r="W110" i="1"/>
  <c r="T112" i="1"/>
  <c r="W116" i="1"/>
  <c r="T118" i="1"/>
  <c r="T124" i="1"/>
  <c r="W126" i="1"/>
  <c r="T128" i="1"/>
  <c r="T132" i="1"/>
  <c r="T136" i="1"/>
  <c r="W138" i="1"/>
  <c r="T140" i="1"/>
  <c r="W142" i="1"/>
  <c r="T143" i="1"/>
  <c r="T147" i="1"/>
  <c r="V155" i="1"/>
  <c r="W155" i="1" s="1"/>
  <c r="T162" i="1"/>
  <c r="R162" i="1"/>
  <c r="V164" i="1"/>
  <c r="W164" i="1" s="1"/>
  <c r="T173" i="1"/>
  <c r="R173" i="1"/>
  <c r="T182" i="1"/>
  <c r="R182" i="1"/>
  <c r="V184" i="1"/>
  <c r="W184" i="1" s="1"/>
  <c r="R193" i="1"/>
  <c r="P193" i="1"/>
  <c r="R203" i="1"/>
  <c r="P203" i="1"/>
  <c r="V204" i="1"/>
  <c r="W204" i="1" s="1"/>
  <c r="T218" i="1"/>
  <c r="R218" i="1"/>
  <c r="P218" i="1"/>
  <c r="V302" i="1"/>
  <c r="W302" i="1" s="1"/>
  <c r="V421" i="1"/>
  <c r="W421" i="1" s="1"/>
  <c r="P7" i="1"/>
  <c r="T9" i="1"/>
  <c r="P12" i="1"/>
  <c r="T14" i="1"/>
  <c r="P15" i="1"/>
  <c r="T16" i="1"/>
  <c r="P17" i="1"/>
  <c r="T19" i="1"/>
  <c r="V25" i="1"/>
  <c r="W25" i="1" s="1"/>
  <c r="T31" i="1"/>
  <c r="P33" i="1"/>
  <c r="T35" i="1"/>
  <c r="P37" i="1"/>
  <c r="T39" i="1"/>
  <c r="P41" i="1"/>
  <c r="T45" i="1"/>
  <c r="P46" i="1"/>
  <c r="T47" i="1"/>
  <c r="P48" i="1"/>
  <c r="T49" i="1"/>
  <c r="P50" i="1"/>
  <c r="T52" i="1"/>
  <c r="P54" i="1"/>
  <c r="T55" i="1"/>
  <c r="P57" i="1"/>
  <c r="T60" i="1"/>
  <c r="P63" i="1"/>
  <c r="T64" i="1"/>
  <c r="T151" i="1"/>
  <c r="R151" i="1"/>
  <c r="V160" i="1"/>
  <c r="W160" i="1" s="1"/>
  <c r="P162" i="1"/>
  <c r="V165" i="1"/>
  <c r="W165" i="1" s="1"/>
  <c r="T170" i="1"/>
  <c r="R170" i="1"/>
  <c r="V171" i="1"/>
  <c r="W171" i="1" s="1"/>
  <c r="P173" i="1"/>
  <c r="V180" i="1"/>
  <c r="W180" i="1" s="1"/>
  <c r="T193" i="1"/>
  <c r="R201" i="1"/>
  <c r="P201" i="1"/>
  <c r="T203" i="1"/>
  <c r="T221" i="1"/>
  <c r="R221" i="1"/>
  <c r="P221" i="1"/>
  <c r="V224" i="1"/>
  <c r="V364" i="1"/>
  <c r="W364" i="1" s="1"/>
  <c r="V368" i="1"/>
  <c r="W368" i="1" s="1"/>
  <c r="V370" i="1"/>
  <c r="W370" i="1" s="1"/>
  <c r="V372" i="1"/>
  <c r="W372" i="1" s="1"/>
  <c r="V376" i="1"/>
  <c r="W376" i="1" s="1"/>
  <c r="V380" i="1"/>
  <c r="W380" i="1" s="1"/>
  <c r="V402" i="1"/>
  <c r="V405" i="1"/>
  <c r="W405" i="1" s="1"/>
  <c r="V427" i="1"/>
  <c r="W427" i="1" s="1"/>
  <c r="R7" i="1"/>
  <c r="R12" i="1"/>
  <c r="R15" i="1"/>
  <c r="R17" i="1"/>
  <c r="R33" i="1"/>
  <c r="R37" i="1"/>
  <c r="R41" i="1"/>
  <c r="R46" i="1"/>
  <c r="R48" i="1"/>
  <c r="R50" i="1"/>
  <c r="R54" i="1"/>
  <c r="R57" i="1"/>
  <c r="R63" i="1"/>
  <c r="R65" i="1"/>
  <c r="P69" i="1"/>
  <c r="P72" i="1"/>
  <c r="P76" i="1"/>
  <c r="P80" i="1"/>
  <c r="P83" i="1"/>
  <c r="P86" i="1"/>
  <c r="P89" i="1"/>
  <c r="P92" i="1"/>
  <c r="R95" i="1"/>
  <c r="R94" i="1" s="1"/>
  <c r="P100" i="1"/>
  <c r="P104" i="1"/>
  <c r="P106" i="1"/>
  <c r="P108" i="1"/>
  <c r="P112" i="1"/>
  <c r="P118" i="1"/>
  <c r="P124" i="1"/>
  <c r="P128" i="1"/>
  <c r="P132" i="1"/>
  <c r="P136" i="1"/>
  <c r="P140" i="1"/>
  <c r="P143" i="1"/>
  <c r="P147" i="1"/>
  <c r="P151" i="1"/>
  <c r="T167" i="1"/>
  <c r="R167" i="1"/>
  <c r="V169" i="1"/>
  <c r="W169" i="1" s="1"/>
  <c r="P170" i="1"/>
  <c r="V182" i="1"/>
  <c r="W182" i="1" s="1"/>
  <c r="T189" i="1"/>
  <c r="R189" i="1"/>
  <c r="V190" i="1"/>
  <c r="W190" i="1" s="1"/>
  <c r="W194" i="1"/>
  <c r="R197" i="1"/>
  <c r="P197" i="1"/>
  <c r="T201" i="1"/>
  <c r="T207" i="1"/>
  <c r="R207" i="1"/>
  <c r="P207" i="1"/>
  <c r="V296" i="1"/>
  <c r="P295" i="1"/>
  <c r="G19" i="2" s="1"/>
  <c r="V327" i="1"/>
  <c r="W327" i="1" s="1"/>
  <c r="V475" i="1"/>
  <c r="W475" i="1" s="1"/>
  <c r="R156" i="1"/>
  <c r="P156" i="1"/>
  <c r="T165" i="1"/>
  <c r="R165" i="1"/>
  <c r="V166" i="1"/>
  <c r="W166" i="1" s="1"/>
  <c r="P167" i="1"/>
  <c r="V177" i="1"/>
  <c r="P176" i="1"/>
  <c r="G14" i="2" s="1"/>
  <c r="T185" i="1"/>
  <c r="R185" i="1"/>
  <c r="V187" i="1"/>
  <c r="W187" i="1" s="1"/>
  <c r="P189" i="1"/>
  <c r="P179" i="1" s="1"/>
  <c r="G15" i="2" s="1"/>
  <c r="R195" i="1"/>
  <c r="P195" i="1"/>
  <c r="T197" i="1"/>
  <c r="W202" i="1"/>
  <c r="T212" i="1"/>
  <c r="R212" i="1"/>
  <c r="P212" i="1"/>
  <c r="V226" i="1"/>
  <c r="W226" i="1" s="1"/>
  <c r="V299" i="1"/>
  <c r="W299" i="1" s="1"/>
  <c r="T304" i="1"/>
  <c r="T401" i="1"/>
  <c r="V414" i="1"/>
  <c r="W414" i="1" s="1"/>
  <c r="V462" i="1"/>
  <c r="W462" i="1" s="1"/>
  <c r="W230" i="1"/>
  <c r="W233" i="1"/>
  <c r="W297" i="1"/>
  <c r="W300" i="1"/>
  <c r="W325" i="1"/>
  <c r="P367" i="1"/>
  <c r="P369" i="1"/>
  <c r="P371" i="1"/>
  <c r="P374" i="1"/>
  <c r="P378" i="1"/>
  <c r="P381" i="1"/>
  <c r="P403" i="1"/>
  <c r="P412" i="1"/>
  <c r="P415" i="1"/>
  <c r="P422" i="1"/>
  <c r="P420" i="1" s="1"/>
  <c r="G29" i="2" s="1"/>
  <c r="R429" i="1"/>
  <c r="P431" i="1"/>
  <c r="V453" i="1"/>
  <c r="T460" i="1"/>
  <c r="R460" i="1"/>
  <c r="V461" i="1"/>
  <c r="W461" i="1" s="1"/>
  <c r="V465" i="1"/>
  <c r="W465" i="1" s="1"/>
  <c r="T471" i="1"/>
  <c r="R471" i="1"/>
  <c r="V473" i="1"/>
  <c r="W473" i="1" s="1"/>
  <c r="V477" i="1"/>
  <c r="W477" i="1" s="1"/>
  <c r="R481" i="1"/>
  <c r="P481" i="1"/>
  <c r="R484" i="1"/>
  <c r="P484" i="1"/>
  <c r="R488" i="1"/>
  <c r="P488" i="1"/>
  <c r="V500" i="1"/>
  <c r="W500" i="1" s="1"/>
  <c r="T504" i="1"/>
  <c r="R504" i="1"/>
  <c r="P504" i="1"/>
  <c r="R224" i="1"/>
  <c r="R227" i="1"/>
  <c r="V229" i="1"/>
  <c r="W229" i="1" s="1"/>
  <c r="R230" i="1"/>
  <c r="V231" i="1"/>
  <c r="W231" i="1" s="1"/>
  <c r="R233" i="1"/>
  <c r="V234" i="1"/>
  <c r="W234" i="1" s="1"/>
  <c r="R237" i="1"/>
  <c r="P242" i="1"/>
  <c r="P244" i="1"/>
  <c r="P246" i="1"/>
  <c r="P248" i="1"/>
  <c r="P250" i="1"/>
  <c r="P252" i="1"/>
  <c r="P254" i="1"/>
  <c r="P256" i="1"/>
  <c r="P258" i="1"/>
  <c r="P260" i="1"/>
  <c r="P262" i="1"/>
  <c r="P264" i="1"/>
  <c r="P266" i="1"/>
  <c r="P268" i="1"/>
  <c r="P270" i="1"/>
  <c r="P272" i="1"/>
  <c r="P274" i="1"/>
  <c r="P276" i="1"/>
  <c r="P278" i="1"/>
  <c r="P280" i="1"/>
  <c r="P282" i="1"/>
  <c r="P284" i="1"/>
  <c r="P286" i="1"/>
  <c r="P288" i="1"/>
  <c r="P290" i="1"/>
  <c r="P292" i="1"/>
  <c r="R297" i="1"/>
  <c r="R300" i="1"/>
  <c r="P305" i="1"/>
  <c r="P309" i="1"/>
  <c r="P312" i="1"/>
  <c r="P316" i="1"/>
  <c r="P319" i="1"/>
  <c r="P322" i="1"/>
  <c r="R325" i="1"/>
  <c r="R324" i="1" s="1"/>
  <c r="P330" i="1"/>
  <c r="P332" i="1"/>
  <c r="P335" i="1"/>
  <c r="P337" i="1"/>
  <c r="P339" i="1"/>
  <c r="P342" i="1"/>
  <c r="P345" i="1"/>
  <c r="P347" i="1"/>
  <c r="P349" i="1"/>
  <c r="P351" i="1"/>
  <c r="P355" i="1"/>
  <c r="P357" i="1"/>
  <c r="P359" i="1"/>
  <c r="R367" i="1"/>
  <c r="R369" i="1"/>
  <c r="R371" i="1"/>
  <c r="R374" i="1"/>
  <c r="R378" i="1"/>
  <c r="R381" i="1"/>
  <c r="P386" i="1"/>
  <c r="P388" i="1"/>
  <c r="P391" i="1"/>
  <c r="P394" i="1"/>
  <c r="P397" i="1"/>
  <c r="R403" i="1"/>
  <c r="P408" i="1"/>
  <c r="R412" i="1"/>
  <c r="R415" i="1"/>
  <c r="P417" i="1"/>
  <c r="G28" i="2" s="1"/>
  <c r="R422" i="1"/>
  <c r="T429" i="1"/>
  <c r="R431" i="1"/>
  <c r="R433" i="1"/>
  <c r="P435" i="1"/>
  <c r="W436" i="1"/>
  <c r="R442" i="1"/>
  <c r="P442" i="1"/>
  <c r="R445" i="1"/>
  <c r="P445" i="1"/>
  <c r="R449" i="1"/>
  <c r="P449" i="1"/>
  <c r="T458" i="1"/>
  <c r="R458" i="1"/>
  <c r="V459" i="1"/>
  <c r="W459" i="1" s="1"/>
  <c r="P460" i="1"/>
  <c r="T468" i="1"/>
  <c r="R468" i="1"/>
  <c r="V470" i="1"/>
  <c r="W470" i="1" s="1"/>
  <c r="P471" i="1"/>
  <c r="T481" i="1"/>
  <c r="T484" i="1"/>
  <c r="T488" i="1"/>
  <c r="V503" i="1"/>
  <c r="W503" i="1" s="1"/>
  <c r="T506" i="1"/>
  <c r="R506" i="1"/>
  <c r="P506" i="1"/>
  <c r="R670" i="1"/>
  <c r="V209" i="1"/>
  <c r="W209" i="1" s="1"/>
  <c r="V219" i="1"/>
  <c r="W219" i="1" s="1"/>
  <c r="V241" i="1"/>
  <c r="W241" i="1" s="1"/>
  <c r="R242" i="1"/>
  <c r="V243" i="1"/>
  <c r="W243" i="1" s="1"/>
  <c r="R244" i="1"/>
  <c r="V245" i="1"/>
  <c r="W245" i="1" s="1"/>
  <c r="R246" i="1"/>
  <c r="V247" i="1"/>
  <c r="W247" i="1" s="1"/>
  <c r="R248" i="1"/>
  <c r="V249" i="1"/>
  <c r="W249" i="1" s="1"/>
  <c r="R250" i="1"/>
  <c r="V251" i="1"/>
  <c r="W251" i="1" s="1"/>
  <c r="R252" i="1"/>
  <c r="V253" i="1"/>
  <c r="W253" i="1" s="1"/>
  <c r="R254" i="1"/>
  <c r="V255" i="1"/>
  <c r="W255" i="1" s="1"/>
  <c r="R256" i="1"/>
  <c r="V257" i="1"/>
  <c r="W257" i="1" s="1"/>
  <c r="R258" i="1"/>
  <c r="V259" i="1"/>
  <c r="W259" i="1" s="1"/>
  <c r="R260" i="1"/>
  <c r="R262" i="1"/>
  <c r="V263" i="1"/>
  <c r="W263" i="1" s="1"/>
  <c r="R264" i="1"/>
  <c r="R266" i="1"/>
  <c r="V267" i="1"/>
  <c r="W267" i="1" s="1"/>
  <c r="R268" i="1"/>
  <c r="V269" i="1"/>
  <c r="W269" i="1" s="1"/>
  <c r="R270" i="1"/>
  <c r="V271" i="1"/>
  <c r="W271" i="1" s="1"/>
  <c r="R272" i="1"/>
  <c r="R274" i="1"/>
  <c r="V275" i="1"/>
  <c r="W275" i="1" s="1"/>
  <c r="R276" i="1"/>
  <c r="V277" i="1"/>
  <c r="W277" i="1" s="1"/>
  <c r="R278" i="1"/>
  <c r="V279" i="1"/>
  <c r="W279" i="1" s="1"/>
  <c r="R280" i="1"/>
  <c r="V281" i="1"/>
  <c r="W281" i="1" s="1"/>
  <c r="R282" i="1"/>
  <c r="R284" i="1"/>
  <c r="R286" i="1"/>
  <c r="V287" i="1"/>
  <c r="W287" i="1" s="1"/>
  <c r="R288" i="1"/>
  <c r="V289" i="1"/>
  <c r="W289" i="1" s="1"/>
  <c r="R290" i="1"/>
  <c r="V291" i="1"/>
  <c r="W291" i="1" s="1"/>
  <c r="R292" i="1"/>
  <c r="R305" i="1"/>
  <c r="V307" i="1"/>
  <c r="W307" i="1" s="1"/>
  <c r="R309" i="1"/>
  <c r="V310" i="1"/>
  <c r="W310" i="1" s="1"/>
  <c r="R312" i="1"/>
  <c r="V314" i="1"/>
  <c r="W314" i="1" s="1"/>
  <c r="R316" i="1"/>
  <c r="V317" i="1"/>
  <c r="W317" i="1" s="1"/>
  <c r="R319" i="1"/>
  <c r="V321" i="1"/>
  <c r="W321" i="1" s="1"/>
  <c r="R322" i="1"/>
  <c r="P324" i="1"/>
  <c r="G21" i="2" s="1"/>
  <c r="R330" i="1"/>
  <c r="V331" i="1"/>
  <c r="W331" i="1" s="1"/>
  <c r="R332" i="1"/>
  <c r="V334" i="1"/>
  <c r="W334" i="1" s="1"/>
  <c r="R335" i="1"/>
  <c r="V336" i="1"/>
  <c r="W336" i="1" s="1"/>
  <c r="R337" i="1"/>
  <c r="V338" i="1"/>
  <c r="W338" i="1" s="1"/>
  <c r="R339" i="1"/>
  <c r="V340" i="1"/>
  <c r="W340" i="1" s="1"/>
  <c r="R342" i="1"/>
  <c r="V344" i="1"/>
  <c r="W344" i="1" s="1"/>
  <c r="R345" i="1"/>
  <c r="V346" i="1"/>
  <c r="W346" i="1" s="1"/>
  <c r="R347" i="1"/>
  <c r="V348" i="1"/>
  <c r="W348" i="1" s="1"/>
  <c r="R349" i="1"/>
  <c r="V350" i="1"/>
  <c r="W350" i="1" s="1"/>
  <c r="R351" i="1"/>
  <c r="R355" i="1"/>
  <c r="V356" i="1"/>
  <c r="W356" i="1" s="1"/>
  <c r="R357" i="1"/>
  <c r="R359" i="1"/>
  <c r="V361" i="1"/>
  <c r="W361" i="1" s="1"/>
  <c r="R386" i="1"/>
  <c r="V387" i="1"/>
  <c r="W387" i="1" s="1"/>
  <c r="R388" i="1"/>
  <c r="V389" i="1"/>
  <c r="W389" i="1" s="1"/>
  <c r="R391" i="1"/>
  <c r="V392" i="1"/>
  <c r="W392" i="1" s="1"/>
  <c r="R394" i="1"/>
  <c r="V399" i="1"/>
  <c r="W399" i="1" s="1"/>
  <c r="V418" i="1"/>
  <c r="V417" i="1" s="1"/>
  <c r="M28" i="2" s="1"/>
  <c r="O28" i="2" s="1"/>
  <c r="T433" i="1"/>
  <c r="R435" i="1"/>
  <c r="R436" i="1"/>
  <c r="W439" i="1"/>
  <c r="T442" i="1"/>
  <c r="T445" i="1"/>
  <c r="T453" i="1"/>
  <c r="R453" i="1"/>
  <c r="V455" i="1"/>
  <c r="W455" i="1" s="1"/>
  <c r="T465" i="1"/>
  <c r="R465" i="1"/>
  <c r="V467" i="1"/>
  <c r="W467" i="1" s="1"/>
  <c r="T477" i="1"/>
  <c r="R477" i="1"/>
  <c r="V478" i="1"/>
  <c r="W478" i="1" s="1"/>
  <c r="W493" i="1"/>
  <c r="T498" i="1"/>
  <c r="R498" i="1"/>
  <c r="P498" i="1"/>
  <c r="V505" i="1"/>
  <c r="W505" i="1" s="1"/>
  <c r="V508" i="1"/>
  <c r="W508" i="1" s="1"/>
  <c r="V513" i="1"/>
  <c r="W513" i="1" s="1"/>
  <c r="V519" i="1"/>
  <c r="W519" i="1" s="1"/>
  <c r="V523" i="1"/>
  <c r="W523" i="1" s="1"/>
  <c r="V527" i="1"/>
  <c r="W527" i="1" s="1"/>
  <c r="V532" i="1"/>
  <c r="W532" i="1" s="1"/>
  <c r="V536" i="1"/>
  <c r="W536" i="1" s="1"/>
  <c r="V539" i="1"/>
  <c r="W539" i="1" s="1"/>
  <c r="V545" i="1"/>
  <c r="W545" i="1" s="1"/>
  <c r="V651" i="1"/>
  <c r="W651" i="1" s="1"/>
  <c r="V653" i="1"/>
  <c r="W653" i="1" s="1"/>
  <c r="V655" i="1"/>
  <c r="W655" i="1" s="1"/>
  <c r="V657" i="1"/>
  <c r="W657" i="1" s="1"/>
  <c r="V659" i="1"/>
  <c r="W659" i="1" s="1"/>
  <c r="V661" i="1"/>
  <c r="W661" i="1" s="1"/>
  <c r="V663" i="1"/>
  <c r="W663" i="1" s="1"/>
  <c r="V665" i="1"/>
  <c r="W665" i="1" s="1"/>
  <c r="V667" i="1"/>
  <c r="W667" i="1" s="1"/>
  <c r="W429" i="1"/>
  <c r="V433" i="1"/>
  <c r="W433" i="1" s="1"/>
  <c r="P452" i="1"/>
  <c r="G33" i="2" s="1"/>
  <c r="T462" i="1"/>
  <c r="R462" i="1"/>
  <c r="V463" i="1"/>
  <c r="W463" i="1" s="1"/>
  <c r="T475" i="1"/>
  <c r="R475" i="1"/>
  <c r="V476" i="1"/>
  <c r="W476" i="1" s="1"/>
  <c r="T502" i="1"/>
  <c r="R502" i="1"/>
  <c r="P502" i="1"/>
  <c r="V590" i="1"/>
  <c r="V594" i="1"/>
  <c r="W594" i="1" s="1"/>
  <c r="V598" i="1"/>
  <c r="W598" i="1" s="1"/>
  <c r="V602" i="1"/>
  <c r="W602" i="1" s="1"/>
  <c r="V604" i="1"/>
  <c r="W604" i="1" s="1"/>
  <c r="V609" i="1"/>
  <c r="W609" i="1" s="1"/>
  <c r="V614" i="1"/>
  <c r="W614" i="1" s="1"/>
  <c r="V620" i="1"/>
  <c r="W620" i="1" s="1"/>
  <c r="V624" i="1"/>
  <c r="W624" i="1" s="1"/>
  <c r="V680" i="1"/>
  <c r="V691" i="1"/>
  <c r="W691" i="1" s="1"/>
  <c r="V694" i="1"/>
  <c r="W694" i="1" s="1"/>
  <c r="V696" i="1"/>
  <c r="W696" i="1" s="1"/>
  <c r="V698" i="1"/>
  <c r="W698" i="1" s="1"/>
  <c r="V702" i="1"/>
  <c r="W702" i="1" s="1"/>
  <c r="P510" i="1"/>
  <c r="P515" i="1"/>
  <c r="P521" i="1"/>
  <c r="P525" i="1"/>
  <c r="P531" i="1"/>
  <c r="P534" i="1"/>
  <c r="P538" i="1"/>
  <c r="P542" i="1"/>
  <c r="P547" i="1"/>
  <c r="P575" i="1"/>
  <c r="P592" i="1"/>
  <c r="P596" i="1"/>
  <c r="P600" i="1"/>
  <c r="P603" i="1"/>
  <c r="P606" i="1"/>
  <c r="P611" i="1"/>
  <c r="P618" i="1"/>
  <c r="P621" i="1"/>
  <c r="P625" i="1"/>
  <c r="P650" i="1"/>
  <c r="P652" i="1"/>
  <c r="P654" i="1"/>
  <c r="P656" i="1"/>
  <c r="P658" i="1"/>
  <c r="P660" i="1"/>
  <c r="P662" i="1"/>
  <c r="P664" i="1"/>
  <c r="P666" i="1"/>
  <c r="P668" i="1"/>
  <c r="P682" i="1"/>
  <c r="P690" i="1"/>
  <c r="P692" i="1"/>
  <c r="P695" i="1"/>
  <c r="P697" i="1"/>
  <c r="P700" i="1"/>
  <c r="R703" i="1"/>
  <c r="P704" i="1"/>
  <c r="W705" i="1"/>
  <c r="R707" i="1"/>
  <c r="P707" i="1"/>
  <c r="R718" i="1"/>
  <c r="P718" i="1"/>
  <c r="R736" i="1"/>
  <c r="P736" i="1"/>
  <c r="R746" i="1"/>
  <c r="P746" i="1"/>
  <c r="V752" i="1"/>
  <c r="W752" i="1" s="1"/>
  <c r="V808" i="1"/>
  <c r="W808" i="1" s="1"/>
  <c r="V810" i="1"/>
  <c r="W810" i="1" s="1"/>
  <c r="V812" i="1"/>
  <c r="W812" i="1" s="1"/>
  <c r="V814" i="1"/>
  <c r="W814" i="1" s="1"/>
  <c r="P492" i="1"/>
  <c r="P495" i="1"/>
  <c r="R510" i="1"/>
  <c r="R515" i="1"/>
  <c r="R521" i="1"/>
  <c r="R525" i="1"/>
  <c r="R531" i="1"/>
  <c r="R534" i="1"/>
  <c r="R538" i="1"/>
  <c r="R542" i="1"/>
  <c r="R547" i="1"/>
  <c r="P551" i="1"/>
  <c r="P554" i="1"/>
  <c r="P557" i="1"/>
  <c r="P559" i="1"/>
  <c r="P562" i="1"/>
  <c r="P564" i="1"/>
  <c r="P567" i="1"/>
  <c r="P571" i="1"/>
  <c r="R575" i="1"/>
  <c r="R574" i="1" s="1"/>
  <c r="P580" i="1"/>
  <c r="P582" i="1"/>
  <c r="P586" i="1"/>
  <c r="R592" i="1"/>
  <c r="R596" i="1"/>
  <c r="R600" i="1"/>
  <c r="R603" i="1"/>
  <c r="R606" i="1"/>
  <c r="R611" i="1"/>
  <c r="R618" i="1"/>
  <c r="R621" i="1"/>
  <c r="R625" i="1"/>
  <c r="P631" i="1"/>
  <c r="P634" i="1"/>
  <c r="P639" i="1"/>
  <c r="P642" i="1"/>
  <c r="P646" i="1"/>
  <c r="R650" i="1"/>
  <c r="R652" i="1"/>
  <c r="R654" i="1"/>
  <c r="R656" i="1"/>
  <c r="R658" i="1"/>
  <c r="R660" i="1"/>
  <c r="R662" i="1"/>
  <c r="R664" i="1"/>
  <c r="R666" i="1"/>
  <c r="R668" i="1"/>
  <c r="P672" i="1"/>
  <c r="P675" i="1"/>
  <c r="R682" i="1"/>
  <c r="P687" i="1"/>
  <c r="P684" i="1" s="1"/>
  <c r="G44" i="2" s="1"/>
  <c r="R690" i="1"/>
  <c r="R692" i="1"/>
  <c r="R695" i="1"/>
  <c r="R697" i="1"/>
  <c r="R700" i="1"/>
  <c r="T703" i="1"/>
  <c r="R704" i="1"/>
  <c r="R705" i="1"/>
  <c r="T707" i="1"/>
  <c r="W712" i="1"/>
  <c r="R715" i="1"/>
  <c r="P715" i="1"/>
  <c r="T718" i="1"/>
  <c r="T721" i="1"/>
  <c r="R721" i="1"/>
  <c r="T726" i="1"/>
  <c r="R726" i="1"/>
  <c r="T728" i="1"/>
  <c r="R728" i="1"/>
  <c r="T730" i="1"/>
  <c r="R730" i="1"/>
  <c r="T732" i="1"/>
  <c r="R732" i="1"/>
  <c r="T736" i="1"/>
  <c r="W740" i="1"/>
  <c r="R744" i="1"/>
  <c r="P744" i="1"/>
  <c r="T746" i="1"/>
  <c r="V796" i="1"/>
  <c r="V795" i="1" s="1"/>
  <c r="M56" i="2" s="1"/>
  <c r="P795" i="1"/>
  <c r="G56" i="2" s="1"/>
  <c r="V826" i="1"/>
  <c r="V829" i="1"/>
  <c r="W829" i="1" s="1"/>
  <c r="V831" i="1"/>
  <c r="W831" i="1" s="1"/>
  <c r="V834" i="1"/>
  <c r="W834" i="1" s="1"/>
  <c r="V845" i="1"/>
  <c r="W845" i="1" s="1"/>
  <c r="V847" i="1"/>
  <c r="W847" i="1" s="1"/>
  <c r="V849" i="1"/>
  <c r="W849" i="1" s="1"/>
  <c r="V550" i="1"/>
  <c r="V552" i="1"/>
  <c r="W552" i="1" s="1"/>
  <c r="V556" i="1"/>
  <c r="W556" i="1" s="1"/>
  <c r="V561" i="1"/>
  <c r="W561" i="1" s="1"/>
  <c r="V563" i="1"/>
  <c r="W563" i="1" s="1"/>
  <c r="V565" i="1"/>
  <c r="W565" i="1" s="1"/>
  <c r="V569" i="1"/>
  <c r="W569" i="1" s="1"/>
  <c r="V581" i="1"/>
  <c r="W581" i="1" s="1"/>
  <c r="V584" i="1"/>
  <c r="W584" i="1" s="1"/>
  <c r="V587" i="1"/>
  <c r="W587" i="1" s="1"/>
  <c r="V628" i="1"/>
  <c r="V632" i="1"/>
  <c r="W632" i="1" s="1"/>
  <c r="V635" i="1"/>
  <c r="W635" i="1" s="1"/>
  <c r="V640" i="1"/>
  <c r="W640" i="1" s="1"/>
  <c r="V647" i="1"/>
  <c r="W647" i="1" s="1"/>
  <c r="V671" i="1"/>
  <c r="V674" i="1"/>
  <c r="W674" i="1" s="1"/>
  <c r="T705" i="1"/>
  <c r="W708" i="1"/>
  <c r="R713" i="1"/>
  <c r="P713" i="1"/>
  <c r="T715" i="1"/>
  <c r="P721" i="1"/>
  <c r="P726" i="1"/>
  <c r="P728" i="1"/>
  <c r="P730" i="1"/>
  <c r="P732" i="1"/>
  <c r="R741" i="1"/>
  <c r="P741" i="1"/>
  <c r="T744" i="1"/>
  <c r="V776" i="1"/>
  <c r="V779" i="1"/>
  <c r="W779" i="1" s="1"/>
  <c r="V783" i="1"/>
  <c r="W783" i="1" s="1"/>
  <c r="V785" i="1"/>
  <c r="W785" i="1" s="1"/>
  <c r="V788" i="1"/>
  <c r="W788" i="1" s="1"/>
  <c r="V821" i="1"/>
  <c r="W821" i="1" s="1"/>
  <c r="V881" i="1"/>
  <c r="W703" i="1"/>
  <c r="R710" i="1"/>
  <c r="P710" i="1"/>
  <c r="R739" i="1"/>
  <c r="P739" i="1"/>
  <c r="R748" i="1"/>
  <c r="P748" i="1"/>
  <c r="V761" i="1"/>
  <c r="V764" i="1"/>
  <c r="W764" i="1" s="1"/>
  <c r="P751" i="1"/>
  <c r="P754" i="1"/>
  <c r="P763" i="1"/>
  <c r="P760" i="1" s="1"/>
  <c r="G50" i="2" s="1"/>
  <c r="P778" i="1"/>
  <c r="P781" i="1"/>
  <c r="P784" i="1"/>
  <c r="P786" i="1"/>
  <c r="P789" i="1"/>
  <c r="P809" i="1"/>
  <c r="P811" i="1"/>
  <c r="P813" i="1"/>
  <c r="P820" i="1"/>
  <c r="P828" i="1"/>
  <c r="P830" i="1"/>
  <c r="P833" i="1"/>
  <c r="P835" i="1"/>
  <c r="P846" i="1"/>
  <c r="P848" i="1"/>
  <c r="P850" i="1"/>
  <c r="R866" i="1"/>
  <c r="P866" i="1"/>
  <c r="R874" i="1"/>
  <c r="P874" i="1"/>
  <c r="V883" i="1"/>
  <c r="W883" i="1" s="1"/>
  <c r="T887" i="1"/>
  <c r="R887" i="1"/>
  <c r="T889" i="1"/>
  <c r="R889" i="1"/>
  <c r="T891" i="1"/>
  <c r="R891" i="1"/>
  <c r="T893" i="1"/>
  <c r="R893" i="1"/>
  <c r="V992" i="1"/>
  <c r="W992" i="1" s="1"/>
  <c r="V727" i="1"/>
  <c r="W727" i="1" s="1"/>
  <c r="V731" i="1"/>
  <c r="W731" i="1" s="1"/>
  <c r="R751" i="1"/>
  <c r="R754" i="1"/>
  <c r="P756" i="1"/>
  <c r="G49" i="2" s="1"/>
  <c r="R763" i="1"/>
  <c r="P767" i="1"/>
  <c r="P772" i="1"/>
  <c r="R778" i="1"/>
  <c r="R781" i="1"/>
  <c r="R784" i="1"/>
  <c r="R786" i="1"/>
  <c r="R789" i="1"/>
  <c r="P799" i="1"/>
  <c r="R809" i="1"/>
  <c r="R811" i="1"/>
  <c r="R813" i="1"/>
  <c r="P817" i="1"/>
  <c r="R820" i="1"/>
  <c r="R819" i="1" s="1"/>
  <c r="R828" i="1"/>
  <c r="R830" i="1"/>
  <c r="R833" i="1"/>
  <c r="R835" i="1"/>
  <c r="P841" i="1"/>
  <c r="R846" i="1"/>
  <c r="R848" i="1"/>
  <c r="R850" i="1"/>
  <c r="P854" i="1"/>
  <c r="P856" i="1"/>
  <c r="P858" i="1"/>
  <c r="R864" i="1"/>
  <c r="P864" i="1"/>
  <c r="T866" i="1"/>
  <c r="W869" i="1"/>
  <c r="R872" i="1"/>
  <c r="P872" i="1"/>
  <c r="T874" i="1"/>
  <c r="W877" i="1"/>
  <c r="T885" i="1"/>
  <c r="R885" i="1"/>
  <c r="V886" i="1"/>
  <c r="W886" i="1" s="1"/>
  <c r="P887" i="1"/>
  <c r="P889" i="1"/>
  <c r="P891" i="1"/>
  <c r="P893" i="1"/>
  <c r="T897" i="1"/>
  <c r="R897" i="1"/>
  <c r="P897" i="1"/>
  <c r="T901" i="1"/>
  <c r="R901" i="1"/>
  <c r="P901" i="1"/>
  <c r="V984" i="1"/>
  <c r="W984" i="1" s="1"/>
  <c r="V757" i="1"/>
  <c r="V756" i="1" s="1"/>
  <c r="M49" i="2" s="1"/>
  <c r="O49" i="2" s="1"/>
  <c r="V768" i="1"/>
  <c r="W768" i="1" s="1"/>
  <c r="V773" i="1"/>
  <c r="V772" i="1" s="1"/>
  <c r="M53" i="2" s="1"/>
  <c r="V842" i="1"/>
  <c r="W842" i="1" s="1"/>
  <c r="V855" i="1"/>
  <c r="W855" i="1" s="1"/>
  <c r="W860" i="1"/>
  <c r="R862" i="1"/>
  <c r="P862" i="1"/>
  <c r="T864" i="1"/>
  <c r="W867" i="1"/>
  <c r="R870" i="1"/>
  <c r="P870" i="1"/>
  <c r="T872" i="1"/>
  <c r="W875" i="1"/>
  <c r="R878" i="1"/>
  <c r="P878" i="1"/>
  <c r="T883" i="1"/>
  <c r="R883" i="1"/>
  <c r="V884" i="1"/>
  <c r="W884" i="1" s="1"/>
  <c r="P885" i="1"/>
  <c r="V976" i="1"/>
  <c r="W976" i="1" s="1"/>
  <c r="V1008" i="1"/>
  <c r="W1008" i="1" s="1"/>
  <c r="R868" i="1"/>
  <c r="P868" i="1"/>
  <c r="R876" i="1"/>
  <c r="P876" i="1"/>
  <c r="T881" i="1"/>
  <c r="R881" i="1"/>
  <c r="V882" i="1"/>
  <c r="W882" i="1" s="1"/>
  <c r="T895" i="1"/>
  <c r="R895" i="1"/>
  <c r="P895" i="1"/>
  <c r="T899" i="1"/>
  <c r="R899" i="1"/>
  <c r="P899" i="1"/>
  <c r="T903" i="1"/>
  <c r="R903" i="1"/>
  <c r="P903" i="1"/>
  <c r="V1000" i="1"/>
  <c r="W1000" i="1" s="1"/>
  <c r="P905" i="1"/>
  <c r="P907" i="1"/>
  <c r="P909" i="1"/>
  <c r="P911" i="1"/>
  <c r="P913" i="1"/>
  <c r="P922" i="1"/>
  <c r="P924" i="1"/>
  <c r="P926" i="1"/>
  <c r="P928" i="1"/>
  <c r="P930" i="1"/>
  <c r="P932" i="1"/>
  <c r="P934" i="1"/>
  <c r="P936" i="1"/>
  <c r="P938" i="1"/>
  <c r="P940" i="1"/>
  <c r="P942" i="1"/>
  <c r="P944" i="1"/>
  <c r="P946" i="1"/>
  <c r="P948" i="1"/>
  <c r="P950" i="1"/>
  <c r="P966" i="1"/>
  <c r="T974" i="1"/>
  <c r="R974" i="1"/>
  <c r="V978" i="1"/>
  <c r="W978" i="1" s="1"/>
  <c r="T982" i="1"/>
  <c r="R982" i="1"/>
  <c r="V983" i="1"/>
  <c r="W983" i="1" s="1"/>
  <c r="V986" i="1"/>
  <c r="W986" i="1" s="1"/>
  <c r="T990" i="1"/>
  <c r="R990" i="1"/>
  <c r="V991" i="1"/>
  <c r="W991" i="1" s="1"/>
  <c r="V994" i="1"/>
  <c r="W994" i="1" s="1"/>
  <c r="T998" i="1"/>
  <c r="R998" i="1"/>
  <c r="V999" i="1"/>
  <c r="W999" i="1" s="1"/>
  <c r="V1002" i="1"/>
  <c r="W1002" i="1" s="1"/>
  <c r="T1006" i="1"/>
  <c r="R1006" i="1"/>
  <c r="V1007" i="1"/>
  <c r="W1007" i="1" s="1"/>
  <c r="V1011" i="1"/>
  <c r="W1011" i="1" s="1"/>
  <c r="T1014" i="1"/>
  <c r="R1014" i="1"/>
  <c r="P1014" i="1"/>
  <c r="V892" i="1"/>
  <c r="W892" i="1" s="1"/>
  <c r="V896" i="1"/>
  <c r="W896" i="1" s="1"/>
  <c r="V898" i="1"/>
  <c r="W898" i="1" s="1"/>
  <c r="V900" i="1"/>
  <c r="W900" i="1" s="1"/>
  <c r="V902" i="1"/>
  <c r="W902" i="1" s="1"/>
  <c r="R905" i="1"/>
  <c r="R907" i="1"/>
  <c r="V908" i="1"/>
  <c r="W908" i="1" s="1"/>
  <c r="R909" i="1"/>
  <c r="V910" i="1"/>
  <c r="W910" i="1" s="1"/>
  <c r="R911" i="1"/>
  <c r="R913" i="1"/>
  <c r="P917" i="1"/>
  <c r="P919" i="1"/>
  <c r="R922" i="1"/>
  <c r="R924" i="1"/>
  <c r="V925" i="1"/>
  <c r="W925" i="1" s="1"/>
  <c r="R926" i="1"/>
  <c r="V927" i="1"/>
  <c r="W927" i="1" s="1"/>
  <c r="R928" i="1"/>
  <c r="R930" i="1"/>
  <c r="R932" i="1"/>
  <c r="V933" i="1"/>
  <c r="W933" i="1" s="1"/>
  <c r="R934" i="1"/>
  <c r="R936" i="1"/>
  <c r="V937" i="1"/>
  <c r="W937" i="1" s="1"/>
  <c r="R938" i="1"/>
  <c r="R940" i="1"/>
  <c r="V941" i="1"/>
  <c r="W941" i="1" s="1"/>
  <c r="R942" i="1"/>
  <c r="V943" i="1"/>
  <c r="W943" i="1" s="1"/>
  <c r="R944" i="1"/>
  <c r="V945" i="1"/>
  <c r="W945" i="1" s="1"/>
  <c r="R946" i="1"/>
  <c r="R948" i="1"/>
  <c r="R950" i="1"/>
  <c r="P954" i="1"/>
  <c r="V958" i="1"/>
  <c r="V957" i="1" s="1"/>
  <c r="M72" i="2" s="1"/>
  <c r="O72" i="2" s="1"/>
  <c r="P961" i="1"/>
  <c r="P963" i="1"/>
  <c r="R966" i="1"/>
  <c r="R965" i="1" s="1"/>
  <c r="V973" i="1"/>
  <c r="P974" i="1"/>
  <c r="T980" i="1"/>
  <c r="R980" i="1"/>
  <c r="V981" i="1"/>
  <c r="W981" i="1" s="1"/>
  <c r="P982" i="1"/>
  <c r="T988" i="1"/>
  <c r="R988" i="1"/>
  <c r="V989" i="1"/>
  <c r="W989" i="1" s="1"/>
  <c r="P990" i="1"/>
  <c r="T996" i="1"/>
  <c r="R996" i="1"/>
  <c r="V997" i="1"/>
  <c r="W997" i="1" s="1"/>
  <c r="P998" i="1"/>
  <c r="T1004" i="1"/>
  <c r="R1004" i="1"/>
  <c r="V1005" i="1"/>
  <c r="W1005" i="1" s="1"/>
  <c r="P1006" i="1"/>
  <c r="V1013" i="1"/>
  <c r="W1013" i="1" s="1"/>
  <c r="T1016" i="1"/>
  <c r="R1016" i="1"/>
  <c r="P1016" i="1"/>
  <c r="V918" i="1"/>
  <c r="W918" i="1" s="1"/>
  <c r="V955" i="1"/>
  <c r="W955" i="1" s="1"/>
  <c r="V962" i="1"/>
  <c r="W962" i="1" s="1"/>
  <c r="T978" i="1"/>
  <c r="R978" i="1"/>
  <c r="V979" i="1"/>
  <c r="W979" i="1" s="1"/>
  <c r="T986" i="1"/>
  <c r="R986" i="1"/>
  <c r="V987" i="1"/>
  <c r="W987" i="1" s="1"/>
  <c r="T994" i="1"/>
  <c r="R994" i="1"/>
  <c r="V995" i="1"/>
  <c r="W995" i="1" s="1"/>
  <c r="T1002" i="1"/>
  <c r="R1002" i="1"/>
  <c r="V1003" i="1"/>
  <c r="W1003" i="1" s="1"/>
  <c r="T1010" i="1"/>
  <c r="R1010" i="1"/>
  <c r="P1010" i="1"/>
  <c r="V1015" i="1"/>
  <c r="W1015" i="1" s="1"/>
  <c r="T976" i="1"/>
  <c r="R976" i="1"/>
  <c r="V977" i="1"/>
  <c r="W977" i="1" s="1"/>
  <c r="T984" i="1"/>
  <c r="R984" i="1"/>
  <c r="V985" i="1"/>
  <c r="W985" i="1" s="1"/>
  <c r="T992" i="1"/>
  <c r="R992" i="1"/>
  <c r="V993" i="1"/>
  <c r="W993" i="1" s="1"/>
  <c r="T1000" i="1"/>
  <c r="R1000" i="1"/>
  <c r="T1008" i="1"/>
  <c r="R1008" i="1"/>
  <c r="V1009" i="1"/>
  <c r="W1009" i="1" s="1"/>
  <c r="T1012" i="1"/>
  <c r="R1012" i="1"/>
  <c r="P1012" i="1"/>
  <c r="V1017" i="1"/>
  <c r="W1017" i="1" s="1"/>
  <c r="V1019" i="1"/>
  <c r="W1019" i="1" s="1"/>
  <c r="V1021" i="1"/>
  <c r="W1021" i="1" s="1"/>
  <c r="V1023" i="1"/>
  <c r="V1025" i="1"/>
  <c r="W1025" i="1" s="1"/>
  <c r="V1027" i="1"/>
  <c r="W1027" i="1" s="1"/>
  <c r="V1029" i="1"/>
  <c r="W1029" i="1" s="1"/>
  <c r="V1031" i="1"/>
  <c r="W1031" i="1" s="1"/>
  <c r="V1033" i="1"/>
  <c r="W1033" i="1" s="1"/>
  <c r="V1037" i="1"/>
  <c r="W1037" i="1" s="1"/>
  <c r="V1039" i="1"/>
  <c r="W1039" i="1" s="1"/>
  <c r="V1041" i="1"/>
  <c r="W1041" i="1" s="1"/>
  <c r="V1043" i="1"/>
  <c r="W1043" i="1" s="1"/>
  <c r="V1045" i="1"/>
  <c r="W1045" i="1" s="1"/>
  <c r="V1047" i="1"/>
  <c r="W1047" i="1" s="1"/>
  <c r="V1049" i="1"/>
  <c r="W1049" i="1" s="1"/>
  <c r="V1053" i="1"/>
  <c r="W1053" i="1" s="1"/>
  <c r="V1055" i="1"/>
  <c r="W1055" i="1" s="1"/>
  <c r="V1057" i="1"/>
  <c r="W1057" i="1" s="1"/>
  <c r="V1059" i="1"/>
  <c r="W1059" i="1" s="1"/>
  <c r="V1061" i="1"/>
  <c r="W1061" i="1" s="1"/>
  <c r="V1063" i="1"/>
  <c r="W1063" i="1" s="1"/>
  <c r="V1067" i="1"/>
  <c r="W1067" i="1" s="1"/>
  <c r="V1069" i="1"/>
  <c r="W1069" i="1" s="1"/>
  <c r="V1071" i="1"/>
  <c r="W1071" i="1" s="1"/>
  <c r="V1073" i="1"/>
  <c r="W1073" i="1" s="1"/>
  <c r="V1075" i="1"/>
  <c r="W1075" i="1" s="1"/>
  <c r="P1018" i="1"/>
  <c r="P1020" i="1"/>
  <c r="P1022" i="1"/>
  <c r="P1024" i="1"/>
  <c r="P1026" i="1"/>
  <c r="P1028" i="1"/>
  <c r="P1030" i="1"/>
  <c r="P1032" i="1"/>
  <c r="P1034" i="1"/>
  <c r="P1036" i="1"/>
  <c r="P1038" i="1"/>
  <c r="P1040" i="1"/>
  <c r="P1042" i="1"/>
  <c r="P1044" i="1"/>
  <c r="P1046" i="1"/>
  <c r="P1048" i="1"/>
  <c r="P1050" i="1"/>
  <c r="P1052" i="1"/>
  <c r="P1054" i="1"/>
  <c r="P1056" i="1"/>
  <c r="P1058" i="1"/>
  <c r="P1060" i="1"/>
  <c r="P1062" i="1"/>
  <c r="P1064" i="1"/>
  <c r="P1066" i="1"/>
  <c r="P1068" i="1"/>
  <c r="P1070" i="1"/>
  <c r="P1072" i="1"/>
  <c r="P1074" i="1"/>
  <c r="T1082" i="1"/>
  <c r="R1082" i="1"/>
  <c r="V1086" i="1"/>
  <c r="W1086" i="1" s="1"/>
  <c r="T1089" i="1"/>
  <c r="R1089" i="1"/>
  <c r="P1089" i="1"/>
  <c r="V1094" i="1"/>
  <c r="W1094" i="1" s="1"/>
  <c r="V1107" i="1"/>
  <c r="V1111" i="1"/>
  <c r="W1111" i="1" s="1"/>
  <c r="V1115" i="1"/>
  <c r="W1115" i="1" s="1"/>
  <c r="V1119" i="1"/>
  <c r="W1119" i="1" s="1"/>
  <c r="V1123" i="1"/>
  <c r="W1123" i="1" s="1"/>
  <c r="V1127" i="1"/>
  <c r="W1127" i="1" s="1"/>
  <c r="R1018" i="1"/>
  <c r="R1020" i="1"/>
  <c r="R1022" i="1"/>
  <c r="R1024" i="1"/>
  <c r="R1026" i="1"/>
  <c r="R1028" i="1"/>
  <c r="R1030" i="1"/>
  <c r="R1032" i="1"/>
  <c r="R1034" i="1"/>
  <c r="R1036" i="1"/>
  <c r="R1038" i="1"/>
  <c r="R1040" i="1"/>
  <c r="R1042" i="1"/>
  <c r="R1044" i="1"/>
  <c r="R1046" i="1"/>
  <c r="R1048" i="1"/>
  <c r="R1050" i="1"/>
  <c r="R1052" i="1"/>
  <c r="R1054" i="1"/>
  <c r="R1056" i="1"/>
  <c r="R1058" i="1"/>
  <c r="R1060" i="1"/>
  <c r="R1062" i="1"/>
  <c r="R1064" i="1"/>
  <c r="R1066" i="1"/>
  <c r="R1068" i="1"/>
  <c r="R1070" i="1"/>
  <c r="R1072" i="1"/>
  <c r="R1074" i="1"/>
  <c r="V1076" i="1"/>
  <c r="W1076" i="1" s="1"/>
  <c r="T1077" i="1"/>
  <c r="T1080" i="1"/>
  <c r="R1080" i="1"/>
  <c r="V1081" i="1"/>
  <c r="W1081" i="1" s="1"/>
  <c r="P1082" i="1"/>
  <c r="T1085" i="1"/>
  <c r="R1085" i="1"/>
  <c r="V1088" i="1"/>
  <c r="W1088" i="1" s="1"/>
  <c r="T1091" i="1"/>
  <c r="R1091" i="1"/>
  <c r="P1091" i="1"/>
  <c r="V1096" i="1"/>
  <c r="W1096" i="1" s="1"/>
  <c r="V1098" i="1"/>
  <c r="W1098" i="1" s="1"/>
  <c r="V1100" i="1"/>
  <c r="W1100" i="1" s="1"/>
  <c r="V1102" i="1"/>
  <c r="W1102" i="1" s="1"/>
  <c r="V1139" i="1"/>
  <c r="W1139" i="1" s="1"/>
  <c r="T1078" i="1"/>
  <c r="R1078" i="1"/>
  <c r="V1079" i="1"/>
  <c r="W1079" i="1" s="1"/>
  <c r="P1080" i="1"/>
  <c r="T1083" i="1"/>
  <c r="R1083" i="1"/>
  <c r="P1085" i="1"/>
  <c r="V1090" i="1"/>
  <c r="W1090" i="1" s="1"/>
  <c r="T1093" i="1"/>
  <c r="R1093" i="1"/>
  <c r="P1093" i="1"/>
  <c r="T1144" i="1"/>
  <c r="V1077" i="1"/>
  <c r="W1077" i="1" s="1"/>
  <c r="T1087" i="1"/>
  <c r="R1087" i="1"/>
  <c r="P1087" i="1"/>
  <c r="T1095" i="1"/>
  <c r="R1095" i="1"/>
  <c r="P1095" i="1"/>
  <c r="P1097" i="1"/>
  <c r="P1099" i="1"/>
  <c r="P1101" i="1"/>
  <c r="P1109" i="1"/>
  <c r="P1113" i="1"/>
  <c r="P1117" i="1"/>
  <c r="P1121" i="1"/>
  <c r="P1125" i="1"/>
  <c r="P1141" i="1"/>
  <c r="P1138" i="1" s="1"/>
  <c r="G80" i="2" s="1"/>
  <c r="P1154" i="1"/>
  <c r="R1097" i="1"/>
  <c r="R1099" i="1"/>
  <c r="R1101" i="1"/>
  <c r="R1109" i="1"/>
  <c r="R1113" i="1"/>
  <c r="R1117" i="1"/>
  <c r="R1121" i="1"/>
  <c r="R1125" i="1"/>
  <c r="P1132" i="1"/>
  <c r="P1135" i="1"/>
  <c r="R1141" i="1"/>
  <c r="R1138" i="1" s="1"/>
  <c r="V1142" i="1"/>
  <c r="W1142" i="1" s="1"/>
  <c r="P1145" i="1"/>
  <c r="P1149" i="1"/>
  <c r="P1151" i="1"/>
  <c r="R1154" i="1"/>
  <c r="R1153" i="1" s="1"/>
  <c r="V1150" i="1"/>
  <c r="W1150" i="1" s="1"/>
  <c r="R1215" i="1"/>
  <c r="P1160" i="1"/>
  <c r="P1162" i="1"/>
  <c r="P1164" i="1"/>
  <c r="P1166" i="1"/>
  <c r="P1168" i="1"/>
  <c r="P1170" i="1"/>
  <c r="P1172" i="1"/>
  <c r="P1174" i="1"/>
  <c r="P1176" i="1"/>
  <c r="P1178" i="1"/>
  <c r="P1180" i="1"/>
  <c r="P1182" i="1"/>
  <c r="P1184" i="1"/>
  <c r="P1186" i="1"/>
  <c r="P1188" i="1"/>
  <c r="P1190" i="1"/>
  <c r="P1192" i="1"/>
  <c r="P1194" i="1"/>
  <c r="P1196" i="1"/>
  <c r="P1198" i="1"/>
  <c r="P1200" i="1"/>
  <c r="P1202" i="1"/>
  <c r="P1204" i="1"/>
  <c r="P1206" i="1"/>
  <c r="P1208" i="1"/>
  <c r="P1210" i="1"/>
  <c r="P1212" i="1"/>
  <c r="P1214" i="1"/>
  <c r="R1160" i="1"/>
  <c r="V1161" i="1"/>
  <c r="W1161" i="1" s="1"/>
  <c r="R1162" i="1"/>
  <c r="V1163" i="1"/>
  <c r="W1163" i="1" s="1"/>
  <c r="R1164" i="1"/>
  <c r="V1165" i="1"/>
  <c r="W1165" i="1" s="1"/>
  <c r="R1166" i="1"/>
  <c r="V1167" i="1"/>
  <c r="W1167" i="1" s="1"/>
  <c r="R1168" i="1"/>
  <c r="V1169" i="1"/>
  <c r="W1169" i="1" s="1"/>
  <c r="R1170" i="1"/>
  <c r="V1171" i="1"/>
  <c r="W1171" i="1" s="1"/>
  <c r="R1172" i="1"/>
  <c r="V1173" i="1"/>
  <c r="W1173" i="1" s="1"/>
  <c r="R1174" i="1"/>
  <c r="V1175" i="1"/>
  <c r="W1175" i="1" s="1"/>
  <c r="R1176" i="1"/>
  <c r="V1177" i="1"/>
  <c r="W1177" i="1" s="1"/>
  <c r="R1178" i="1"/>
  <c r="V1179" i="1"/>
  <c r="W1179" i="1" s="1"/>
  <c r="R1180" i="1"/>
  <c r="V1181" i="1"/>
  <c r="W1181" i="1" s="1"/>
  <c r="R1182" i="1"/>
  <c r="V1183" i="1"/>
  <c r="W1183" i="1" s="1"/>
  <c r="R1184" i="1"/>
  <c r="V1185" i="1"/>
  <c r="W1185" i="1" s="1"/>
  <c r="R1186" i="1"/>
  <c r="V1187" i="1"/>
  <c r="W1187" i="1" s="1"/>
  <c r="V1189" i="1"/>
  <c r="W1189" i="1" s="1"/>
  <c r="V1191" i="1"/>
  <c r="W1191" i="1" s="1"/>
  <c r="V1195" i="1"/>
  <c r="W1195" i="1" s="1"/>
  <c r="V1197" i="1"/>
  <c r="W1197" i="1" s="1"/>
  <c r="V1199" i="1"/>
  <c r="W1199" i="1" s="1"/>
  <c r="V1205" i="1"/>
  <c r="W1205" i="1" s="1"/>
  <c r="V1209" i="1"/>
  <c r="W1209" i="1" s="1"/>
  <c r="V1211" i="1"/>
  <c r="W1211" i="1" s="1"/>
  <c r="V805" i="1" l="1"/>
  <c r="V804" i="1" s="1"/>
  <c r="M59" i="2" s="1"/>
  <c r="R760" i="1"/>
  <c r="T960" i="1"/>
  <c r="T649" i="1"/>
  <c r="W747" i="1"/>
  <c r="W738" i="1"/>
  <c r="W227" i="1"/>
  <c r="W73" i="1"/>
  <c r="W146" i="1"/>
  <c r="W873" i="1"/>
  <c r="W871" i="1"/>
  <c r="O56" i="2"/>
  <c r="T921" i="1"/>
  <c r="T807" i="1"/>
  <c r="T803" i="1" s="1"/>
  <c r="T589" i="1"/>
  <c r="T771" i="1"/>
  <c r="T1159" i="1"/>
  <c r="T1158" i="1" s="1"/>
  <c r="R549" i="1"/>
  <c r="R627" i="1"/>
  <c r="T295" i="1"/>
  <c r="P1001" i="1"/>
  <c r="P426" i="1"/>
  <c r="G31" i="2" s="1"/>
  <c r="P972" i="1"/>
  <c r="V1082" i="1"/>
  <c r="W1082" i="1" s="1"/>
  <c r="P1051" i="1"/>
  <c r="P1035" i="1"/>
  <c r="G53" i="2"/>
  <c r="O53" i="2" s="1"/>
  <c r="P1092" i="1"/>
  <c r="P1084" i="1"/>
  <c r="P1065" i="1"/>
  <c r="G59" i="2"/>
  <c r="O59" i="2" s="1"/>
  <c r="W1023" i="1"/>
  <c r="W863" i="1"/>
  <c r="W861" i="1"/>
  <c r="W107" i="1"/>
  <c r="W88" i="1"/>
  <c r="W135" i="1"/>
  <c r="W71" i="1"/>
  <c r="W95" i="1"/>
  <c r="W122" i="1"/>
  <c r="W105" i="1"/>
  <c r="W84" i="1"/>
  <c r="V793" i="1"/>
  <c r="V792" i="1" s="1"/>
  <c r="M55" i="2" s="1"/>
  <c r="O55" i="2" s="1"/>
  <c r="P844" i="1"/>
  <c r="G66" i="2" s="1"/>
  <c r="R420" i="1"/>
  <c r="W130" i="1"/>
  <c r="W157" i="1"/>
  <c r="R679" i="1"/>
  <c r="R401" i="1"/>
  <c r="W237" i="1"/>
  <c r="R179" i="1"/>
  <c r="P159" i="1"/>
  <c r="G13" i="2" s="1"/>
  <c r="P223" i="1"/>
  <c r="G17" i="2" s="1"/>
  <c r="R915" i="1"/>
  <c r="T21" i="1"/>
  <c r="R1159" i="1"/>
  <c r="R1158" i="1" s="1"/>
  <c r="P670" i="1"/>
  <c r="G42" i="2" s="1"/>
  <c r="R154" i="1"/>
  <c r="R99" i="1"/>
  <c r="W149" i="1"/>
  <c r="W102" i="1"/>
  <c r="W90" i="1"/>
  <c r="W79" i="1"/>
  <c r="W485" i="1"/>
  <c r="W745" i="1"/>
  <c r="W27" i="1"/>
  <c r="T627" i="1"/>
  <c r="W796" i="1"/>
  <c r="W795" i="1" s="1"/>
  <c r="N56" i="2" s="1"/>
  <c r="T760" i="1"/>
  <c r="R844" i="1"/>
  <c r="R825" i="1"/>
  <c r="R775" i="1"/>
  <c r="R771" i="1" s="1"/>
  <c r="R750" i="1"/>
  <c r="R411" i="1"/>
  <c r="T179" i="1"/>
  <c r="T844" i="1"/>
  <c r="T577" i="1"/>
  <c r="R159" i="1"/>
  <c r="W94" i="1"/>
  <c r="N10" i="2" s="1"/>
  <c r="T915" i="1"/>
  <c r="R68" i="1"/>
  <c r="P807" i="1"/>
  <c r="G60" i="2" s="1"/>
  <c r="R1106" i="1"/>
  <c r="R1105" i="1" s="1"/>
  <c r="T852" i="1"/>
  <c r="R383" i="1"/>
  <c r="T426" i="1"/>
  <c r="V324" i="1"/>
  <c r="M21" i="2" s="1"/>
  <c r="O21" i="2" s="1"/>
  <c r="P30" i="1"/>
  <c r="G8" i="2" s="1"/>
  <c r="V865" i="1"/>
  <c r="W865" i="1" s="1"/>
  <c r="V743" i="1"/>
  <c r="W743" i="1" s="1"/>
  <c r="V491" i="1"/>
  <c r="W491" i="1" s="1"/>
  <c r="V199" i="1"/>
  <c r="W199" i="1" s="1"/>
  <c r="V196" i="1"/>
  <c r="W196" i="1" s="1"/>
  <c r="P852" i="1"/>
  <c r="G67" i="2" s="1"/>
  <c r="P577" i="1"/>
  <c r="G38" i="2" s="1"/>
  <c r="R363" i="1"/>
  <c r="R426" i="1"/>
  <c r="V967" i="1"/>
  <c r="W967" i="1" s="1"/>
  <c r="V716" i="1"/>
  <c r="W716" i="1" s="1"/>
  <c r="V483" i="1"/>
  <c r="W483" i="1" s="1"/>
  <c r="V443" i="1"/>
  <c r="W443" i="1" s="1"/>
  <c r="P21" i="1"/>
  <c r="G7" i="2" s="1"/>
  <c r="R852" i="1"/>
  <c r="R807" i="1"/>
  <c r="R803" i="1" s="1"/>
  <c r="R589" i="1"/>
  <c r="T6" i="1"/>
  <c r="V859" i="1"/>
  <c r="W859" i="1" s="1"/>
  <c r="T689" i="1"/>
  <c r="R649" i="1"/>
  <c r="P649" i="1"/>
  <c r="G41" i="2" s="1"/>
  <c r="R295" i="1"/>
  <c r="R223" i="1"/>
  <c r="T159" i="1"/>
  <c r="T825" i="1"/>
  <c r="T549" i="1"/>
  <c r="V714" i="1"/>
  <c r="W714" i="1" s="1"/>
  <c r="V437" i="1"/>
  <c r="W437" i="1" s="1"/>
  <c r="V1194" i="1"/>
  <c r="W1194" i="1" s="1"/>
  <c r="V1162" i="1"/>
  <c r="W1162" i="1" s="1"/>
  <c r="V1192" i="1"/>
  <c r="W1192" i="1" s="1"/>
  <c r="V1089" i="1"/>
  <c r="W1089" i="1" s="1"/>
  <c r="V1072" i="1"/>
  <c r="W1072" i="1" s="1"/>
  <c r="V1064" i="1"/>
  <c r="W1064" i="1" s="1"/>
  <c r="V1056" i="1"/>
  <c r="W1056" i="1" s="1"/>
  <c r="V1048" i="1"/>
  <c r="W1048" i="1" s="1"/>
  <c r="V1040" i="1"/>
  <c r="W1040" i="1" s="1"/>
  <c r="V1032" i="1"/>
  <c r="W1032" i="1" s="1"/>
  <c r="V1024" i="1"/>
  <c r="W1024" i="1" s="1"/>
  <c r="V998" i="1"/>
  <c r="W998" i="1" s="1"/>
  <c r="P953" i="1"/>
  <c r="G71" i="2" s="1"/>
  <c r="V954" i="1"/>
  <c r="V953" i="1" s="1"/>
  <c r="M71" i="2" s="1"/>
  <c r="V917" i="1"/>
  <c r="W917" i="1" s="1"/>
  <c r="V1014" i="1"/>
  <c r="W1014" i="1" s="1"/>
  <c r="V948" i="1"/>
  <c r="W948" i="1" s="1"/>
  <c r="V940" i="1"/>
  <c r="W940" i="1" s="1"/>
  <c r="V932" i="1"/>
  <c r="W932" i="1" s="1"/>
  <c r="V924" i="1"/>
  <c r="W924" i="1" s="1"/>
  <c r="V909" i="1"/>
  <c r="W909" i="1" s="1"/>
  <c r="V899" i="1"/>
  <c r="W899" i="1" s="1"/>
  <c r="R880" i="1"/>
  <c r="V868" i="1"/>
  <c r="W868" i="1" s="1"/>
  <c r="V885" i="1"/>
  <c r="W885" i="1" s="1"/>
  <c r="V841" i="1"/>
  <c r="V838" i="1" s="1"/>
  <c r="M65" i="2" s="1"/>
  <c r="P798" i="1"/>
  <c r="G57" i="2" s="1"/>
  <c r="V799" i="1"/>
  <c r="V798" i="1" s="1"/>
  <c r="M57" i="2" s="1"/>
  <c r="P766" i="1"/>
  <c r="G51" i="2" s="1"/>
  <c r="V767" i="1"/>
  <c r="V766" i="1" s="1"/>
  <c r="M51" i="2" s="1"/>
  <c r="V835" i="1"/>
  <c r="W835" i="1" s="1"/>
  <c r="V820" i="1"/>
  <c r="V819" i="1" s="1"/>
  <c r="M62" i="2" s="1"/>
  <c r="P819" i="1"/>
  <c r="G62" i="2" s="1"/>
  <c r="V789" i="1"/>
  <c r="W789" i="1" s="1"/>
  <c r="V778" i="1"/>
  <c r="W778" i="1" s="1"/>
  <c r="V739" i="1"/>
  <c r="W739" i="1" s="1"/>
  <c r="P775" i="1"/>
  <c r="G54" i="2" s="1"/>
  <c r="T720" i="1"/>
  <c r="V639" i="1"/>
  <c r="W639" i="1" s="1"/>
  <c r="V564" i="1"/>
  <c r="W564" i="1" s="1"/>
  <c r="V554" i="1"/>
  <c r="W554" i="1" s="1"/>
  <c r="V495" i="1"/>
  <c r="W495" i="1" s="1"/>
  <c r="W773" i="1"/>
  <c r="W772" i="1" s="1"/>
  <c r="N53" i="2" s="1"/>
  <c r="V746" i="1"/>
  <c r="W746" i="1" s="1"/>
  <c r="V718" i="1"/>
  <c r="W718" i="1" s="1"/>
  <c r="V697" i="1"/>
  <c r="W697" i="1" s="1"/>
  <c r="V682" i="1"/>
  <c r="W682" i="1" s="1"/>
  <c r="V662" i="1"/>
  <c r="W662" i="1" s="1"/>
  <c r="V654" i="1"/>
  <c r="W654" i="1" s="1"/>
  <c r="V621" i="1"/>
  <c r="W621" i="1" s="1"/>
  <c r="V603" i="1"/>
  <c r="W603" i="1" s="1"/>
  <c r="V575" i="1"/>
  <c r="V574" i="1" s="1"/>
  <c r="M37" i="2" s="1"/>
  <c r="P574" i="1"/>
  <c r="G37" i="2" s="1"/>
  <c r="V534" i="1"/>
  <c r="W534" i="1" s="1"/>
  <c r="V515" i="1"/>
  <c r="W515" i="1" s="1"/>
  <c r="P679" i="1"/>
  <c r="G43" i="2" s="1"/>
  <c r="R497" i="1"/>
  <c r="T441" i="1"/>
  <c r="W628" i="1"/>
  <c r="V460" i="1"/>
  <c r="W460" i="1" s="1"/>
  <c r="V435" i="1"/>
  <c r="W435" i="1" s="1"/>
  <c r="P407" i="1"/>
  <c r="G26" i="2" s="1"/>
  <c r="V408" i="1"/>
  <c r="V407" i="1" s="1"/>
  <c r="M26" i="2" s="1"/>
  <c r="O26" i="2" s="1"/>
  <c r="V391" i="1"/>
  <c r="W391" i="1" s="1"/>
  <c r="V355" i="1"/>
  <c r="W355" i="1" s="1"/>
  <c r="V345" i="1"/>
  <c r="W345" i="1" s="1"/>
  <c r="V335" i="1"/>
  <c r="W335" i="1" s="1"/>
  <c r="V322" i="1"/>
  <c r="W322" i="1" s="1"/>
  <c r="V309" i="1"/>
  <c r="W309" i="1" s="1"/>
  <c r="V292" i="1"/>
  <c r="W292" i="1" s="1"/>
  <c r="V284" i="1"/>
  <c r="W284" i="1" s="1"/>
  <c r="V276" i="1"/>
  <c r="W276" i="1" s="1"/>
  <c r="V268" i="1"/>
  <c r="W268" i="1" s="1"/>
  <c r="V260" i="1"/>
  <c r="W260" i="1" s="1"/>
  <c r="V252" i="1"/>
  <c r="W252" i="1" s="1"/>
  <c r="V244" i="1"/>
  <c r="W244" i="1" s="1"/>
  <c r="R480" i="1"/>
  <c r="V415" i="1"/>
  <c r="W415" i="1" s="1"/>
  <c r="V378" i="1"/>
  <c r="W378" i="1" s="1"/>
  <c r="V367" i="1"/>
  <c r="W367" i="1" s="1"/>
  <c r="V212" i="1"/>
  <c r="W212" i="1" s="1"/>
  <c r="V295" i="1"/>
  <c r="M19" i="2" s="1"/>
  <c r="O19" i="2" s="1"/>
  <c r="V207" i="1"/>
  <c r="W207" i="1" s="1"/>
  <c r="V197" i="1"/>
  <c r="W197" i="1" s="1"/>
  <c r="V143" i="1"/>
  <c r="W143" i="1" s="1"/>
  <c r="V128" i="1"/>
  <c r="W128" i="1" s="1"/>
  <c r="V108" i="1"/>
  <c r="W108" i="1" s="1"/>
  <c r="V83" i="1"/>
  <c r="W83" i="1" s="1"/>
  <c r="V69" i="1"/>
  <c r="W69" i="1" s="1"/>
  <c r="P68" i="1"/>
  <c r="G9" i="2" s="1"/>
  <c r="W418" i="1"/>
  <c r="W417" i="1" s="1"/>
  <c r="N28" i="2" s="1"/>
  <c r="P363" i="1"/>
  <c r="G23" i="2" s="1"/>
  <c r="V223" i="1"/>
  <c r="M17" i="2" s="1"/>
  <c r="O17" i="2" s="1"/>
  <c r="T192" i="1"/>
  <c r="V21" i="1"/>
  <c r="M7" i="2" s="1"/>
  <c r="O7" i="2" s="1"/>
  <c r="V15" i="1"/>
  <c r="W15" i="1" s="1"/>
  <c r="P6" i="1"/>
  <c r="V7" i="1"/>
  <c r="W7" i="1" s="1"/>
  <c r="V203" i="1"/>
  <c r="W203" i="1" s="1"/>
  <c r="V1202" i="1"/>
  <c r="W1202" i="1" s="1"/>
  <c r="V1170" i="1"/>
  <c r="W1170" i="1" s="1"/>
  <c r="V1113" i="1"/>
  <c r="W1113" i="1" s="1"/>
  <c r="V1208" i="1"/>
  <c r="W1208" i="1" s="1"/>
  <c r="V1176" i="1"/>
  <c r="W1176" i="1" s="1"/>
  <c r="V1160" i="1"/>
  <c r="P1159" i="1"/>
  <c r="V1151" i="1"/>
  <c r="W1151" i="1" s="1"/>
  <c r="V1125" i="1"/>
  <c r="W1125" i="1" s="1"/>
  <c r="V1093" i="1"/>
  <c r="V1214" i="1"/>
  <c r="W1214" i="1" s="1"/>
  <c r="V1206" i="1"/>
  <c r="W1206" i="1" s="1"/>
  <c r="V1198" i="1"/>
  <c r="W1198" i="1" s="1"/>
  <c r="V1190" i="1"/>
  <c r="W1190" i="1" s="1"/>
  <c r="V1182" i="1"/>
  <c r="W1182" i="1" s="1"/>
  <c r="V1174" i="1"/>
  <c r="W1174" i="1" s="1"/>
  <c r="V1166" i="1"/>
  <c r="W1166" i="1" s="1"/>
  <c r="V1149" i="1"/>
  <c r="W1149" i="1" s="1"/>
  <c r="V1135" i="1"/>
  <c r="W1135" i="1" s="1"/>
  <c r="V1121" i="1"/>
  <c r="W1121" i="1" s="1"/>
  <c r="V1101" i="1"/>
  <c r="W1101" i="1" s="1"/>
  <c r="V1095" i="1"/>
  <c r="W1095" i="1" s="1"/>
  <c r="V1085" i="1"/>
  <c r="V1091" i="1"/>
  <c r="W1091" i="1" s="1"/>
  <c r="W1107" i="1"/>
  <c r="V1070" i="1"/>
  <c r="W1070" i="1" s="1"/>
  <c r="V1062" i="1"/>
  <c r="W1062" i="1" s="1"/>
  <c r="V1054" i="1"/>
  <c r="W1054" i="1" s="1"/>
  <c r="V1046" i="1"/>
  <c r="W1046" i="1" s="1"/>
  <c r="V1038" i="1"/>
  <c r="W1038" i="1" s="1"/>
  <c r="V1030" i="1"/>
  <c r="W1030" i="1" s="1"/>
  <c r="V1022" i="1"/>
  <c r="W1022" i="1" s="1"/>
  <c r="V1012" i="1"/>
  <c r="W1012" i="1" s="1"/>
  <c r="V990" i="1"/>
  <c r="W990" i="1" s="1"/>
  <c r="W973" i="1"/>
  <c r="V963" i="1"/>
  <c r="W963" i="1" s="1"/>
  <c r="P915" i="1"/>
  <c r="G69" i="2" s="1"/>
  <c r="V946" i="1"/>
  <c r="W946" i="1" s="1"/>
  <c r="V938" i="1"/>
  <c r="W938" i="1" s="1"/>
  <c r="V930" i="1"/>
  <c r="W930" i="1" s="1"/>
  <c r="V922" i="1"/>
  <c r="W922" i="1" s="1"/>
  <c r="P921" i="1"/>
  <c r="G70" i="2" s="1"/>
  <c r="V907" i="1"/>
  <c r="W907" i="1" s="1"/>
  <c r="V903" i="1"/>
  <c r="W903" i="1" s="1"/>
  <c r="T880" i="1"/>
  <c r="V878" i="1"/>
  <c r="W878" i="1" s="1"/>
  <c r="V870" i="1"/>
  <c r="W870" i="1" s="1"/>
  <c r="V862" i="1"/>
  <c r="W862" i="1" s="1"/>
  <c r="V893" i="1"/>
  <c r="W893" i="1" s="1"/>
  <c r="V889" i="1"/>
  <c r="W889" i="1" s="1"/>
  <c r="V858" i="1"/>
  <c r="W858" i="1" s="1"/>
  <c r="P838" i="1"/>
  <c r="G65" i="2" s="1"/>
  <c r="V874" i="1"/>
  <c r="W874" i="1" s="1"/>
  <c r="V850" i="1"/>
  <c r="W850" i="1" s="1"/>
  <c r="V833" i="1"/>
  <c r="W833" i="1" s="1"/>
  <c r="V813" i="1"/>
  <c r="W813" i="1" s="1"/>
  <c r="V786" i="1"/>
  <c r="W786" i="1" s="1"/>
  <c r="V763" i="1"/>
  <c r="V760" i="1" s="1"/>
  <c r="M50" i="2" s="1"/>
  <c r="O50" i="2" s="1"/>
  <c r="W761" i="1"/>
  <c r="V741" i="1"/>
  <c r="W741" i="1" s="1"/>
  <c r="V732" i="1"/>
  <c r="W732" i="1" s="1"/>
  <c r="V728" i="1"/>
  <c r="W728" i="1" s="1"/>
  <c r="P720" i="1"/>
  <c r="G46" i="2" s="1"/>
  <c r="V721" i="1"/>
  <c r="W721" i="1" s="1"/>
  <c r="W826" i="1"/>
  <c r="W757" i="1"/>
  <c r="W756" i="1" s="1"/>
  <c r="N49" i="2" s="1"/>
  <c r="R689" i="1"/>
  <c r="V675" i="1"/>
  <c r="W675" i="1" s="1"/>
  <c r="V634" i="1"/>
  <c r="W634" i="1" s="1"/>
  <c r="V586" i="1"/>
  <c r="W586" i="1" s="1"/>
  <c r="V562" i="1"/>
  <c r="W562" i="1" s="1"/>
  <c r="V551" i="1"/>
  <c r="V492" i="1"/>
  <c r="W492" i="1" s="1"/>
  <c r="V704" i="1"/>
  <c r="W704" i="1" s="1"/>
  <c r="V695" i="1"/>
  <c r="W695" i="1" s="1"/>
  <c r="V668" i="1"/>
  <c r="W668" i="1" s="1"/>
  <c r="V660" i="1"/>
  <c r="W660" i="1" s="1"/>
  <c r="V652" i="1"/>
  <c r="W652" i="1" s="1"/>
  <c r="V618" i="1"/>
  <c r="W618" i="1" s="1"/>
  <c r="V600" i="1"/>
  <c r="W600" i="1" s="1"/>
  <c r="V547" i="1"/>
  <c r="W547" i="1" s="1"/>
  <c r="V531" i="1"/>
  <c r="W531" i="1" s="1"/>
  <c r="V510" i="1"/>
  <c r="W510" i="1" s="1"/>
  <c r="W590" i="1"/>
  <c r="T497" i="1"/>
  <c r="R452" i="1"/>
  <c r="R329" i="1"/>
  <c r="R304" i="1"/>
  <c r="V449" i="1"/>
  <c r="W449" i="1" s="1"/>
  <c r="V442" i="1"/>
  <c r="P441" i="1"/>
  <c r="G32" i="2" s="1"/>
  <c r="V388" i="1"/>
  <c r="W388" i="1" s="1"/>
  <c r="V351" i="1"/>
  <c r="W351" i="1" s="1"/>
  <c r="V342" i="1"/>
  <c r="W342" i="1" s="1"/>
  <c r="V332" i="1"/>
  <c r="W332" i="1" s="1"/>
  <c r="V319" i="1"/>
  <c r="W319" i="1" s="1"/>
  <c r="P304" i="1"/>
  <c r="G20" i="2" s="1"/>
  <c r="V305" i="1"/>
  <c r="W305" i="1" s="1"/>
  <c r="V290" i="1"/>
  <c r="W290" i="1" s="1"/>
  <c r="V282" i="1"/>
  <c r="W282" i="1" s="1"/>
  <c r="V274" i="1"/>
  <c r="W274" i="1" s="1"/>
  <c r="V266" i="1"/>
  <c r="W266" i="1" s="1"/>
  <c r="V258" i="1"/>
  <c r="W258" i="1" s="1"/>
  <c r="V250" i="1"/>
  <c r="W250" i="1" s="1"/>
  <c r="V242" i="1"/>
  <c r="W242" i="1" s="1"/>
  <c r="W550" i="1"/>
  <c r="V484" i="1"/>
  <c r="W484" i="1" s="1"/>
  <c r="V431" i="1"/>
  <c r="W431" i="1" s="1"/>
  <c r="V412" i="1"/>
  <c r="V411" i="1" s="1"/>
  <c r="M27" i="2" s="1"/>
  <c r="P411" i="1"/>
  <c r="G27" i="2" s="1"/>
  <c r="V374" i="1"/>
  <c r="W374" i="1" s="1"/>
  <c r="W324" i="1"/>
  <c r="N21" i="2" s="1"/>
  <c r="V195" i="1"/>
  <c r="W195" i="1" s="1"/>
  <c r="V156" i="1"/>
  <c r="W156" i="1" s="1"/>
  <c r="W154" i="1" s="1"/>
  <c r="N12" i="2" s="1"/>
  <c r="W296" i="1"/>
  <c r="W295" i="1" s="1"/>
  <c r="N19" i="2" s="1"/>
  <c r="V140" i="1"/>
  <c r="W140" i="1" s="1"/>
  <c r="V124" i="1"/>
  <c r="W124" i="1" s="1"/>
  <c r="V106" i="1"/>
  <c r="W106" i="1" s="1"/>
  <c r="V92" i="1"/>
  <c r="W92" i="1" s="1"/>
  <c r="V80" i="1"/>
  <c r="W80" i="1" s="1"/>
  <c r="W402" i="1"/>
  <c r="V221" i="1"/>
  <c r="W221" i="1" s="1"/>
  <c r="V162" i="1"/>
  <c r="W162" i="1" s="1"/>
  <c r="V63" i="1"/>
  <c r="W63" i="1" s="1"/>
  <c r="V54" i="1"/>
  <c r="W54" i="1" s="1"/>
  <c r="V48" i="1"/>
  <c r="W48" i="1" s="1"/>
  <c r="V41" i="1"/>
  <c r="W41" i="1" s="1"/>
  <c r="V33" i="1"/>
  <c r="W33" i="1" s="1"/>
  <c r="T99" i="1"/>
  <c r="T68" i="1"/>
  <c r="R30" i="1"/>
  <c r="V1186" i="1"/>
  <c r="W1186" i="1" s="1"/>
  <c r="V1200" i="1"/>
  <c r="W1200" i="1" s="1"/>
  <c r="V1184" i="1"/>
  <c r="W1184" i="1" s="1"/>
  <c r="V1168" i="1"/>
  <c r="W1168" i="1" s="1"/>
  <c r="V1109" i="1"/>
  <c r="W1109" i="1" s="1"/>
  <c r="V1212" i="1"/>
  <c r="W1212" i="1" s="1"/>
  <c r="V1204" i="1"/>
  <c r="W1204" i="1" s="1"/>
  <c r="V1196" i="1"/>
  <c r="W1196" i="1" s="1"/>
  <c r="V1188" i="1"/>
  <c r="W1188" i="1" s="1"/>
  <c r="V1180" i="1"/>
  <c r="W1180" i="1" s="1"/>
  <c r="V1172" i="1"/>
  <c r="W1172" i="1" s="1"/>
  <c r="V1164" i="1"/>
  <c r="W1164" i="1" s="1"/>
  <c r="P1144" i="1"/>
  <c r="G81" i="2" s="1"/>
  <c r="V1145" i="1"/>
  <c r="P1131" i="1"/>
  <c r="G79" i="2" s="1"/>
  <c r="V1132" i="1"/>
  <c r="V1154" i="1"/>
  <c r="V1153" i="1" s="1"/>
  <c r="M82" i="2" s="1"/>
  <c r="P1153" i="1"/>
  <c r="G82" i="2" s="1"/>
  <c r="V1117" i="1"/>
  <c r="W1117" i="1" s="1"/>
  <c r="V1099" i="1"/>
  <c r="W1099" i="1" s="1"/>
  <c r="V1087" i="1"/>
  <c r="W1087" i="1" s="1"/>
  <c r="V1080" i="1"/>
  <c r="W1080" i="1" s="1"/>
  <c r="V1068" i="1"/>
  <c r="W1068" i="1" s="1"/>
  <c r="V1060" i="1"/>
  <c r="W1060" i="1" s="1"/>
  <c r="V1052" i="1"/>
  <c r="V1044" i="1"/>
  <c r="W1044" i="1" s="1"/>
  <c r="V1036" i="1"/>
  <c r="V1028" i="1"/>
  <c r="W1028" i="1" s="1"/>
  <c r="V1020" i="1"/>
  <c r="W1020" i="1" s="1"/>
  <c r="V1010" i="1"/>
  <c r="W1010" i="1" s="1"/>
  <c r="V1016" i="1"/>
  <c r="W1016" i="1" s="1"/>
  <c r="V982" i="1"/>
  <c r="W982" i="1" s="1"/>
  <c r="R971" i="1"/>
  <c r="R970" i="1" s="1"/>
  <c r="P960" i="1"/>
  <c r="G73" i="2" s="1"/>
  <c r="V961" i="1"/>
  <c r="R921" i="1"/>
  <c r="V966" i="1"/>
  <c r="P965" i="1"/>
  <c r="G74" i="2" s="1"/>
  <c r="V944" i="1"/>
  <c r="W944" i="1" s="1"/>
  <c r="V936" i="1"/>
  <c r="W936" i="1" s="1"/>
  <c r="V928" i="1"/>
  <c r="W928" i="1" s="1"/>
  <c r="V913" i="1"/>
  <c r="W913" i="1" s="1"/>
  <c r="V905" i="1"/>
  <c r="W905" i="1" s="1"/>
  <c r="V876" i="1"/>
  <c r="W876" i="1" s="1"/>
  <c r="V897" i="1"/>
  <c r="W897" i="1" s="1"/>
  <c r="V872" i="1"/>
  <c r="W872" i="1" s="1"/>
  <c r="V864" i="1"/>
  <c r="W864" i="1" s="1"/>
  <c r="V856" i="1"/>
  <c r="W856" i="1" s="1"/>
  <c r="V848" i="1"/>
  <c r="W848" i="1" s="1"/>
  <c r="V830" i="1"/>
  <c r="W830" i="1" s="1"/>
  <c r="V811" i="1"/>
  <c r="W811" i="1" s="1"/>
  <c r="V784" i="1"/>
  <c r="W784" i="1" s="1"/>
  <c r="V754" i="1"/>
  <c r="W754" i="1" s="1"/>
  <c r="V748" i="1"/>
  <c r="W748" i="1" s="1"/>
  <c r="V710" i="1"/>
  <c r="W710" i="1" s="1"/>
  <c r="W881" i="1"/>
  <c r="W839" i="1"/>
  <c r="W776" i="1"/>
  <c r="T735" i="1"/>
  <c r="V715" i="1"/>
  <c r="W715" i="1" s="1"/>
  <c r="V687" i="1"/>
  <c r="W687" i="1" s="1"/>
  <c r="V672" i="1"/>
  <c r="V646" i="1"/>
  <c r="W646" i="1" s="1"/>
  <c r="V631" i="1"/>
  <c r="V582" i="1"/>
  <c r="W582" i="1" s="1"/>
  <c r="V571" i="1"/>
  <c r="W571" i="1" s="1"/>
  <c r="V559" i="1"/>
  <c r="W559" i="1" s="1"/>
  <c r="P549" i="1"/>
  <c r="G36" i="2" s="1"/>
  <c r="V736" i="1"/>
  <c r="P735" i="1"/>
  <c r="G47" i="2" s="1"/>
  <c r="V707" i="1"/>
  <c r="W707" i="1" s="1"/>
  <c r="V692" i="1"/>
  <c r="W692" i="1" s="1"/>
  <c r="V666" i="1"/>
  <c r="W666" i="1" s="1"/>
  <c r="V658" i="1"/>
  <c r="W658" i="1" s="1"/>
  <c r="V650" i="1"/>
  <c r="W650" i="1" s="1"/>
  <c r="V611" i="1"/>
  <c r="W611" i="1" s="1"/>
  <c r="V596" i="1"/>
  <c r="W596" i="1" s="1"/>
  <c r="V542" i="1"/>
  <c r="W542" i="1" s="1"/>
  <c r="V525" i="1"/>
  <c r="W525" i="1" s="1"/>
  <c r="W680" i="1"/>
  <c r="V502" i="1"/>
  <c r="W502" i="1" s="1"/>
  <c r="W578" i="1"/>
  <c r="T452" i="1"/>
  <c r="T480" i="1"/>
  <c r="R441" i="1"/>
  <c r="V397" i="1"/>
  <c r="W397" i="1" s="1"/>
  <c r="V386" i="1"/>
  <c r="W386" i="1" s="1"/>
  <c r="V359" i="1"/>
  <c r="W359" i="1" s="1"/>
  <c r="V349" i="1"/>
  <c r="W349" i="1" s="1"/>
  <c r="V339" i="1"/>
  <c r="W339" i="1" s="1"/>
  <c r="P329" i="1"/>
  <c r="G22" i="2" s="1"/>
  <c r="V330" i="1"/>
  <c r="V316" i="1"/>
  <c r="W316" i="1" s="1"/>
  <c r="V288" i="1"/>
  <c r="W288" i="1" s="1"/>
  <c r="V280" i="1"/>
  <c r="W280" i="1" s="1"/>
  <c r="V272" i="1"/>
  <c r="W272" i="1" s="1"/>
  <c r="V264" i="1"/>
  <c r="W264" i="1" s="1"/>
  <c r="V256" i="1"/>
  <c r="W256" i="1" s="1"/>
  <c r="V248" i="1"/>
  <c r="W248" i="1" s="1"/>
  <c r="P240" i="1"/>
  <c r="G18" i="2" s="1"/>
  <c r="W671" i="1"/>
  <c r="V504" i="1"/>
  <c r="W504" i="1" s="1"/>
  <c r="V403" i="1"/>
  <c r="W403" i="1" s="1"/>
  <c r="V371" i="1"/>
  <c r="W371" i="1" s="1"/>
  <c r="W177" i="1"/>
  <c r="W176" i="1" s="1"/>
  <c r="N14" i="2" s="1"/>
  <c r="V176" i="1"/>
  <c r="M14" i="2" s="1"/>
  <c r="O14" i="2" s="1"/>
  <c r="W224" i="1"/>
  <c r="W223" i="1" s="1"/>
  <c r="N17" i="2" s="1"/>
  <c r="V170" i="1"/>
  <c r="W170" i="1" s="1"/>
  <c r="V151" i="1"/>
  <c r="W151" i="1" s="1"/>
  <c r="V136" i="1"/>
  <c r="W136" i="1" s="1"/>
  <c r="V118" i="1"/>
  <c r="W118" i="1" s="1"/>
  <c r="V104" i="1"/>
  <c r="W104" i="1" s="1"/>
  <c r="V89" i="1"/>
  <c r="W89" i="1" s="1"/>
  <c r="V76" i="1"/>
  <c r="W76" i="1" s="1"/>
  <c r="R6" i="1"/>
  <c r="V201" i="1"/>
  <c r="W201" i="1" s="1"/>
  <c r="T30" i="1"/>
  <c r="V17" i="1"/>
  <c r="W17" i="1" s="1"/>
  <c r="V12" i="1"/>
  <c r="W12" i="1" s="1"/>
  <c r="V193" i="1"/>
  <c r="W193" i="1" s="1"/>
  <c r="P192" i="1"/>
  <c r="G16" i="2" s="1"/>
  <c r="P154" i="1"/>
  <c r="G12" i="2" s="1"/>
  <c r="V94" i="1"/>
  <c r="M10" i="2" s="1"/>
  <c r="O10" i="2" s="1"/>
  <c r="V1210" i="1"/>
  <c r="W1210" i="1" s="1"/>
  <c r="V1178" i="1"/>
  <c r="W1178" i="1" s="1"/>
  <c r="V1141" i="1"/>
  <c r="V1138" i="1" s="1"/>
  <c r="M80" i="2" s="1"/>
  <c r="O80" i="2" s="1"/>
  <c r="V1097" i="1"/>
  <c r="W1097" i="1" s="1"/>
  <c r="T1105" i="1"/>
  <c r="K77" i="2" s="1"/>
  <c r="P1106" i="1"/>
  <c r="V1074" i="1"/>
  <c r="W1074" i="1" s="1"/>
  <c r="V1066" i="1"/>
  <c r="V1058" i="1"/>
  <c r="W1058" i="1" s="1"/>
  <c r="V1050" i="1"/>
  <c r="W1050" i="1" s="1"/>
  <c r="V1042" i="1"/>
  <c r="W1042" i="1" s="1"/>
  <c r="V1034" i="1"/>
  <c r="W1034" i="1" s="1"/>
  <c r="V1026" i="1"/>
  <c r="W1026" i="1" s="1"/>
  <c r="V1018" i="1"/>
  <c r="W1018" i="1" s="1"/>
  <c r="V1006" i="1"/>
  <c r="W1006" i="1" s="1"/>
  <c r="V974" i="1"/>
  <c r="V972" i="1" s="1"/>
  <c r="T971" i="1"/>
  <c r="T970" i="1" s="1"/>
  <c r="V919" i="1"/>
  <c r="W919" i="1" s="1"/>
  <c r="V950" i="1"/>
  <c r="W950" i="1" s="1"/>
  <c r="V942" i="1"/>
  <c r="W942" i="1" s="1"/>
  <c r="V934" i="1"/>
  <c r="W934" i="1" s="1"/>
  <c r="V926" i="1"/>
  <c r="W926" i="1" s="1"/>
  <c r="V911" i="1"/>
  <c r="W911" i="1" s="1"/>
  <c r="V895" i="1"/>
  <c r="W895" i="1" s="1"/>
  <c r="W958" i="1"/>
  <c r="W957" i="1" s="1"/>
  <c r="N72" i="2" s="1"/>
  <c r="V901" i="1"/>
  <c r="W901" i="1" s="1"/>
  <c r="V891" i="1"/>
  <c r="V887" i="1"/>
  <c r="W887" i="1" s="1"/>
  <c r="V854" i="1"/>
  <c r="W854" i="1" s="1"/>
  <c r="P816" i="1"/>
  <c r="G61" i="2" s="1"/>
  <c r="V817" i="1"/>
  <c r="V816" i="1" s="1"/>
  <c r="M61" i="2" s="1"/>
  <c r="V866" i="1"/>
  <c r="W866" i="1" s="1"/>
  <c r="V846" i="1"/>
  <c r="W846" i="1" s="1"/>
  <c r="V828" i="1"/>
  <c r="V809" i="1"/>
  <c r="W809" i="1" s="1"/>
  <c r="V781" i="1"/>
  <c r="V751" i="1"/>
  <c r="P750" i="1"/>
  <c r="G48" i="2" s="1"/>
  <c r="W793" i="1"/>
  <c r="W792" i="1" s="1"/>
  <c r="N55" i="2" s="1"/>
  <c r="P880" i="1"/>
  <c r="G68" i="2" s="1"/>
  <c r="W805" i="1"/>
  <c r="W804" i="1" s="1"/>
  <c r="N59" i="2" s="1"/>
  <c r="V730" i="1"/>
  <c r="W730" i="1" s="1"/>
  <c r="V726" i="1"/>
  <c r="W726" i="1" s="1"/>
  <c r="V713" i="1"/>
  <c r="W713" i="1" s="1"/>
  <c r="P825" i="1"/>
  <c r="V744" i="1"/>
  <c r="W744" i="1" s="1"/>
  <c r="R720" i="1"/>
  <c r="V642" i="1"/>
  <c r="W642" i="1" s="1"/>
  <c r="P627" i="1"/>
  <c r="G40" i="2" s="1"/>
  <c r="V580" i="1"/>
  <c r="W580" i="1" s="1"/>
  <c r="V567" i="1"/>
  <c r="W567" i="1" s="1"/>
  <c r="V557" i="1"/>
  <c r="W557" i="1" s="1"/>
  <c r="R735" i="1"/>
  <c r="V700" i="1"/>
  <c r="W700" i="1" s="1"/>
  <c r="V690" i="1"/>
  <c r="P689" i="1"/>
  <c r="G45" i="2" s="1"/>
  <c r="V664" i="1"/>
  <c r="W664" i="1" s="1"/>
  <c r="V656" i="1"/>
  <c r="W656" i="1" s="1"/>
  <c r="V625" i="1"/>
  <c r="W625" i="1" s="1"/>
  <c r="V606" i="1"/>
  <c r="W606" i="1" s="1"/>
  <c r="V592" i="1"/>
  <c r="W592" i="1" s="1"/>
  <c r="V538" i="1"/>
  <c r="W538" i="1" s="1"/>
  <c r="V521" i="1"/>
  <c r="W521" i="1" s="1"/>
  <c r="P589" i="1"/>
  <c r="G39" i="2" s="1"/>
  <c r="P497" i="1"/>
  <c r="G35" i="2" s="1"/>
  <c r="V498" i="1"/>
  <c r="W498" i="1" s="1"/>
  <c r="R240" i="1"/>
  <c r="W685" i="1"/>
  <c r="V506" i="1"/>
  <c r="W506" i="1" s="1"/>
  <c r="V471" i="1"/>
  <c r="W471" i="1" s="1"/>
  <c r="V445" i="1"/>
  <c r="W445" i="1" s="1"/>
  <c r="V394" i="1"/>
  <c r="P383" i="1"/>
  <c r="G24" i="2" s="1"/>
  <c r="V357" i="1"/>
  <c r="W357" i="1" s="1"/>
  <c r="V347" i="1"/>
  <c r="W347" i="1" s="1"/>
  <c r="V337" i="1"/>
  <c r="W337" i="1" s="1"/>
  <c r="V312" i="1"/>
  <c r="W312" i="1" s="1"/>
  <c r="V286" i="1"/>
  <c r="W286" i="1" s="1"/>
  <c r="V278" i="1"/>
  <c r="W278" i="1" s="1"/>
  <c r="V270" i="1"/>
  <c r="W270" i="1" s="1"/>
  <c r="V262" i="1"/>
  <c r="W262" i="1" s="1"/>
  <c r="V254" i="1"/>
  <c r="W254" i="1" s="1"/>
  <c r="V246" i="1"/>
  <c r="W246" i="1" s="1"/>
  <c r="V488" i="1"/>
  <c r="W488" i="1" s="1"/>
  <c r="V481" i="1"/>
  <c r="P480" i="1"/>
  <c r="G34" i="2" s="1"/>
  <c r="V422" i="1"/>
  <c r="W422" i="1" s="1"/>
  <c r="W420" i="1" s="1"/>
  <c r="N29" i="2" s="1"/>
  <c r="V381" i="1"/>
  <c r="W381" i="1" s="1"/>
  <c r="V369" i="1"/>
  <c r="W369" i="1" s="1"/>
  <c r="V189" i="1"/>
  <c r="W189" i="1" s="1"/>
  <c r="W179" i="1" s="1"/>
  <c r="N15" i="2" s="1"/>
  <c r="V167" i="1"/>
  <c r="W384" i="1"/>
  <c r="V147" i="1"/>
  <c r="W147" i="1" s="1"/>
  <c r="V132" i="1"/>
  <c r="W132" i="1" s="1"/>
  <c r="V112" i="1"/>
  <c r="W112" i="1" s="1"/>
  <c r="V100" i="1"/>
  <c r="W100" i="1" s="1"/>
  <c r="P99" i="1"/>
  <c r="G11" i="2" s="1"/>
  <c r="V86" i="1"/>
  <c r="W86" i="1" s="1"/>
  <c r="V72" i="1"/>
  <c r="W72" i="1" s="1"/>
  <c r="W453" i="1"/>
  <c r="P401" i="1"/>
  <c r="G25" i="2" s="1"/>
  <c r="V173" i="1"/>
  <c r="W173" i="1" s="1"/>
  <c r="V57" i="1"/>
  <c r="W57" i="1" s="1"/>
  <c r="V50" i="1"/>
  <c r="W50" i="1" s="1"/>
  <c r="V46" i="1"/>
  <c r="W46" i="1" s="1"/>
  <c r="V37" i="1"/>
  <c r="W37" i="1" s="1"/>
  <c r="V218" i="1"/>
  <c r="W218" i="1" s="1"/>
  <c r="R192" i="1"/>
  <c r="W22" i="1"/>
  <c r="W21" i="1" s="1"/>
  <c r="N7" i="2" s="1"/>
  <c r="V960" i="1" l="1"/>
  <c r="M73" i="2" s="1"/>
  <c r="O73" i="2" s="1"/>
  <c r="V684" i="1"/>
  <c r="M44" i="2" s="1"/>
  <c r="O44" i="2" s="1"/>
  <c r="V750" i="1"/>
  <c r="M48" i="2" s="1"/>
  <c r="O48" i="2" s="1"/>
  <c r="O61" i="2"/>
  <c r="O27" i="2"/>
  <c r="O37" i="2"/>
  <c r="O62" i="2"/>
  <c r="O51" i="2"/>
  <c r="O71" i="2"/>
  <c r="AA824" i="1"/>
  <c r="G64" i="2"/>
  <c r="AA1105" i="1"/>
  <c r="G78" i="2"/>
  <c r="W1036" i="1"/>
  <c r="W1035" i="1" s="1"/>
  <c r="V1035" i="1"/>
  <c r="W1093" i="1"/>
  <c r="W1092" i="1" s="1"/>
  <c r="V1092" i="1"/>
  <c r="W1001" i="1"/>
  <c r="AA803" i="1"/>
  <c r="AA970" i="1"/>
  <c r="P971" i="1"/>
  <c r="O57" i="2"/>
  <c r="AA771" i="1"/>
  <c r="W1066" i="1"/>
  <c r="W1065" i="1" s="1"/>
  <c r="V1065" i="1"/>
  <c r="W1052" i="1"/>
  <c r="W1051" i="1" s="1"/>
  <c r="V1051" i="1"/>
  <c r="O82" i="2"/>
  <c r="W1085" i="1"/>
  <c r="W1084" i="1" s="1"/>
  <c r="V1084" i="1"/>
  <c r="P1158" i="1"/>
  <c r="G83" i="2" s="1"/>
  <c r="G84" i="2"/>
  <c r="AA1158" i="1"/>
  <c r="O65" i="2"/>
  <c r="V1001" i="1"/>
  <c r="V971" i="1" s="1"/>
  <c r="V970" i="1" s="1"/>
  <c r="M75" i="2" s="1"/>
  <c r="AA425" i="1"/>
  <c r="G6" i="2"/>
  <c r="AA5" i="1"/>
  <c r="M76" i="2"/>
  <c r="V1144" i="1"/>
  <c r="M81" i="2" s="1"/>
  <c r="O81" i="2" s="1"/>
  <c r="V825" i="1"/>
  <c r="M64" i="2" s="1"/>
  <c r="P803" i="1"/>
  <c r="G58" i="2" s="1"/>
  <c r="V154" i="1"/>
  <c r="M12" i="2" s="1"/>
  <c r="O12" i="2" s="1"/>
  <c r="V965" i="1"/>
  <c r="M74" i="2" s="1"/>
  <c r="O74" i="2" s="1"/>
  <c r="V383" i="1"/>
  <c r="M24" i="2" s="1"/>
  <c r="O24" i="2" s="1"/>
  <c r="V670" i="1"/>
  <c r="M42" i="2" s="1"/>
  <c r="O42" i="2" s="1"/>
  <c r="V775" i="1"/>
  <c r="P1105" i="1"/>
  <c r="G77" i="2" s="1"/>
  <c r="T5" i="1"/>
  <c r="K8" i="2"/>
  <c r="V679" i="1"/>
  <c r="M43" i="2" s="1"/>
  <c r="O43" i="2" s="1"/>
  <c r="V880" i="1"/>
  <c r="M68" i="2" s="1"/>
  <c r="O68" i="2" s="1"/>
  <c r="W841" i="1"/>
  <c r="W838" i="1" s="1"/>
  <c r="N65" i="2" s="1"/>
  <c r="W575" i="1"/>
  <c r="W574" i="1" s="1"/>
  <c r="N37" i="2" s="1"/>
  <c r="V420" i="1"/>
  <c r="M29" i="2" s="1"/>
  <c r="O29" i="2" s="1"/>
  <c r="W781" i="1"/>
  <c r="W775" i="1" s="1"/>
  <c r="N54" i="2" s="1"/>
  <c r="W412" i="1"/>
  <c r="W411" i="1" s="1"/>
  <c r="N27" i="2" s="1"/>
  <c r="T824" i="1"/>
  <c r="K63" i="2" s="1"/>
  <c r="R425" i="1"/>
  <c r="W649" i="1"/>
  <c r="N41" i="2" s="1"/>
  <c r="P425" i="1"/>
  <c r="G30" i="2" s="1"/>
  <c r="W763" i="1"/>
  <c r="W760" i="1" s="1"/>
  <c r="N50" i="2" s="1"/>
  <c r="T425" i="1"/>
  <c r="V577" i="1"/>
  <c r="M38" i="2" s="1"/>
  <c r="O38" i="2" s="1"/>
  <c r="W767" i="1"/>
  <c r="W766" i="1" s="1"/>
  <c r="N51" i="2" s="1"/>
  <c r="W954" i="1"/>
  <c r="W953" i="1" s="1"/>
  <c r="N71" i="2" s="1"/>
  <c r="V363" i="1"/>
  <c r="M23" i="2" s="1"/>
  <c r="O23" i="2" s="1"/>
  <c r="V30" i="1"/>
  <c r="M8" i="2" s="1"/>
  <c r="O8" i="2" s="1"/>
  <c r="V401" i="1"/>
  <c r="M25" i="2" s="1"/>
  <c r="O25" i="2" s="1"/>
  <c r="R824" i="1"/>
  <c r="V159" i="1"/>
  <c r="M13" i="2" s="1"/>
  <c r="O13" i="2" s="1"/>
  <c r="V589" i="1"/>
  <c r="M39" i="2" s="1"/>
  <c r="O39" i="2" s="1"/>
  <c r="W807" i="1"/>
  <c r="N60" i="2" s="1"/>
  <c r="R5" i="1"/>
  <c r="V627" i="1"/>
  <c r="M40" i="2" s="1"/>
  <c r="O40" i="2" s="1"/>
  <c r="V549" i="1"/>
  <c r="M36" i="2" s="1"/>
  <c r="O36" i="2" s="1"/>
  <c r="V915" i="1"/>
  <c r="M69" i="2" s="1"/>
  <c r="O69" i="2" s="1"/>
  <c r="W408" i="1"/>
  <c r="W407" i="1" s="1"/>
  <c r="N26" i="2" s="1"/>
  <c r="V480" i="1"/>
  <c r="M34" i="2" s="1"/>
  <c r="O34" i="2" s="1"/>
  <c r="W828" i="1"/>
  <c r="W825" i="1" s="1"/>
  <c r="N64" i="2" s="1"/>
  <c r="W1141" i="1"/>
  <c r="W1138" i="1" s="1"/>
  <c r="N80" i="2" s="1"/>
  <c r="V179" i="1"/>
  <c r="M15" i="2" s="1"/>
  <c r="O15" i="2" s="1"/>
  <c r="W426" i="1"/>
  <c r="N31" i="2" s="1"/>
  <c r="P771" i="1"/>
  <c r="G52" i="2" s="1"/>
  <c r="W497" i="1"/>
  <c r="N35" i="2" s="1"/>
  <c r="W363" i="1"/>
  <c r="N23" i="2" s="1"/>
  <c r="W844" i="1"/>
  <c r="N66" i="2" s="1"/>
  <c r="W30" i="1"/>
  <c r="N8" i="2" s="1"/>
  <c r="W852" i="1"/>
  <c r="N67" i="2" s="1"/>
  <c r="W915" i="1"/>
  <c r="N69" i="2" s="1"/>
  <c r="W167" i="1"/>
  <c r="W159" i="1" s="1"/>
  <c r="N13" i="2" s="1"/>
  <c r="W481" i="1"/>
  <c r="W480" i="1" s="1"/>
  <c r="N34" i="2" s="1"/>
  <c r="W891" i="1"/>
  <c r="W880" i="1" s="1"/>
  <c r="N68" i="2" s="1"/>
  <c r="W974" i="1"/>
  <c r="W972" i="1" s="1"/>
  <c r="V240" i="1"/>
  <c r="M18" i="2" s="1"/>
  <c r="O18" i="2" s="1"/>
  <c r="W631" i="1"/>
  <c r="W627" i="1" s="1"/>
  <c r="N40" i="2" s="1"/>
  <c r="W672" i="1"/>
  <c r="W670" i="1" s="1"/>
  <c r="N42" i="2" s="1"/>
  <c r="V852" i="1"/>
  <c r="M67" i="2" s="1"/>
  <c r="O67" i="2" s="1"/>
  <c r="V426" i="1"/>
  <c r="M31" i="2" s="1"/>
  <c r="O31" i="2" s="1"/>
  <c r="V441" i="1"/>
  <c r="M32" i="2" s="1"/>
  <c r="O32" i="2" s="1"/>
  <c r="W589" i="1"/>
  <c r="N39" i="2" s="1"/>
  <c r="W921" i="1"/>
  <c r="N70" i="2" s="1"/>
  <c r="W1106" i="1"/>
  <c r="N78" i="2" s="1"/>
  <c r="V1159" i="1"/>
  <c r="P5" i="1"/>
  <c r="G5" i="2" s="1"/>
  <c r="V497" i="1"/>
  <c r="M35" i="2" s="1"/>
  <c r="O35" i="2" s="1"/>
  <c r="W192" i="1"/>
  <c r="N16" i="2" s="1"/>
  <c r="V807" i="1"/>
  <c r="W68" i="1"/>
  <c r="N9" i="2" s="1"/>
  <c r="V1106" i="1"/>
  <c r="M78" i="2" s="1"/>
  <c r="O78" i="2" s="1"/>
  <c r="V689" i="1"/>
  <c r="M45" i="2" s="1"/>
  <c r="O45" i="2" s="1"/>
  <c r="W577" i="1"/>
  <c r="N38" i="2" s="1"/>
  <c r="V735" i="1"/>
  <c r="M47" i="2" s="1"/>
  <c r="O47" i="2" s="1"/>
  <c r="W966" i="1"/>
  <c r="W965" i="1" s="1"/>
  <c r="N74" i="2" s="1"/>
  <c r="V1131" i="1"/>
  <c r="M79" i="2" s="1"/>
  <c r="O79" i="2" s="1"/>
  <c r="W1145" i="1"/>
  <c r="W1144" i="1" s="1"/>
  <c r="N81" i="2" s="1"/>
  <c r="W442" i="1"/>
  <c r="W441" i="1" s="1"/>
  <c r="N32" i="2" s="1"/>
  <c r="W551" i="1"/>
  <c r="W549" i="1" s="1"/>
  <c r="N36" i="2" s="1"/>
  <c r="W720" i="1"/>
  <c r="N46" i="2" s="1"/>
  <c r="W1160" i="1"/>
  <c r="W1159" i="1" s="1"/>
  <c r="W820" i="1"/>
  <c r="W819" i="1" s="1"/>
  <c r="N62" i="2" s="1"/>
  <c r="W99" i="1"/>
  <c r="N11" i="2" s="1"/>
  <c r="W401" i="1"/>
  <c r="N25" i="2" s="1"/>
  <c r="W304" i="1"/>
  <c r="N20" i="2" s="1"/>
  <c r="W6" i="1"/>
  <c r="N6" i="2" s="1"/>
  <c r="W452" i="1"/>
  <c r="N33" i="2" s="1"/>
  <c r="W684" i="1"/>
  <c r="N44" i="2" s="1"/>
  <c r="V452" i="1"/>
  <c r="M33" i="2" s="1"/>
  <c r="O33" i="2" s="1"/>
  <c r="W394" i="1"/>
  <c r="P824" i="1"/>
  <c r="G63" i="2" s="1"/>
  <c r="W751" i="1"/>
  <c r="W750" i="1" s="1"/>
  <c r="N48" i="2" s="1"/>
  <c r="W817" i="1"/>
  <c r="W816" i="1" s="1"/>
  <c r="N61" i="2" s="1"/>
  <c r="W240" i="1"/>
  <c r="N18" i="2" s="1"/>
  <c r="V329" i="1"/>
  <c r="M22" i="2" s="1"/>
  <c r="O22" i="2" s="1"/>
  <c r="W679" i="1"/>
  <c r="N43" i="2" s="1"/>
  <c r="V99" i="1"/>
  <c r="M11" i="2" s="1"/>
  <c r="O11" i="2" s="1"/>
  <c r="W383" i="1"/>
  <c r="N24" i="2" s="1"/>
  <c r="W690" i="1"/>
  <c r="W689" i="1" s="1"/>
  <c r="N45" i="2" s="1"/>
  <c r="V844" i="1"/>
  <c r="M66" i="2" s="1"/>
  <c r="O66" i="2" s="1"/>
  <c r="V192" i="1"/>
  <c r="M16" i="2" s="1"/>
  <c r="O16" i="2" s="1"/>
  <c r="W330" i="1"/>
  <c r="W329" i="1" s="1"/>
  <c r="N22" i="2" s="1"/>
  <c r="V649" i="1"/>
  <c r="M41" i="2" s="1"/>
  <c r="O41" i="2" s="1"/>
  <c r="W736" i="1"/>
  <c r="W735" i="1" s="1"/>
  <c r="N47" i="2" s="1"/>
  <c r="W961" i="1"/>
  <c r="W960" i="1" s="1"/>
  <c r="N73" i="2" s="1"/>
  <c r="W1154" i="1"/>
  <c r="W1153" i="1" s="1"/>
  <c r="N82" i="2" s="1"/>
  <c r="W1132" i="1"/>
  <c r="W1131" i="1" s="1"/>
  <c r="N79" i="2" s="1"/>
  <c r="V304" i="1"/>
  <c r="M20" i="2" s="1"/>
  <c r="O20" i="2" s="1"/>
  <c r="V720" i="1"/>
  <c r="M46" i="2" s="1"/>
  <c r="O46" i="2" s="1"/>
  <c r="V921" i="1"/>
  <c r="M70" i="2" s="1"/>
  <c r="O70" i="2" s="1"/>
  <c r="V6" i="1"/>
  <c r="M6" i="2" s="1"/>
  <c r="O6" i="2" s="1"/>
  <c r="V68" i="1"/>
  <c r="M9" i="2" s="1"/>
  <c r="O9" i="2" s="1"/>
  <c r="W799" i="1"/>
  <c r="W798" i="1" s="1"/>
  <c r="N57" i="2" s="1"/>
  <c r="O64" i="2" l="1"/>
  <c r="V771" i="1"/>
  <c r="M52" i="2" s="1"/>
  <c r="O52" i="2" s="1"/>
  <c r="M54" i="2"/>
  <c r="O54" i="2" s="1"/>
  <c r="O76" i="2"/>
  <c r="G76" i="2"/>
  <c r="P970" i="1"/>
  <c r="G75" i="2" s="1"/>
  <c r="AA2" i="1"/>
  <c r="W1158" i="1"/>
  <c r="N83" i="2" s="1"/>
  <c r="N84" i="2"/>
  <c r="V803" i="1"/>
  <c r="M58" i="2" s="1"/>
  <c r="O58" i="2" s="1"/>
  <c r="M60" i="2"/>
  <c r="O60" i="2" s="1"/>
  <c r="V1158" i="1"/>
  <c r="M83" i="2" s="1"/>
  <c r="O83" i="2" s="1"/>
  <c r="M84" i="2"/>
  <c r="O84" i="2" s="1"/>
  <c r="O75" i="2"/>
  <c r="W971" i="1"/>
  <c r="G86" i="2"/>
  <c r="W803" i="1"/>
  <c r="N58" i="2" s="1"/>
  <c r="W771" i="1"/>
  <c r="N52" i="2" s="1"/>
  <c r="W425" i="1"/>
  <c r="N30" i="2" s="1"/>
  <c r="V1105" i="1"/>
  <c r="M77" i="2" s="1"/>
  <c r="O77" i="2" s="1"/>
  <c r="V824" i="1"/>
  <c r="M63" i="2" s="1"/>
  <c r="O63" i="2" s="1"/>
  <c r="W5" i="1"/>
  <c r="N5" i="2" s="1"/>
  <c r="W824" i="1"/>
  <c r="N63" i="2" s="1"/>
  <c r="V425" i="1"/>
  <c r="M30" i="2" s="1"/>
  <c r="O30" i="2" s="1"/>
  <c r="W1105" i="1"/>
  <c r="N77" i="2" s="1"/>
  <c r="V5" i="1"/>
  <c r="M5" i="2" s="1"/>
  <c r="O5" i="2" s="1"/>
  <c r="N76" i="2" l="1"/>
  <c r="W970" i="1"/>
  <c r="N75" i="2" s="1"/>
  <c r="G87" i="2"/>
  <c r="G89" i="2" l="1"/>
</calcChain>
</file>

<file path=xl/sharedStrings.xml><?xml version="1.0" encoding="utf-8"?>
<sst xmlns="http://schemas.openxmlformats.org/spreadsheetml/2006/main" count="5481" uniqueCount="1443">
  <si>
    <t>Poř.</t>
  </si>
  <si>
    <t>Typ</t>
  </si>
  <si>
    <t>Kód</t>
  </si>
  <si>
    <t>Alter. kód</t>
  </si>
  <si>
    <t>Popis</t>
  </si>
  <si>
    <t>MJ</t>
  </si>
  <si>
    <t>Výměra bez ztr.</t>
  </si>
  <si>
    <t>Ztratné</t>
  </si>
  <si>
    <t>Výměra</t>
  </si>
  <si>
    <t>Jedn. cena</t>
  </si>
  <si>
    <t>Cena</t>
  </si>
  <si>
    <t>Jedn. hmotn.</t>
  </si>
  <si>
    <t>Hmotnost</t>
  </si>
  <si>
    <t>Jedn. suť</t>
  </si>
  <si>
    <t>Suť</t>
  </si>
  <si>
    <t>Sazba DPH</t>
  </si>
  <si>
    <t>DPH</t>
  </si>
  <si>
    <t>Cena s DPH</t>
  </si>
  <si>
    <t>Komentář</t>
  </si>
  <si>
    <t>Objekt</t>
  </si>
  <si>
    <t>Oddíl</t>
  </si>
  <si>
    <t>SO_01: Původní část</t>
  </si>
  <si>
    <t>_</t>
  </si>
  <si>
    <t>001: Zemní práce</t>
  </si>
  <si>
    <t>##T2##N_Catalog_catGUID</t>
  </si>
  <si>
    <t>##T2##PRO_ITEM_catID</t>
  </si>
  <si>
    <t>##T2##PRO_ITEM_iteCode</t>
  </si>
  <si>
    <t>##T2##PRO_ITEM_szvCode</t>
  </si>
  <si>
    <t>##T2##PRO_ITEM_tevCode</t>
  </si>
  <si>
    <t>SP</t>
  </si>
  <si>
    <t>121151114</t>
  </si>
  <si>
    <t>Sejmutí ornice plochy do 500 m2 tl vrstvy do 250 mm strojně</t>
  </si>
  <si>
    <t>m2</t>
  </si>
  <si>
    <t>SO_01</t>
  </si>
  <si>
    <t>001</t>
  </si>
  <si>
    <t>(18*3*2)*0,2</t>
  </si>
  <si>
    <t>131213102</t>
  </si>
  <si>
    <t>Hloubení jam v nesoudržných horninách třídy těžitelnosti I, skupiny 3 ručně</t>
  </si>
  <si>
    <t>m3</t>
  </si>
  <si>
    <t>SO_01-patky;(0,8*0,3*0,5*8)+((1,57+1,825)*0,6*0,5)</t>
  </si>
  <si>
    <t>SO_01 - prohloubení podlah;(163,3*0,18)</t>
  </si>
  <si>
    <t>132251102</t>
  </si>
  <si>
    <t>Hloubení rýh nezapažených  š do 800 mm v hornině třídy těžitelnosti I, skupiny 3 objem do 50 m3 strojně</t>
  </si>
  <si>
    <t>SO_01-základy;((11,65+1,32+1,31+7,2)*0,5*0,85)+(22,77*0,5*0,57)+(9,148*0,5*0,97)</t>
  </si>
  <si>
    <t>162211321</t>
  </si>
  <si>
    <t>Vodorovné přemístění výkopku z horniny třídy těžitelnosti II, skupiny 4 a 5 stavebním kolečkem do 10 m</t>
  </si>
  <si>
    <t>162751117</t>
  </si>
  <si>
    <t>Vodorovné přemístění do 10000 m výkopku/sypaniny z horniny třídy těžitelnosti I, skupiny 1 až 3</t>
  </si>
  <si>
    <t>167151101</t>
  </si>
  <si>
    <t>Nakládání výkopku z hornin třídy těžitelnosti I, skupiny 1 až 3 do 100 m3</t>
  </si>
  <si>
    <t>171201231</t>
  </si>
  <si>
    <t>Poplatek za uložení zeminy a kamení na recyklační skládce (skládkovné) kód odpadu 17 05 04</t>
  </si>
  <si>
    <t>t</t>
  </si>
  <si>
    <t>73,028*1,6</t>
  </si>
  <si>
    <t>171251201</t>
  </si>
  <si>
    <t>Uložení sypaniny na skládky nebo meziskládky</t>
  </si>
  <si>
    <t>002: Základy</t>
  </si>
  <si>
    <t>MP</t>
  </si>
  <si>
    <t>210220020</t>
  </si>
  <si>
    <t>Montáž uzemňovacího vedení vodičů FeZn pomocí svorek v zemi páskou do 120 mm2 ve městské zástavbě</t>
  </si>
  <si>
    <t>m</t>
  </si>
  <si>
    <t>002</t>
  </si>
  <si>
    <t>274315224</t>
  </si>
  <si>
    <t>Základové pasy z betonu prostého C 16/20</t>
  </si>
  <si>
    <t>275313611</t>
  </si>
  <si>
    <t>Základové patky z betonu tř. C 16/20</t>
  </si>
  <si>
    <t>H</t>
  </si>
  <si>
    <t>35442064</t>
  </si>
  <si>
    <t>pás zemnící 20x3mm FeZn</t>
  </si>
  <si>
    <t>kg</t>
  </si>
  <si>
    <t>13*1,1</t>
  </si>
  <si>
    <t>003: Svislé konstrukce</t>
  </si>
  <si>
    <t>13010442</t>
  </si>
  <si>
    <t>úhelník ocelový rovnostranný jakost 11 375 100x100x10mm</t>
  </si>
  <si>
    <t>003</t>
  </si>
  <si>
    <t>Průvlak P3;4*2*0,01504</t>
  </si>
  <si>
    <t>13010444</t>
  </si>
  <si>
    <t>úhelník ocelový rovnostranný jakost 11 375 120x120x10mm</t>
  </si>
  <si>
    <t>Průvlak P1;1,85*2*0,02162</t>
  </si>
  <si>
    <t>13010448</t>
  </si>
  <si>
    <t>úhelník ocelový rovnostranný jakost 11 375 160x160x12mm</t>
  </si>
  <si>
    <t>Průvlak P2;2,2*2*0,03843</t>
  </si>
  <si>
    <t>13010712</t>
  </si>
  <si>
    <t>ocel profilová IPN 100 jakost 11 375</t>
  </si>
  <si>
    <t>Překlad PR6;5,15*2*0,00832</t>
  </si>
  <si>
    <t>13010980</t>
  </si>
  <si>
    <t>ocel profilová HE-B 200 jakost 11 375</t>
  </si>
  <si>
    <t>9,85*3*0,0613</t>
  </si>
  <si>
    <t>311272221</t>
  </si>
  <si>
    <t>Zdivo z pórobetonových tvárnic na pero a drážku do P2 do 450 kg/m3 na tenkovrstvou maltu tl 300 mm</t>
  </si>
  <si>
    <t>střecha sedáky a truhlíky;(9,67*0,5*2)+(9,67*0,9*2)</t>
  </si>
  <si>
    <t>pilíře VZT;0,4*13</t>
  </si>
  <si>
    <t>zdivo a dozdívky;(((1*2+0,85+1,67+11,03)*3)-(1*1,55*5+0,95*2,35+0,55*0,55+1,54*3))+(1,1*1,55+0,3*3+0,9*1,55+0,62*1,55+0,3*1,55+0,6*0,6*3+0,9*0,9+1,4*1,4)</t>
  </si>
  <si>
    <t>317121101</t>
  </si>
  <si>
    <t>Montáž prefabrikovaných překladů délky do 1500 mm</t>
  </si>
  <si>
    <t>kus</t>
  </si>
  <si>
    <t>317121102</t>
  </si>
  <si>
    <t>Montáž prefabrikovaných překladů délky do 2200 mm</t>
  </si>
  <si>
    <t>317121103</t>
  </si>
  <si>
    <t>Montáž prefabrikovaných překladů délky do 4200 mm</t>
  </si>
  <si>
    <t>317941121</t>
  </si>
  <si>
    <t>Osazování ocelových válcovaných nosníků na zdivu I, IE, U, UE nebo L do č 12</t>
  </si>
  <si>
    <t>317941123</t>
  </si>
  <si>
    <t>Osazování ocelových válcovaných nosníků na zdivu I, IE, U, UE nebo L do č 22</t>
  </si>
  <si>
    <t>330311712</t>
  </si>
  <si>
    <t>Sloupy nebo pilíře z betonu tř. C 20/25</t>
  </si>
  <si>
    <t>0,3*0,3*2,93*8</t>
  </si>
  <si>
    <t>331351121</t>
  </si>
  <si>
    <t>Zřízení bednění čtyřúhelníkových sloupů v do 4 m průřezu do 0,16 m2</t>
  </si>
  <si>
    <t>1,2*2,93*8</t>
  </si>
  <si>
    <t>331351122</t>
  </si>
  <si>
    <t>Odstranění bednění čtyřúhelníkových sloupů v do 4 m průřezu do 0,16 m2</t>
  </si>
  <si>
    <t>331361821</t>
  </si>
  <si>
    <t>Výztuž sloupů hranatých betonářskou ocelí 10 505</t>
  </si>
  <si>
    <t>2,11*0,11</t>
  </si>
  <si>
    <t>342272225</t>
  </si>
  <si>
    <t>Příčka z pórobetonových hladkých tvárnic na tenkovrstvou maltu tl 100 mm</t>
  </si>
  <si>
    <t>((1,2+1+4,4+1,97+3,27+1,2+1,9+1,545+1,2*2+2,59*2+2,49+3,99+3,21+1,9)*2,99)-(1,6*8+1,4*2)</t>
  </si>
  <si>
    <t>((3+3,75*2)*2,39)-1,6</t>
  </si>
  <si>
    <t>342272245</t>
  </si>
  <si>
    <t>Příčka z pórobetonových hladkých tvárnic na tenkovrstvou maltu tl 150 mm</t>
  </si>
  <si>
    <t>atika;(7,05*2)*0,6</t>
  </si>
  <si>
    <t>59321070</t>
  </si>
  <si>
    <t>překlad železobetonový RZP 1190x140x140mm</t>
  </si>
  <si>
    <t>59321071</t>
  </si>
  <si>
    <t>překlad železobetonový RZP 1490x140x140mm</t>
  </si>
  <si>
    <t>59321072</t>
  </si>
  <si>
    <t>překlad železobetonový RZP 1790x140x140mm</t>
  </si>
  <si>
    <t>59321073</t>
  </si>
  <si>
    <t>překlad železobetonový RZP 2390x140x140mm</t>
  </si>
  <si>
    <t>004: Vodorovné konstrukce</t>
  </si>
  <si>
    <t>389361001</t>
  </si>
  <si>
    <t>Doplňující výztuž prefabrikovaných konstrukcí z betonářské oceli</t>
  </si>
  <si>
    <t>004</t>
  </si>
  <si>
    <t>zálivková ocel;0,0342</t>
  </si>
  <si>
    <t>411135001</t>
  </si>
  <si>
    <t>Montáž stropních panelů z předpjatého betonu bez závěsných háků hmotnosti do 1,5 t</t>
  </si>
  <si>
    <t>411135003</t>
  </si>
  <si>
    <t>Montáž stropních panelů z předpjatého betonu bez závěsných háků hmotnosti do 5 t</t>
  </si>
  <si>
    <t>411321515</t>
  </si>
  <si>
    <t>Stropy deskové ze ŽB tř. C 20/25</t>
  </si>
  <si>
    <t>19,2*0,25</t>
  </si>
  <si>
    <t>deska D1 a D2;(10,41*3,1+7,07*2,47)*0,08</t>
  </si>
  <si>
    <t>411354219</t>
  </si>
  <si>
    <t>Bednění stropů ztracené z hraněných trapézových vln v 60 mm plech lesklý tl 1,0 mm</t>
  </si>
  <si>
    <t>strop;19,2</t>
  </si>
  <si>
    <t>deska D1 a D2;(10,41*3,1+7,07*2,47)</t>
  </si>
  <si>
    <t>411361821</t>
  </si>
  <si>
    <t>Výztuž stropů betonářskou ocelí 10 505</t>
  </si>
  <si>
    <t>411362021</t>
  </si>
  <si>
    <t>Výztuž stropů svařovanými sítěmi Kari</t>
  </si>
  <si>
    <t>deska D1 a D2;0,111+0,107</t>
  </si>
  <si>
    <t>413232211</t>
  </si>
  <si>
    <t>Zazdívka zhlaví válcovaných nosníků v do 150 mm</t>
  </si>
  <si>
    <t>413232221</t>
  </si>
  <si>
    <t>Zazdívka zhlaví válcovaných nosníků v do 300 mm</t>
  </si>
  <si>
    <t>417321414</t>
  </si>
  <si>
    <t>Ztužující pásy a věnce ze ŽB tř. C 20/25</t>
  </si>
  <si>
    <t>věnec V1;14,08*(0,3*0,2+0,25*0,15)</t>
  </si>
  <si>
    <t>417351115</t>
  </si>
  <si>
    <t>Zřízení bednění ztužujících věnců</t>
  </si>
  <si>
    <t>věnec V1;14,08*(0,45*2)</t>
  </si>
  <si>
    <t>417351116</t>
  </si>
  <si>
    <t>Odstranění bednění ztužujících věnců</t>
  </si>
  <si>
    <t>417361821</t>
  </si>
  <si>
    <t>Výztuž ztužujících pásů a věnců betonářskou ocelí 10 505</t>
  </si>
  <si>
    <t>59346861</t>
  </si>
  <si>
    <t>panel stropní předpjatý 1000x1190x250mm,</t>
  </si>
  <si>
    <t>9,58*3</t>
  </si>
  <si>
    <t>593468R2</t>
  </si>
  <si>
    <t>panel stropní předpjatý 1000x375x250mm,</t>
  </si>
  <si>
    <t>005: Komunikace</t>
  </si>
  <si>
    <t>59248005</t>
  </si>
  <si>
    <t>dlažba plošná betonová chodníková 300x300x50mm přírodní</t>
  </si>
  <si>
    <t>005</t>
  </si>
  <si>
    <t>596841120</t>
  </si>
  <si>
    <t>Kladení betonové dlažby komunikací pro pěší do lože z cement malty vel do 0,09 m2 plochy do 50 m2</t>
  </si>
  <si>
    <t>střecha sedáky;(9,67*0,3*2)</t>
  </si>
  <si>
    <t>006: Úpravy povrchu</t>
  </si>
  <si>
    <t>24552540</t>
  </si>
  <si>
    <t>plastifikátor do betonu pro podlahové topení</t>
  </si>
  <si>
    <t>litr</t>
  </si>
  <si>
    <t>006</t>
  </si>
  <si>
    <t>158*0,05*6</t>
  </si>
  <si>
    <t>28376031</t>
  </si>
  <si>
    <t>deska EPS grafitová fasádní lambda=0,032 tl 30mm</t>
  </si>
  <si>
    <t>ostění;(4,9*2+1,65*4+2,1*7+6,7+6,94*2+4,9+5,35*2)*0,15</t>
  </si>
  <si>
    <t>28376042</t>
  </si>
  <si>
    <t>deska EPS grafitová fasádní lambda=0,032 tl 140mm</t>
  </si>
  <si>
    <t>59051651</t>
  </si>
  <si>
    <t>profil zakládací Al tl 0,7mm pro ETICS pro izolant tl 140mm</t>
  </si>
  <si>
    <t>59246002</t>
  </si>
  <si>
    <t>dlažba plošná betonová terasová hladká 400x400x40mm</t>
  </si>
  <si>
    <t>611131101</t>
  </si>
  <si>
    <t>Cementový postřik vnitřních stropů nanášený celoplošně ručně</t>
  </si>
  <si>
    <t>611321141</t>
  </si>
  <si>
    <t>Vápenocementová omítka štuková dvouvrstvá vnitřních stropů rovných nanášená ručně</t>
  </si>
  <si>
    <t>11,2+7,4+3,3+2,4+7,2</t>
  </si>
  <si>
    <t>612321121</t>
  </si>
  <si>
    <t>Vápenocementová omítka hladká jednovrstvá vnitřních stěn nanášená ručně</t>
  </si>
  <si>
    <t>obklad;(((11,62+8,6)*1,5)+((5,53+8,28+3,5+3,5+4,03+15,2+4,98+7,03+4+3,5)*1,8)+(10,28*2))</t>
  </si>
  <si>
    <t>612321141</t>
  </si>
  <si>
    <t>Vápenocementová omítka štuková dvouvrstvá vnitřních stěn nanášená ručně</t>
  </si>
  <si>
    <t>((10,38+4,2*2+5,43+15,9+4,98+7,93)*2,35)+((6,38+18,5+20,2+10,98)*2,65)+(23,42*2,8)+(10,15*2,9+4,5*1,3+10,65*2,6)+((13,42+11+10,02+7,29+6,23+11,17)*2,6)</t>
  </si>
  <si>
    <t>-(1,2*2+1,4*20+1,6*6+1,8*2+15,56+5,44)</t>
  </si>
  <si>
    <t>obklad;-(((11,62+8,6)*1,5)+((5,53+8,28+3,5+3,5+4,03+15,2+4,98+7,03+4+3,5)*1,8)+(10,28*2))</t>
  </si>
  <si>
    <t>612325302</t>
  </si>
  <si>
    <t>Vápenocementová štuková omítka ostění nebo nadpraží</t>
  </si>
  <si>
    <t>622211031</t>
  </si>
  <si>
    <t>Montáž kontaktního zateplení vnějších stěn lepením a mechanickým kotvením polystyrénových desek tl do 160 mm</t>
  </si>
  <si>
    <t>(22,77*3,4)+(17,765*3,19)</t>
  </si>
  <si>
    <t>SO_01 okna;-(2*1,45*2+0,55*0,55*4+1*0,55*7+2*2,35)</t>
  </si>
  <si>
    <t>SO_01 vchod. dveře;-(1,54*2,7*2+0,9*2+0,8*2,275*2)</t>
  </si>
  <si>
    <t>622212001</t>
  </si>
  <si>
    <t>Montáž kontaktního zateplení vnějšího ostění, nadpraží nebo parapetu hl. špalety do 200 mm lepením desek z polystyrenu tl do 40 mm</t>
  </si>
  <si>
    <t>ostění;(4,9*2+1,65*4+2,1*7+6,7+6,94*2+4,9+5,35*2)</t>
  </si>
  <si>
    <t>622221031</t>
  </si>
  <si>
    <t>Montáž kontaktního zateplení vnějších stěn lepením a mechanickým kotvením desek z minerální vlny s podélnou orientací vláken tl do 160 mm</t>
  </si>
  <si>
    <t>vchod;(1,9*2,7*4)</t>
  </si>
  <si>
    <t>622252001</t>
  </si>
  <si>
    <t>Montáž profilů kontaktního zateplení připevněných mechanicky</t>
  </si>
  <si>
    <t>(22,77+1,9*4+17,765)</t>
  </si>
  <si>
    <t>622252002</t>
  </si>
  <si>
    <t>Montáž profilů kontaktního zateplení lepených</t>
  </si>
  <si>
    <t>rohy;2,7*4</t>
  </si>
  <si>
    <t>622531011</t>
  </si>
  <si>
    <t>Tenkovrstvá silikonová zrnitá omítka tl. 1,5 mm včetně penetrace vnějších stěn</t>
  </si>
  <si>
    <t>125,292+10,092</t>
  </si>
  <si>
    <t>629991011</t>
  </si>
  <si>
    <t>Zakrytí výplní otvorů a svislých ploch fólií přilepenou lepící páskou</t>
  </si>
  <si>
    <t>SO_01 okna;(2*1,45*2+0,55*0,55*4+1*0,55*7+2*2,35)</t>
  </si>
  <si>
    <t>SO_01 vchod. dveře;(1,54*2,7*2+0,9*2+0,8*2,275*2)</t>
  </si>
  <si>
    <t>63127464</t>
  </si>
  <si>
    <t>profil rohový Al 15x15mm s výztužnou tkaninou š 100mm pro ETICS</t>
  </si>
  <si>
    <t>631311114</t>
  </si>
  <si>
    <t>Mazanina tl do 80 mm z betonu prostého bez zvýšených nároků na prostředí tř. C 16/20</t>
  </si>
  <si>
    <t>163,3*0,05</t>
  </si>
  <si>
    <t>631311134</t>
  </si>
  <si>
    <t>Mazanina tl do 240 mm z betonu prostého bez zvýšených nároků na prostředí tř. C 16/20</t>
  </si>
  <si>
    <t>podkladní beton;163,3*0,15</t>
  </si>
  <si>
    <t>631319171</t>
  </si>
  <si>
    <t>Příplatek k mazanině tl do 80 mm za stržení povrchu spodní vrstvy před vložením výztuže</t>
  </si>
  <si>
    <t>5,03*0,05</t>
  </si>
  <si>
    <t>631319175</t>
  </si>
  <si>
    <t>Příplatek k mazanině tl do 240 mm za stržení povrchu spodní vrstvy před vložením výztuže</t>
  </si>
  <si>
    <t>631362021</t>
  </si>
  <si>
    <t>Výztuž mazanin svařovanými sítěmi Kari</t>
  </si>
  <si>
    <t>podkladní beton;163,3*0,00317</t>
  </si>
  <si>
    <t>5,3*0,00317</t>
  </si>
  <si>
    <t>63151531</t>
  </si>
  <si>
    <t>deska tepelně izolační minerální kontaktních fasád podélné vlákno lambda=0,036 tl 140mm</t>
  </si>
  <si>
    <t>635111215</t>
  </si>
  <si>
    <t>Násyp pod podlahy ze štěrkopísku se zhutněním</t>
  </si>
  <si>
    <t>163,3*0,2</t>
  </si>
  <si>
    <t>636311112</t>
  </si>
  <si>
    <t>Kladení dlažby z betonových dlaždic 40x40 cm na sucho na terče z umělé hmoty do výšky do 70 mm</t>
  </si>
  <si>
    <t>dlažba;8,28*1,5+8,28*9,85</t>
  </si>
  <si>
    <t>637121113</t>
  </si>
  <si>
    <t>Okapový chodník z kačírku tl 200 mm s udusáním</t>
  </si>
  <si>
    <t>kačírek střecha;66,1</t>
  </si>
  <si>
    <t>008: Trubní vedení</t>
  </si>
  <si>
    <t>55241014</t>
  </si>
  <si>
    <t>poklop šachtový třída D400, kruhový rám 785, vstup 600mm, bez ventilace</t>
  </si>
  <si>
    <t>008</t>
  </si>
  <si>
    <t>890R01</t>
  </si>
  <si>
    <t>Přeložka části stávající vodovodní přípojky vč. zemních prací - kompletní dodávka a montáž - (skrytá konstrukce)</t>
  </si>
  <si>
    <t>kpl</t>
  </si>
  <si>
    <t>899103112</t>
  </si>
  <si>
    <t>Osazení poklopů litinových nebo ocelových včetně rámů pro třídu zatížení B125, C250</t>
  </si>
  <si>
    <t>009: Ostatní konstrukce a práce</t>
  </si>
  <si>
    <t>941111121</t>
  </si>
  <si>
    <t>Montáž lešení řadového trubkového lehkého s podlahami zatížení do 200 kg/m2 š do 1,2 m v do 10 m</t>
  </si>
  <si>
    <t>009</t>
  </si>
  <si>
    <t>(22,77*3)+(1,9*2*2)+(17,765*3)</t>
  </si>
  <si>
    <t>941111221</t>
  </si>
  <si>
    <t>Příplatek k lešení řadovému trubkovému lehkému s podlahami š 1,2 m v 10 m za první a ZKD den použití</t>
  </si>
  <si>
    <t>129,205*30</t>
  </si>
  <si>
    <t>941111821</t>
  </si>
  <si>
    <t>Demontáž lešení řadového trubkového lehkého s podlahami zatížení do 200 kg/m2 š do 1,2 m v do 10 m</t>
  </si>
  <si>
    <t>949101111</t>
  </si>
  <si>
    <t>Lešení pomocné pro objekty pozemních staveb s lešeňovou podlahou v do 1,9 m zatížení do 150 kg/m2</t>
  </si>
  <si>
    <t>952901111</t>
  </si>
  <si>
    <t>Vyčištění budov bytové a občanské výstavby při výšce podlaží do 4 m</t>
  </si>
  <si>
    <t>953511821</t>
  </si>
  <si>
    <t>Nosný tepelně-izolační prvek pro připojení ocelových dílů volně vyložených tahový modul šroub D16 (podrobně výkres 9 - KOTVENÍ - DETAILY</t>
  </si>
  <si>
    <t>pro patky;10</t>
  </si>
  <si>
    <t>953961111</t>
  </si>
  <si>
    <t>Kotvy chemickým tmelem M 8 hl 80 mm do betonu, ŽB nebo kamene s vyvrtáním otvoru</t>
  </si>
  <si>
    <t>953965112</t>
  </si>
  <si>
    <t>Kotevní šroub pro chemické kotvy M 8 dl 150 mm</t>
  </si>
  <si>
    <t>975043121</t>
  </si>
  <si>
    <t>Jednořadové podchycení stropů pro osazení nosníků v do 3,5 m pro zatížení do 1000 kg/m</t>
  </si>
  <si>
    <t>podchycení před bouráním zdiva;9,1</t>
  </si>
  <si>
    <t>977211122</t>
  </si>
  <si>
    <t>Řezání stěnovou pilou kcí z cihel nebo tvárnic hl do 350 mm</t>
  </si>
  <si>
    <t>aloupy;2,7*15</t>
  </si>
  <si>
    <t>099: Přesun hmot HSV</t>
  </si>
  <si>
    <t>998011001</t>
  </si>
  <si>
    <t>Přesun hmot pro budovy zděné v do 6 m</t>
  </si>
  <si>
    <t>099</t>
  </si>
  <si>
    <t>711: Izolace proti vodě</t>
  </si>
  <si>
    <t>11163150</t>
  </si>
  <si>
    <t>lak penetrační asfaltový</t>
  </si>
  <si>
    <t>711</t>
  </si>
  <si>
    <t>181,23*0,00035</t>
  </si>
  <si>
    <t>62853005</t>
  </si>
  <si>
    <t>pás asfaltový natavitelný modifikovaný SBS tl 4,0mm s vložkou ze skleněné tkaniny a hrubozrnným břidličným posypem na horním povrchu</t>
  </si>
  <si>
    <t>((116,35+64,88)*2)</t>
  </si>
  <si>
    <t>69311068</t>
  </si>
  <si>
    <t>geotextilie netkaná separační, ochranná, filtrační, drenážní PP 300g/m2</t>
  </si>
  <si>
    <t>711111001</t>
  </si>
  <si>
    <t>Provedení izolace proti zemní vlhkosti vodorovné za studena nátěrem penetračním</t>
  </si>
  <si>
    <t>((116,35+64,88))</t>
  </si>
  <si>
    <t>711141559</t>
  </si>
  <si>
    <t>Provedení izolace proti zemní vlhkosti pásy přitavením vodorovné NAIP</t>
  </si>
  <si>
    <t>711491172</t>
  </si>
  <si>
    <t>Provedení doplňků izolace proti vodě na vodorovné ploše z textilií vrstva ochranná</t>
  </si>
  <si>
    <t>998711201</t>
  </si>
  <si>
    <t>Přesun hmot procentní pro izolace proti vodě, vlhkosti a plynům v objektech v do 6 m</t>
  </si>
  <si>
    <t>%</t>
  </si>
  <si>
    <t>712: Povlakové krytiny</t>
  </si>
  <si>
    <t>0003-00022295-00001</t>
  </si>
  <si>
    <t>1025160040</t>
  </si>
  <si>
    <t>Drenážní rohož P 900 z prostorově orientovaných PE vláken - délka: 35 m , materiál: polyethylen , barva: černá , balení: 52,5 m2 , tloušťka: 6 mm , plošná hmotn</t>
  </si>
  <si>
    <t>712</t>
  </si>
  <si>
    <t>0003-00027829-00001</t>
  </si>
  <si>
    <t>2615261100</t>
  </si>
  <si>
    <t xml:space="preserve"> netkaná geotextilie (role/100m2) tavený 300 g/m2 - plocha: 100m2 , hmotnost role: 30kg , materiál: 100% polypropylen , balení: 100m2 , délka: 50m , plo</t>
  </si>
  <si>
    <t>0003-00098018-00001</t>
  </si>
  <si>
    <t>2640227041</t>
  </si>
  <si>
    <t>profilovaná (nopová) fólie s perforací - délka: 1,75 m , šířka: 0,81 m , plošná hmotnost: 1425 g/m2 , výška nopu: 60 mm , objem vzduchu mezi</t>
  </si>
  <si>
    <t>0265R1</t>
  </si>
  <si>
    <t>extenzivní vegetace (rozchodníky, netřesky, suchomilné trávy)</t>
  </si>
  <si>
    <t>10321230</t>
  </si>
  <si>
    <t>substrát vegetačních střech extenzivní s vyšším obsahem organické složky</t>
  </si>
  <si>
    <t>10,36*0,1</t>
  </si>
  <si>
    <t>104,338*0,00035</t>
  </si>
  <si>
    <t>28322067</t>
  </si>
  <si>
    <t>fólie hydroizolační střešní mPVC mechanicky kotvená tl 1,5mm se zvýšenou odolností</t>
  </si>
  <si>
    <t>62856011</t>
  </si>
  <si>
    <t>pás asfaltový natavitelný modifikovaný SBS tl 4,0mm s vložkou z hliníkové fólie, hliníkové fólie s textilií a spalitelnou PE fólií nebo jemnozrnným minerálním posypem na horním povrchu</t>
  </si>
  <si>
    <t>712311101</t>
  </si>
  <si>
    <t>Provedení povlakové krytiny střech do 10° za studena lakem penetračním nebo asfaltovým</t>
  </si>
  <si>
    <t>vegetace;(10,36)</t>
  </si>
  <si>
    <t>dlažba;93,978</t>
  </si>
  <si>
    <t>712331101</t>
  </si>
  <si>
    <t>Provedení povlakové krytiny střech do 10° podkladní vrstvy pásy na sucho AIP nebo NAIP</t>
  </si>
  <si>
    <t>10,36*2</t>
  </si>
  <si>
    <t>712341559</t>
  </si>
  <si>
    <t>Provedení povlakové krytiny střech do 10° pásy NAIP přitavením v plné ploše</t>
  </si>
  <si>
    <t>712363001</t>
  </si>
  <si>
    <t>Provedení povlakové krytiny střech do 10° termoplastickou fólií PVC rozvinutím a natažením v ploše</t>
  </si>
  <si>
    <t>712363101</t>
  </si>
  <si>
    <t>Provedení povlakové krytiny střech do 10° ukotvení fólie talířov hmoždinkou do polystyrenu nebo vlny</t>
  </si>
  <si>
    <t>170,438*5</t>
  </si>
  <si>
    <t>712363112</t>
  </si>
  <si>
    <t>Provedení povlakové krytiny střech do 10° překrytí talířové hmoždinky pruhem navařené fólie</t>
  </si>
  <si>
    <t>712391172</t>
  </si>
  <si>
    <t>Provedení povlakové krytiny střech do 10° ochranné textilní vrstvy</t>
  </si>
  <si>
    <t>998712201</t>
  </si>
  <si>
    <t>Přesun hmot procentní pro krytiny povlakové v objektech v do 6 m</t>
  </si>
  <si>
    <t>713: Izolace tepelné</t>
  </si>
  <si>
    <t>279Kn7002-03</t>
  </si>
  <si>
    <t>Polystyren pěnový - desky - EPS 150 střešní samozhášivý</t>
  </si>
  <si>
    <t>713</t>
  </si>
  <si>
    <t>(8,28*1,5+8,28*9,85+10,36+66,1)*0,28</t>
  </si>
  <si>
    <t>28323020</t>
  </si>
  <si>
    <t>fólie separační PE 2 x 50 m</t>
  </si>
  <si>
    <t>28372306</t>
  </si>
  <si>
    <t>deska EPS 100 do plochých střech a podlah lambda=0,037 tl 60mm</t>
  </si>
  <si>
    <t>163,3*2</t>
  </si>
  <si>
    <t>28376355</t>
  </si>
  <si>
    <t>deska perimetrická spodních staveb, podlah a plochých střech 200kPa lambda=0,034 tl 120mm</t>
  </si>
  <si>
    <t>713121121</t>
  </si>
  <si>
    <t>Montáž izolace tepelné podlah volně kladenými rohožemi, pásy, dílci, deskami 2 vrstvy</t>
  </si>
  <si>
    <t>713131141</t>
  </si>
  <si>
    <t>Montáž izolace tepelné stěn a základů lepením celoplošně rohoží, pásů, dílců, desek</t>
  </si>
  <si>
    <t>zateplení základů;(22,77+17,765)*0,5</t>
  </si>
  <si>
    <t>713141263</t>
  </si>
  <si>
    <t>Přikotvení tepelné izolace šrouby do betonu pro izolaci tl přes 240 mm</t>
  </si>
  <si>
    <t>713141311</t>
  </si>
  <si>
    <t>Montáž izolace tepelné střech plochých kladené volně, spádová vrstva</t>
  </si>
  <si>
    <t>dlažba;(8,28*1,5+8,28*9,85+10,36)</t>
  </si>
  <si>
    <t>713191132</t>
  </si>
  <si>
    <t>Montáž izolace tepelné podlah, stropů vrchem nebo střech překrytí separační fólií z PE</t>
  </si>
  <si>
    <t>998713201</t>
  </si>
  <si>
    <t>Přesun hmot procentní pro izolace tepelné v objektech v do 6 m</t>
  </si>
  <si>
    <t>730: Ústřední vytápění</t>
  </si>
  <si>
    <t>730</t>
  </si>
  <si>
    <t>7303677215</t>
  </si>
  <si>
    <t>Venkovní jednotka tepelného čerpadla vzduch-voda, Qtop= min. 12,0 kW při A2/W35; COP=1,95, Imax=13 A; 3x</t>
  </si>
  <si>
    <t>7303677216</t>
  </si>
  <si>
    <t>Vnitřní jednotka TČ, vč. oběh. čerpadla, pojistný ventil 3 bar; 3x400 V, ekvitermní regulace, záložn</t>
  </si>
  <si>
    <t>7303677217</t>
  </si>
  <si>
    <t>Elektronické oběhové čerpadlo, jm. průtok 1,9 m3/h, dP=30 kPa, 230 V/50 W</t>
  </si>
  <si>
    <t>7303677218</t>
  </si>
  <si>
    <t>3-cestný přepínací kulový kohout; DN32; kvs-min=16 m3/h; PN6 vč. servopohonu (dod. MaR) - pouze mont</t>
  </si>
  <si>
    <t>7303677219</t>
  </si>
  <si>
    <t>Akumulační nádrž ÚT o objemu 200 l, PN6, atyp, vč. tepelné izolace</t>
  </si>
  <si>
    <t>7303677220</t>
  </si>
  <si>
    <t>Zásobníkový ohřívač TV o objemu 250 l, PN10, se zvětšenou teplosměnnou plochou pro provoz s TČ, vč.</t>
  </si>
  <si>
    <t>7303677221</t>
  </si>
  <si>
    <t>El. topné těleso, jm. výkon 3,3 kW, 400 V</t>
  </si>
  <si>
    <t>7303677222</t>
  </si>
  <si>
    <t>Membránová expanzní nádoba, objem 25l, PN6, vč. bezp. kohoutu 3/4"</t>
  </si>
  <si>
    <t>7303677223</t>
  </si>
  <si>
    <t>Kabinetová úpravna vody, vířivý filtr 1", oddělovací člen, vč. příslušenství</t>
  </si>
  <si>
    <t>7303677224</t>
  </si>
  <si>
    <t>Solenoidový ventil dopouštění ÚT; DN15 (dod. MaR) - pouze montáž</t>
  </si>
  <si>
    <t>7303677225</t>
  </si>
  <si>
    <t>Potrubí z trubek měděných polotvrdých 28x1,5 mm</t>
  </si>
  <si>
    <t>7303677226</t>
  </si>
  <si>
    <t>Potrubí z trubek měděných polotvrdých 35x1,5 mm</t>
  </si>
  <si>
    <t>7303677227</t>
  </si>
  <si>
    <t>Potrubí z trubek měděných polotvrdých 42x1,5 mm</t>
  </si>
  <si>
    <t>7303677228</t>
  </si>
  <si>
    <t>Potrubí z trubek PPR 25x3,5</t>
  </si>
  <si>
    <t>7303677229</t>
  </si>
  <si>
    <t>Pěnová tepelná izolace vnitřní průměr 28 mm, tl. 20 mm  (Cu28, PPR25)</t>
  </si>
  <si>
    <t>7303677230</t>
  </si>
  <si>
    <t>Pěnová tepelná izolace vnitřní průměr 35 mm, tl. 20 mm  (Cu35)</t>
  </si>
  <si>
    <t>7303677231</t>
  </si>
  <si>
    <t>Pěnová tepelná izolace vnitřní průměr 42 mm, tl. 30 mm  (Cu42)</t>
  </si>
  <si>
    <t>7303677232</t>
  </si>
  <si>
    <t>Tepelná izolace závitových armatur - střední dimenze DN32, tl. dle DN</t>
  </si>
  <si>
    <t>ks</t>
  </si>
  <si>
    <t>7303677233</t>
  </si>
  <si>
    <t>Ruční regulační ventil, DN20, včetně měřících nástavců</t>
  </si>
  <si>
    <t>7303677234</t>
  </si>
  <si>
    <t>Kulový kohout 3/8" (DN10)</t>
  </si>
  <si>
    <t>7303677235</t>
  </si>
  <si>
    <t>Kulový kohout 1/2" (DN15)</t>
  </si>
  <si>
    <t>7303677236</t>
  </si>
  <si>
    <t>Kulový kohout 3/4" (DN20)</t>
  </si>
  <si>
    <t>7303677237</t>
  </si>
  <si>
    <t>Kulový kohout 1" (DN25)</t>
  </si>
  <si>
    <t>7303677238</t>
  </si>
  <si>
    <t>Kulový kohout 5/4" (DN32)</t>
  </si>
  <si>
    <t>7303677239</t>
  </si>
  <si>
    <t>Kulový kohout 6/4" (DN40)</t>
  </si>
  <si>
    <t>7303677240</t>
  </si>
  <si>
    <t>Zpětná klapka 1/2" (DN15)</t>
  </si>
  <si>
    <t>7303677241</t>
  </si>
  <si>
    <t>Zpětná klapka 5/4" (DN32)</t>
  </si>
  <si>
    <t>7303677242</t>
  </si>
  <si>
    <t>Filtr 5/4" (DN32)</t>
  </si>
  <si>
    <t>7303677243</t>
  </si>
  <si>
    <t>Filtr 6/4" (DN40)</t>
  </si>
  <si>
    <t>7303677244</t>
  </si>
  <si>
    <t>Automatický odvzušňovací ventil se zpětnou klapkou 1/2"</t>
  </si>
  <si>
    <t>7303677245</t>
  </si>
  <si>
    <t>Plnicí a vypouštěcí kohout 1/2"</t>
  </si>
  <si>
    <t>7303677246</t>
  </si>
  <si>
    <t>Pojistný ventil 1/2“ x 3/4", 3 bar</t>
  </si>
  <si>
    <t>7303677247</t>
  </si>
  <si>
    <t>Teploměr 0-120°C, vč. jímky</t>
  </si>
  <si>
    <t>7303677248</t>
  </si>
  <si>
    <t>Tlakoměr 0-600 kPa, včetně man. smyčky a 3-cest. man. kohoutu</t>
  </si>
  <si>
    <t>7303677249</t>
  </si>
  <si>
    <t>Tlakoměr 0-1 MPa, včetně man. smyčky a 3-cest. man. kohoutu</t>
  </si>
  <si>
    <t>7303677251</t>
  </si>
  <si>
    <t>Plastová trubka 17x2.0</t>
  </si>
  <si>
    <t>7303677252</t>
  </si>
  <si>
    <t>Systémová deska podlahového vytápění</t>
  </si>
  <si>
    <t>7303677253</t>
  </si>
  <si>
    <t>Rozdělovač podlahového vytápění 8 vývodů s průtokoměry</t>
  </si>
  <si>
    <t>7303677254</t>
  </si>
  <si>
    <t>Rozdělovač podlahového vytápění 9 vývodů s průtokoměry</t>
  </si>
  <si>
    <t>7303677255</t>
  </si>
  <si>
    <t>Skříňka rozdělovače pod omítku, pro rozdělovač podlahového vytápění s 8 vývody</t>
  </si>
  <si>
    <t>7303677256</t>
  </si>
  <si>
    <t>Skříňka rozdělovače pod omítku, pro rozdělovač podlahového vytápění s 9 vývody</t>
  </si>
  <si>
    <t>7303677257</t>
  </si>
  <si>
    <t>Svěrné šroubení 17x2</t>
  </si>
  <si>
    <t>7303677258</t>
  </si>
  <si>
    <t>Fixační oblouk 90°, 17</t>
  </si>
  <si>
    <t>7303677259</t>
  </si>
  <si>
    <t>Okrajová dilatační páska</t>
  </si>
  <si>
    <t>7303677260</t>
  </si>
  <si>
    <t>Plastifikátor (pouze při použití betonu s plastifikátorem)</t>
  </si>
  <si>
    <t>7303677261</t>
  </si>
  <si>
    <t>Ochranná trubka pro trubku 16x2,0/17x2,0</t>
  </si>
  <si>
    <t>7303677262</t>
  </si>
  <si>
    <t>Spojovací pás</t>
  </si>
  <si>
    <t>7303677263</t>
  </si>
  <si>
    <t>Ukončovací pás</t>
  </si>
  <si>
    <t>7303677264</t>
  </si>
  <si>
    <t>Termopohon 24 V (dodávka v koordinaci s ELE/MaR)</t>
  </si>
  <si>
    <t>7303677265</t>
  </si>
  <si>
    <t>Transformátor 24 V  (dodávka v koordinaci s ELE/MaR)</t>
  </si>
  <si>
    <t>7303677266</t>
  </si>
  <si>
    <t>Prostorový termostat (dodávka v koordinaci s ELE/MaR)</t>
  </si>
  <si>
    <t>7303677267</t>
  </si>
  <si>
    <t>Rozvaděč pro regulaci 24 V</t>
  </si>
  <si>
    <t>7303677268</t>
  </si>
  <si>
    <t>Bivalentní zdroj el. kotel o výkonu max. 9 kW</t>
  </si>
  <si>
    <t>763: Konstrukce montované</t>
  </si>
  <si>
    <t>28329276</t>
  </si>
  <si>
    <t>fólie PE vyztužená pro parotěsnou vrstvu (reakce na oheň - třída E) 140g/m2</t>
  </si>
  <si>
    <t>763</t>
  </si>
  <si>
    <t>763131432</t>
  </si>
  <si>
    <t>SDK podhled deska 1xDF 15 bez izolace dvouvrstvá spodní kce profil CD+UD REI 90</t>
  </si>
  <si>
    <t>15,3+41,74+10,7+7,2+10,1+3,9+9,9+3+17,4+7,5</t>
  </si>
  <si>
    <t>763131714</t>
  </si>
  <si>
    <t>SDK podhled základní penetrační nátěr</t>
  </si>
  <si>
    <t>763164516</t>
  </si>
  <si>
    <t>SDK obklad kcí tvaru L š do 0,4 m desky 1xDF 15</t>
  </si>
  <si>
    <t>5,57+20,8</t>
  </si>
  <si>
    <t>998763401</t>
  </si>
  <si>
    <t>Přesun hmot procentní pro sádrokartonové konstrukce v objektech v do 6 m</t>
  </si>
  <si>
    <t>764: Konstrukce klempířské</t>
  </si>
  <si>
    <t>764212661</t>
  </si>
  <si>
    <t>Oplechování rovné okapové hrany z Pz s povrchovou úpravou rš 150 mm</t>
  </si>
  <si>
    <t>764</t>
  </si>
  <si>
    <t>6,83+1,27</t>
  </si>
  <si>
    <t>764214403</t>
  </si>
  <si>
    <t>Oplechování horních ploch a nadezdívek (atik) bez rohů z Pz plechu mechanicky kotvené rš 250 mm</t>
  </si>
  <si>
    <t>2,14+2,44+1,27</t>
  </si>
  <si>
    <t>764214405</t>
  </si>
  <si>
    <t>Oplechování horních ploch a nadezdívek (atik) bez rohů z Pz plechu mechanicky kotvené rš 400 mm</t>
  </si>
  <si>
    <t>764214406</t>
  </si>
  <si>
    <t>Oplechování horních ploch a nadezdívek (atik) bez rohů z Pz plechu mechanicky kotvené rš 500 mm</t>
  </si>
  <si>
    <t>45,2+10,16*2+9,85+30,22</t>
  </si>
  <si>
    <t>764216603</t>
  </si>
  <si>
    <t>Oplechování rovných parapetů mechanicky kotvené z Pz s povrchovou úpravou rš 250 mm</t>
  </si>
  <si>
    <t>SO_01 parapety;(2,04*2+0,59*4+1,04*7)</t>
  </si>
  <si>
    <t>764311614</t>
  </si>
  <si>
    <t>Lemování rovných zdí střech s krytinou skládanou z Pz s povrchovou úpravou rš 330 mm</t>
  </si>
  <si>
    <t>střecha sedáky a truhlíky;(9,67*8)</t>
  </si>
  <si>
    <t>7643116R1</t>
  </si>
  <si>
    <t>Oplechování napojení markýzy na nosnou konstrukci RŠ340 Pz s povrch. úpravou</t>
  </si>
  <si>
    <t>764511612</t>
  </si>
  <si>
    <t>Žlab podokapní hranatý z Pz s povrchovou úpravou rš 330 mm</t>
  </si>
  <si>
    <t>10,42+6,95+3,36</t>
  </si>
  <si>
    <t>764518401</t>
  </si>
  <si>
    <t>Hranatý svod včetně objímek, kolen, odskoků z Pz plechu o straně 80 mm</t>
  </si>
  <si>
    <t>2,6*2</t>
  </si>
  <si>
    <t>7645184R1</t>
  </si>
  <si>
    <t>Řetězový okapový svod pozinkovaný</t>
  </si>
  <si>
    <t>998764201</t>
  </si>
  <si>
    <t>Přesun hmot procentní pro konstrukce klempířské v objektech v do 6 m</t>
  </si>
  <si>
    <t>765: Krytiny tvrdé</t>
  </si>
  <si>
    <t>7651440R1</t>
  </si>
  <si>
    <t>Krytina čirý plnostěnný polykarbonát, UV stabilní tl. 6 mm</t>
  </si>
  <si>
    <t>765</t>
  </si>
  <si>
    <t>7*3,11</t>
  </si>
  <si>
    <t>998765201</t>
  </si>
  <si>
    <t>Přesun hmot procentní pro krytiny skládané v objektech v do 6 m</t>
  </si>
  <si>
    <t>766: Konstrukce truhlářské</t>
  </si>
  <si>
    <t>42972192</t>
  </si>
  <si>
    <t>mřížka větrací do dveří PVC oboustranná hnědá 130x350 mm</t>
  </si>
  <si>
    <t>766</t>
  </si>
  <si>
    <t>54914610</t>
  </si>
  <si>
    <t>kování dveřní vrchní klika včetně rozet a montážního materiálu R BB nerez PK</t>
  </si>
  <si>
    <t>61144404</t>
  </si>
  <si>
    <t>parapet plastový vnitřní komůrkový 400x20x1000mm</t>
  </si>
  <si>
    <t>SO_01 parapety;(2*2+0,55*4+1*7)</t>
  </si>
  <si>
    <t>61162084</t>
  </si>
  <si>
    <t>dveře jednokřídlé dřevotřískové povrch laminátový plné 600x1970-2100mm</t>
  </si>
  <si>
    <t>61162085</t>
  </si>
  <si>
    <t>dveře jednokřídlé dřevotřískové povrch laminátový plné 700x1970-2100mm</t>
  </si>
  <si>
    <t>61162086</t>
  </si>
  <si>
    <t>dveře jednokřídlé dřevotřískové povrch laminátový plné 800x1970-2100mm</t>
  </si>
  <si>
    <t>611620R2</t>
  </si>
  <si>
    <t>dveře dvoukřídlé dřevotřískové povrch laminátový plné 900x1970-2100mm 1/3 sklo</t>
  </si>
  <si>
    <t>61182308</t>
  </si>
  <si>
    <t>zárubeň jednokřídlá obložková s laminátovým povrchem tl stěny 160-250mm rozměru 600-1100/1970, 2100mm</t>
  </si>
  <si>
    <t>611823R1</t>
  </si>
  <si>
    <t>zárubeň dvoukřídlá obložková s laminátovým povrchem tl stěny 60-150mm rozměru 900-1850/1970, 2100mm</t>
  </si>
  <si>
    <t>766622131</t>
  </si>
  <si>
    <t>Montáž plastových oken plochy přes 1 m2 otevíravých výšky do 1,5 m s rámem do zdiva</t>
  </si>
  <si>
    <t>(2*1,45*2+1*0,55*4)</t>
  </si>
  <si>
    <t>766622132</t>
  </si>
  <si>
    <t>Montáž plastových oken plochy přes 1 m2 otevíravých výšky do 2,5 m s rámem do zdiva</t>
  </si>
  <si>
    <t>2*2,35</t>
  </si>
  <si>
    <t>766622216</t>
  </si>
  <si>
    <t>Montáž plastových oken plochy do 1 m2 otevíravých s rámem do zdiva</t>
  </si>
  <si>
    <t>766660171</t>
  </si>
  <si>
    <t>Montáž dveřních křídel otvíravých jednokřídlových š do 0,8 m do obložkové zárubně</t>
  </si>
  <si>
    <t>766660173</t>
  </si>
  <si>
    <t>Montáž dveřních křídel otvíravých dvoukřídlových š do 1,45 m do obložkové zárubně</t>
  </si>
  <si>
    <t>766660411</t>
  </si>
  <si>
    <t>Montáž vchodových dveří jednokřídlových bez nadsvětlíku do zdiva</t>
  </si>
  <si>
    <t>766660431</t>
  </si>
  <si>
    <t>Montáž vchodových dveří jednokřídlových s pevnými bočními díly do zdiva</t>
  </si>
  <si>
    <t>766660720</t>
  </si>
  <si>
    <t>Osazení větrací mřížky s vyříznutím otvoru</t>
  </si>
  <si>
    <t>766660729</t>
  </si>
  <si>
    <t>Montáž dveřního interiérového kování - štítku s klikou</t>
  </si>
  <si>
    <t>766660R01</t>
  </si>
  <si>
    <t>Plastová okna (Uw= max.dle projektu)  - dodávka</t>
  </si>
  <si>
    <t>766660R02</t>
  </si>
  <si>
    <t>Plastové vchod.dveře  - dodávka</t>
  </si>
  <si>
    <t>SO_01 vchod. dveře;(0,9*2+0,8*2,275*2)</t>
  </si>
  <si>
    <t>766682111</t>
  </si>
  <si>
    <t>Montáž zárubní obložkových pro dveře jednokřídlové tl stěny do 170 mm</t>
  </si>
  <si>
    <t>766682121</t>
  </si>
  <si>
    <t>Montáž zárubní obložkových pro dveře dvoukřídlové tl stěny do 170 mm</t>
  </si>
  <si>
    <t>766694111</t>
  </si>
  <si>
    <t>Montáž parapetních desek dřevěných nebo plastových šířky do 30 cm délky do 1,0 m</t>
  </si>
  <si>
    <t>766694113</t>
  </si>
  <si>
    <t>Montáž parapetních desek dřevěných nebo plastových šířky do 30 cm délky do 2,6 m</t>
  </si>
  <si>
    <t>766880R10</t>
  </si>
  <si>
    <t>Slunolam vč. povrchové úpravy - dodávka + montáž - (dílenská dokumentace dodavatele)</t>
  </si>
  <si>
    <t>7,07*2,83+10,42*3,31+5,4*3</t>
  </si>
  <si>
    <t>998766201</t>
  </si>
  <si>
    <t>Přesun hmot procentní pro konstrukce truhlářské v objektech v do 6 m</t>
  </si>
  <si>
    <t>767: Konstrukce zámečnické</t>
  </si>
  <si>
    <t>110R01</t>
  </si>
  <si>
    <t>Ocelové prvky kovové konstrukce dle výkazu materiálu OK - dodávka</t>
  </si>
  <si>
    <t>767</t>
  </si>
  <si>
    <t>(109,15+141,56+131,03+151,98+153,24+79,79+121,5+137,64+117,9+343,72+39,17+40,5+142,66+71,52+98,32+110,47+119,02+109,44+117,99+108,33+56,23+41,85)</t>
  </si>
  <si>
    <t>375,95+50,44+148,83+24,26+126,23+212,23+296,13+109,15</t>
  </si>
  <si>
    <t>110R02</t>
  </si>
  <si>
    <t>Zinkování ocelových prvků kovové konstrukce</t>
  </si>
  <si>
    <t>697520R1</t>
  </si>
  <si>
    <t>rohož vstupní provedení houževnatá pryž, modul 147x126 cm</t>
  </si>
  <si>
    <t>767661R04</t>
  </si>
  <si>
    <t>Dveře Al vstupní 1540x2700 mm vč. povrch.úpravy, kování a zárubně -atyp - podrobně v tabulce výplní otvorů - dodávka</t>
  </si>
  <si>
    <t>767801R01</t>
  </si>
  <si>
    <t>Střešní lávka 2 3600x600 mm - atyp. výrobek vč. zábradlí, kotvení a povrch. úpravy (výkr. č.10) - dodávka + montáž - dílenská dokumentace dodavatele</t>
  </si>
  <si>
    <t>767801R21</t>
  </si>
  <si>
    <t>Treláž 2500x3100 mm - atyp. výrobek vč.  kotvení a povrch. úpravy - dodávka + montáž</t>
  </si>
  <si>
    <t>767801R22</t>
  </si>
  <si>
    <t>Klec na venkovní schodiště - atyp. výrobek vč.  kotvení a povrch. úpravy - dodávka + montáž</t>
  </si>
  <si>
    <t>5,52*3,96</t>
  </si>
  <si>
    <t>767801R23</t>
  </si>
  <si>
    <t>Zábrana mezi střechami Z7 a Z8 - atyp. výrobek vč.  kotvení a povrch. úpravy - dodávka + montáž</t>
  </si>
  <si>
    <t>9,215*0,99</t>
  </si>
  <si>
    <t>767801R24</t>
  </si>
  <si>
    <t>Zástěna VZT Z9 - atyp. výrobek vč.  kotvení a povrch. úpravy - dodávka + montáž</t>
  </si>
  <si>
    <t>6,33*0,5</t>
  </si>
  <si>
    <t>767801R25</t>
  </si>
  <si>
    <t>Zábrana a boční zábradlí mezi střechami Z1 až Z6 - atyp. výrobek vč.  kotvení a povrch. úpravy - dodávka + montáž</t>
  </si>
  <si>
    <t>(2,29+3,85+5,365+2,59+1,27+3,23)*0,55</t>
  </si>
  <si>
    <t>767995116</t>
  </si>
  <si>
    <t>Montáž atypických zámečnických konstrukcí hmotnosti do 250 kg</t>
  </si>
  <si>
    <t>998767201</t>
  </si>
  <si>
    <t>Přesun hmot procentní pro zámečnické konstrukce v objektech v do 6 m</t>
  </si>
  <si>
    <t>771: Podlahy z dlaždic</t>
  </si>
  <si>
    <t>59761281</t>
  </si>
  <si>
    <t>sokl s položlábkem-dlažba keramická slinutá hladká do interiéru i exteriéru 300x80mm</t>
  </si>
  <si>
    <t>771</t>
  </si>
  <si>
    <t>83,14*3,33</t>
  </si>
  <si>
    <t>59761420</t>
  </si>
  <si>
    <t>dlažba velkoformátová keramická slinutá protiskluzná do interiéru i exteriéru pro vysoké mechanické namáhání přes 4 do 6ks/m2</t>
  </si>
  <si>
    <t>771111011</t>
  </si>
  <si>
    <t>Vysátí podkladu před pokládkou dlažby</t>
  </si>
  <si>
    <t>771121011</t>
  </si>
  <si>
    <t>Nátěr penetrační na podlahu</t>
  </si>
  <si>
    <t>771473112</t>
  </si>
  <si>
    <t>Montáž soklů z dlaždic keramických lepených rovných v do 90 mm</t>
  </si>
  <si>
    <t>(16,52+22,95+10,37+16,3+17)</t>
  </si>
  <si>
    <t>771574111</t>
  </si>
  <si>
    <t>Montáž podlah keramických hladkých lepených flexibilním lepidlem do 9 ks/m2</t>
  </si>
  <si>
    <t>771591207</t>
  </si>
  <si>
    <t>Montáž izolace pod dlažbu nátěrem nebo stěrkou ve dvou vrstvách</t>
  </si>
  <si>
    <t>2,4+7,2+10,1+3,9+3+7,5</t>
  </si>
  <si>
    <t>771591241</t>
  </si>
  <si>
    <t>Izolace těsnícími pásy vnitřní kout</t>
  </si>
  <si>
    <t>5+13+10+5+8+4</t>
  </si>
  <si>
    <t>771591242</t>
  </si>
  <si>
    <t>Izolace těsnícími pásy vnější roh</t>
  </si>
  <si>
    <t>771591264</t>
  </si>
  <si>
    <t>Izolace těsnícími pásy mezi podlahou a stěnou</t>
  </si>
  <si>
    <t>6,23+10,38+4,2*2+5,43+7,93+6,76+17,78+5,4+4,2+10,98</t>
  </si>
  <si>
    <t>998771201</t>
  </si>
  <si>
    <t>Přesun hmot procentní pro podlahy z dlaždic v objektech v do 6 m</t>
  </si>
  <si>
    <t>781: Obklady keramické</t>
  </si>
  <si>
    <t>59761026</t>
  </si>
  <si>
    <t>obklad keramický hladký do 12ks/m2</t>
  </si>
  <si>
    <t>781</t>
  </si>
  <si>
    <t>781473115</t>
  </si>
  <si>
    <t>Montáž obkladů vnitřních keramických hladkých do 25 ks/m2 lepených standardním lepidlem</t>
  </si>
  <si>
    <t>998781201</t>
  </si>
  <si>
    <t>Přesun hmot procentní pro obklady keramické v objektech v do 6 m</t>
  </si>
  <si>
    <t>784: Malby</t>
  </si>
  <si>
    <t>784211111</t>
  </si>
  <si>
    <t>Dvojnásobné bílé malby ze směsí za mokra velmi dobře otěruvzdorných v místnostech výšky do 3,80 m</t>
  </si>
  <si>
    <t>784</t>
  </si>
  <si>
    <t>126,74+31,5+332,765+10,092</t>
  </si>
  <si>
    <t>786: Čalounické úpravy</t>
  </si>
  <si>
    <t>55342549</t>
  </si>
  <si>
    <t>žaluzie Z-90 fasádní ovládaná základním motorem příslušenství plochy do 5,0m2</t>
  </si>
  <si>
    <t>786</t>
  </si>
  <si>
    <t>4,7</t>
  </si>
  <si>
    <t>786623013</t>
  </si>
  <si>
    <t>Montáž venkovní žaluzie ovládané motorem upevněné na rám okna nebo do žaluziové schránky plochy do 6 m2</t>
  </si>
  <si>
    <t>998786201</t>
  </si>
  <si>
    <t>Přesun hmot procentní pro stínění a čalounické úpravy v objektech v do 6 m</t>
  </si>
  <si>
    <t>791: Zařízení velkokuchyní</t>
  </si>
  <si>
    <t>791001R01</t>
  </si>
  <si>
    <t>Cladící box z omyvatelných PUR panelů tl.100mm, výška 2100mm vč. dveří - atypický výrobek - dodávka + montáž</t>
  </si>
  <si>
    <t>791</t>
  </si>
  <si>
    <t>VRN: Vedlejší rozpočtové náklady</t>
  </si>
  <si>
    <t>ON</t>
  </si>
  <si>
    <t>04</t>
  </si>
  <si>
    <t>Mimostaveništní doprava</t>
  </si>
  <si>
    <t>VRN</t>
  </si>
  <si>
    <t>07</t>
  </si>
  <si>
    <t>Zařízení staveniště</t>
  </si>
  <si>
    <t>Dokumentace skutečnho provedení stavby (za celé dílo)</t>
  </si>
  <si>
    <t>SO_02: Přistavěná část</t>
  </si>
  <si>
    <t>SO_02</t>
  </si>
  <si>
    <t>(13*11+5*4+6,5*10)*0,2</t>
  </si>
  <si>
    <t>SO_02-patky;(0,4*0,4*0,55*9)</t>
  </si>
  <si>
    <t>131251100</t>
  </si>
  <si>
    <t>Hloubení jam nezapažených v hornině třídy těžitelnosti I, skupiny 3 objem do 20 m3 strojně</t>
  </si>
  <si>
    <t>SO_02-patky;(1,3*1,3*0,85)*2</t>
  </si>
  <si>
    <t>SO_02-základy;((12+8,675+16,982)*0,6*0,87)+(2,915*0,5*0,55)+((6,175*2+8,675)*0,6*0,82)+((10,475*2+9,715)*0,5*0,85)+((16,648+2,5+1,425+8,207)*0,5*0,57)</t>
  </si>
  <si>
    <t>101,303*1,6</t>
  </si>
  <si>
    <t>274353131</t>
  </si>
  <si>
    <t>Bednění kotevních otvorů v základových pásech průřezu do 0,10 m2 hl 1 m</t>
  </si>
  <si>
    <t>65*1,1</t>
  </si>
  <si>
    <t>311272111</t>
  </si>
  <si>
    <t>Zdivo z pórobetonových tvárnic hladkých do P2 do 450 kg/m3 na tenkovrstvou maltu tl 250 mm</t>
  </si>
  <si>
    <t>atika;(12,265*2+6,3*2)*0,5</t>
  </si>
  <si>
    <t>((5,875*2+9,875)*3,29)-(2*2,35+6*2,35+2*1,45*2)</t>
  </si>
  <si>
    <t>((11,7+16,705+9,875+3,215)*2,69)-(2*0,55*2+1*0,55*4+1,05*2,35*2+1,6+0,95*2,35+2,74*2,57*3)</t>
  </si>
  <si>
    <t>314235203</t>
  </si>
  <si>
    <t>Komínové těleso cihelné jednoprůduchové z izostatických (keramických hrdlových) vložek D 20 cm v 3 m</t>
  </si>
  <si>
    <t>soubor</t>
  </si>
  <si>
    <t>314235213</t>
  </si>
  <si>
    <t>Příplatek ke komínovému tělesu cihelnému z izostatických (keramických hrdlových) vložek D 20 cm ZKD 1 m výšky</t>
  </si>
  <si>
    <t>314236135</t>
  </si>
  <si>
    <t>Krycí deska základní pro jednoprůduchový cihelný komín</t>
  </si>
  <si>
    <t>317321511</t>
  </si>
  <si>
    <t>Překlad ze ŽB tř. C 20/25</t>
  </si>
  <si>
    <t>Překlad PR1;6,6*0,3*0,3</t>
  </si>
  <si>
    <t>317351107</t>
  </si>
  <si>
    <t>Zřízení bednění překladů v do 4 m</t>
  </si>
  <si>
    <t>Překlad PR1;6,6*0,9</t>
  </si>
  <si>
    <t>317351108</t>
  </si>
  <si>
    <t>Odstranění bednění překladů v do 4 m</t>
  </si>
  <si>
    <t>317351109</t>
  </si>
  <si>
    <t>Příplatek k bednění překladů za zřízení i odstranění podpěrné konstrukce v přes 4 do 6 m</t>
  </si>
  <si>
    <t>Překlad PR1;6,6*0,3</t>
  </si>
  <si>
    <t>317361821</t>
  </si>
  <si>
    <t>Výztuž překladů a říms z betonářské oceli 10 505</t>
  </si>
  <si>
    <t>((3,215+0,9+1+1,1+1,5+4,1+3,05+9,275+8,55*2+3*2)*2,99)-(5*2,5+1,6*2+1,4)</t>
  </si>
  <si>
    <t>atika;(38,58+9,575+6,175*2)*0,6</t>
  </si>
  <si>
    <t>59882282</t>
  </si>
  <si>
    <t>stříška komínová jednoprůduchová nerez</t>
  </si>
  <si>
    <t>věnec V1;((12+17+9,28+5,875*2)*(0,3*0,2+0,25*0,15))</t>
  </si>
  <si>
    <t>věnec V2;9,28*(0,3*0,13+0,25*0,15)</t>
  </si>
  <si>
    <t>věnec V1;((12+17+9,28+5,875*2)*(0,45*2))</t>
  </si>
  <si>
    <t>věnec V2;9,28*(0,38*2)</t>
  </si>
  <si>
    <t>9,58*15+3,535*4</t>
  </si>
  <si>
    <t>593468R1</t>
  </si>
  <si>
    <t>panel stropní předpjatý 1000x1050x250mm,</t>
  </si>
  <si>
    <t>78*0,05*6</t>
  </si>
  <si>
    <t>ostění;(4,9*2+2,1*4+3,1*2+6,7+5,35+5,45*2+6,6*3)*0,15</t>
  </si>
  <si>
    <t>55341410</t>
  </si>
  <si>
    <t>průvětrník mřížový s klapkami 150x150mm</t>
  </si>
  <si>
    <t>1+3,2+2,6+11,1+9,2+16,8+25,8+8,1+16,8+8,1</t>
  </si>
  <si>
    <t>obklad;(((12,24+11,3)*2)+(10,62*1,5))</t>
  </si>
  <si>
    <t>((17,2+11,42+23,75+18,45+4+7,2+6,6+17,2+11,42+12,1)*2,7)+((13,64+8,33)*2,65)-(14,9+5,915+2,6*2,57*3+1,4*4+1,6*4)</t>
  </si>
  <si>
    <t>obklad;-(((12,24+11,3)*2)+(10,62*1,5))</t>
  </si>
  <si>
    <t>((12,14+10,155+17,145)*3,6)+((6,315*2+10,145)*3,85)</t>
  </si>
  <si>
    <t>SO_02;okna;-(2*1,45*2+1*0,55*4+2*0,55*2+2*2,35)</t>
  </si>
  <si>
    <t>SO_02 vrata a  vchod. dveře;-(0,8*2,275+0,9*2,275*2+2,6*2,5*3)</t>
  </si>
  <si>
    <t>ostění;(4,9*2+2,1*4+3,1*2+6,7+5,35+5,45*2+6,6*3)</t>
  </si>
  <si>
    <t>((12,14+10,155+17,145+6,315*2+10,145))</t>
  </si>
  <si>
    <t>rohy;3,8*4</t>
  </si>
  <si>
    <t>189,353+10,073</t>
  </si>
  <si>
    <t>SO_02;okna;(2*1,45*2+1*0,55*4+2*0,55*2+2*2,35)</t>
  </si>
  <si>
    <t>SO_02 vchod. dveře;(0,8*2,275+0,9*2,275*2)</t>
  </si>
  <si>
    <t>vrata;2,6*2,5*3</t>
  </si>
  <si>
    <t>176,3*0,05</t>
  </si>
  <si>
    <t>podkladní beton;(11,4*8,675+4,605*2,915+5,575*8,675+9,975*9,715)*0,15</t>
  </si>
  <si>
    <t>98,3*0,05</t>
  </si>
  <si>
    <t>podkladní beton;(11,4*8,675+4,605*2,915+5,575*8,675+9,975*9,715)*0,00317</t>
  </si>
  <si>
    <t>98,3*0,00317</t>
  </si>
  <si>
    <t>79,39*0,2</t>
  </si>
  <si>
    <t>(9,975*9,715)*0,15</t>
  </si>
  <si>
    <t>kačírek střecha;70,2+37,33</t>
  </si>
  <si>
    <t>644941111</t>
  </si>
  <si>
    <t>Osazování ventilačních mřížek velikosti do 150 x 200 mm</t>
  </si>
  <si>
    <t>009009R01</t>
  </si>
  <si>
    <t>Vytýčení stavby</t>
  </si>
  <si>
    <t>935932421</t>
  </si>
  <si>
    <t>Odvodňovací plastový žlab pro zatížení D400 vnitřní š 200 mm s roštem mřížkovým z Pz oceli</t>
  </si>
  <si>
    <t>((12,14+10,155+17,145)*3)+((6,315*2+10,145)*3)</t>
  </si>
  <si>
    <t>186,645*30</t>
  </si>
  <si>
    <t>953961113</t>
  </si>
  <si>
    <t>Kotvy chemickým tmelem M 12 hl 110 mm do betonu, ŽB nebo kamene s vyvrtáním otvoru</t>
  </si>
  <si>
    <t>953965121</t>
  </si>
  <si>
    <t>Kotevní šroub pro chemické kotvy M 12 dl 160 mm</t>
  </si>
  <si>
    <t>977131213</t>
  </si>
  <si>
    <t>Vrty dovrchní příklepovými vrtáky D 12 mm do cihelného zdiva nebo prostého betonu</t>
  </si>
  <si>
    <t>věnec V1;7</t>
  </si>
  <si>
    <t>981011111</t>
  </si>
  <si>
    <t>Demolice budov dřevěných jednostranně obitých postupným rozebíráním</t>
  </si>
  <si>
    <t>kolna;5,1*3*2,5</t>
  </si>
  <si>
    <t>981011311</t>
  </si>
  <si>
    <t>Demolice budov zděných na MVC podíl konstrukcí do 10 % postupným rozebíráním</t>
  </si>
  <si>
    <t>kolna;4,9*3,5*3,5</t>
  </si>
  <si>
    <t>981332111</t>
  </si>
  <si>
    <t>Demolice ocelových konstrukcí hal, technologických zařízení apod.</t>
  </si>
  <si>
    <t>plechové přístřešky;(26,6*2,9+9,9*3,8)*0,07</t>
  </si>
  <si>
    <t>200,413*0,00035</t>
  </si>
  <si>
    <t>(10,155*12+5*3,515+6,175*9,875)</t>
  </si>
  <si>
    <t>(10,155*12+5*3,515+6,175*9,875)*2</t>
  </si>
  <si>
    <t>vegetace;(30,1+91,45)</t>
  </si>
  <si>
    <t>vegetace;30,1+91,45</t>
  </si>
  <si>
    <t>vegetace;(30,1+91,45)*0,1</t>
  </si>
  <si>
    <t>229,08*0,00035</t>
  </si>
  <si>
    <t>vegetace;(30,1+91,45)*2</t>
  </si>
  <si>
    <t>atika;38,58*0,4</t>
  </si>
  <si>
    <t>244,512*5</t>
  </si>
  <si>
    <t>712393001</t>
  </si>
  <si>
    <t>Opracování prostupu průměru do 200 mm dvojitého hydroizolačního systému plochých střech</t>
  </si>
  <si>
    <t>kačírek střecha;37,33*0,28</t>
  </si>
  <si>
    <t>vegetace;(91,45)*0,28</t>
  </si>
  <si>
    <t>176,3*2</t>
  </si>
  <si>
    <t>63151654</t>
  </si>
  <si>
    <t>deska tepelně izolační minerální plochých střech spodní vrstva kolmé vlákno 50kPa  splňující max. λ = 0,036 W/m²K tl 280mm</t>
  </si>
  <si>
    <t>střední průměrná vrstva</t>
  </si>
  <si>
    <t>kačírek střecha;70,2</t>
  </si>
  <si>
    <t>vegetace;(30,1)</t>
  </si>
  <si>
    <t>zateplení základů;(12,14+10,155+17,145+6,315*2+10,145)*0,5</t>
  </si>
  <si>
    <t>7303677250</t>
  </si>
  <si>
    <t>Elektrické přímotopné těleso, jm. výkon 1,5 kW, vč. příslušenství</t>
  </si>
  <si>
    <t>Izolační závěsy, ocelové pomocné konstrukce, kotvení potrubí</t>
  </si>
  <si>
    <t>7303677269</t>
  </si>
  <si>
    <t>Požární ucpávky prostupů požárně dělícími konstrukcemi</t>
  </si>
  <si>
    <t>7303677270</t>
  </si>
  <si>
    <t>Orientační štítky, značky toku média</t>
  </si>
  <si>
    <t>7303677271</t>
  </si>
  <si>
    <t>Tlaková zkouška</t>
  </si>
  <si>
    <t>7303677272</t>
  </si>
  <si>
    <t>Dilatační zkouška</t>
  </si>
  <si>
    <t>7303677273</t>
  </si>
  <si>
    <t>Topná zkouška</t>
  </si>
  <si>
    <t>7303677274</t>
  </si>
  <si>
    <t>Hydraulické seřízení pomocí měřícího přístroje</t>
  </si>
  <si>
    <t>7303677275</t>
  </si>
  <si>
    <t>Koordinace s ostatními rozvody</t>
  </si>
  <si>
    <t>7303677276</t>
  </si>
  <si>
    <t>Vnitrostaveništní doprava</t>
  </si>
  <si>
    <t>7303677277</t>
  </si>
  <si>
    <t>7303677278</t>
  </si>
  <si>
    <t>Dokumentace skutečného provedení, návody, zaškolení obsluhy</t>
  </si>
  <si>
    <t>10,4+8,7+54,26</t>
  </si>
  <si>
    <t>21,02</t>
  </si>
  <si>
    <t>SO_02 parapety;(2,04*4+1,04*4)</t>
  </si>
  <si>
    <t>12,25*3,56+6,324*3,11+9,465*0,8</t>
  </si>
  <si>
    <t>54917250</t>
  </si>
  <si>
    <t>samozavírač dveří hydraulický K214 č.11 zlatá bronz</t>
  </si>
  <si>
    <t>SO_02 parapety;(2*4+1*4)</t>
  </si>
  <si>
    <t>611620R1</t>
  </si>
  <si>
    <t>dveře jednokřídlé dřevotřískové protipožární EI (EW) 15 DP3 povrch fóliový plné 800x1970-2100mm</t>
  </si>
  <si>
    <t>61182319</t>
  </si>
  <si>
    <t>zárubeň jednokřídlá obložková s laminátovým povrchem a protipožární úpravou tl stěny 160-250mm rozměru 600-1100/1970, 2100mm</t>
  </si>
  <si>
    <t>(2*1,45*2+1*0,55*4+2*0,55*2)</t>
  </si>
  <si>
    <t>766660185</t>
  </si>
  <si>
    <t>Montáž dveřních křídel otvíravých jednokřídlových š do 0,8 m požárních s Pb vložkou do obložkové zárubně</t>
  </si>
  <si>
    <t>766660716</t>
  </si>
  <si>
    <t>Montáž dveřních křídel samozavírače na dřevěnou zárubeň</t>
  </si>
  <si>
    <t>okna;(2*1,45*2+1*0,55*4+2*0,55*2+2*2,35)</t>
  </si>
  <si>
    <t>766682211</t>
  </si>
  <si>
    <t>Montáž zárubní obložkových protipožárních pro dveře jednokřídlové tl stěny do 170 mm</t>
  </si>
  <si>
    <t>8*3+3,4*1</t>
  </si>
  <si>
    <t>140,98+99,22+24,25+38,31+127,83+202,51+392,92+138,52+245,86+37,78+81,61+107+143,02+35,06+101,56+111,1+55,13+237,51+410,52+238</t>
  </si>
  <si>
    <t>113,76+196,63+80,8+56,23+16,54+7,5+15+357,74+381,74+751,65+447,42+284,2+19,23+82,43+164,85+22,61+25,77+0,65+55,88+2,29+8,86+4,3+2,18+52,93+25,97+51,68+25,55</t>
  </si>
  <si>
    <t>24,74+22,61+170,33+30,99+33,01+528,44+345,72+10,6+80,56+5,72+25,37+304,31+65,72+21,62+24,8+15,07+48,6</t>
  </si>
  <si>
    <t>767661R01</t>
  </si>
  <si>
    <t>Dveře Al skládací 6000x2350 mm vč. povrch.úpravy, kování a zárubně -atyp - podrobně v tabulce výplní otvorů - dodávka + montáž</t>
  </si>
  <si>
    <t>767661R02</t>
  </si>
  <si>
    <t>Vrata garážová plastová 26002500 mm vč. kování  a mřížky -atyp - dodávka + montáž</t>
  </si>
  <si>
    <t>767661R03</t>
  </si>
  <si>
    <t>Dveře ocelové 50002700 mm vč. zárubně, kování  a povrch. úpravy-atyp - dodávka + montáž (podrobně v tabulce otvorů)</t>
  </si>
  <si>
    <t>767801R02</t>
  </si>
  <si>
    <t>Střešní lávka 1 3800x600 mm - atyp. výrobek vč. zábradlí, kotvení a povrch. úpravy (výkr. č.10) - dodávka + montáž - dílenská dokumentace dodavatele</t>
  </si>
  <si>
    <t>767801R20</t>
  </si>
  <si>
    <t>Stožár vlajkový 6500 mm - atyp. výrobek vč.  kotvení a povrch. úpravy - dodávka + montáž</t>
  </si>
  <si>
    <t>119,07*3,33</t>
  </si>
  <si>
    <t>3,2+7,63+6,5+6+16,6+11,3+14,6+22,5+10,62+9,6+10,52</t>
  </si>
  <si>
    <t>73,36+102,7+291,568+10,073</t>
  </si>
  <si>
    <t>SO_03: Komunikace - chodníky</t>
  </si>
  <si>
    <t>171152501</t>
  </si>
  <si>
    <t>Zhutnění podloží z hornin soudržných nebo nesoudržných pod násypy</t>
  </si>
  <si>
    <t>SO_03</t>
  </si>
  <si>
    <t>564231111</t>
  </si>
  <si>
    <t>Podklad nebo podsyp ze štěrkopísku ŠP tl 100 mm</t>
  </si>
  <si>
    <t>doplnění stáv. chodníku;6</t>
  </si>
  <si>
    <t>564251111</t>
  </si>
  <si>
    <t>Podklad nebo podsyp ze štěrkopísku ŠP tl 150 mm</t>
  </si>
  <si>
    <t>564730111</t>
  </si>
  <si>
    <t>Podklad z kameniva hrubého drceného vel. 16-32 mm tl 100 mm</t>
  </si>
  <si>
    <t>564801111</t>
  </si>
  <si>
    <t>Podklad ze štěrkodrtě ŠD tl 30 mm</t>
  </si>
  <si>
    <t>581124115</t>
  </si>
  <si>
    <t>Kryt z betonu komunikace pro pěší tl. 150 mm</t>
  </si>
  <si>
    <t>59245018</t>
  </si>
  <si>
    <t>dlažba tvar obdélník betonová 200x100x60mm přírodní</t>
  </si>
  <si>
    <t>59245320</t>
  </si>
  <si>
    <t>dlažba plošná betonová 400x400x45mm přírodní</t>
  </si>
  <si>
    <t>596211110</t>
  </si>
  <si>
    <t>Kladení zámkové dlažby komunikací pro pěší tl 60 mm skupiny A pl do 50 m2</t>
  </si>
  <si>
    <t>596841222</t>
  </si>
  <si>
    <t>Kladení betonové dlažby komunikací pro pěší do lože z cement malty vel do 0,25 m2 plochy do 300 m2</t>
  </si>
  <si>
    <t>374*0,00315</t>
  </si>
  <si>
    <t>637111114</t>
  </si>
  <si>
    <t>Okapový chodník ze štěrkopísku tl 250 mm s udusáním</t>
  </si>
  <si>
    <t>998223011</t>
  </si>
  <si>
    <t>Přesun hmot pro pozemní komunikace s krytem dlážděným</t>
  </si>
  <si>
    <t>SO_04: Komunikace - pojezdné</t>
  </si>
  <si>
    <t>SO_04</t>
  </si>
  <si>
    <t>564761111</t>
  </si>
  <si>
    <t>Podklad z kameniva hrubého drceného vel. 32-63 mm tl 200 mm</t>
  </si>
  <si>
    <t>564831111</t>
  </si>
  <si>
    <t>Podklad ze štěrkodrtě ŠD tl 100 mm</t>
  </si>
  <si>
    <t>59245020</t>
  </si>
  <si>
    <t>dlažba tvar obdélník betonová 200x100x80mm přírodní</t>
  </si>
  <si>
    <t>596211213</t>
  </si>
  <si>
    <t>Kladení zámkové dlažby komunikací pro pěší tl 80 mm skupiny A pl přes 300 m2</t>
  </si>
  <si>
    <t>SO_05: Zdravotechnika  - celá</t>
  </si>
  <si>
    <t>SO_05</t>
  </si>
  <si>
    <t>vsaky;2</t>
  </si>
  <si>
    <t>132212112</t>
  </si>
  <si>
    <t>Hloubení rýh š do 800 mm v nesoudržných horninách třídy těžitelnosti I, skupiny 3 ručně</t>
  </si>
  <si>
    <t>192*1,6</t>
  </si>
  <si>
    <t>175101101</t>
  </si>
  <si>
    <t>Obsypání potrubí bez prohození sypaniny z hornin tř. 1 až 4 uloženým do 3 m od kraje výkopu</t>
  </si>
  <si>
    <t>58331200</t>
  </si>
  <si>
    <t>štěrkopísek netříděný zásypový</t>
  </si>
  <si>
    <t>48*1,8</t>
  </si>
  <si>
    <t>211511111</t>
  </si>
  <si>
    <t>Výplň odvodňovacích žeber nebo trativodů lomovým kamenem</t>
  </si>
  <si>
    <t>211971122</t>
  </si>
  <si>
    <t>Zřízení opláštění žeber nebo trativodů geotextilií v rýze nebo zářezu přes 1:2 š přes 2,5 m</t>
  </si>
  <si>
    <t>871162101</t>
  </si>
  <si>
    <t>Potrubí pro závlahy v otevřeném výkopu LDPE PE 40 SDR 11 PN6 25x2,3</t>
  </si>
  <si>
    <t>871172101</t>
  </si>
  <si>
    <t>Potrubí pro závlahy v otevřeném výkopu LDPE PE 40 SDR 11 PN6 32x2,9</t>
  </si>
  <si>
    <t>894100R01</t>
  </si>
  <si>
    <t>Jímka na vypouštění vodovod. potrubí vč. poklopu 600x600 mm</t>
  </si>
  <si>
    <t>894812231</t>
  </si>
  <si>
    <t>Revizní a čistící šachta z PP DN 425 šachtová roura korugovaná bez hrdla světlé hloubky 1500 mm</t>
  </si>
  <si>
    <t>894812257</t>
  </si>
  <si>
    <t>Revizní a čistící šachta z PP DN 425 poklop plastový pochůzí pro třídu zatížení A15</t>
  </si>
  <si>
    <t>894900R01</t>
  </si>
  <si>
    <t>Napojení do stávající šachty</t>
  </si>
  <si>
    <t>721: Vnitřní kanalizace</t>
  </si>
  <si>
    <t>42390280</t>
  </si>
  <si>
    <t>objímka potrubí 4" rozpětí 124-129mm</t>
  </si>
  <si>
    <t>721</t>
  </si>
  <si>
    <t>55161117</t>
  </si>
  <si>
    <t>uzávěrka zápachová dřezová s přípojkou pro myčku a pračku DN 40</t>
  </si>
  <si>
    <t>55251475</t>
  </si>
  <si>
    <t>manžeta ochranná termosmršťovací spojů potrubí z PE DN 110</t>
  </si>
  <si>
    <t>56231106</t>
  </si>
  <si>
    <t>vtok střešní svislý s manžetou pro asfaltovou hydroizolaci plochých střech s vyhříváním DN 75, DN 110, DN 125, DN 160</t>
  </si>
  <si>
    <t>721173736</t>
  </si>
  <si>
    <t>Potrubí kanalizační z PE dešťové DN 100</t>
  </si>
  <si>
    <t>721173737</t>
  </si>
  <si>
    <t>Potrubí kanalizační z PE dešťové DN 125</t>
  </si>
  <si>
    <t>721174005</t>
  </si>
  <si>
    <t>Potrubí kanalizační z PP svodné DN 110</t>
  </si>
  <si>
    <t>721174006</t>
  </si>
  <si>
    <t>Potrubí kanalizační z PP svodné DN 125</t>
  </si>
  <si>
    <t>721174007</t>
  </si>
  <si>
    <t>Potrubí kanalizační z PP svodné DN 160</t>
  </si>
  <si>
    <t>721174025</t>
  </si>
  <si>
    <t>Potrubí kanalizační z PP odpadní DN 110</t>
  </si>
  <si>
    <t>721174042</t>
  </si>
  <si>
    <t>Potrubí kanalizační z PP připojovací DN 40</t>
  </si>
  <si>
    <t>721174043</t>
  </si>
  <si>
    <t>Potrubí kanalizační z PP připojovací DN 50</t>
  </si>
  <si>
    <t>721174044</t>
  </si>
  <si>
    <t>Potrubí kanalizační z PP připojovací DN 75</t>
  </si>
  <si>
    <t>721174045</t>
  </si>
  <si>
    <t>Potrubí kanalizační z PP připojovací DN 110</t>
  </si>
  <si>
    <t>721194104</t>
  </si>
  <si>
    <t>Vyvedení a upevnění odpadních výpustek DN 40</t>
  </si>
  <si>
    <t>721194105</t>
  </si>
  <si>
    <t>Vyvedení a upevnění odpadních výpustek DN 50</t>
  </si>
  <si>
    <t>721194109</t>
  </si>
  <si>
    <t>Vyvedení a upevnění odpadních výpustek DN 110</t>
  </si>
  <si>
    <t>721211422</t>
  </si>
  <si>
    <t>Vpusť podlahová se svislým odtokem DN 50/75/110 mřížka nerez 138x138</t>
  </si>
  <si>
    <t>721239114</t>
  </si>
  <si>
    <t>Montáž střešního vtoku svislý odtok do DN 160 ostatní typ</t>
  </si>
  <si>
    <t>721273153</t>
  </si>
  <si>
    <t>Hlavice ventilační polypropylen PP DN 110</t>
  </si>
  <si>
    <t>721274120</t>
  </si>
  <si>
    <t>Přivzdušňovací ventil vnitřní odpadních potrubí do DN 40</t>
  </si>
  <si>
    <t>721274121</t>
  </si>
  <si>
    <t>Přivzdušňovací ventil vnitřní odpadních potrubí do DN 50</t>
  </si>
  <si>
    <t>721290111</t>
  </si>
  <si>
    <t>Zkouška těsnosti potrubí kanalizace vodou do DN 125</t>
  </si>
  <si>
    <t>721290112</t>
  </si>
  <si>
    <t>Zkouška těsnosti potrubí kanalizace vodou do DN 200</t>
  </si>
  <si>
    <t>722181116</t>
  </si>
  <si>
    <t>Ochrana vodovodního potrubí plstěnými pásy DN 50 a DN 65 mm</t>
  </si>
  <si>
    <t>998721201</t>
  </si>
  <si>
    <t>Přesun hmot procentní pro vnitřní kanalizace v objektech v do 6 m</t>
  </si>
  <si>
    <t>722: Vnitřní vodovod</t>
  </si>
  <si>
    <t>42390221</t>
  </si>
  <si>
    <t>objímka potrubí bez gumy (VdS-FM) 1/2"  rozpětí 20-24mm</t>
  </si>
  <si>
    <t>722</t>
  </si>
  <si>
    <t>426105R1</t>
  </si>
  <si>
    <t>čerpadlo oběhové teplovodní pro TUV  G25/1 s čas. nastavením</t>
  </si>
  <si>
    <t>722174021</t>
  </si>
  <si>
    <t>Potrubí vodovodní plastové PPR svar polyfúze PN 20 D 16x2,7 mm</t>
  </si>
  <si>
    <t>722174022</t>
  </si>
  <si>
    <t>Potrubí vodovodní plastové PPR svar polyfúze PN 20 D 20x3,4 mm</t>
  </si>
  <si>
    <t>722174023</t>
  </si>
  <si>
    <t>Potrubí vodovodní plastové PPR svar polyfúze PN 20 D 25x4,2 mm</t>
  </si>
  <si>
    <t>722174024</t>
  </si>
  <si>
    <t>Potrubí vodovodní plastové PPR svar polyfúze PN 20 D 32x5,4 mm</t>
  </si>
  <si>
    <t>722174025</t>
  </si>
  <si>
    <t>Potrubí vodovodní plastové PPR svar polyfúze PN 20 D 40x6,7 mm</t>
  </si>
  <si>
    <t>722181221</t>
  </si>
  <si>
    <t>Ochrana vodovodního potrubí přilepenými termoizolačními trubicemi z PE tl do 9 mm DN do 22 mm</t>
  </si>
  <si>
    <t>722181222</t>
  </si>
  <si>
    <t>Ochrana vodovodního potrubí přilepenými termoizolačními trubicemi z PE tl do 9 mm DN do 45 mm</t>
  </si>
  <si>
    <t>722190401</t>
  </si>
  <si>
    <t>Vyvedení a upevnění výpustku do DN 25</t>
  </si>
  <si>
    <t>722220111</t>
  </si>
  <si>
    <t>Nástěnka pro výtokový ventil G 1/2" s jedním závitem</t>
  </si>
  <si>
    <t>722220121</t>
  </si>
  <si>
    <t>Nástěnka pro baterii G 1/2" s jedním závitem</t>
  </si>
  <si>
    <t>pár</t>
  </si>
  <si>
    <t>722221134</t>
  </si>
  <si>
    <t>Ventil výtokový G 1/2" s jedním závitem</t>
  </si>
  <si>
    <t>722221135</t>
  </si>
  <si>
    <t>Ventil výtokový G 3/4" s jedním závitem</t>
  </si>
  <si>
    <t>7222211R2</t>
  </si>
  <si>
    <t>Přípojka na ventil pro pračku a myčku + T 212-1/2"</t>
  </si>
  <si>
    <t>722224121</t>
  </si>
  <si>
    <t>Ventil odvodňovací G 1/4" s jedním závitem</t>
  </si>
  <si>
    <t>722231074</t>
  </si>
  <si>
    <t>Ventil zpětný mosazný G 1" PN 10 do 110°C se dvěma závity</t>
  </si>
  <si>
    <t>722231075</t>
  </si>
  <si>
    <t>Ventil zpětný mosazný G 5/4" PN 10 do 110°C se dvěma závity</t>
  </si>
  <si>
    <t>722231204</t>
  </si>
  <si>
    <t>Ventil redukční mosazný G 5/4" PN 6 do 25°C s 2x vnitřním závitem bez manometru</t>
  </si>
  <si>
    <t>722231222</t>
  </si>
  <si>
    <t>Ventil pojistný mosazný G 3/4" PN 6 do 100°C k bojleru s vnitřním x vnějším závitem</t>
  </si>
  <si>
    <t>722231251</t>
  </si>
  <si>
    <t>Ventil pojistný mosazný G 1/2 PN 6 do 100°C k bojleru s vnitřním x vnějším závitem</t>
  </si>
  <si>
    <t>722232043</t>
  </si>
  <si>
    <t>Kohout kulový přímý G 1/2" PN 42 do 185°C vnitřní závit</t>
  </si>
  <si>
    <t>722232044</t>
  </si>
  <si>
    <t>Kohout kulový přímý G 3/4" PN 42 do 185°C vnitřní závit</t>
  </si>
  <si>
    <t>722232046</t>
  </si>
  <si>
    <t>Kohout kulový přímý G 5/4" PN 42 do 185°C vnitřní závit</t>
  </si>
  <si>
    <t>722232061</t>
  </si>
  <si>
    <t>Kohout kulový přímý G 1/2" PN 42 do 185°C vnitřní závit s vypouštěním</t>
  </si>
  <si>
    <t>722232062</t>
  </si>
  <si>
    <t>Kohout kulový přímý G 3/4" PN 42 do 185°C vnitřní závit s vypouštěním</t>
  </si>
  <si>
    <t>722232063</t>
  </si>
  <si>
    <t>Kohout kulový přímý G 1" PN 42 do 185°C vnitřní závit s vypouštěním</t>
  </si>
  <si>
    <t>722250143</t>
  </si>
  <si>
    <t>Hydrantový systém s tvarově stálou hadicí D 25 x 30 m prosklený</t>
  </si>
  <si>
    <t>722262213</t>
  </si>
  <si>
    <t>Vodoměr závitový jednovtokový suchoběžný do 40°C G 3/4"x 130 mm Qn 1,5 m3/h horizontální</t>
  </si>
  <si>
    <t>722290226</t>
  </si>
  <si>
    <t>Zkouška těsnosti vodovodního potrubí závitového do DN 50</t>
  </si>
  <si>
    <t>722290234</t>
  </si>
  <si>
    <t>Proplach a dezinfekce vodovodního potrubí do DN 80</t>
  </si>
  <si>
    <t>725813111</t>
  </si>
  <si>
    <t>Ventil rohový bez připojovací trubičky nebo flexi hadičky G 1/2"</t>
  </si>
  <si>
    <t>998722201</t>
  </si>
  <si>
    <t>Přesun hmot procentní pro vnitřní vodovod v objektech v do 6 m</t>
  </si>
  <si>
    <t>724: Strojní vybavení</t>
  </si>
  <si>
    <t>724141211</t>
  </si>
  <si>
    <t>Čerpadlo vodovodní ponorné jednovřetenové maximální průtok 78 l/min pro vrt průměru od 200 mm</t>
  </si>
  <si>
    <t>724</t>
  </si>
  <si>
    <t>724231127</t>
  </si>
  <si>
    <t>Příslušenství domovních vodáren měřící manometr s membránou</t>
  </si>
  <si>
    <t>724232116</t>
  </si>
  <si>
    <t>Domovní vodárna ovládací spínač tlakový se zapínacím tlakem 1 až 5 barů pro napětí 230 V</t>
  </si>
  <si>
    <t>724234112</t>
  </si>
  <si>
    <t>Domovní vodárna nádoba tlaková objemu 80 l s pryžovým vakem vertikálním</t>
  </si>
  <si>
    <t>725: Zařizovací předměty</t>
  </si>
  <si>
    <t>55166827</t>
  </si>
  <si>
    <t>sedátko záchodové plastové bílé</t>
  </si>
  <si>
    <t>725</t>
  </si>
  <si>
    <t>55167381</t>
  </si>
  <si>
    <t>sedátko klozetové duroplastové bílé s poklopem</t>
  </si>
  <si>
    <t>64211023</t>
  </si>
  <si>
    <t>umyvadlo keramické závěsné bezbariérové bílé 640x550mm</t>
  </si>
  <si>
    <t>64222010</t>
  </si>
  <si>
    <t>umývátko keramické rohové bílé 460x460mm</t>
  </si>
  <si>
    <t>64236041</t>
  </si>
  <si>
    <t>klozet keramický bílý závěsný hluboké splachování</t>
  </si>
  <si>
    <t>64236051</t>
  </si>
  <si>
    <t>klozet keramický bílý závěsný hluboké splachování pro handicapované</t>
  </si>
  <si>
    <t>725119125</t>
  </si>
  <si>
    <t>Montáž klozetových mís závěsných na nosné stěny</t>
  </si>
  <si>
    <t>725121521</t>
  </si>
  <si>
    <t>Pisoárový záchodek automatický s infračerveným senzorem</t>
  </si>
  <si>
    <t>725219102</t>
  </si>
  <si>
    <t>Montáž umyvadla připevněného na šrouby do zdiva</t>
  </si>
  <si>
    <t>725241512</t>
  </si>
  <si>
    <t>Vanička sprchová keramická čtvercová 800x800 mm</t>
  </si>
  <si>
    <t>725244102</t>
  </si>
  <si>
    <t>Dveře sprchové rámové se skleněnou výplní tl. 5 mm otvíravé jednokřídlové do niky na vaničku šířky 800 mm</t>
  </si>
  <si>
    <t>725244202</t>
  </si>
  <si>
    <t>Zástěna sprchová skleněná tl. 6 mm pevná bezdveřová na vaničku šířky 800 mm</t>
  </si>
  <si>
    <t>725291511</t>
  </si>
  <si>
    <t>Doplňky zařízení koupelen a záchodů plastové dávkovač tekutého mýdla na 350 ml</t>
  </si>
  <si>
    <t>725291521</t>
  </si>
  <si>
    <t>Doplňky zařízení koupelen a záchodů plastové zásobník toaletních papírů</t>
  </si>
  <si>
    <t>725291531</t>
  </si>
  <si>
    <t>Doplňky zařízení koupelen a záchodů plastové zásobník papírových ručníků</t>
  </si>
  <si>
    <t>725291706</t>
  </si>
  <si>
    <t>Doplňky zařízení koupelen a záchodů smaltované madlo rovné dl 800 mm</t>
  </si>
  <si>
    <t>725291712</t>
  </si>
  <si>
    <t>Doplňky zařízení koupelen a záchodů smaltované madlo krakorcové dl 834 mm</t>
  </si>
  <si>
    <t>725319111</t>
  </si>
  <si>
    <t>Montáž dřezu ostatních typů</t>
  </si>
  <si>
    <t>725331111</t>
  </si>
  <si>
    <t>Výlevka bez výtokových armatur keramická se sklopnou plastovou mřížkou 500 mm</t>
  </si>
  <si>
    <t>725532323</t>
  </si>
  <si>
    <t>Elektrický ohřívač zásobníkový akumulační stacionární 0,6 MPa 250 l / 3-6 kW</t>
  </si>
  <si>
    <t>725821328</t>
  </si>
  <si>
    <t>Baterie dřezová stojánková páková s vytahovací sprškou</t>
  </si>
  <si>
    <t>725822612</t>
  </si>
  <si>
    <t>Baterie umyvadlová stojánková páková s výpustí</t>
  </si>
  <si>
    <t>725841333</t>
  </si>
  <si>
    <t>Baterie sprchová podomítková s přepínačem a pevnou sprchou</t>
  </si>
  <si>
    <t>725851306</t>
  </si>
  <si>
    <t>Ventily odpadní pro zařizovací předměty DN 32 s řetízkem</t>
  </si>
  <si>
    <t>725861102</t>
  </si>
  <si>
    <t>Zápachová uzávěrka pro umyvadla DN 40</t>
  </si>
  <si>
    <t>725861312</t>
  </si>
  <si>
    <t>Zápachová uzávěrka pro umyvadlo DN 40 podomítková</t>
  </si>
  <si>
    <t>725865311</t>
  </si>
  <si>
    <t>Zápachová uzávěrka sprchových van DN 40/50 s kulovým kloubem na odtoku</t>
  </si>
  <si>
    <t>725869101</t>
  </si>
  <si>
    <t>Montáž zápachových uzávěrek umyvadlových do DN 40</t>
  </si>
  <si>
    <t>725980121</t>
  </si>
  <si>
    <t>Dvířka 15/15</t>
  </si>
  <si>
    <t>998725201</t>
  </si>
  <si>
    <t>Přesun hmot procentní pro zařizovací předměty v objektech v do 6 m</t>
  </si>
  <si>
    <t>726: Instalační prefabrikáty</t>
  </si>
  <si>
    <t>726111031</t>
  </si>
  <si>
    <t>Instalační předstěna - klozet s ovládáním zepředu v 1080 mm závěsný do masivní zděné kce</t>
  </si>
  <si>
    <t>726</t>
  </si>
  <si>
    <t>998726211</t>
  </si>
  <si>
    <t>Přesun hmot procentní pro instalační prefabrikáty v objektech v do 6 m</t>
  </si>
  <si>
    <t>732: Ústřední vytápění - strojovny</t>
  </si>
  <si>
    <t>732331613</t>
  </si>
  <si>
    <t>Nádoba tlaková expanzní pro topnou a chladicí soustavu s membránou závitové připojení PN 0,6 o objemu 18 l</t>
  </si>
  <si>
    <t>732</t>
  </si>
  <si>
    <t>771591415</t>
  </si>
  <si>
    <t>Liniové odvodnění v úrovni podlahy s H nebo V odtokem s rámem a roštem délky 900 mm</t>
  </si>
  <si>
    <t>771591424</t>
  </si>
  <si>
    <t>Liniové odvodnění v úrovni podlahy s H nebo V odtokem s rámem a roštem délky 1500 mm</t>
  </si>
  <si>
    <t>SO_06: Elektroinstalace - celá</t>
  </si>
  <si>
    <t>021: Silnoproud</t>
  </si>
  <si>
    <t>Rozvaděče</t>
  </si>
  <si>
    <t>SO_06</t>
  </si>
  <si>
    <t>021</t>
  </si>
  <si>
    <t>ELEKTROMĚROVÝ ROZV. 1x3*63A,1x3x50A,1x100 + HDO 10 KA </t>
  </si>
  <si>
    <t>kpl.</t>
  </si>
  <si>
    <t>ELEKTROMĚR PŘÍMÝ 0-100A,3F, 1 TARIF, S PŘIPOJENÍM M-BUS</t>
  </si>
  <si>
    <t>Plastová skříň v pilíři SD822 </t>
  </si>
  <si>
    <t>skříň krytí,/IP54, V x Š x H 150 x 100 x 250</t>
  </si>
  <si>
    <t>ROZVÁDĚČ R2  3/72-mod NA STĚNU</t>
  </si>
  <si>
    <t>JISTIC  63B/3</t>
  </si>
  <si>
    <t>JISTIC  50B/3</t>
  </si>
  <si>
    <t xml:space="preserve">JISTIC  32B/3 </t>
  </si>
  <si>
    <t xml:space="preserve">JISTIC  25B/3 </t>
  </si>
  <si>
    <t xml:space="preserve">JISTIC  25C/3 </t>
  </si>
  <si>
    <t xml:space="preserve">JISTIC  20B/3 </t>
  </si>
  <si>
    <t xml:space="preserve">JISTIC  16B/3 </t>
  </si>
  <si>
    <t xml:space="preserve">JISTIC  16C/3 </t>
  </si>
  <si>
    <t xml:space="preserve">JISTIC  16C/1 </t>
  </si>
  <si>
    <t xml:space="preserve">JISTIC  16B/1 </t>
  </si>
  <si>
    <t xml:space="preserve">JISTIC  10B/1 </t>
  </si>
  <si>
    <t xml:space="preserve">JISTIC  10C/1 </t>
  </si>
  <si>
    <t xml:space="preserve">JISTIC  6B/1 </t>
  </si>
  <si>
    <t>B SP-B/3(TN-C)</t>
  </si>
  <si>
    <t>PODPĚŤOVÁ CÍVKA příložna k jističi, pro TOTAL STOP</t>
  </si>
  <si>
    <t xml:space="preserve">CHRANIC PROUD. 40/3N/0,03A </t>
  </si>
  <si>
    <t xml:space="preserve">CHRANIC PROUD. 25/3N/0,003A </t>
  </si>
  <si>
    <t>JISTIČOCHRÁNIČ C13/1N/C/0,03</t>
  </si>
  <si>
    <t>JISTIČOCHRÁNIČ 10/1N/B/0,03</t>
  </si>
  <si>
    <t>STYKAČ R230/SS</t>
  </si>
  <si>
    <t>STYKAČ SSSS 4xKONTAKT</t>
  </si>
  <si>
    <t>Nulovací můstek (mod,zel)</t>
  </si>
  <si>
    <t xml:space="preserve"> LISTA PROPOJOVACI 3P/16 </t>
  </si>
  <si>
    <t>Přístroje</t>
  </si>
  <si>
    <t>Kryt 01 1klap bila</t>
  </si>
  <si>
    <t>SPI razeni 1,1 so</t>
  </si>
  <si>
    <t xml:space="preserve">Kryt 01 2klap bila </t>
  </si>
  <si>
    <t>SPI strojek spi.5 ser</t>
  </si>
  <si>
    <t>SPI strojek spi.6 strid</t>
  </si>
  <si>
    <t>SPI strojek spi.7 kriz</t>
  </si>
  <si>
    <t>TLAČÍTKOVÝ OVLADAČ</t>
  </si>
  <si>
    <t>SKŘÍŇ OVLÁDACÍ S PŘEPÍNAČEMA/STMÍVAČEMA DO 14KS</t>
  </si>
  <si>
    <t>KPL</t>
  </si>
  <si>
    <t>rámeček 1 - bílá</t>
  </si>
  <si>
    <t>IZOLAČNÍ PODLOŽKA POD VYP/ZÁS</t>
  </si>
  <si>
    <t xml:space="preserve">KRYT TROJPOLOVY </t>
  </si>
  <si>
    <t xml:space="preserve">SPÍNAČ TROJPOLOVY </t>
  </si>
  <si>
    <t>ZAS 01 do združených krabic bílá</t>
  </si>
  <si>
    <t>DVOJZÁSUVKA s natočením 45st bílá</t>
  </si>
  <si>
    <t xml:space="preserve">ZAS  JEDNONÁSOBNÁ VODOTĚS IP 44 </t>
  </si>
  <si>
    <t xml:space="preserve">ZAS  DVOJNÁSOBNÁ VODOTĚS IP 44 PRAKTIK </t>
  </si>
  <si>
    <t>ZAS COMBO 400V-32A/230V-16A</t>
  </si>
  <si>
    <t>ZAS 5X16A 119 NASTENNA</t>
  </si>
  <si>
    <t>ZAS 5X32A 119 NASTENNA</t>
  </si>
  <si>
    <t>MONTÁŽ SVĚTLA PŘISAZENÉHO NA STĚNĚ/Logo</t>
  </si>
  <si>
    <t>Příprava vývodu pro SVĚTLO</t>
  </si>
  <si>
    <t>Svítidlo typu "E" např: budové svítidlo s žárovkou LED 5Wstmívací</t>
  </si>
  <si>
    <t>Svítidlo typu "F" např: závěsný lustr s žárovkou LED 5W stmívací</t>
  </si>
  <si>
    <t>Svítidlo typu "LED" zapuštěné do zdi(terasa)</t>
  </si>
  <si>
    <t>MONTÁŽ SVĚTLA PŘISAZENÉHO NA STĚNĚ S ČIDLEM, LED reflektor 30W</t>
  </si>
  <si>
    <t>MONTÁŽ SVĚTLA PŘISAZENÉHO NA STĚNĚ, LED reflektor 30W</t>
  </si>
  <si>
    <t>MONTÁŽ PŘISAZENÉHO ČIDLA NA STĚNĚ</t>
  </si>
  <si>
    <t>Kabely</t>
  </si>
  <si>
    <t>Kabel CYKY-O 3x1,5 (A,D)</t>
  </si>
  <si>
    <t>Kabel CYKY-J 3x1,5 (C)</t>
  </si>
  <si>
    <t xml:space="preserve">Kabel CYKY-J 3x2,5 </t>
  </si>
  <si>
    <t>Kabel CYKY-J 3x4</t>
  </si>
  <si>
    <t>Kabel CYKY-J 5x2,5 (B,C)</t>
  </si>
  <si>
    <t>Kabel CYKY-J 5x4  (B,C)</t>
  </si>
  <si>
    <t>Kabel CYKY-J 5x6  (B,C)</t>
  </si>
  <si>
    <t>Kabel CYKY-J 4x16  (B,C)</t>
  </si>
  <si>
    <t>Kabel CYKY-J 5x10  (B,C)</t>
  </si>
  <si>
    <t>Kabel 1-CYKY-J 4x25  (B,C)</t>
  </si>
  <si>
    <t>VODIC CY 1x 4 ZZ H07V-U</t>
  </si>
  <si>
    <t>VODIC CY 1x 6 ZZ H07V-U</t>
  </si>
  <si>
    <t>SYKFY 5x2x0,5</t>
  </si>
  <si>
    <t xml:space="preserve">JYTY 4x1 </t>
  </si>
  <si>
    <t>Kabel UTP 6.E</t>
  </si>
  <si>
    <t>Montážní materiál</t>
  </si>
  <si>
    <t>TRUBKA ohebná pr. 13mm</t>
  </si>
  <si>
    <t>TRUBKA ohebná pr. 16mm</t>
  </si>
  <si>
    <t>Krabice univ skládací 67/2</t>
  </si>
  <si>
    <t>Krabice 68 hluboká</t>
  </si>
  <si>
    <t>Svorkovnice věneček malý</t>
  </si>
  <si>
    <t>Svorkovnice věneček velký</t>
  </si>
  <si>
    <t>Krabice velká  97</t>
  </si>
  <si>
    <t>KRABICE SEDA IP65 5x svorka/4x průchodka</t>
  </si>
  <si>
    <t>Svorka zemnící se šroubovým stahováním</t>
  </si>
  <si>
    <t xml:space="preserve">Pasek zemnici ZSA16 medeny  </t>
  </si>
  <si>
    <t>Hlavní ochranná přípojnice (HOP) + připojení</t>
  </si>
  <si>
    <t>Svorka EPS s krytem</t>
  </si>
  <si>
    <t>krabicová svorka bezšroubová</t>
  </si>
  <si>
    <t>Uzemnění</t>
  </si>
  <si>
    <t>Drat zemnící AlMgSi 8 (0,4kg)</t>
  </si>
  <si>
    <t>Drat zemnící FeZn 10 (0,62kg)</t>
  </si>
  <si>
    <t>Paska zemnící 30x4 pozink 0.94kg/m</t>
  </si>
  <si>
    <t>Svorka krizova SK drat+drat</t>
  </si>
  <si>
    <t>Svorka SR 02 PASEK/PASEK</t>
  </si>
  <si>
    <t>Svorka SR 03 PASEK/DRAT</t>
  </si>
  <si>
    <t>Svorka SO okapova</t>
  </si>
  <si>
    <t>Podpera vedeni +betonek a podložka</t>
  </si>
  <si>
    <t>Svorka zkusebni SZb litina</t>
  </si>
  <si>
    <t>Svorkai SS drat+drat</t>
  </si>
  <si>
    <t>Krabice odbocna KO 125E</t>
  </si>
  <si>
    <t>Tyc JR 2,0 jimaci s rovnym koncem</t>
  </si>
  <si>
    <t>Tyc JR 3,0 jimaci s rovnym koncem</t>
  </si>
  <si>
    <t>betonová patka se svorkou pro jímací tyč</t>
  </si>
  <si>
    <t>Ochranná trubka OT1,7 u svodu</t>
  </si>
  <si>
    <t>Štítek označení svodu</t>
  </si>
  <si>
    <t>PV 17 podpěra ved. na hmoždinku</t>
  </si>
  <si>
    <t>Revize</t>
  </si>
  <si>
    <t>Zemní a stavební práce</t>
  </si>
  <si>
    <t>VYKOP RYHY 35x80 CM V ZEMINE TR.4</t>
  </si>
  <si>
    <t>KABELOVE LOZE Z KOPANEHO PISKU TL. 20CM Š.30 CM</t>
  </si>
  <si>
    <t>ZAHOZ RYHY 35x60CM V ZEMINE TR.4 A HUTNĚNÍ</t>
  </si>
  <si>
    <t>OSETÍ POVRCHU TRAVOU</t>
  </si>
  <si>
    <t>ÚPRAVA TERÉNU, ROZPROSTŘENÍ ZEMINY</t>
  </si>
  <si>
    <t>ODVOZ ZEMINY, SLOŽENÍ, ROZPROSTŘENÍ DO 10km</t>
  </si>
  <si>
    <t>průraz zdí do prům. 10</t>
  </si>
  <si>
    <t>Ostatní</t>
  </si>
  <si>
    <t>podružný spojovací materiál- odhad</t>
  </si>
  <si>
    <t>maska</t>
  </si>
  <si>
    <t>keystone</t>
  </si>
  <si>
    <t>koncovky UTP</t>
  </si>
  <si>
    <t>Ventilátor s doběhem</t>
  </si>
  <si>
    <t>Tlačítko TOTAL STOP na stěnu</t>
  </si>
  <si>
    <t>INŽENÝRINK A POMOCNÉ PRÁCE</t>
  </si>
  <si>
    <t>hod</t>
  </si>
  <si>
    <t>Doprava materiálu a montérů</t>
  </si>
  <si>
    <t>SO_09: Demolice a bourání</t>
  </si>
  <si>
    <t>962031132</t>
  </si>
  <si>
    <t>Bourání příček z cihel pálených na MVC tl do 100 mm</t>
  </si>
  <si>
    <t>SO_09</t>
  </si>
  <si>
    <t>((2,25+1,1*2+1,8*2+1,7+4,65+1,45)*2,7)-(1,2*4)</t>
  </si>
  <si>
    <t>962031133</t>
  </si>
  <si>
    <t>Bourání příček z cihel pálených na MVC tl do 150 mm</t>
  </si>
  <si>
    <t>((3,57*2+7,13)*2,7)-(1,6*3)</t>
  </si>
  <si>
    <t>962032231</t>
  </si>
  <si>
    <t>Bourání zdiva z cihel pálených nebo vápenopískových na MV nebo MVC přes 1 m3</t>
  </si>
  <si>
    <t>((1,54+9,275+11,018+3,69+1,9)*0,33*2,7)-((1*2*2+2*1,5*2+2*2)*0,33)</t>
  </si>
  <si>
    <t>962032314</t>
  </si>
  <si>
    <t>Bourání pilířů cihelných z dutých nebo plných cihel pálených i nepálených na jakoukoli maltu</t>
  </si>
  <si>
    <t>komín;0,5*0,5*7,5</t>
  </si>
  <si>
    <t>963012520</t>
  </si>
  <si>
    <t>Bourání stropů z ŽB desek š přes 300 mm tl přes 140 mm</t>
  </si>
  <si>
    <t>6,7*9,8*0,2</t>
  </si>
  <si>
    <t>965042141</t>
  </si>
  <si>
    <t>Bourání podkladů pod dlažby nebo mazanin betonových nebo z litého asfaltu tl do 100 mm pl přes 4 m2</t>
  </si>
  <si>
    <t>1.NP;(163,3)*0,15</t>
  </si>
  <si>
    <t>968062354</t>
  </si>
  <si>
    <t>Vybourání dřevěných rámů oken dvojitých včetně křídel pl do 1 m2</t>
  </si>
  <si>
    <t>0,55*0,83</t>
  </si>
  <si>
    <t>968062355</t>
  </si>
  <si>
    <t>Vybourání dřevěných rámů oken dvojitých včetně křídel pl do 2 m2</t>
  </si>
  <si>
    <t>1,33*1,23+1,038*0,825+1,083*1,8</t>
  </si>
  <si>
    <t>968072455</t>
  </si>
  <si>
    <t>Vybourání kovových dveřních zárubní pl do 2 m2</t>
  </si>
  <si>
    <t>1,6*3+1,2*4</t>
  </si>
  <si>
    <t>978013191</t>
  </si>
  <si>
    <t>Otlučení (osekání) vnitřní vápenné nebo vápenocementové omítky stěn v rozsahu do 100 %</t>
  </si>
  <si>
    <t>celé 1.NP;((18,9+14,4+10,48+11,8+1,65+1,35+3,15+12,8+2,8)*2,9)-(1,43*1,8+1,083*1,8+1,274*1,58+1,342*2,662+1,43*1,8+1,738*1,183+2+1,33*1,23+1,436*2,3+1,083*1,8+2+1,6*2)</t>
  </si>
  <si>
    <t>zádveří;4,57*1,7*3,5</t>
  </si>
  <si>
    <t>průčelí;3*6*5,1</t>
  </si>
  <si>
    <t>997013211</t>
  </si>
  <si>
    <t>Vnitrostaveništní doprava suti a vybouraných hmot pro budovy v do 6 m ručně</t>
  </si>
  <si>
    <t>997013509</t>
  </si>
  <si>
    <t>Příplatek k odvozu suti a vybouraných hmot na skládku ZKD 1 km přes 1 km</t>
  </si>
  <si>
    <t>169,346*14</t>
  </si>
  <si>
    <t>997013511</t>
  </si>
  <si>
    <t>Odvoz suti a vybouraných hmot z meziskládky na skládku do 1 km s naložením a se složením</t>
  </si>
  <si>
    <t>997013871</t>
  </si>
  <si>
    <t>Poplatek za uložení stavebního odpadu na recyklační skládce (skládkovné) směsného stavebního a demoličního kód odpadu  17 09 04</t>
  </si>
  <si>
    <t>762: Konstrukce tesařské</t>
  </si>
  <si>
    <t>762331812</t>
  </si>
  <si>
    <t>Demontáž vázaných kcí krovů z hranolů průřezové plochy do 224 cm2</t>
  </si>
  <si>
    <t>762</t>
  </si>
  <si>
    <t>26,2*3+8,9*27</t>
  </si>
  <si>
    <t>762341811</t>
  </si>
  <si>
    <t>Demontáž bednění střech z prken</t>
  </si>
  <si>
    <t>998762201</t>
  </si>
  <si>
    <t>Přesun hmot procentní pro kce tesařské v objektech v do 6 m</t>
  </si>
  <si>
    <t>764001821</t>
  </si>
  <si>
    <t>Demontáž krytiny ze svitků nebo tabulí do suti</t>
  </si>
  <si>
    <t>12,8*26,2</t>
  </si>
  <si>
    <t>764002851</t>
  </si>
  <si>
    <t>Demontáž oplechování parapetů do suti</t>
  </si>
  <si>
    <t>0,7*3+2,1*5+1+1,4</t>
  </si>
  <si>
    <t>764004801</t>
  </si>
  <si>
    <t>Demontáž podokapního žlabu do suti</t>
  </si>
  <si>
    <t>764004861</t>
  </si>
  <si>
    <t>Demontáž svodu do suti</t>
  </si>
  <si>
    <t>767996701</t>
  </si>
  <si>
    <t>Demontáž atypických zámečnických konstrukcí řezáním hmotnosti jednotlivých dílů do 50 kg</t>
  </si>
  <si>
    <t>odhad;120*17,9</t>
  </si>
  <si>
    <t>SO_11: Veřejné osvětlení</t>
  </si>
  <si>
    <t>Veřejné osvětlení</t>
  </si>
  <si>
    <t>Ukončení kabelů smršťovací záklopkou nebo páskou se zapojením bez letování žíly do 4x16mm2</t>
  </si>
  <si>
    <t>SO_11</t>
  </si>
  <si>
    <t>022</t>
  </si>
  <si>
    <t>Smršťovací záklopka do 4x16 plastová</t>
  </si>
  <si>
    <t>Ukončení kabelů smršťovací záklopkou nebo páskou se zapojením bez letování žíly do 3x4mm2</t>
  </si>
  <si>
    <t>Smršťovací záklopka do 3x4 mm2</t>
  </si>
  <si>
    <t>Montáž pojistkových patron do 60 A se styčným kroužkem</t>
  </si>
  <si>
    <t>Vložka pojistková normální 2410 6A</t>
  </si>
  <si>
    <t>Montáž svítidel výbojkových na výložník, sloupek</t>
  </si>
  <si>
    <t>Svítidlo LED "A" na výložník, střední uliční optika, 3000K, 39W, 4600lm</t>
  </si>
  <si>
    <t>Montáž stožárů osvětlení ocelových samostatně stojících délky do 12 m</t>
  </si>
  <si>
    <t>Stožár osvětlovací žár zinkovaný 6m - 133/89/60</t>
  </si>
  <si>
    <t>Ochranná manžeta plastová  pr. 133</t>
  </si>
  <si>
    <t>Montáž výložníků osvětlení jednoramenných sloupových hmotnosti do 35 kg</t>
  </si>
  <si>
    <t>Montáž výložníků osvětlení dvouramenných sloupových hmotnosti do 50 kg</t>
  </si>
  <si>
    <t>Výložník žár zinkovaný  300/5st</t>
  </si>
  <si>
    <t>Výložník žár zinkovaný 300/180/5st</t>
  </si>
  <si>
    <t>Montáž elektrovýzbroje stožárů osvětlení 2 okruh</t>
  </si>
  <si>
    <t>Stožárová svorkovnice - elektrovýzbroj SV9.16.4 - TN - C</t>
  </si>
  <si>
    <t>Montáž uzemňovacího vedení vodičů FeZn pomocí svorek v zemi drátem do 10 mm ve městské zástavbě</t>
  </si>
  <si>
    <t>Drát kruhový pozinkovaný měkký 11343 D10,00mm</t>
  </si>
  <si>
    <t>Montáž svorek hromosvodných typu SS, SR 03 se 2 šrouby</t>
  </si>
  <si>
    <t>Svorka spojovací SS pro lano D8-10 mm</t>
  </si>
  <si>
    <t>Montáž svorek hromosvodných typu ST,SJ,SK,SZ,SR 01, 02 se 3 a více šrouby</t>
  </si>
  <si>
    <t>Svorka připojovací SP1 k připojení kovových částí</t>
  </si>
  <si>
    <t>Montáž měděných kabelů CYKY,CYKYD,CYKYDY,NYM,NYY,YSLY 750 V 3x1,5 mm2 uložených volně</t>
  </si>
  <si>
    <t>Kabel silový s Cu jádrem CYKY 3x1,5 mm2</t>
  </si>
  <si>
    <t>Montáž  hliníkových kabelů AYKY,AYKYD,AYKYDY,760 V 4x16 mm2 uložených volně</t>
  </si>
  <si>
    <t>Montáž  hliníkových kabelů AYKY,AYKYD,AYKYDY,760 V 4x16 mm2 uložených pevně</t>
  </si>
  <si>
    <t>Kabel silový s Al jádrem AYKY 4x16 mm2</t>
  </si>
  <si>
    <t>Zapojení a označení vývodu do 4x16</t>
  </si>
  <si>
    <t>Montáž kabelové spojky do 4x25</t>
  </si>
  <si>
    <t>Kabelové spojka SSU 4x16</t>
  </si>
  <si>
    <t>Vytyčení trasy vedení kabelového podzemního v zastavěném prostoru</t>
  </si>
  <si>
    <t>km</t>
  </si>
  <si>
    <t>Hloubení nezapažených jam pro stožáry veřejného osvětlení ručně v hornině tř.3</t>
  </si>
  <si>
    <t>Základové konstrukce z monolitického betonu C 12/15 bez bednění</t>
  </si>
  <si>
    <t>Stožárové pouzdro VO pr 250</t>
  </si>
  <si>
    <t>Štěrková stožárová výplň vč. Hutnění</t>
  </si>
  <si>
    <t>Hloubení kabelových nezapažených rýh ručně š 35 cm, hl 80 cm, v hornině tř 3</t>
  </si>
  <si>
    <t>Protlačování trub v hornině 1 až 4, do 20 cm - řízený protlak</t>
  </si>
  <si>
    <t>Lože kabelů z písku nebo štěrkopísku tl 10 cm nad kabel, kryté plastovou folií, š lože do 25 cm</t>
  </si>
  <si>
    <t>Folie výstražná PVC červená, š.22 cm</t>
  </si>
  <si>
    <t>Kabelové prostupy z trub plastových do zdiva tl.30 cm, průměru do 10 cm</t>
  </si>
  <si>
    <t>Plast.chránička KF 09050</t>
  </si>
  <si>
    <t>Zásyp rýh ručně šířky 35 cm, hloubky 80 cm, z horniny třídy 3</t>
  </si>
  <si>
    <t>Bourání betobového základu</t>
  </si>
  <si>
    <t>Provizorní úprava teréní se zhutněním, v hornině tř 3</t>
  </si>
  <si>
    <t>Mechanizace jeřáb/hydraulická ruka</t>
  </si>
  <si>
    <t>Mechanizace plošina + přístavné</t>
  </si>
  <si>
    <t>HZS000001</t>
  </si>
  <si>
    <t>Fázování a vypínání zařízení</t>
  </si>
  <si>
    <t>HZS000003</t>
  </si>
  <si>
    <t>Výchozí revize</t>
  </si>
  <si>
    <t>HZS000004</t>
  </si>
  <si>
    <t>Archeologický průzkum</t>
  </si>
  <si>
    <t>HZS000005</t>
  </si>
  <si>
    <t>Dozor spravce sítě</t>
  </si>
  <si>
    <t>HZS000008</t>
  </si>
  <si>
    <t>Práce nesp., třídění, odvoz</t>
  </si>
  <si>
    <t>tkm</t>
  </si>
  <si>
    <t>Práce nesp., přepojování, stavební přípomoce</t>
  </si>
  <si>
    <t>HZS000009</t>
  </si>
  <si>
    <t>Demontáž a odvoz sloupů VO vč. základů do v.10m</t>
  </si>
  <si>
    <t>HZS000010</t>
  </si>
  <si>
    <t>Koordinace</t>
  </si>
  <si>
    <t>HZS000011</t>
  </si>
  <si>
    <t>Doprava stožárů a jejich složení na stavbě</t>
  </si>
  <si>
    <t>Zakázka:</t>
  </si>
  <si>
    <t>Celkem (bez DPH)</t>
  </si>
  <si>
    <t>Celkem (včetně DPH)</t>
  </si>
  <si>
    <t>Zakázka</t>
  </si>
  <si>
    <t>Číslo zakázky</t>
  </si>
  <si>
    <t>Přístavba a stavební úpravy sportovního klubu Budiměřice 148</t>
  </si>
  <si>
    <t>Klasifikace</t>
  </si>
  <si>
    <t>Fáze</t>
  </si>
  <si>
    <t>Verze</t>
  </si>
  <si>
    <t>Firmy</t>
  </si>
  <si>
    <t>Typ Firmy</t>
  </si>
  <si>
    <t>Název</t>
  </si>
  <si>
    <t>Investor</t>
  </si>
  <si>
    <t>Obec Budiměřice</t>
  </si>
  <si>
    <t>stavební část</t>
  </si>
  <si>
    <t>Svítidlo typu "A"   :svítidlo přisazené čtvercové, 2300lm 840 IP54 II kl. OPAL (24W) 300x300mm DALI</t>
  </si>
  <si>
    <t>Svítidlo typu "A1"  :svítidlo přisazené čtvercové 2300LM 840 IP54 II KL. DALI RCROPAL (24W) 300MM + pohyb senzor</t>
  </si>
  <si>
    <t>Svítidlo typu "B"  :svtidlo prachotěsné přisazené, 1150MM 5850LM 840 IP66 DALI 43W, 4000K</t>
  </si>
  <si>
    <t>Svítidlo typu "C"  : svítidlo čtvercové přisazené,600x600, 5750lm PRM 840 (42W), IK07, IP20/44, UGR 19</t>
  </si>
  <si>
    <t>Svítidlo typu "C1"  : svítidlo čtvercové přisazené,600x600,  5750lm PRM 840 (42W),  UGR 19, DALI</t>
  </si>
  <si>
    <t>Svítidlo typu "D" :svtidlo prachotěsné přisazené,  1150MM 3900LM 840 IP66 DALI 30W</t>
  </si>
  <si>
    <t>Výkaz výměr</t>
  </si>
  <si>
    <t>Zhotovitel</t>
  </si>
  <si>
    <t>ZDE DOPLNIT IDENTIFIKACI UCHAZEČE</t>
  </si>
  <si>
    <t xml:space="preserve">zásuvka PC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</si>
</sst>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  <numFmt numFmtId="168" formatCode="_(#,##0.00000_);[Red]\-\ #,##0.00000_);&quot;–&quot;??;_(@_)"/>
    <numFmt numFmtId="169" formatCode="_(#,##0.0_);[Red]\-\ #,##0.0_);&quot;–&quot;??;_(@_)"/>
    <numFmt numFmtId="170" formatCode="#"/>
    <numFmt numFmtId="171" formatCode="0.0000"/>
  </numFmts>
  <fonts count="34" x14ac:knownFonts="1"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2"/>
      <color indexed="25"/>
      <name val="Arial"/>
      <family val="2"/>
      <charset val="238"/>
    </font>
    <font>
      <sz val="10"/>
      <color indexed="18"/>
      <name val="Arial"/>
      <family val="2"/>
      <charset val="238"/>
    </font>
    <font>
      <b/>
      <sz val="9"/>
      <color indexed="18"/>
      <name val="Arial"/>
      <family val="2"/>
      <charset val="238"/>
    </font>
    <font>
      <b/>
      <sz val="10"/>
      <color indexed="6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 CE"/>
      <charset val="238"/>
    </font>
    <font>
      <sz val="8"/>
      <color indexed="17"/>
      <name val="Arial"/>
      <family val="2"/>
      <charset val="238"/>
    </font>
    <font>
      <sz val="8"/>
      <color indexed="17"/>
      <name val="Courier New"/>
      <family val="3"/>
      <charset val="238"/>
    </font>
    <font>
      <sz val="8"/>
      <color theme="0"/>
      <name val="Courier New"/>
      <family val="3"/>
      <charset val="238"/>
    </font>
    <font>
      <b/>
      <i/>
      <sz val="1"/>
      <color theme="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 CE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56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54"/>
      <name val="Arial"/>
      <family val="2"/>
      <charset val="238"/>
    </font>
    <font>
      <sz val="10"/>
      <color indexed="54"/>
      <name val="Arial"/>
      <family val="2"/>
      <charset val="238"/>
    </font>
    <font>
      <b/>
      <sz val="9"/>
      <color rgb="FF000080"/>
      <name val="Arial"/>
      <family val="2"/>
      <charset val="238"/>
    </font>
    <font>
      <b/>
      <sz val="18"/>
      <color indexed="18"/>
      <name val="Arial"/>
      <family val="2"/>
      <charset val="238"/>
    </font>
    <font>
      <b/>
      <sz val="20"/>
      <color rgb="FF000080"/>
      <name val="Arial"/>
      <family val="2"/>
      <charset val="238"/>
    </font>
    <font>
      <b/>
      <sz val="15"/>
      <color indexed="18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117">
    <xf numFmtId="0" fontId="0" fillId="0" borderId="0" xfId="0"/>
    <xf numFmtId="164" fontId="3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168" fontId="3" fillId="0" borderId="0" xfId="0" applyNumberFormat="1" applyFont="1"/>
    <xf numFmtId="0" fontId="4" fillId="0" borderId="0" xfId="0" applyFont="1"/>
    <xf numFmtId="49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165" fontId="6" fillId="0" borderId="0" xfId="0" applyNumberFormat="1" applyFont="1"/>
    <xf numFmtId="166" fontId="6" fillId="0" borderId="0" xfId="0" applyNumberFormat="1" applyFont="1"/>
    <xf numFmtId="167" fontId="6" fillId="0" borderId="0" xfId="0" applyNumberFormat="1" applyFont="1"/>
    <xf numFmtId="168" fontId="6" fillId="0" borderId="0" xfId="0" applyNumberFormat="1" applyFont="1"/>
    <xf numFmtId="169" fontId="6" fillId="0" borderId="0" xfId="0" applyNumberFormat="1" applyFont="1"/>
    <xf numFmtId="170" fontId="7" fillId="0" borderId="0" xfId="0" applyNumberFormat="1" applyFont="1"/>
    <xf numFmtId="49" fontId="6" fillId="0" borderId="0" xfId="0" applyNumberFormat="1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5" fillId="0" borderId="0" xfId="0" applyFont="1" applyAlignment="1">
      <alignment horizontal="left"/>
    </xf>
    <xf numFmtId="165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68" fontId="5" fillId="0" borderId="0" xfId="0" applyNumberFormat="1" applyFont="1"/>
    <xf numFmtId="169" fontId="5" fillId="0" borderId="0" xfId="0" applyNumberFormat="1" applyFont="1"/>
    <xf numFmtId="170" fontId="8" fillId="0" borderId="0" xfId="0" applyNumberFormat="1" applyFont="1"/>
    <xf numFmtId="0" fontId="9" fillId="0" borderId="0" xfId="0" applyFont="1"/>
    <xf numFmtId="164" fontId="10" fillId="0" borderId="3" xfId="0" applyNumberFormat="1" applyFont="1" applyBorder="1" applyAlignment="1">
      <alignment horizontal="right" vertical="top"/>
    </xf>
    <xf numFmtId="49" fontId="10" fillId="0" borderId="3" xfId="0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left" vertical="top" wrapText="1"/>
    </xf>
    <xf numFmtId="165" fontId="11" fillId="0" borderId="3" xfId="0" applyNumberFormat="1" applyFont="1" applyBorder="1" applyAlignment="1">
      <alignment horizontal="right" vertical="top"/>
    </xf>
    <xf numFmtId="166" fontId="10" fillId="0" borderId="3" xfId="0" applyNumberFormat="1" applyFont="1" applyBorder="1" applyAlignment="1">
      <alignment horizontal="right" vertical="top"/>
    </xf>
    <xf numFmtId="167" fontId="10" fillId="0" borderId="3" xfId="0" applyNumberFormat="1" applyFont="1" applyBorder="1" applyAlignment="1">
      <alignment horizontal="right" vertical="top"/>
    </xf>
    <xf numFmtId="168" fontId="10" fillId="0" borderId="3" xfId="0" applyNumberFormat="1" applyFont="1" applyBorder="1" applyAlignment="1">
      <alignment horizontal="right" vertical="top"/>
    </xf>
    <xf numFmtId="169" fontId="10" fillId="0" borderId="3" xfId="0" applyNumberFormat="1" applyFont="1" applyBorder="1" applyAlignment="1">
      <alignment horizontal="right" vertical="top"/>
    </xf>
    <xf numFmtId="0" fontId="12" fillId="0" borderId="0" xfId="0" applyFont="1" applyAlignment="1">
      <alignment horizontal="left" vertical="top" wrapText="1"/>
    </xf>
    <xf numFmtId="164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165" fontId="13" fillId="0" borderId="0" xfId="0" applyNumberFormat="1" applyFont="1" applyAlignment="1">
      <alignment horizontal="right" vertical="top"/>
    </xf>
    <xf numFmtId="166" fontId="13" fillId="0" borderId="0" xfId="0" applyNumberFormat="1" applyFont="1" applyAlignment="1">
      <alignment horizontal="left" vertical="top" wrapText="1"/>
    </xf>
    <xf numFmtId="165" fontId="13" fillId="0" borderId="0" xfId="0" applyNumberFormat="1" applyFont="1" applyAlignment="1">
      <alignment horizontal="left" vertical="top" wrapText="1"/>
    </xf>
    <xf numFmtId="167" fontId="13" fillId="0" borderId="0" xfId="0" applyNumberFormat="1" applyFont="1" applyAlignment="1">
      <alignment horizontal="left" vertical="top" wrapText="1"/>
    </xf>
    <xf numFmtId="168" fontId="13" fillId="0" borderId="0" xfId="0" applyNumberFormat="1" applyFont="1" applyAlignment="1">
      <alignment horizontal="left" vertical="top" wrapText="1"/>
    </xf>
    <xf numFmtId="170" fontId="14" fillId="0" borderId="0" xfId="0" applyNumberFormat="1" applyFont="1" applyAlignment="1">
      <alignment horizontal="left" vertical="top" wrapText="1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7" fontId="15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170" fontId="15" fillId="0" borderId="0" xfId="0" applyNumberFormat="1" applyFont="1" applyAlignment="1">
      <alignment horizontal="center" vertical="center"/>
    </xf>
    <xf numFmtId="0" fontId="16" fillId="0" borderId="0" xfId="0" applyFont="1"/>
    <xf numFmtId="164" fontId="17" fillId="0" borderId="3" xfId="0" applyNumberFormat="1" applyFont="1" applyBorder="1" applyAlignment="1">
      <alignment horizontal="right" vertical="top"/>
    </xf>
    <xf numFmtId="49" fontId="17" fillId="0" borderId="3" xfId="0" applyNumberFormat="1" applyFont="1" applyBorder="1" applyAlignment="1">
      <alignment horizontal="center" vertical="top"/>
    </xf>
    <xf numFmtId="49" fontId="17" fillId="0" borderId="3" xfId="0" applyNumberFormat="1" applyFont="1" applyBorder="1" applyAlignment="1">
      <alignment horizontal="left" vertical="top"/>
    </xf>
    <xf numFmtId="0" fontId="17" fillId="0" borderId="3" xfId="0" applyFont="1" applyBorder="1" applyAlignment="1">
      <alignment horizontal="left" vertical="top" wrapText="1"/>
    </xf>
    <xf numFmtId="165" fontId="18" fillId="0" borderId="3" xfId="0" applyNumberFormat="1" applyFont="1" applyBorder="1" applyAlignment="1">
      <alignment horizontal="right" vertical="top"/>
    </xf>
    <xf numFmtId="166" fontId="17" fillId="0" borderId="3" xfId="0" applyNumberFormat="1" applyFont="1" applyBorder="1" applyAlignment="1">
      <alignment horizontal="right" vertical="top"/>
    </xf>
    <xf numFmtId="167" fontId="17" fillId="0" borderId="3" xfId="0" applyNumberFormat="1" applyFont="1" applyBorder="1" applyAlignment="1">
      <alignment horizontal="right" vertical="top"/>
    </xf>
    <xf numFmtId="168" fontId="17" fillId="0" borderId="3" xfId="0" applyNumberFormat="1" applyFont="1" applyBorder="1" applyAlignment="1">
      <alignment horizontal="right" vertical="top"/>
    </xf>
    <xf numFmtId="169" fontId="17" fillId="0" borderId="3" xfId="0" applyNumberFormat="1" applyFont="1" applyBorder="1" applyAlignment="1">
      <alignment horizontal="right" vertical="top"/>
    </xf>
    <xf numFmtId="164" fontId="19" fillId="0" borderId="0" xfId="0" applyNumberFormat="1" applyFont="1" applyAlignment="1">
      <alignment horizontal="right" vertical="top"/>
    </xf>
    <xf numFmtId="49" fontId="19" fillId="0" borderId="0" xfId="0" applyNumberFormat="1" applyFont="1" applyAlignment="1">
      <alignment horizontal="center" vertical="top"/>
    </xf>
    <xf numFmtId="49" fontId="19" fillId="0" borderId="0" xfId="0" applyNumberFormat="1" applyFont="1" applyAlignment="1">
      <alignment horizontal="left" vertical="top"/>
    </xf>
    <xf numFmtId="49" fontId="19" fillId="0" borderId="0" xfId="0" applyNumberFormat="1" applyFont="1" applyAlignment="1">
      <alignment horizontal="left" vertical="top" wrapText="1"/>
    </xf>
    <xf numFmtId="165" fontId="20" fillId="0" borderId="0" xfId="0" applyNumberFormat="1" applyFont="1" applyAlignment="1">
      <alignment horizontal="right" vertical="top"/>
    </xf>
    <xf numFmtId="166" fontId="19" fillId="0" borderId="0" xfId="0" applyNumberFormat="1" applyFont="1" applyAlignment="1">
      <alignment horizontal="right" vertical="top"/>
    </xf>
    <xf numFmtId="167" fontId="19" fillId="0" borderId="0" xfId="0" applyNumberFormat="1" applyFont="1" applyAlignment="1">
      <alignment horizontal="right" vertical="top"/>
    </xf>
    <xf numFmtId="168" fontId="19" fillId="0" borderId="0" xfId="0" applyNumberFormat="1" applyFont="1" applyAlignment="1">
      <alignment horizontal="right" vertical="top"/>
    </xf>
    <xf numFmtId="0" fontId="21" fillId="0" borderId="0" xfId="0" applyFont="1"/>
    <xf numFmtId="164" fontId="22" fillId="0" borderId="0" xfId="0" applyNumberFormat="1" applyFont="1" applyAlignment="1">
      <alignment horizontal="left" indent="3"/>
    </xf>
    <xf numFmtId="0" fontId="23" fillId="0" borderId="0" xfId="0" applyFont="1" applyAlignment="1">
      <alignment horizontal="left"/>
    </xf>
    <xf numFmtId="0" fontId="24" fillId="0" borderId="4" xfId="0" applyFont="1" applyBorder="1" applyAlignment="1">
      <alignment horizontal="left"/>
    </xf>
    <xf numFmtId="167" fontId="24" fillId="0" borderId="4" xfId="0" applyNumberFormat="1" applyFont="1" applyBorder="1"/>
    <xf numFmtId="0" fontId="25" fillId="0" borderId="4" xfId="0" applyFont="1" applyBorder="1"/>
    <xf numFmtId="0" fontId="24" fillId="0" borderId="0" xfId="0" applyFont="1" applyAlignment="1">
      <alignment horizontal="left"/>
    </xf>
    <xf numFmtId="167" fontId="24" fillId="0" borderId="0" xfId="0" applyNumberFormat="1" applyFont="1"/>
    <xf numFmtId="0" fontId="25" fillId="0" borderId="0" xfId="0" applyFont="1"/>
    <xf numFmtId="0" fontId="26" fillId="0" borderId="0" xfId="0" applyFont="1" applyAlignment="1">
      <alignment horizontal="left" indent="1"/>
    </xf>
    <xf numFmtId="167" fontId="26" fillId="0" borderId="0" xfId="0" applyNumberFormat="1" applyFont="1"/>
    <xf numFmtId="0" fontId="27" fillId="0" borderId="0" xfId="0" applyFont="1"/>
    <xf numFmtId="49" fontId="0" fillId="0" borderId="0" xfId="0" applyNumberFormat="1" applyProtection="1">
      <protection locked="0"/>
    </xf>
    <xf numFmtId="166" fontId="10" fillId="2" borderId="3" xfId="0" applyNumberFormat="1" applyFont="1" applyFill="1" applyBorder="1" applyAlignment="1" applyProtection="1">
      <alignment horizontal="right" vertical="top"/>
      <protection locked="0"/>
    </xf>
    <xf numFmtId="167" fontId="28" fillId="0" borderId="0" xfId="0" applyNumberFormat="1" applyFont="1"/>
    <xf numFmtId="0" fontId="29" fillId="0" borderId="0" xfId="1" applyNumberFormat="1" applyFont="1" applyBorder="1" applyAlignment="1">
      <alignment horizontal="left"/>
    </xf>
    <xf numFmtId="0" fontId="1" fillId="0" borderId="0" xfId="1" applyNumberFormat="1" applyAlignment="1">
      <alignment horizontal="left" wrapText="1"/>
    </xf>
    <xf numFmtId="0" fontId="31" fillId="0" borderId="0" xfId="2" applyNumberFormat="1" applyFont="1" applyBorder="1" applyAlignment="1">
      <alignment horizontal="left"/>
    </xf>
    <xf numFmtId="0" fontId="0" fillId="0" borderId="0" xfId="0" applyAlignment="1">
      <alignment horizontal="left" wrapText="1"/>
    </xf>
    <xf numFmtId="0" fontId="32" fillId="0" borderId="5" xfId="0" applyFont="1" applyBorder="1" applyAlignment="1">
      <alignment horizontal="left" vertical="top"/>
    </xf>
    <xf numFmtId="0" fontId="21" fillId="0" borderId="6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top" wrapText="1"/>
    </xf>
    <xf numFmtId="0" fontId="32" fillId="0" borderId="7" xfId="0" applyFont="1" applyBorder="1" applyAlignment="1">
      <alignment horizontal="left" vertical="top"/>
    </xf>
    <xf numFmtId="0" fontId="21" fillId="0" borderId="8" xfId="0" applyFont="1" applyBorder="1" applyAlignment="1">
      <alignment horizontal="left" vertical="top" wrapText="1"/>
    </xf>
    <xf numFmtId="0" fontId="32" fillId="0" borderId="9" xfId="0" applyFont="1" applyBorder="1" applyAlignment="1">
      <alignment horizontal="left" vertical="top"/>
    </xf>
    <xf numFmtId="0" fontId="21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31" fillId="0" borderId="0" xfId="2" applyNumberFormat="1" applyFont="1" applyFill="1" applyBorder="1" applyAlignment="1">
      <alignment horizontal="left"/>
    </xf>
    <xf numFmtId="0" fontId="21" fillId="0" borderId="11" xfId="0" applyFont="1" applyBorder="1" applyAlignment="1">
      <alignment horizontal="center" vertical="top"/>
    </xf>
    <xf numFmtId="0" fontId="21" fillId="0" borderId="11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/>
    </xf>
    <xf numFmtId="171" fontId="0" fillId="0" borderId="0" xfId="0" applyNumberFormat="1"/>
    <xf numFmtId="0" fontId="21" fillId="2" borderId="11" xfId="0" applyFont="1" applyFill="1" applyBorder="1" applyAlignment="1" applyProtection="1">
      <alignment horizontal="left" vertical="top" wrapText="1"/>
      <protection locked="0"/>
    </xf>
    <xf numFmtId="0" fontId="30" fillId="0" borderId="0" xfId="0" applyFont="1" applyAlignment="1">
      <alignment horizontal="center"/>
    </xf>
  </cellXfs>
  <cellStyles count="3">
    <cellStyle name="Nadpis 1" xfId="2" builtinId="16"/>
    <cellStyle name="Název" xfId="1" builtinId="15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E1093-10B8-5F41-B81D-BD8D9DFF216F}">
  <sheetPr>
    <pageSetUpPr fitToPage="1"/>
  </sheetPr>
  <dimension ref="A1:B17"/>
  <sheetViews>
    <sheetView zoomScale="132" zoomScaleNormal="132" workbookViewId="0">
      <selection activeCell="B17" sqref="B17"/>
    </sheetView>
  </sheetViews>
  <sheetFormatPr defaultColWidth="11" defaultRowHeight="15.75" x14ac:dyDescent="0.25"/>
  <cols>
    <col min="1" max="1" width="53.375" customWidth="1"/>
    <col min="2" max="2" width="66.125" customWidth="1"/>
  </cols>
  <sheetData>
    <row r="1" spans="1:2" ht="23.25" x14ac:dyDescent="0.35">
      <c r="A1" s="97"/>
      <c r="B1" s="98"/>
    </row>
    <row r="2" spans="1:2" ht="26.25" x14ac:dyDescent="0.4">
      <c r="A2" s="116" t="s">
        <v>1439</v>
      </c>
      <c r="B2" s="116"/>
    </row>
    <row r="3" spans="1:2" ht="19.5" x14ac:dyDescent="0.3">
      <c r="A3" s="99" t="s">
        <v>1421</v>
      </c>
      <c r="B3" s="100"/>
    </row>
    <row r="4" spans="1:2" x14ac:dyDescent="0.25">
      <c r="A4" s="101" t="s">
        <v>1422</v>
      </c>
      <c r="B4" s="102"/>
    </row>
    <row r="5" spans="1:2" x14ac:dyDescent="0.25">
      <c r="A5" s="103" t="s">
        <v>1421</v>
      </c>
      <c r="B5" s="104" t="s">
        <v>1423</v>
      </c>
    </row>
    <row r="6" spans="1:2" x14ac:dyDescent="0.25">
      <c r="A6" s="105" t="s">
        <v>1424</v>
      </c>
      <c r="B6" s="106"/>
    </row>
    <row r="7" spans="1:2" x14ac:dyDescent="0.25">
      <c r="A7" s="105" t="s">
        <v>1425</v>
      </c>
      <c r="B7" s="106"/>
    </row>
    <row r="8" spans="1:2" x14ac:dyDescent="0.25">
      <c r="A8" s="107" t="s">
        <v>18</v>
      </c>
      <c r="B8" s="108" t="s">
        <v>1432</v>
      </c>
    </row>
    <row r="9" spans="1:2" x14ac:dyDescent="0.25">
      <c r="A9" s="109"/>
      <c r="B9" s="100"/>
    </row>
    <row r="10" spans="1:2" ht="19.5" x14ac:dyDescent="0.3">
      <c r="A10" s="110" t="s">
        <v>1426</v>
      </c>
      <c r="B10" s="100"/>
    </row>
    <row r="11" spans="1:2" x14ac:dyDescent="0.25">
      <c r="A11" s="101" t="s">
        <v>4</v>
      </c>
      <c r="B11" s="102"/>
    </row>
    <row r="12" spans="1:2" x14ac:dyDescent="0.25">
      <c r="A12" s="107" t="s">
        <v>18</v>
      </c>
      <c r="B12" s="108"/>
    </row>
    <row r="13" spans="1:2" x14ac:dyDescent="0.25">
      <c r="A13" s="109"/>
      <c r="B13" s="100"/>
    </row>
    <row r="14" spans="1:2" ht="19.5" x14ac:dyDescent="0.3">
      <c r="A14" s="99" t="s">
        <v>1427</v>
      </c>
      <c r="B14" s="100"/>
    </row>
    <row r="15" spans="1:2" x14ac:dyDescent="0.25">
      <c r="A15" s="111" t="s">
        <v>1428</v>
      </c>
      <c r="B15" s="112" t="s">
        <v>1429</v>
      </c>
    </row>
    <row r="16" spans="1:2" x14ac:dyDescent="0.25">
      <c r="A16" s="113" t="s">
        <v>1430</v>
      </c>
      <c r="B16" s="112" t="s">
        <v>1431</v>
      </c>
    </row>
    <row r="17" spans="1:2" ht="33" customHeight="1" x14ac:dyDescent="0.25">
      <c r="A17" s="113" t="s">
        <v>1440</v>
      </c>
      <c r="B17" s="115" t="s">
        <v>1441</v>
      </c>
    </row>
  </sheetData>
  <sheetProtection algorithmName="SHA-512" hashValue="MYfUYOVYhy7Erq7gyqtSq6KnOayAlL3+BzGNTyPgP3S69nfhLQi+p2kIvz9oRETN5lvQ0EWgHILdOa/6IgXG9A==" saltValue="MewK0knzBkXPOoSk+Akckw==" spinCount="100000" sheet="1" objects="1" scenarios="1"/>
  <mergeCells count="1">
    <mergeCell ref="A2:B2"/>
  </mergeCells>
  <pageMargins left="0.7" right="0.7" top="0.75" bottom="0.75" header="0.3" footer="0.3"/>
  <pageSetup paperSize="9" scale="6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D046A-4C0C-7C48-B73C-D9615194D117}">
  <sheetPr>
    <pageSetUpPr fitToPage="1"/>
  </sheetPr>
  <dimension ref="A1:Q89"/>
  <sheetViews>
    <sheetView topLeftCell="A56" zoomScale="149" zoomScaleNormal="149" workbookViewId="0">
      <selection activeCell="A86" sqref="A86"/>
    </sheetView>
  </sheetViews>
  <sheetFormatPr defaultColWidth="11" defaultRowHeight="15.75" x14ac:dyDescent="0.25"/>
  <cols>
    <col min="1" max="1" width="39.625" customWidth="1"/>
    <col min="2" max="5" width="3.375" hidden="1" customWidth="1"/>
    <col min="6" max="6" width="3" hidden="1" customWidth="1"/>
    <col min="7" max="7" width="18.125" customWidth="1"/>
    <col min="8" max="8" width="2.625" hidden="1" customWidth="1"/>
    <col min="9" max="9" width="2" hidden="1" customWidth="1"/>
    <col min="10" max="10" width="3.375" hidden="1" customWidth="1"/>
    <col min="11" max="12" width="0.125" customWidth="1"/>
    <col min="13" max="13" width="13" customWidth="1"/>
    <col min="14" max="14" width="12.625" customWidth="1"/>
    <col min="15" max="15" width="0" hidden="1" customWidth="1"/>
  </cols>
  <sheetData>
    <row r="1" spans="1:17" x14ac:dyDescent="0.25">
      <c r="A1" s="82" t="s">
        <v>1418</v>
      </c>
      <c r="B1" s="82"/>
      <c r="C1" s="82"/>
      <c r="D1" s="82"/>
      <c r="E1" s="82"/>
      <c r="F1" s="82"/>
      <c r="G1" s="2"/>
      <c r="H1" s="2"/>
      <c r="I1" s="2"/>
      <c r="J1" s="2"/>
      <c r="K1" s="2"/>
      <c r="L1" s="2"/>
      <c r="M1" s="4"/>
      <c r="N1" s="2"/>
    </row>
    <row r="2" spans="1:17" x14ac:dyDescent="0.25">
      <c r="A2" s="83" t="str">
        <f>'Krycí list'!B5</f>
        <v>Přístavba a stavební úpravy sportovního klubu Budiměřice 148</v>
      </c>
      <c r="B2" s="83"/>
      <c r="C2" s="83"/>
      <c r="D2" s="83"/>
      <c r="E2" s="83"/>
      <c r="F2" s="83"/>
      <c r="G2" s="2"/>
      <c r="H2" s="2"/>
      <c r="I2" s="2"/>
      <c r="J2" s="2"/>
      <c r="K2" s="2"/>
      <c r="L2" s="2"/>
      <c r="M2" s="4"/>
      <c r="N2" s="2"/>
    </row>
    <row r="3" spans="1:17" ht="16.5" thickBot="1" x14ac:dyDescent="0.3">
      <c r="A3" s="8" t="s">
        <v>4</v>
      </c>
      <c r="B3" s="8"/>
      <c r="C3" s="8"/>
      <c r="D3" s="8"/>
      <c r="E3" s="8"/>
      <c r="F3" s="8"/>
      <c r="G3" s="8" t="s">
        <v>10</v>
      </c>
      <c r="H3" s="8"/>
      <c r="I3" s="8"/>
      <c r="J3" s="8"/>
      <c r="K3" s="8"/>
      <c r="L3" s="8"/>
      <c r="M3" s="8" t="s">
        <v>16</v>
      </c>
      <c r="N3" s="8" t="s">
        <v>17</v>
      </c>
    </row>
    <row r="4" spans="1:17" x14ac:dyDescent="0.25">
      <c r="A4" s="12"/>
      <c r="B4" s="12"/>
      <c r="C4" s="12"/>
      <c r="D4" s="12"/>
      <c r="E4" s="12"/>
      <c r="F4" s="12"/>
      <c r="G4" s="10"/>
      <c r="H4" s="10"/>
      <c r="I4" s="10"/>
      <c r="J4" s="10"/>
      <c r="K4" s="10"/>
      <c r="L4" s="10"/>
      <c r="M4" s="10"/>
      <c r="N4" s="10"/>
    </row>
    <row r="5" spans="1:17" x14ac:dyDescent="0.25">
      <c r="A5" s="21" t="str">
        <f>Zakázka!J5</f>
        <v>SO_01: Původní část</v>
      </c>
      <c r="B5" s="21"/>
      <c r="C5" s="21"/>
      <c r="D5" s="21"/>
      <c r="E5" s="21"/>
      <c r="F5" s="21"/>
      <c r="G5" s="21">
        <f>Zakázka!P5</f>
        <v>0</v>
      </c>
      <c r="H5" s="21"/>
      <c r="I5" s="21"/>
      <c r="J5" s="21"/>
      <c r="K5" s="21"/>
      <c r="L5" s="21"/>
      <c r="M5" s="21">
        <f>Zakázka!V5</f>
        <v>0</v>
      </c>
      <c r="N5" s="21">
        <f>Zakázka!W5</f>
        <v>0</v>
      </c>
      <c r="O5" s="114" t="e">
        <f>M5/G5</f>
        <v>#DIV/0!</v>
      </c>
      <c r="Q5" s="94"/>
    </row>
    <row r="6" spans="1:17" x14ac:dyDescent="0.25">
      <c r="A6" s="31" t="str">
        <f>Zakázka!J6</f>
        <v>001: Zemní práce</v>
      </c>
      <c r="B6" s="31"/>
      <c r="C6" s="31"/>
      <c r="D6" s="31"/>
      <c r="E6" s="31"/>
      <c r="F6" s="31"/>
      <c r="G6" s="31">
        <f>Zakázka!P6</f>
        <v>0</v>
      </c>
      <c r="H6" s="31"/>
      <c r="I6" s="31"/>
      <c r="J6" s="31"/>
      <c r="K6" s="31"/>
      <c r="L6" s="31"/>
      <c r="M6" s="31">
        <f>Zakázka!V6</f>
        <v>0</v>
      </c>
      <c r="N6" s="31">
        <f>Zakázka!W6</f>
        <v>0</v>
      </c>
      <c r="O6" s="114" t="e">
        <f t="shared" ref="O6:O69" si="0">M6/G6</f>
        <v>#DIV/0!</v>
      </c>
    </row>
    <row r="7" spans="1:17" x14ac:dyDescent="0.25">
      <c r="A7" s="31" t="str">
        <f>Zakázka!J21</f>
        <v>002: Základy</v>
      </c>
      <c r="B7" s="31"/>
      <c r="C7" s="31"/>
      <c r="D7" s="31"/>
      <c r="E7" s="31"/>
      <c r="F7" s="31"/>
      <c r="G7" s="31">
        <f>Zakázka!P21</f>
        <v>0</v>
      </c>
      <c r="H7" s="31"/>
      <c r="I7" s="31"/>
      <c r="J7" s="31"/>
      <c r="K7" s="31"/>
      <c r="L7" s="31"/>
      <c r="M7" s="31">
        <f>Zakázka!V21</f>
        <v>0</v>
      </c>
      <c r="N7" s="31">
        <f>Zakázka!W21</f>
        <v>0</v>
      </c>
      <c r="O7" s="114" t="e">
        <f t="shared" si="0"/>
        <v>#DIV/0!</v>
      </c>
    </row>
    <row r="8" spans="1:17" x14ac:dyDescent="0.25">
      <c r="A8" s="31" t="str">
        <f>Zakázka!J30</f>
        <v>003: Svislé konstrukce</v>
      </c>
      <c r="B8" s="31"/>
      <c r="C8" s="31"/>
      <c r="D8" s="31"/>
      <c r="E8" s="31"/>
      <c r="F8" s="31"/>
      <c r="G8" s="31">
        <f>Zakázka!P30</f>
        <v>0</v>
      </c>
      <c r="H8" s="31"/>
      <c r="I8" s="31"/>
      <c r="J8" s="31"/>
      <c r="K8" s="31">
        <f>Zakázka!T30</f>
        <v>0</v>
      </c>
      <c r="L8" s="31" t="str">
        <f>Zakázka!U30</f>
        <v>_</v>
      </c>
      <c r="M8" s="31">
        <f>Zakázka!V30</f>
        <v>0</v>
      </c>
      <c r="N8" s="31">
        <f>Zakázka!W30</f>
        <v>0</v>
      </c>
      <c r="O8" s="114" t="e">
        <f t="shared" si="0"/>
        <v>#DIV/0!</v>
      </c>
    </row>
    <row r="9" spans="1:17" x14ac:dyDescent="0.25">
      <c r="A9" s="31" t="str">
        <f>Zakázka!J68</f>
        <v>004: Vodorovné konstrukce</v>
      </c>
      <c r="B9" s="31"/>
      <c r="C9" s="31"/>
      <c r="D9" s="31"/>
      <c r="E9" s="31"/>
      <c r="F9" s="31"/>
      <c r="G9" s="31">
        <f>Zakázka!P68</f>
        <v>0</v>
      </c>
      <c r="H9" s="31"/>
      <c r="I9" s="31"/>
      <c r="J9" s="31"/>
      <c r="K9" s="31"/>
      <c r="L9" s="31"/>
      <c r="M9" s="31">
        <f>Zakázka!V68</f>
        <v>0</v>
      </c>
      <c r="N9" s="31">
        <f>Zakázka!W68</f>
        <v>0</v>
      </c>
      <c r="O9" s="114" t="e">
        <f t="shared" si="0"/>
        <v>#DIV/0!</v>
      </c>
    </row>
    <row r="10" spans="1:17" x14ac:dyDescent="0.25">
      <c r="A10" s="31" t="str">
        <f>Zakázka!J94</f>
        <v>005: Komunikace</v>
      </c>
      <c r="B10" s="31"/>
      <c r="C10" s="31"/>
      <c r="D10" s="31"/>
      <c r="E10" s="31"/>
      <c r="F10" s="31"/>
      <c r="G10" s="31">
        <f>Zakázka!P94</f>
        <v>0</v>
      </c>
      <c r="H10" s="31"/>
      <c r="I10" s="31"/>
      <c r="J10" s="31"/>
      <c r="K10" s="31"/>
      <c r="L10" s="31"/>
      <c r="M10" s="31">
        <f>Zakázka!V94</f>
        <v>0</v>
      </c>
      <c r="N10" s="31">
        <f>Zakázka!W94</f>
        <v>0</v>
      </c>
      <c r="O10" s="114" t="e">
        <f t="shared" si="0"/>
        <v>#DIV/0!</v>
      </c>
    </row>
    <row r="11" spans="1:17" x14ac:dyDescent="0.25">
      <c r="A11" s="31" t="str">
        <f>Zakázka!J99</f>
        <v>006: Úpravy povrchu</v>
      </c>
      <c r="B11" s="31"/>
      <c r="C11" s="31"/>
      <c r="D11" s="31"/>
      <c r="E11" s="31"/>
      <c r="F11" s="31"/>
      <c r="G11" s="31">
        <f>Zakázka!P99</f>
        <v>0</v>
      </c>
      <c r="H11" s="31"/>
      <c r="I11" s="31"/>
      <c r="J11" s="31"/>
      <c r="K11" s="31"/>
      <c r="L11" s="31"/>
      <c r="M11" s="31">
        <f>Zakázka!V99</f>
        <v>0</v>
      </c>
      <c r="N11" s="31">
        <f>Zakázka!W99</f>
        <v>0</v>
      </c>
      <c r="O11" s="114" t="e">
        <f t="shared" si="0"/>
        <v>#DIV/0!</v>
      </c>
    </row>
    <row r="12" spans="1:17" x14ac:dyDescent="0.25">
      <c r="A12" s="31" t="str">
        <f>Zakázka!J154</f>
        <v>008: Trubní vedení</v>
      </c>
      <c r="B12" s="31"/>
      <c r="C12" s="31"/>
      <c r="D12" s="31"/>
      <c r="E12" s="31"/>
      <c r="F12" s="31"/>
      <c r="G12" s="31">
        <f>Zakázka!P154</f>
        <v>0</v>
      </c>
      <c r="H12" s="31"/>
      <c r="I12" s="31"/>
      <c r="J12" s="31"/>
      <c r="K12" s="31"/>
      <c r="L12" s="31"/>
      <c r="M12" s="31">
        <f>Zakázka!V154</f>
        <v>0</v>
      </c>
      <c r="N12" s="31">
        <f>Zakázka!W154</f>
        <v>0</v>
      </c>
      <c r="O12" s="114" t="e">
        <f t="shared" si="0"/>
        <v>#DIV/0!</v>
      </c>
    </row>
    <row r="13" spans="1:17" x14ac:dyDescent="0.25">
      <c r="A13" s="31" t="str">
        <f>Zakázka!J159</f>
        <v>009: Ostatní konstrukce a práce</v>
      </c>
      <c r="B13" s="31"/>
      <c r="C13" s="31"/>
      <c r="D13" s="31"/>
      <c r="E13" s="31"/>
      <c r="F13" s="31"/>
      <c r="G13" s="31">
        <f>Zakázka!P159</f>
        <v>0</v>
      </c>
      <c r="H13" s="31"/>
      <c r="I13" s="31"/>
      <c r="J13" s="31"/>
      <c r="K13" s="31"/>
      <c r="L13" s="31"/>
      <c r="M13" s="31">
        <f>Zakázka!V159</f>
        <v>0</v>
      </c>
      <c r="N13" s="31">
        <f>Zakázka!W159</f>
        <v>0</v>
      </c>
      <c r="O13" s="114" t="e">
        <f t="shared" si="0"/>
        <v>#DIV/0!</v>
      </c>
    </row>
    <row r="14" spans="1:17" x14ac:dyDescent="0.25">
      <c r="A14" s="31" t="str">
        <f>Zakázka!J176</f>
        <v>099: Přesun hmot HSV</v>
      </c>
      <c r="B14" s="31"/>
      <c r="C14" s="31"/>
      <c r="D14" s="31"/>
      <c r="E14" s="31"/>
      <c r="F14" s="31"/>
      <c r="G14" s="31">
        <f>Zakázka!P176</f>
        <v>0</v>
      </c>
      <c r="H14" s="31"/>
      <c r="I14" s="31"/>
      <c r="J14" s="31"/>
      <c r="K14" s="31"/>
      <c r="L14" s="31"/>
      <c r="M14" s="31">
        <f>Zakázka!V176</f>
        <v>0</v>
      </c>
      <c r="N14" s="31">
        <f>Zakázka!W176</f>
        <v>0</v>
      </c>
      <c r="O14" s="114" t="e">
        <f t="shared" si="0"/>
        <v>#DIV/0!</v>
      </c>
    </row>
    <row r="15" spans="1:17" x14ac:dyDescent="0.25">
      <c r="A15" s="31" t="str">
        <f>Zakázka!J179</f>
        <v>711: Izolace proti vodě</v>
      </c>
      <c r="B15" s="31"/>
      <c r="C15" s="31"/>
      <c r="D15" s="31"/>
      <c r="E15" s="31"/>
      <c r="F15" s="31"/>
      <c r="G15" s="31">
        <f>Zakázka!P179</f>
        <v>0</v>
      </c>
      <c r="H15" s="31"/>
      <c r="I15" s="31"/>
      <c r="J15" s="31"/>
      <c r="K15" s="31"/>
      <c r="L15" s="31"/>
      <c r="M15" s="31">
        <f>Zakázka!V179</f>
        <v>0</v>
      </c>
      <c r="N15" s="31">
        <f>Zakázka!W179</f>
        <v>0</v>
      </c>
      <c r="O15" s="114" t="e">
        <f t="shared" si="0"/>
        <v>#DIV/0!</v>
      </c>
    </row>
    <row r="16" spans="1:17" x14ac:dyDescent="0.25">
      <c r="A16" s="31" t="str">
        <f>Zakázka!J192</f>
        <v>712: Povlakové krytiny</v>
      </c>
      <c r="B16" s="31"/>
      <c r="C16" s="31"/>
      <c r="D16" s="31"/>
      <c r="E16" s="31"/>
      <c r="F16" s="31"/>
      <c r="G16" s="31">
        <f>Zakázka!P192</f>
        <v>0</v>
      </c>
      <c r="H16" s="31"/>
      <c r="I16" s="31"/>
      <c r="J16" s="31"/>
      <c r="K16" s="31"/>
      <c r="L16" s="31"/>
      <c r="M16" s="31">
        <f>Zakázka!V192</f>
        <v>0</v>
      </c>
      <c r="N16" s="31">
        <f>Zakázka!W192</f>
        <v>0</v>
      </c>
      <c r="O16" s="114" t="e">
        <f t="shared" si="0"/>
        <v>#DIV/0!</v>
      </c>
    </row>
    <row r="17" spans="1:15" x14ac:dyDescent="0.25">
      <c r="A17" s="31" t="str">
        <f>Zakázka!J223</f>
        <v>713: Izolace tepelné</v>
      </c>
      <c r="B17" s="31"/>
      <c r="C17" s="31"/>
      <c r="D17" s="31"/>
      <c r="E17" s="31"/>
      <c r="F17" s="31"/>
      <c r="G17" s="31">
        <f>Zakázka!P223</f>
        <v>0</v>
      </c>
      <c r="H17" s="31"/>
      <c r="I17" s="31"/>
      <c r="J17" s="31"/>
      <c r="K17" s="31"/>
      <c r="L17" s="31"/>
      <c r="M17" s="31">
        <f>Zakázka!V223</f>
        <v>0</v>
      </c>
      <c r="N17" s="31">
        <f>Zakázka!W223</f>
        <v>0</v>
      </c>
      <c r="O17" s="114" t="e">
        <f t="shared" si="0"/>
        <v>#DIV/0!</v>
      </c>
    </row>
    <row r="18" spans="1:15" x14ac:dyDescent="0.25">
      <c r="A18" s="31" t="str">
        <f>Zakázka!J240</f>
        <v>730: Ústřední vytápění</v>
      </c>
      <c r="B18" s="31"/>
      <c r="C18" s="31"/>
      <c r="D18" s="31"/>
      <c r="E18" s="31"/>
      <c r="F18" s="31"/>
      <c r="G18" s="31">
        <f>Zakázka!P240</f>
        <v>0</v>
      </c>
      <c r="H18" s="31"/>
      <c r="I18" s="31"/>
      <c r="J18" s="31"/>
      <c r="K18" s="31"/>
      <c r="L18" s="31"/>
      <c r="M18" s="31">
        <f>Zakázka!V240</f>
        <v>0</v>
      </c>
      <c r="N18" s="31">
        <f>Zakázka!W240</f>
        <v>0</v>
      </c>
      <c r="O18" s="114" t="e">
        <f t="shared" si="0"/>
        <v>#DIV/0!</v>
      </c>
    </row>
    <row r="19" spans="1:15" x14ac:dyDescent="0.25">
      <c r="A19" s="31" t="str">
        <f>Zakázka!J295</f>
        <v>763: Konstrukce montované</v>
      </c>
      <c r="B19" s="31"/>
      <c r="C19" s="31"/>
      <c r="D19" s="31"/>
      <c r="E19" s="31"/>
      <c r="F19" s="31"/>
      <c r="G19" s="31">
        <f>Zakázka!P295</f>
        <v>0</v>
      </c>
      <c r="H19" s="31"/>
      <c r="I19" s="31"/>
      <c r="J19" s="31"/>
      <c r="K19" s="31"/>
      <c r="L19" s="31"/>
      <c r="M19" s="31">
        <f>Zakázka!V295</f>
        <v>0</v>
      </c>
      <c r="N19" s="31">
        <f>Zakázka!W295</f>
        <v>0</v>
      </c>
      <c r="O19" s="114" t="e">
        <f t="shared" si="0"/>
        <v>#DIV/0!</v>
      </c>
    </row>
    <row r="20" spans="1:15" x14ac:dyDescent="0.25">
      <c r="A20" s="31" t="str">
        <f>Zakázka!J304</f>
        <v>764: Konstrukce klempířské</v>
      </c>
      <c r="B20" s="31"/>
      <c r="C20" s="31"/>
      <c r="D20" s="31"/>
      <c r="E20" s="31"/>
      <c r="F20" s="31"/>
      <c r="G20" s="31">
        <f>Zakázka!P304</f>
        <v>0</v>
      </c>
      <c r="H20" s="31"/>
      <c r="I20" s="31"/>
      <c r="J20" s="31"/>
      <c r="K20" s="31"/>
      <c r="L20" s="31"/>
      <c r="M20" s="31">
        <f>Zakázka!V304</f>
        <v>0</v>
      </c>
      <c r="N20" s="31">
        <f>Zakázka!W304</f>
        <v>0</v>
      </c>
      <c r="O20" s="114" t="e">
        <f t="shared" si="0"/>
        <v>#DIV/0!</v>
      </c>
    </row>
    <row r="21" spans="1:15" x14ac:dyDescent="0.25">
      <c r="A21" s="31" t="str">
        <f>Zakázka!J324</f>
        <v>765: Krytiny tvrdé</v>
      </c>
      <c r="B21" s="31"/>
      <c r="C21" s="31"/>
      <c r="D21" s="31"/>
      <c r="E21" s="31"/>
      <c r="F21" s="31"/>
      <c r="G21" s="31">
        <f>Zakázka!P324</f>
        <v>0</v>
      </c>
      <c r="H21" s="31"/>
      <c r="I21" s="31"/>
      <c r="J21" s="31"/>
      <c r="K21" s="31"/>
      <c r="L21" s="31"/>
      <c r="M21" s="31">
        <f>Zakázka!V324</f>
        <v>0</v>
      </c>
      <c r="N21" s="31">
        <f>Zakázka!W324</f>
        <v>0</v>
      </c>
      <c r="O21" s="114" t="e">
        <f t="shared" si="0"/>
        <v>#DIV/0!</v>
      </c>
    </row>
    <row r="22" spans="1:15" x14ac:dyDescent="0.25">
      <c r="A22" s="31" t="str">
        <f>Zakázka!J329</f>
        <v>766: Konstrukce truhlářské</v>
      </c>
      <c r="B22" s="31"/>
      <c r="C22" s="31"/>
      <c r="D22" s="31"/>
      <c r="E22" s="31"/>
      <c r="F22" s="31"/>
      <c r="G22" s="31">
        <f>Zakázka!P329</f>
        <v>0</v>
      </c>
      <c r="H22" s="31"/>
      <c r="I22" s="31"/>
      <c r="J22" s="31"/>
      <c r="K22" s="31"/>
      <c r="L22" s="31"/>
      <c r="M22" s="31">
        <f>Zakázka!V329</f>
        <v>0</v>
      </c>
      <c r="N22" s="31">
        <f>Zakázka!W329</f>
        <v>0</v>
      </c>
      <c r="O22" s="114" t="e">
        <f t="shared" si="0"/>
        <v>#DIV/0!</v>
      </c>
    </row>
    <row r="23" spans="1:15" x14ac:dyDescent="0.25">
      <c r="A23" s="31" t="str">
        <f>Zakázka!J363</f>
        <v>767: Konstrukce zámečnické</v>
      </c>
      <c r="B23" s="31"/>
      <c r="C23" s="31"/>
      <c r="D23" s="31"/>
      <c r="E23" s="31"/>
      <c r="F23" s="31"/>
      <c r="G23" s="31">
        <f>Zakázka!P363</f>
        <v>0</v>
      </c>
      <c r="H23" s="31"/>
      <c r="I23" s="31"/>
      <c r="J23" s="31"/>
      <c r="K23" s="31"/>
      <c r="L23" s="31"/>
      <c r="M23" s="31">
        <f>Zakázka!V363</f>
        <v>0</v>
      </c>
      <c r="N23" s="31">
        <f>Zakázka!W363</f>
        <v>0</v>
      </c>
      <c r="O23" s="114" t="e">
        <f t="shared" si="0"/>
        <v>#DIV/0!</v>
      </c>
    </row>
    <row r="24" spans="1:15" x14ac:dyDescent="0.25">
      <c r="A24" s="31" t="str">
        <f>Zakázka!J383</f>
        <v>771: Podlahy z dlaždic</v>
      </c>
      <c r="B24" s="31"/>
      <c r="C24" s="31"/>
      <c r="D24" s="31"/>
      <c r="E24" s="31"/>
      <c r="F24" s="31"/>
      <c r="G24" s="31">
        <f>Zakázka!P383</f>
        <v>0</v>
      </c>
      <c r="H24" s="31"/>
      <c r="I24" s="31"/>
      <c r="J24" s="31"/>
      <c r="K24" s="31"/>
      <c r="L24" s="31"/>
      <c r="M24" s="31">
        <f>Zakázka!V383</f>
        <v>0</v>
      </c>
      <c r="N24" s="31">
        <f>Zakázka!W383</f>
        <v>0</v>
      </c>
      <c r="O24" s="114" t="e">
        <f t="shared" si="0"/>
        <v>#DIV/0!</v>
      </c>
    </row>
    <row r="25" spans="1:15" x14ac:dyDescent="0.25">
      <c r="A25" s="31" t="str">
        <f>Zakázka!J401</f>
        <v>781: Obklady keramické</v>
      </c>
      <c r="B25" s="31"/>
      <c r="C25" s="31"/>
      <c r="D25" s="31"/>
      <c r="E25" s="31"/>
      <c r="F25" s="31"/>
      <c r="G25" s="31">
        <f>Zakázka!P401</f>
        <v>0</v>
      </c>
      <c r="H25" s="31"/>
      <c r="I25" s="31"/>
      <c r="J25" s="31"/>
      <c r="K25" s="31"/>
      <c r="L25" s="31"/>
      <c r="M25" s="31">
        <f>Zakázka!V401</f>
        <v>0</v>
      </c>
      <c r="N25" s="31">
        <f>Zakázka!W401</f>
        <v>0</v>
      </c>
      <c r="O25" s="114" t="e">
        <f t="shared" si="0"/>
        <v>#DIV/0!</v>
      </c>
    </row>
    <row r="26" spans="1:15" x14ac:dyDescent="0.25">
      <c r="A26" s="31" t="str">
        <f>Zakázka!J407</f>
        <v>784: Malby</v>
      </c>
      <c r="B26" s="31"/>
      <c r="C26" s="31"/>
      <c r="D26" s="31"/>
      <c r="E26" s="31"/>
      <c r="F26" s="31"/>
      <c r="G26" s="31">
        <f>Zakázka!P407</f>
        <v>0</v>
      </c>
      <c r="H26" s="31"/>
      <c r="I26" s="31"/>
      <c r="J26" s="31"/>
      <c r="K26" s="31"/>
      <c r="L26" s="31"/>
      <c r="M26" s="31">
        <f>Zakázka!V407</f>
        <v>0</v>
      </c>
      <c r="N26" s="31">
        <f>Zakázka!W407</f>
        <v>0</v>
      </c>
      <c r="O26" s="114" t="e">
        <f t="shared" si="0"/>
        <v>#DIV/0!</v>
      </c>
    </row>
    <row r="27" spans="1:15" x14ac:dyDescent="0.25">
      <c r="A27" s="31" t="str">
        <f>Zakázka!J411</f>
        <v>786: Čalounické úpravy</v>
      </c>
      <c r="G27" s="31">
        <f>Zakázka!P411</f>
        <v>0</v>
      </c>
      <c r="H27" s="31"/>
      <c r="I27" s="31"/>
      <c r="J27" s="31"/>
      <c r="K27" s="31"/>
      <c r="L27" s="31"/>
      <c r="M27" s="31">
        <f>Zakázka!V411</f>
        <v>0</v>
      </c>
      <c r="N27" s="31">
        <f>Zakázka!W411</f>
        <v>0</v>
      </c>
      <c r="O27" s="114" t="e">
        <f t="shared" si="0"/>
        <v>#DIV/0!</v>
      </c>
    </row>
    <row r="28" spans="1:15" x14ac:dyDescent="0.25">
      <c r="A28" s="31" t="str">
        <f>Zakázka!J417</f>
        <v>791: Zařízení velkokuchyní</v>
      </c>
      <c r="G28" s="31">
        <f>Zakázka!P417</f>
        <v>0</v>
      </c>
      <c r="H28" s="31"/>
      <c r="I28" s="31"/>
      <c r="J28" s="31"/>
      <c r="K28" s="31"/>
      <c r="L28" s="31"/>
      <c r="M28" s="31">
        <f>Zakázka!V417</f>
        <v>0</v>
      </c>
      <c r="N28" s="31">
        <f>Zakázka!W417</f>
        <v>0</v>
      </c>
      <c r="O28" s="114" t="e">
        <f t="shared" si="0"/>
        <v>#DIV/0!</v>
      </c>
    </row>
    <row r="29" spans="1:15" x14ac:dyDescent="0.25">
      <c r="A29" s="31" t="str">
        <f>Zakázka!J420</f>
        <v>VRN: Vedlejší rozpočtové náklady</v>
      </c>
      <c r="G29" s="31">
        <f>Zakázka!P420</f>
        <v>0</v>
      </c>
      <c r="H29" s="31"/>
      <c r="I29" s="31"/>
      <c r="J29" s="31"/>
      <c r="K29" s="31"/>
      <c r="L29" s="31"/>
      <c r="M29" s="31">
        <f>Zakázka!V420</f>
        <v>0</v>
      </c>
      <c r="N29" s="31">
        <f>Zakázka!W420</f>
        <v>0</v>
      </c>
      <c r="O29" s="114" t="e">
        <f t="shared" si="0"/>
        <v>#DIV/0!</v>
      </c>
    </row>
    <row r="30" spans="1:15" x14ac:dyDescent="0.25">
      <c r="A30" s="21" t="str">
        <f>Zakázka!J425</f>
        <v>SO_02: Přistavěná část</v>
      </c>
      <c r="G30" s="21">
        <f>Zakázka!P425</f>
        <v>0</v>
      </c>
      <c r="H30" s="21"/>
      <c r="I30" s="21"/>
      <c r="J30" s="21"/>
      <c r="K30" s="21"/>
      <c r="L30" s="21"/>
      <c r="M30" s="21">
        <f>Zakázka!V425</f>
        <v>0</v>
      </c>
      <c r="N30" s="21">
        <f>Zakázka!W425</f>
        <v>0</v>
      </c>
      <c r="O30" s="114" t="e">
        <f t="shared" si="0"/>
        <v>#DIV/0!</v>
      </c>
    </row>
    <row r="31" spans="1:15" x14ac:dyDescent="0.25">
      <c r="A31" s="31" t="str">
        <f>Zakázka!J426</f>
        <v>001: Zemní práce</v>
      </c>
      <c r="G31" s="31">
        <f>Zakázka!P426</f>
        <v>0</v>
      </c>
      <c r="H31" s="31"/>
      <c r="I31" s="31"/>
      <c r="J31" s="31"/>
      <c r="K31" s="31"/>
      <c r="L31" s="31"/>
      <c r="M31" s="31">
        <f>Zakázka!V426</f>
        <v>0</v>
      </c>
      <c r="N31" s="31">
        <f>Zakázka!W426</f>
        <v>0</v>
      </c>
      <c r="O31" s="114" t="e">
        <f t="shared" si="0"/>
        <v>#DIV/0!</v>
      </c>
    </row>
    <row r="32" spans="1:15" x14ac:dyDescent="0.25">
      <c r="A32" s="31" t="str">
        <f>Zakázka!J441</f>
        <v>002: Základy</v>
      </c>
      <c r="G32" s="31">
        <f>Zakázka!P441</f>
        <v>0</v>
      </c>
      <c r="H32" s="31"/>
      <c r="I32" s="31"/>
      <c r="J32" s="31"/>
      <c r="K32" s="31"/>
      <c r="L32" s="31"/>
      <c r="M32" s="31">
        <f>Zakázka!V441</f>
        <v>0</v>
      </c>
      <c r="N32" s="31">
        <f>Zakázka!W441</f>
        <v>0</v>
      </c>
      <c r="O32" s="114" t="e">
        <f t="shared" si="0"/>
        <v>#DIV/0!</v>
      </c>
    </row>
    <row r="33" spans="1:15" x14ac:dyDescent="0.25">
      <c r="A33" s="96" t="str">
        <f>Zakázka!J452</f>
        <v>003: Svislé konstrukce</v>
      </c>
      <c r="G33" s="96">
        <f>Zakázka!P452</f>
        <v>0</v>
      </c>
      <c r="H33" s="31"/>
      <c r="I33" s="31"/>
      <c r="J33" s="31"/>
      <c r="K33" s="31"/>
      <c r="L33" s="31"/>
      <c r="M33" s="96">
        <f>Zakázka!V452</f>
        <v>0</v>
      </c>
      <c r="N33" s="96">
        <f>Zakázka!W452</f>
        <v>0</v>
      </c>
      <c r="O33" s="114" t="e">
        <f t="shared" si="0"/>
        <v>#DIV/0!</v>
      </c>
    </row>
    <row r="34" spans="1:15" x14ac:dyDescent="0.25">
      <c r="A34" s="96" t="str">
        <f>Zakázka!J480</f>
        <v>004: Vodorovné konstrukce</v>
      </c>
      <c r="G34" s="96">
        <f>Zakázka!P480</f>
        <v>0</v>
      </c>
      <c r="H34" s="31"/>
      <c r="I34" s="31"/>
      <c r="J34" s="31"/>
      <c r="K34" s="31"/>
      <c r="L34" s="31"/>
      <c r="M34" s="96">
        <f>Zakázka!V480</f>
        <v>0</v>
      </c>
      <c r="N34" s="96">
        <f>Zakázka!W480</f>
        <v>0</v>
      </c>
      <c r="O34" s="114" t="e">
        <f t="shared" si="0"/>
        <v>#DIV/0!</v>
      </c>
    </row>
    <row r="35" spans="1:15" x14ac:dyDescent="0.25">
      <c r="A35" s="96" t="str">
        <f>Zakázka!J497</f>
        <v>006: Úpravy povrchu</v>
      </c>
      <c r="G35" s="96">
        <f>Zakázka!P497</f>
        <v>0</v>
      </c>
      <c r="H35" s="31"/>
      <c r="I35" s="31"/>
      <c r="J35" s="31"/>
      <c r="K35" s="31"/>
      <c r="L35" s="31"/>
      <c r="M35" s="96">
        <f>Zakázka!V497</f>
        <v>0</v>
      </c>
      <c r="N35" s="96">
        <f>Zakázka!W497</f>
        <v>0</v>
      </c>
      <c r="O35" s="114" t="e">
        <f t="shared" si="0"/>
        <v>#DIV/0!</v>
      </c>
    </row>
    <row r="36" spans="1:15" x14ac:dyDescent="0.25">
      <c r="A36" s="96" t="str">
        <f>Zakázka!J549</f>
        <v>009: Ostatní konstrukce a práce</v>
      </c>
      <c r="G36" s="96">
        <f>Zakázka!P549</f>
        <v>0</v>
      </c>
      <c r="H36" s="31"/>
      <c r="I36" s="31"/>
      <c r="J36" s="31"/>
      <c r="K36" s="31"/>
      <c r="L36" s="31"/>
      <c r="M36" s="96">
        <f>Zakázka!V549</f>
        <v>0</v>
      </c>
      <c r="N36" s="96">
        <f>Zakázka!W549</f>
        <v>0</v>
      </c>
      <c r="O36" s="114" t="e">
        <f t="shared" si="0"/>
        <v>#DIV/0!</v>
      </c>
    </row>
    <row r="37" spans="1:15" x14ac:dyDescent="0.25">
      <c r="A37" s="96" t="str">
        <f>Zakázka!J574</f>
        <v>099: Přesun hmot HSV</v>
      </c>
      <c r="G37" s="96">
        <f>Zakázka!P574</f>
        <v>0</v>
      </c>
      <c r="H37" s="31"/>
      <c r="I37" s="31"/>
      <c r="J37" s="31"/>
      <c r="K37" s="31"/>
      <c r="L37" s="31"/>
      <c r="M37" s="96">
        <f>Zakázka!V574</f>
        <v>0</v>
      </c>
      <c r="N37" s="96">
        <f>Zakázka!W574</f>
        <v>0</v>
      </c>
      <c r="O37" s="114" t="e">
        <f t="shared" si="0"/>
        <v>#DIV/0!</v>
      </c>
    </row>
    <row r="38" spans="1:15" x14ac:dyDescent="0.25">
      <c r="A38" s="96" t="str">
        <f>Zakázka!J577</f>
        <v>711: Izolace proti vodě</v>
      </c>
      <c r="G38" s="96">
        <f>Zakázka!P577</f>
        <v>0</v>
      </c>
      <c r="H38" s="31"/>
      <c r="I38" s="31"/>
      <c r="J38" s="31"/>
      <c r="K38" s="31"/>
      <c r="L38" s="31"/>
      <c r="M38" s="96">
        <f>Zakázka!V577</f>
        <v>0</v>
      </c>
      <c r="N38" s="96">
        <f>Zakázka!W577</f>
        <v>0</v>
      </c>
      <c r="O38" s="114" t="e">
        <f t="shared" si="0"/>
        <v>#DIV/0!</v>
      </c>
    </row>
    <row r="39" spans="1:15" x14ac:dyDescent="0.25">
      <c r="A39" s="96" t="str">
        <f>Zakázka!J589</f>
        <v>712: Povlakové krytiny</v>
      </c>
      <c r="G39" s="96">
        <f>Zakázka!P589</f>
        <v>0</v>
      </c>
      <c r="H39" s="31"/>
      <c r="I39" s="31"/>
      <c r="J39" s="31"/>
      <c r="K39" s="31"/>
      <c r="L39" s="31"/>
      <c r="M39" s="96">
        <f>Zakázka!V589</f>
        <v>0</v>
      </c>
      <c r="N39" s="96">
        <f>Zakázka!W589</f>
        <v>0</v>
      </c>
      <c r="O39" s="114" t="e">
        <f t="shared" si="0"/>
        <v>#DIV/0!</v>
      </c>
    </row>
    <row r="40" spans="1:15" x14ac:dyDescent="0.25">
      <c r="A40" s="96" t="str">
        <f>Zakázka!J627</f>
        <v>713: Izolace tepelné</v>
      </c>
      <c r="G40" s="96">
        <f>Zakázka!P627</f>
        <v>0</v>
      </c>
      <c r="H40" s="31"/>
      <c r="I40" s="31"/>
      <c r="J40" s="31"/>
      <c r="K40" s="31"/>
      <c r="L40" s="31"/>
      <c r="M40" s="96">
        <f>Zakázka!V627</f>
        <v>0</v>
      </c>
      <c r="N40" s="96">
        <f>Zakázka!W627</f>
        <v>0</v>
      </c>
      <c r="O40" s="114" t="e">
        <f t="shared" si="0"/>
        <v>#DIV/0!</v>
      </c>
    </row>
    <row r="41" spans="1:15" x14ac:dyDescent="0.25">
      <c r="A41" s="96" t="str">
        <f>Zakázka!J649</f>
        <v>730: Ústřední vytápění</v>
      </c>
      <c r="G41" s="96">
        <f>Zakázka!P649</f>
        <v>0</v>
      </c>
      <c r="H41" s="31"/>
      <c r="I41" s="31"/>
      <c r="J41" s="31"/>
      <c r="K41" s="31"/>
      <c r="L41" s="31"/>
      <c r="M41" s="96">
        <f>Zakázka!V649</f>
        <v>0</v>
      </c>
      <c r="N41" s="96">
        <f>Zakázka!W649</f>
        <v>0</v>
      </c>
      <c r="O41" s="114" t="e">
        <f t="shared" si="0"/>
        <v>#DIV/0!</v>
      </c>
    </row>
    <row r="42" spans="1:15" x14ac:dyDescent="0.25">
      <c r="A42" s="96" t="str">
        <f>Zakázka!J670</f>
        <v>763: Konstrukce montované</v>
      </c>
      <c r="G42" s="96">
        <f>Zakázka!P670</f>
        <v>0</v>
      </c>
      <c r="H42" s="31"/>
      <c r="I42" s="31"/>
      <c r="J42" s="31"/>
      <c r="K42" s="31"/>
      <c r="L42" s="31"/>
      <c r="M42" s="96">
        <f>Zakázka!V670</f>
        <v>0</v>
      </c>
      <c r="N42" s="96">
        <f>Zakázka!W670</f>
        <v>0</v>
      </c>
      <c r="O42" s="114" t="e">
        <f t="shared" si="0"/>
        <v>#DIV/0!</v>
      </c>
    </row>
    <row r="43" spans="1:15" x14ac:dyDescent="0.25">
      <c r="A43" s="96" t="str">
        <f>Zakázka!J679</f>
        <v>764: Konstrukce klempířské</v>
      </c>
      <c r="G43" s="96">
        <f>Zakázka!P679</f>
        <v>0</v>
      </c>
      <c r="H43" s="31"/>
      <c r="I43" s="31"/>
      <c r="J43" s="31"/>
      <c r="K43" s="31"/>
      <c r="L43" s="31"/>
      <c r="M43" s="96">
        <f>Zakázka!V679</f>
        <v>0</v>
      </c>
      <c r="N43" s="96">
        <f>Zakázka!W679</f>
        <v>0</v>
      </c>
      <c r="O43" s="114" t="e">
        <f t="shared" si="0"/>
        <v>#DIV/0!</v>
      </c>
    </row>
    <row r="44" spans="1:15" x14ac:dyDescent="0.25">
      <c r="A44" s="96" t="str">
        <f>Zakázka!J684</f>
        <v>765: Krytiny tvrdé</v>
      </c>
      <c r="G44" s="96">
        <f>Zakázka!P684</f>
        <v>0</v>
      </c>
      <c r="H44" s="31"/>
      <c r="I44" s="31"/>
      <c r="J44" s="31"/>
      <c r="K44" s="31"/>
      <c r="L44" s="31"/>
      <c r="M44" s="96">
        <f>Zakázka!V684</f>
        <v>0</v>
      </c>
      <c r="N44" s="96">
        <f>Zakázka!W684</f>
        <v>0</v>
      </c>
      <c r="O44" s="114" t="e">
        <f t="shared" si="0"/>
        <v>#DIV/0!</v>
      </c>
    </row>
    <row r="45" spans="1:15" x14ac:dyDescent="0.25">
      <c r="A45" s="96" t="str">
        <f>Zakázka!J689</f>
        <v>766: Konstrukce truhlářské</v>
      </c>
      <c r="G45" s="96">
        <f>Zakázka!P689</f>
        <v>0</v>
      </c>
      <c r="H45" s="31"/>
      <c r="I45" s="31"/>
      <c r="J45" s="31"/>
      <c r="K45" s="31"/>
      <c r="L45" s="31"/>
      <c r="M45" s="96">
        <f>Zakázka!V689</f>
        <v>0</v>
      </c>
      <c r="N45" s="96">
        <f>Zakázka!W689</f>
        <v>0</v>
      </c>
      <c r="O45" s="114" t="e">
        <f t="shared" si="0"/>
        <v>#DIV/0!</v>
      </c>
    </row>
    <row r="46" spans="1:15" x14ac:dyDescent="0.25">
      <c r="A46" s="96" t="str">
        <f>Zakázka!J720</f>
        <v>767: Konstrukce zámečnické</v>
      </c>
      <c r="G46" s="96">
        <f>Zakázka!P720</f>
        <v>0</v>
      </c>
      <c r="H46" s="31"/>
      <c r="I46" s="31"/>
      <c r="J46" s="31"/>
      <c r="K46" s="31"/>
      <c r="L46" s="31"/>
      <c r="M46" s="96">
        <f>Zakázka!V720</f>
        <v>0</v>
      </c>
      <c r="N46" s="96">
        <f>Zakázka!W720</f>
        <v>0</v>
      </c>
      <c r="O46" s="114" t="e">
        <f t="shared" si="0"/>
        <v>#DIV/0!</v>
      </c>
    </row>
    <row r="47" spans="1:15" x14ac:dyDescent="0.25">
      <c r="A47" s="96" t="str">
        <f>Zakázka!J735</f>
        <v>771: Podlahy z dlaždic</v>
      </c>
      <c r="G47" s="96">
        <f>Zakázka!P735</f>
        <v>0</v>
      </c>
      <c r="H47" s="31"/>
      <c r="I47" s="31"/>
      <c r="J47" s="31"/>
      <c r="K47" s="31"/>
      <c r="L47" s="31"/>
      <c r="M47" s="96">
        <f>Zakázka!V735</f>
        <v>0</v>
      </c>
      <c r="N47" s="96">
        <f>Zakázka!W735</f>
        <v>0</v>
      </c>
      <c r="O47" s="114" t="e">
        <f t="shared" si="0"/>
        <v>#DIV/0!</v>
      </c>
    </row>
    <row r="48" spans="1:15" x14ac:dyDescent="0.25">
      <c r="A48" s="96" t="str">
        <f>Zakázka!J750</f>
        <v>781: Obklady keramické</v>
      </c>
      <c r="G48" s="96">
        <f>Zakázka!P750</f>
        <v>0</v>
      </c>
      <c r="H48" s="31"/>
      <c r="I48" s="31"/>
      <c r="J48" s="31"/>
      <c r="K48" s="31"/>
      <c r="L48" s="31"/>
      <c r="M48" s="96">
        <f>Zakázka!V750</f>
        <v>0</v>
      </c>
      <c r="N48" s="96">
        <f>Zakázka!W750</f>
        <v>0</v>
      </c>
      <c r="O48" s="114" t="e">
        <f t="shared" si="0"/>
        <v>#DIV/0!</v>
      </c>
    </row>
    <row r="49" spans="1:15" x14ac:dyDescent="0.25">
      <c r="A49" s="96" t="str">
        <f>Zakázka!J756</f>
        <v>784: Malby</v>
      </c>
      <c r="G49" s="96">
        <f>Zakázka!P756</f>
        <v>0</v>
      </c>
      <c r="H49" s="31"/>
      <c r="I49" s="31"/>
      <c r="J49" s="31"/>
      <c r="K49" s="31"/>
      <c r="L49" s="31"/>
      <c r="M49" s="96">
        <f>Zakázka!V756</f>
        <v>0</v>
      </c>
      <c r="N49" s="96">
        <f>Zakázka!W756</f>
        <v>0</v>
      </c>
      <c r="O49" s="114" t="e">
        <f t="shared" si="0"/>
        <v>#DIV/0!</v>
      </c>
    </row>
    <row r="50" spans="1:15" x14ac:dyDescent="0.25">
      <c r="A50" s="96" t="str">
        <f>Zakázka!J760</f>
        <v>786: Čalounické úpravy</v>
      </c>
      <c r="G50" s="96">
        <f>Zakázka!P760</f>
        <v>0</v>
      </c>
      <c r="H50" s="31"/>
      <c r="I50" s="31"/>
      <c r="J50" s="31"/>
      <c r="K50" s="31"/>
      <c r="L50" s="31"/>
      <c r="M50" s="96">
        <f>Zakázka!V760</f>
        <v>0</v>
      </c>
      <c r="N50" s="96">
        <f>Zakázka!W760</f>
        <v>0</v>
      </c>
      <c r="O50" s="114" t="e">
        <f t="shared" si="0"/>
        <v>#DIV/0!</v>
      </c>
    </row>
    <row r="51" spans="1:15" x14ac:dyDescent="0.25">
      <c r="A51" s="96" t="str">
        <f>Zakázka!J766</f>
        <v>VRN: Vedlejší rozpočtové náklady</v>
      </c>
      <c r="G51" s="96">
        <f>Zakázka!P766</f>
        <v>0</v>
      </c>
      <c r="H51" s="31"/>
      <c r="I51" s="31"/>
      <c r="J51" s="31"/>
      <c r="K51" s="31"/>
      <c r="L51" s="31"/>
      <c r="M51" s="96">
        <f>Zakázka!V766</f>
        <v>0</v>
      </c>
      <c r="N51" s="96">
        <f>Zakázka!W766</f>
        <v>0</v>
      </c>
      <c r="O51" s="114" t="e">
        <f t="shared" si="0"/>
        <v>#DIV/0!</v>
      </c>
    </row>
    <row r="52" spans="1:15" x14ac:dyDescent="0.25">
      <c r="A52" s="21" t="str">
        <f>Zakázka!J771</f>
        <v>SO_03: Komunikace - chodníky</v>
      </c>
      <c r="G52" s="21">
        <f>Zakázka!P771</f>
        <v>0</v>
      </c>
      <c r="H52" s="21"/>
      <c r="I52" s="21"/>
      <c r="J52" s="21"/>
      <c r="K52" s="21"/>
      <c r="L52" s="21"/>
      <c r="M52" s="21">
        <f>Zakázka!V771</f>
        <v>0</v>
      </c>
      <c r="N52" s="21">
        <f>Zakázka!W771</f>
        <v>0</v>
      </c>
      <c r="O52" s="114" t="e">
        <f t="shared" si="0"/>
        <v>#DIV/0!</v>
      </c>
    </row>
    <row r="53" spans="1:15" x14ac:dyDescent="0.25">
      <c r="A53" s="96" t="str">
        <f>Zakázka!J772</f>
        <v>001: Zemní práce</v>
      </c>
      <c r="G53" s="96">
        <f>Zakázka!P772</f>
        <v>0</v>
      </c>
      <c r="H53" s="31"/>
      <c r="I53" s="31"/>
      <c r="J53" s="31"/>
      <c r="K53" s="31"/>
      <c r="L53" s="31"/>
      <c r="M53" s="96">
        <f>Zakázka!V772</f>
        <v>0</v>
      </c>
      <c r="N53" s="96">
        <f>Zakázka!W772</f>
        <v>0</v>
      </c>
      <c r="O53" s="114" t="e">
        <f t="shared" si="0"/>
        <v>#DIV/0!</v>
      </c>
    </row>
    <row r="54" spans="1:15" x14ac:dyDescent="0.25">
      <c r="A54" s="96" t="str">
        <f>Zakázka!J775</f>
        <v>005: Komunikace</v>
      </c>
      <c r="G54" s="96">
        <f>Zakázka!P775</f>
        <v>0</v>
      </c>
      <c r="H54" s="31"/>
      <c r="I54" s="31"/>
      <c r="J54" s="31"/>
      <c r="K54" s="31"/>
      <c r="L54" s="31"/>
      <c r="M54" s="96">
        <f>Zakázka!V775</f>
        <v>0</v>
      </c>
      <c r="N54" s="96">
        <f>Zakázka!W775</f>
        <v>0</v>
      </c>
      <c r="O54" s="114" t="e">
        <f t="shared" si="0"/>
        <v>#DIV/0!</v>
      </c>
    </row>
    <row r="55" spans="1:15" x14ac:dyDescent="0.25">
      <c r="A55" s="96" t="str">
        <f>Zakázka!J792</f>
        <v>006: Úpravy povrchu</v>
      </c>
      <c r="G55" s="96">
        <f>Zakázka!P792</f>
        <v>0</v>
      </c>
      <c r="H55" s="31"/>
      <c r="I55" s="31"/>
      <c r="J55" s="31"/>
      <c r="K55" s="31"/>
      <c r="L55" s="31"/>
      <c r="M55" s="96">
        <f>Zakázka!V792</f>
        <v>0</v>
      </c>
      <c r="N55" s="96">
        <f>Zakázka!W792</f>
        <v>0</v>
      </c>
      <c r="O55" s="114" t="e">
        <f t="shared" si="0"/>
        <v>#DIV/0!</v>
      </c>
    </row>
    <row r="56" spans="1:15" x14ac:dyDescent="0.25">
      <c r="A56" s="96" t="str">
        <f>Zakázka!J795</f>
        <v>099: Přesun hmot HSV</v>
      </c>
      <c r="G56" s="96">
        <f>Zakázka!P795</f>
        <v>0</v>
      </c>
      <c r="H56" s="31"/>
      <c r="I56" s="31"/>
      <c r="J56" s="31"/>
      <c r="K56" s="31"/>
      <c r="L56" s="31"/>
      <c r="M56" s="96">
        <f>Zakázka!V795</f>
        <v>0</v>
      </c>
      <c r="N56" s="96">
        <f>Zakázka!W795</f>
        <v>0</v>
      </c>
      <c r="O56" s="114" t="e">
        <f t="shared" si="0"/>
        <v>#DIV/0!</v>
      </c>
    </row>
    <row r="57" spans="1:15" x14ac:dyDescent="0.25">
      <c r="A57" s="96" t="str">
        <f>Zakázka!J798</f>
        <v>VRN: Vedlejší rozpočtové náklady</v>
      </c>
      <c r="G57" s="96">
        <f>Zakázka!P798</f>
        <v>0</v>
      </c>
      <c r="H57" s="31"/>
      <c r="I57" s="31"/>
      <c r="J57" s="31"/>
      <c r="K57" s="31"/>
      <c r="L57" s="31"/>
      <c r="M57" s="96">
        <f>Zakázka!V798</f>
        <v>0</v>
      </c>
      <c r="N57" s="96">
        <f>Zakázka!W798</f>
        <v>0</v>
      </c>
      <c r="O57" s="114" t="e">
        <f t="shared" si="0"/>
        <v>#DIV/0!</v>
      </c>
    </row>
    <row r="58" spans="1:15" x14ac:dyDescent="0.25">
      <c r="A58" s="21" t="str">
        <f>Zakázka!J803</f>
        <v>SO_04: Komunikace - pojezdné</v>
      </c>
      <c r="G58" s="21">
        <f>Zakázka!P803</f>
        <v>0</v>
      </c>
      <c r="H58" s="21"/>
      <c r="I58" s="21"/>
      <c r="J58" s="21"/>
      <c r="K58" s="21"/>
      <c r="L58" s="21"/>
      <c r="M58" s="21">
        <f>Zakázka!V803</f>
        <v>0</v>
      </c>
      <c r="N58" s="21">
        <f>Zakázka!W803</f>
        <v>0</v>
      </c>
      <c r="O58" s="114" t="e">
        <f t="shared" si="0"/>
        <v>#DIV/0!</v>
      </c>
    </row>
    <row r="59" spans="1:15" x14ac:dyDescent="0.25">
      <c r="A59" s="96" t="str">
        <f>Zakázka!J804</f>
        <v>001: Zemní práce</v>
      </c>
      <c r="G59" s="96">
        <f>Zakázka!P804</f>
        <v>0</v>
      </c>
      <c r="H59" s="31"/>
      <c r="I59" s="31"/>
      <c r="J59" s="31"/>
      <c r="K59" s="31"/>
      <c r="L59" s="31"/>
      <c r="M59" s="96">
        <f>Zakázka!V804</f>
        <v>0</v>
      </c>
      <c r="N59" s="96">
        <f>Zakázka!W804</f>
        <v>0</v>
      </c>
      <c r="O59" s="114" t="e">
        <f t="shared" si="0"/>
        <v>#DIV/0!</v>
      </c>
    </row>
    <row r="60" spans="1:15" x14ac:dyDescent="0.25">
      <c r="A60" s="96" t="str">
        <f>Zakázka!J807</f>
        <v>005: Komunikace</v>
      </c>
      <c r="G60" s="96">
        <f>Zakázka!P807</f>
        <v>0</v>
      </c>
      <c r="H60" s="31"/>
      <c r="I60" s="31"/>
      <c r="J60" s="31"/>
      <c r="K60" s="31"/>
      <c r="L60" s="31"/>
      <c r="M60" s="96">
        <f>Zakázka!V807</f>
        <v>0</v>
      </c>
      <c r="N60" s="96">
        <f>Zakázka!W807</f>
        <v>0</v>
      </c>
      <c r="O60" s="114" t="e">
        <f t="shared" si="0"/>
        <v>#DIV/0!</v>
      </c>
    </row>
    <row r="61" spans="1:15" x14ac:dyDescent="0.25">
      <c r="A61" s="96" t="str">
        <f>Zakázka!J816</f>
        <v>099: Přesun hmot HSV</v>
      </c>
      <c r="G61" s="96">
        <f>Zakázka!P816</f>
        <v>0</v>
      </c>
      <c r="H61" s="31"/>
      <c r="I61" s="31"/>
      <c r="J61" s="31"/>
      <c r="K61" s="31"/>
      <c r="L61" s="31"/>
      <c r="M61" s="96">
        <f>Zakázka!V816</f>
        <v>0</v>
      </c>
      <c r="N61" s="96">
        <f>Zakázka!W816</f>
        <v>0</v>
      </c>
      <c r="O61" s="114" t="e">
        <f t="shared" si="0"/>
        <v>#DIV/0!</v>
      </c>
    </row>
    <row r="62" spans="1:15" x14ac:dyDescent="0.25">
      <c r="A62" s="96" t="str">
        <f>Zakázka!J819</f>
        <v>VRN: Vedlejší rozpočtové náklady</v>
      </c>
      <c r="G62" s="96">
        <f>Zakázka!P819</f>
        <v>0</v>
      </c>
      <c r="H62" s="31"/>
      <c r="I62" s="31"/>
      <c r="J62" s="31"/>
      <c r="K62" s="31"/>
      <c r="L62" s="31"/>
      <c r="M62" s="96">
        <f>Zakázka!V819</f>
        <v>0</v>
      </c>
      <c r="N62" s="96">
        <f>Zakázka!W819</f>
        <v>0</v>
      </c>
      <c r="O62" s="114" t="e">
        <f t="shared" si="0"/>
        <v>#DIV/0!</v>
      </c>
    </row>
    <row r="63" spans="1:15" x14ac:dyDescent="0.25">
      <c r="A63" s="21" t="str">
        <f>Zakázka!J824</f>
        <v>SO_05: Zdravotechnika  - celá</v>
      </c>
      <c r="G63" s="21">
        <f>Zakázka!P824</f>
        <v>0</v>
      </c>
      <c r="H63" s="21"/>
      <c r="I63" s="21"/>
      <c r="J63" s="21"/>
      <c r="K63" s="21">
        <f>Zakázka!T824</f>
        <v>0</v>
      </c>
      <c r="L63" s="21"/>
      <c r="M63" s="21">
        <f>Zakázka!V824</f>
        <v>0</v>
      </c>
      <c r="N63" s="21">
        <f>Zakázka!W824</f>
        <v>0</v>
      </c>
      <c r="O63" s="114" t="e">
        <f t="shared" si="0"/>
        <v>#DIV/0!</v>
      </c>
    </row>
    <row r="64" spans="1:15" x14ac:dyDescent="0.25">
      <c r="A64" s="96" t="str">
        <f>Zakázka!J825</f>
        <v>001: Zemní práce</v>
      </c>
      <c r="G64" s="96">
        <f>Zakázka!P825</f>
        <v>0</v>
      </c>
      <c r="H64" s="31"/>
      <c r="I64" s="31"/>
      <c r="J64" s="31"/>
      <c r="K64" s="31"/>
      <c r="L64" s="31"/>
      <c r="M64" s="96">
        <f>Zakázka!V825</f>
        <v>0</v>
      </c>
      <c r="N64" s="96">
        <f>Zakázka!W825</f>
        <v>0</v>
      </c>
      <c r="O64" s="114" t="e">
        <f t="shared" si="0"/>
        <v>#DIV/0!</v>
      </c>
    </row>
    <row r="65" spans="1:15" x14ac:dyDescent="0.25">
      <c r="A65" s="96" t="str">
        <f>Zakázka!J838</f>
        <v>002: Základy</v>
      </c>
      <c r="G65" s="96">
        <f>Zakázka!P838</f>
        <v>0</v>
      </c>
      <c r="H65" s="31"/>
      <c r="I65" s="31"/>
      <c r="J65" s="31"/>
      <c r="K65" s="31"/>
      <c r="L65" s="31"/>
      <c r="M65" s="96">
        <f>Zakázka!V838</f>
        <v>0</v>
      </c>
      <c r="N65" s="96">
        <f>Zakázka!W838</f>
        <v>0</v>
      </c>
      <c r="O65" s="114" t="e">
        <f t="shared" si="0"/>
        <v>#DIV/0!</v>
      </c>
    </row>
    <row r="66" spans="1:15" x14ac:dyDescent="0.25">
      <c r="A66" s="96" t="str">
        <f>Zakázka!J844</f>
        <v>008: Trubní vedení</v>
      </c>
      <c r="G66" s="96">
        <f>Zakázka!P844</f>
        <v>0</v>
      </c>
      <c r="H66" s="31"/>
      <c r="I66" s="31"/>
      <c r="J66" s="31"/>
      <c r="K66" s="31"/>
      <c r="L66" s="31"/>
      <c r="M66" s="96">
        <f>Zakázka!V844</f>
        <v>0</v>
      </c>
      <c r="N66" s="96">
        <f>Zakázka!W844</f>
        <v>0</v>
      </c>
      <c r="O66" s="114" t="e">
        <f t="shared" si="0"/>
        <v>#DIV/0!</v>
      </c>
    </row>
    <row r="67" spans="1:15" x14ac:dyDescent="0.25">
      <c r="A67" s="96" t="str">
        <f>Zakázka!J852</f>
        <v>721: Vnitřní kanalizace</v>
      </c>
      <c r="G67" s="96">
        <f>Zakázka!P852</f>
        <v>0</v>
      </c>
      <c r="H67" s="31"/>
      <c r="I67" s="31"/>
      <c r="J67" s="31"/>
      <c r="K67" s="31"/>
      <c r="L67" s="31"/>
      <c r="M67" s="96">
        <f>Zakázka!V852</f>
        <v>0</v>
      </c>
      <c r="N67" s="96">
        <f>Zakázka!W852</f>
        <v>0</v>
      </c>
      <c r="O67" s="114" t="e">
        <f t="shared" si="0"/>
        <v>#DIV/0!</v>
      </c>
    </row>
    <row r="68" spans="1:15" x14ac:dyDescent="0.25">
      <c r="A68" s="96" t="str">
        <f>Zakázka!J880</f>
        <v>722: Vnitřní vodovod</v>
      </c>
      <c r="G68" s="96">
        <f>Zakázka!P880</f>
        <v>0</v>
      </c>
      <c r="H68" s="31"/>
      <c r="I68" s="31"/>
      <c r="J68" s="31"/>
      <c r="K68" s="31"/>
      <c r="L68" s="31"/>
      <c r="M68" s="96">
        <f>Zakázka!V880</f>
        <v>0</v>
      </c>
      <c r="N68" s="96">
        <f>Zakázka!W880</f>
        <v>0</v>
      </c>
      <c r="O68" s="114" t="e">
        <f t="shared" si="0"/>
        <v>#DIV/0!</v>
      </c>
    </row>
    <row r="69" spans="1:15" x14ac:dyDescent="0.25">
      <c r="A69" s="96" t="str">
        <f>Zakázka!J915</f>
        <v>724: Strojní vybavení</v>
      </c>
      <c r="G69" s="96">
        <f>Zakázka!P915</f>
        <v>0</v>
      </c>
      <c r="H69" s="31"/>
      <c r="I69" s="31"/>
      <c r="J69" s="31"/>
      <c r="K69" s="31"/>
      <c r="L69" s="31"/>
      <c r="M69" s="96">
        <f>Zakázka!V915</f>
        <v>0</v>
      </c>
      <c r="N69" s="96">
        <f>Zakázka!W915</f>
        <v>0</v>
      </c>
      <c r="O69" s="114" t="e">
        <f t="shared" si="0"/>
        <v>#DIV/0!</v>
      </c>
    </row>
    <row r="70" spans="1:15" x14ac:dyDescent="0.25">
      <c r="A70" s="96" t="str">
        <f>Zakázka!J921</f>
        <v>725: Zařizovací předměty</v>
      </c>
      <c r="G70" s="96">
        <f>Zakázka!P921</f>
        <v>0</v>
      </c>
      <c r="H70" s="31"/>
      <c r="I70" s="31"/>
      <c r="J70" s="31"/>
      <c r="K70" s="31"/>
      <c r="L70" s="31"/>
      <c r="M70" s="96">
        <f>Zakázka!V921</f>
        <v>0</v>
      </c>
      <c r="N70" s="96">
        <f>Zakázka!W921</f>
        <v>0</v>
      </c>
      <c r="O70" s="114" t="e">
        <f t="shared" ref="O70:O84" si="1">M70/G70</f>
        <v>#DIV/0!</v>
      </c>
    </row>
    <row r="71" spans="1:15" x14ac:dyDescent="0.25">
      <c r="A71" s="96" t="str">
        <f>Zakázka!J953</f>
        <v>726: Instalační prefabrikáty</v>
      </c>
      <c r="G71" s="96">
        <f>Zakázka!P953</f>
        <v>0</v>
      </c>
      <c r="H71" s="31"/>
      <c r="I71" s="31"/>
      <c r="J71" s="31"/>
      <c r="K71" s="31"/>
      <c r="L71" s="31"/>
      <c r="M71" s="96">
        <f>Zakázka!V953</f>
        <v>0</v>
      </c>
      <c r="N71" s="96">
        <f>Zakázka!W953</f>
        <v>0</v>
      </c>
      <c r="O71" s="114" t="e">
        <f t="shared" si="1"/>
        <v>#DIV/0!</v>
      </c>
    </row>
    <row r="72" spans="1:15" x14ac:dyDescent="0.25">
      <c r="A72" s="96" t="str">
        <f>Zakázka!J957</f>
        <v>732: Ústřední vytápění - strojovny</v>
      </c>
      <c r="G72" s="96">
        <f>Zakázka!P957</f>
        <v>0</v>
      </c>
      <c r="H72" s="31"/>
      <c r="I72" s="31"/>
      <c r="J72" s="31"/>
      <c r="K72" s="31"/>
      <c r="L72" s="31"/>
      <c r="M72" s="96">
        <f>Zakázka!V957</f>
        <v>0</v>
      </c>
      <c r="N72" s="96">
        <f>Zakázka!W957</f>
        <v>0</v>
      </c>
      <c r="O72" s="114" t="e">
        <f t="shared" si="1"/>
        <v>#DIV/0!</v>
      </c>
    </row>
    <row r="73" spans="1:15" x14ac:dyDescent="0.25">
      <c r="A73" s="96" t="str">
        <f>Zakázka!J960</f>
        <v>771: Podlahy z dlaždic</v>
      </c>
      <c r="G73" s="96">
        <f>Zakázka!P960</f>
        <v>0</v>
      </c>
      <c r="H73" s="31"/>
      <c r="I73" s="31"/>
      <c r="J73" s="31"/>
      <c r="K73" s="31"/>
      <c r="L73" s="31"/>
      <c r="M73" s="96">
        <f>Zakázka!V960</f>
        <v>0</v>
      </c>
      <c r="N73" s="96">
        <f>Zakázka!W960</f>
        <v>0</v>
      </c>
      <c r="O73" s="114" t="e">
        <f t="shared" si="1"/>
        <v>#DIV/0!</v>
      </c>
    </row>
    <row r="74" spans="1:15" x14ac:dyDescent="0.25">
      <c r="A74" s="96" t="str">
        <f>Zakázka!J965</f>
        <v>VRN: Vedlejší rozpočtové náklady</v>
      </c>
      <c r="G74" s="96">
        <f>Zakázka!P965</f>
        <v>0</v>
      </c>
      <c r="H74" s="31"/>
      <c r="I74" s="31"/>
      <c r="J74" s="31"/>
      <c r="K74" s="31"/>
      <c r="L74" s="31"/>
      <c r="M74" s="96">
        <f>Zakázka!V965</f>
        <v>0</v>
      </c>
      <c r="N74" s="96">
        <f>Zakázka!W965</f>
        <v>0</v>
      </c>
      <c r="O74" s="114" t="e">
        <f t="shared" si="1"/>
        <v>#DIV/0!</v>
      </c>
    </row>
    <row r="75" spans="1:15" x14ac:dyDescent="0.25">
      <c r="A75" s="21" t="str">
        <f>Zakázka!J970</f>
        <v>SO_06: Elektroinstalace - celá</v>
      </c>
      <c r="G75" s="21">
        <f>Zakázka!P970</f>
        <v>0</v>
      </c>
      <c r="H75" s="21"/>
      <c r="I75" s="21"/>
      <c r="J75" s="21"/>
      <c r="K75" s="21"/>
      <c r="L75" s="21"/>
      <c r="M75" s="21">
        <f>Zakázka!V970</f>
        <v>0</v>
      </c>
      <c r="N75" s="21">
        <f>Zakázka!W970</f>
        <v>0</v>
      </c>
      <c r="O75" s="114" t="e">
        <f t="shared" si="1"/>
        <v>#DIV/0!</v>
      </c>
    </row>
    <row r="76" spans="1:15" x14ac:dyDescent="0.25">
      <c r="A76" s="96" t="str">
        <f>Zakázka!J971</f>
        <v>021: Silnoproud</v>
      </c>
      <c r="G76" s="96">
        <f>Zakázka!P971</f>
        <v>0</v>
      </c>
      <c r="H76" s="31"/>
      <c r="I76" s="31"/>
      <c r="J76" s="31"/>
      <c r="K76" s="31"/>
      <c r="L76" s="31"/>
      <c r="M76" s="96">
        <f>Zakázka!V971</f>
        <v>0</v>
      </c>
      <c r="N76" s="96">
        <f>Zakázka!W971</f>
        <v>0</v>
      </c>
      <c r="O76" s="114" t="e">
        <f t="shared" si="1"/>
        <v>#DIV/0!</v>
      </c>
    </row>
    <row r="77" spans="1:15" x14ac:dyDescent="0.25">
      <c r="A77" s="21" t="str">
        <f>Zakázka!J1105</f>
        <v>SO_09: Demolice a bourání</v>
      </c>
      <c r="G77" s="21">
        <f>Zakázka!P1105</f>
        <v>0</v>
      </c>
      <c r="H77" s="21"/>
      <c r="I77" s="21"/>
      <c r="J77" s="21"/>
      <c r="K77" s="21">
        <f>Zakázka!T1105</f>
        <v>169.34646021199998</v>
      </c>
      <c r="L77" s="21"/>
      <c r="M77" s="21">
        <f>Zakázka!V1105</f>
        <v>0</v>
      </c>
      <c r="N77" s="21">
        <f>Zakázka!W1105</f>
        <v>0</v>
      </c>
      <c r="O77" s="114" t="e">
        <f t="shared" si="1"/>
        <v>#DIV/0!</v>
      </c>
    </row>
    <row r="78" spans="1:15" x14ac:dyDescent="0.25">
      <c r="A78" s="96" t="str">
        <f>Zakázka!J1106</f>
        <v>009: Ostatní konstrukce a práce</v>
      </c>
      <c r="G78" s="96">
        <f>Zakázka!P1106</f>
        <v>0</v>
      </c>
      <c r="H78" s="31"/>
      <c r="I78" s="31"/>
      <c r="J78" s="31"/>
      <c r="K78" s="31"/>
      <c r="L78" s="31"/>
      <c r="M78" s="96">
        <f>Zakázka!V1106</f>
        <v>0</v>
      </c>
      <c r="N78" s="96">
        <f>Zakázka!W1106</f>
        <v>0</v>
      </c>
      <c r="O78" s="114" t="e">
        <f t="shared" si="1"/>
        <v>#DIV/0!</v>
      </c>
    </row>
    <row r="79" spans="1:15" x14ac:dyDescent="0.25">
      <c r="A79" s="96" t="str">
        <f>Zakázka!J1131</f>
        <v>099: Přesun hmot HSV</v>
      </c>
      <c r="G79" s="96">
        <f>Zakázka!P1131</f>
        <v>0</v>
      </c>
      <c r="H79" s="31"/>
      <c r="I79" s="31"/>
      <c r="J79" s="31"/>
      <c r="K79" s="31"/>
      <c r="L79" s="31"/>
      <c r="M79" s="96">
        <f>Zakázka!V1131</f>
        <v>0</v>
      </c>
      <c r="N79" s="96">
        <f>Zakázka!W1131</f>
        <v>0</v>
      </c>
      <c r="O79" s="114" t="e">
        <f t="shared" si="1"/>
        <v>#DIV/0!</v>
      </c>
    </row>
    <row r="80" spans="1:15" x14ac:dyDescent="0.25">
      <c r="A80" s="96" t="str">
        <f>Zakázka!J1138</f>
        <v>762: Konstrukce tesařské</v>
      </c>
      <c r="G80" s="96">
        <f>Zakázka!P1138</f>
        <v>0</v>
      </c>
      <c r="H80" s="31"/>
      <c r="I80" s="31"/>
      <c r="J80" s="31"/>
      <c r="K80" s="31"/>
      <c r="L80" s="31"/>
      <c r="M80" s="96">
        <f>Zakázka!V1138</f>
        <v>0</v>
      </c>
      <c r="N80" s="96">
        <f>Zakázka!W1138</f>
        <v>0</v>
      </c>
      <c r="O80" s="114" t="e">
        <f t="shared" si="1"/>
        <v>#DIV/0!</v>
      </c>
    </row>
    <row r="81" spans="1:15" x14ac:dyDescent="0.25">
      <c r="A81" s="96" t="str">
        <f>Zakázka!J1144</f>
        <v>764: Konstrukce klempířské</v>
      </c>
      <c r="G81" s="96">
        <f>Zakázka!P1144</f>
        <v>0</v>
      </c>
      <c r="H81" s="31"/>
      <c r="I81" s="31"/>
      <c r="J81" s="31"/>
      <c r="K81" s="31"/>
      <c r="L81" s="31"/>
      <c r="M81" s="96">
        <f>Zakázka!V1144</f>
        <v>0</v>
      </c>
      <c r="N81" s="96">
        <f>Zakázka!W1144</f>
        <v>0</v>
      </c>
      <c r="O81" s="114" t="e">
        <f t="shared" si="1"/>
        <v>#DIV/0!</v>
      </c>
    </row>
    <row r="82" spans="1:15" x14ac:dyDescent="0.25">
      <c r="A82" s="96" t="str">
        <f>Zakázka!J1153</f>
        <v>767: Konstrukce zámečnické</v>
      </c>
      <c r="G82" s="96">
        <f>Zakázka!P1153</f>
        <v>0</v>
      </c>
      <c r="H82" s="31"/>
      <c r="I82" s="31"/>
      <c r="J82" s="31"/>
      <c r="K82" s="31"/>
      <c r="L82" s="31"/>
      <c r="M82" s="96">
        <f>Zakázka!V1153</f>
        <v>0</v>
      </c>
      <c r="N82" s="96">
        <f>Zakázka!W1153</f>
        <v>0</v>
      </c>
      <c r="O82" s="114" t="e">
        <f t="shared" si="1"/>
        <v>#DIV/0!</v>
      </c>
    </row>
    <row r="83" spans="1:15" x14ac:dyDescent="0.25">
      <c r="A83" s="21" t="str">
        <f>Zakázka!J1158</f>
        <v>SO_11: Veřejné osvětlení</v>
      </c>
      <c r="G83" s="21">
        <f>Zakázka!P1158</f>
        <v>0</v>
      </c>
      <c r="H83" s="21"/>
      <c r="I83" s="21"/>
      <c r="J83" s="21"/>
      <c r="K83" s="21"/>
      <c r="L83" s="21"/>
      <c r="M83" s="21">
        <f>Zakázka!V1158</f>
        <v>0</v>
      </c>
      <c r="N83" s="21">
        <f>Zakázka!W1158</f>
        <v>0</v>
      </c>
      <c r="O83" s="114" t="e">
        <f t="shared" si="1"/>
        <v>#DIV/0!</v>
      </c>
    </row>
    <row r="84" spans="1:15" x14ac:dyDescent="0.25">
      <c r="A84" s="96" t="str">
        <f>Zakázka!J1159</f>
        <v>Veřejné osvětlení</v>
      </c>
      <c r="G84" s="96">
        <f>Zakázka!P1159</f>
        <v>0</v>
      </c>
      <c r="H84" s="31"/>
      <c r="I84" s="31"/>
      <c r="J84" s="31"/>
      <c r="K84" s="31"/>
      <c r="L84" s="31"/>
      <c r="M84" s="96">
        <f>Zakázka!V1159</f>
        <v>0</v>
      </c>
      <c r="N84" s="96">
        <f>Zakázka!W1159</f>
        <v>0</v>
      </c>
      <c r="O84" s="114" t="e">
        <f t="shared" si="1"/>
        <v>#DIV/0!</v>
      </c>
    </row>
    <row r="85" spans="1:15" ht="16.5" thickBot="1" x14ac:dyDescent="0.3">
      <c r="A85" s="84"/>
      <c r="B85" s="84"/>
      <c r="C85" s="84"/>
      <c r="D85" s="84"/>
      <c r="E85" s="84"/>
      <c r="F85" s="84"/>
    </row>
    <row r="86" spans="1:15" x14ac:dyDescent="0.25">
      <c r="A86" s="85" t="s">
        <v>1419</v>
      </c>
      <c r="B86" s="85"/>
      <c r="C86" s="85"/>
      <c r="D86" s="85"/>
      <c r="E86" s="85"/>
      <c r="F86" s="85"/>
      <c r="G86" s="86">
        <f>SUM(G5:G84)/2</f>
        <v>0</v>
      </c>
      <c r="H86" s="86"/>
      <c r="I86" s="86"/>
      <c r="J86" s="86"/>
      <c r="K86" s="86"/>
      <c r="L86" s="86"/>
      <c r="M86" s="87"/>
      <c r="N86" s="87"/>
    </row>
    <row r="87" spans="1:15" x14ac:dyDescent="0.25">
      <c r="A87" s="88" t="s">
        <v>16</v>
      </c>
      <c r="B87" s="88"/>
      <c r="C87" s="88"/>
      <c r="D87" s="88"/>
      <c r="E87" s="88"/>
      <c r="F87" s="88"/>
      <c r="G87" s="89">
        <f>SUM(M5:M84)/2</f>
        <v>0</v>
      </c>
      <c r="H87" s="89"/>
      <c r="I87" s="89"/>
      <c r="J87" s="89"/>
      <c r="K87" s="89"/>
      <c r="L87" s="89"/>
      <c r="M87" s="90"/>
      <c r="N87" s="90"/>
    </row>
    <row r="88" spans="1:15" ht="16.5" thickBot="1" x14ac:dyDescent="0.3">
      <c r="A88" s="91"/>
      <c r="B88" s="91"/>
      <c r="C88" s="91"/>
      <c r="D88" s="91"/>
      <c r="E88" s="91"/>
      <c r="F88" s="91"/>
      <c r="G88" s="92"/>
      <c r="H88" s="92"/>
      <c r="I88" s="92"/>
      <c r="J88" s="92"/>
      <c r="K88" s="92"/>
      <c r="L88" s="92"/>
      <c r="M88" s="93"/>
      <c r="N88" s="93"/>
    </row>
    <row r="89" spans="1:15" x14ac:dyDescent="0.25">
      <c r="A89" s="85" t="s">
        <v>1420</v>
      </c>
      <c r="B89" s="85"/>
      <c r="C89" s="85"/>
      <c r="D89" s="85"/>
      <c r="E89" s="85"/>
      <c r="F89" s="85"/>
      <c r="G89" s="86">
        <f>SUM(G86:G87)</f>
        <v>0</v>
      </c>
      <c r="H89" s="86"/>
      <c r="I89" s="86"/>
      <c r="J89" s="86"/>
      <c r="K89" s="86"/>
      <c r="L89" s="86"/>
      <c r="M89" s="87"/>
      <c r="N89" s="87"/>
    </row>
  </sheetData>
  <sheetProtection algorithmName="SHA-512" hashValue="UW3L2LdCKAGudIv+fpfBCPV5B9lLuTJDNdezqXLhX1Ez5skEbuV1qOK2LSD3U+kvYAwQW+p8Umiy+mLmpTVF8A==" saltValue="pOUJELSjIUyQ0WEOP7u3Gw==" spinCount="100000" sheet="1" objects="1" scenarios="1"/>
  <pageMargins left="0.7" right="0.7" top="0.75" bottom="0.75" header="0.3" footer="0.3"/>
  <pageSetup paperSize="9" scale="98" fitToHeight="0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EFE7-F0EE-F148-9361-6B405B7361DB}">
  <sheetPr>
    <pageSetUpPr fitToPage="1"/>
  </sheetPr>
  <dimension ref="A1:AA1218"/>
  <sheetViews>
    <sheetView tabSelected="1" topLeftCell="F566" zoomScale="85" zoomScaleNormal="85" workbookViewId="0">
      <selection activeCell="J589" sqref="J589"/>
    </sheetView>
  </sheetViews>
  <sheetFormatPr defaultColWidth="8.875" defaultRowHeight="15.75" outlineLevelRow="3" x14ac:dyDescent="0.25"/>
  <cols>
    <col min="1" max="5" width="0" hidden="1" customWidth="1"/>
    <col min="6" max="6" width="5.5" style="74" customWidth="1"/>
    <col min="7" max="7" width="4.375" style="75" customWidth="1"/>
    <col min="8" max="8" width="14.375" style="76" customWidth="1"/>
    <col min="9" max="9" width="10" style="76" hidden="1" customWidth="1"/>
    <col min="10" max="10" width="57.125" style="77" customWidth="1"/>
    <col min="11" max="11" width="4.375" style="75" customWidth="1"/>
    <col min="12" max="12" width="13.625" style="78" customWidth="1"/>
    <col min="13" max="13" width="6.875" style="79" customWidth="1"/>
    <col min="14" max="14" width="13.5" style="78" customWidth="1"/>
    <col min="15" max="15" width="12.5" style="79" customWidth="1"/>
    <col min="16" max="16" width="15.625" style="80" customWidth="1"/>
    <col min="17" max="17" width="11.5" style="81" hidden="1" customWidth="1"/>
    <col min="18" max="18" width="14.375" style="79" customWidth="1"/>
    <col min="19" max="19" width="11.5" style="79" hidden="1" customWidth="1"/>
    <col min="20" max="20" width="14.375" style="79" hidden="1" customWidth="1"/>
    <col min="21" max="21" width="9.625" style="79" hidden="1" customWidth="1"/>
    <col min="22" max="22" width="14.5" style="79" hidden="1" customWidth="1"/>
    <col min="23" max="23" width="15.625" style="79" hidden="1" customWidth="1"/>
    <col min="24" max="24" width="25.625" style="79" hidden="1" customWidth="1"/>
    <col min="25" max="26" width="10" style="76" hidden="1" customWidth="1"/>
    <col min="27" max="27" width="9.5" hidden="1" customWidth="1"/>
    <col min="257" max="261" width="0" hidden="1" customWidth="1"/>
    <col min="262" max="262" width="5.5" customWidth="1"/>
    <col min="263" max="263" width="4.375" customWidth="1"/>
    <col min="264" max="264" width="14.375" customWidth="1"/>
    <col min="265" max="265" width="0" hidden="1" customWidth="1"/>
    <col min="266" max="266" width="57.125" customWidth="1"/>
    <col min="267" max="267" width="4.375" customWidth="1"/>
    <col min="268" max="268" width="13.625" customWidth="1"/>
    <col min="269" max="269" width="6.875" customWidth="1"/>
    <col min="270" max="270" width="13.5" customWidth="1"/>
    <col min="271" max="271" width="12.5" customWidth="1"/>
    <col min="272" max="272" width="15.625" customWidth="1"/>
    <col min="273" max="273" width="11.5" customWidth="1"/>
    <col min="274" max="274" width="14.375" customWidth="1"/>
    <col min="275" max="275" width="11.5" customWidth="1"/>
    <col min="276" max="276" width="14.375" customWidth="1"/>
    <col min="277" max="277" width="9.625" customWidth="1"/>
    <col min="278" max="278" width="14.5" customWidth="1"/>
    <col min="279" max="279" width="15.625" customWidth="1"/>
    <col min="280" max="280" width="25.625" customWidth="1"/>
    <col min="281" max="282" width="10" customWidth="1"/>
    <col min="283" max="283" width="9.5" customWidth="1"/>
    <col min="513" max="517" width="0" hidden="1" customWidth="1"/>
    <col min="518" max="518" width="5.5" customWidth="1"/>
    <col min="519" max="519" width="4.375" customWidth="1"/>
    <col min="520" max="520" width="14.375" customWidth="1"/>
    <col min="521" max="521" width="0" hidden="1" customWidth="1"/>
    <col min="522" max="522" width="57.125" customWidth="1"/>
    <col min="523" max="523" width="4.375" customWidth="1"/>
    <col min="524" max="524" width="13.625" customWidth="1"/>
    <col min="525" max="525" width="6.875" customWidth="1"/>
    <col min="526" max="526" width="13.5" customWidth="1"/>
    <col min="527" max="527" width="12.5" customWidth="1"/>
    <col min="528" max="528" width="15.625" customWidth="1"/>
    <col min="529" max="529" width="11.5" customWidth="1"/>
    <col min="530" max="530" width="14.375" customWidth="1"/>
    <col min="531" max="531" width="11.5" customWidth="1"/>
    <col min="532" max="532" width="14.375" customWidth="1"/>
    <col min="533" max="533" width="9.625" customWidth="1"/>
    <col min="534" max="534" width="14.5" customWidth="1"/>
    <col min="535" max="535" width="15.625" customWidth="1"/>
    <col min="536" max="536" width="25.625" customWidth="1"/>
    <col min="537" max="538" width="10" customWidth="1"/>
    <col min="539" max="539" width="9.5" customWidth="1"/>
    <col min="769" max="773" width="0" hidden="1" customWidth="1"/>
    <col min="774" max="774" width="5.5" customWidth="1"/>
    <col min="775" max="775" width="4.375" customWidth="1"/>
    <col min="776" max="776" width="14.375" customWidth="1"/>
    <col min="777" max="777" width="0" hidden="1" customWidth="1"/>
    <col min="778" max="778" width="57.125" customWidth="1"/>
    <col min="779" max="779" width="4.375" customWidth="1"/>
    <col min="780" max="780" width="13.625" customWidth="1"/>
    <col min="781" max="781" width="6.875" customWidth="1"/>
    <col min="782" max="782" width="13.5" customWidth="1"/>
    <col min="783" max="783" width="12.5" customWidth="1"/>
    <col min="784" max="784" width="15.625" customWidth="1"/>
    <col min="785" max="785" width="11.5" customWidth="1"/>
    <col min="786" max="786" width="14.375" customWidth="1"/>
    <col min="787" max="787" width="11.5" customWidth="1"/>
    <col min="788" max="788" width="14.375" customWidth="1"/>
    <col min="789" max="789" width="9.625" customWidth="1"/>
    <col min="790" max="790" width="14.5" customWidth="1"/>
    <col min="791" max="791" width="15.625" customWidth="1"/>
    <col min="792" max="792" width="25.625" customWidth="1"/>
    <col min="793" max="794" width="10" customWidth="1"/>
    <col min="795" max="795" width="9.5" customWidth="1"/>
    <col min="1025" max="1029" width="0" hidden="1" customWidth="1"/>
    <col min="1030" max="1030" width="5.5" customWidth="1"/>
    <col min="1031" max="1031" width="4.375" customWidth="1"/>
    <col min="1032" max="1032" width="14.375" customWidth="1"/>
    <col min="1033" max="1033" width="0" hidden="1" customWidth="1"/>
    <col min="1034" max="1034" width="57.125" customWidth="1"/>
    <col min="1035" max="1035" width="4.375" customWidth="1"/>
    <col min="1036" max="1036" width="13.625" customWidth="1"/>
    <col min="1037" max="1037" width="6.875" customWidth="1"/>
    <col min="1038" max="1038" width="13.5" customWidth="1"/>
    <col min="1039" max="1039" width="12.5" customWidth="1"/>
    <col min="1040" max="1040" width="15.625" customWidth="1"/>
    <col min="1041" max="1041" width="11.5" customWidth="1"/>
    <col min="1042" max="1042" width="14.375" customWidth="1"/>
    <col min="1043" max="1043" width="11.5" customWidth="1"/>
    <col min="1044" max="1044" width="14.375" customWidth="1"/>
    <col min="1045" max="1045" width="9.625" customWidth="1"/>
    <col min="1046" max="1046" width="14.5" customWidth="1"/>
    <col min="1047" max="1047" width="15.625" customWidth="1"/>
    <col min="1048" max="1048" width="25.625" customWidth="1"/>
    <col min="1049" max="1050" width="10" customWidth="1"/>
    <col min="1051" max="1051" width="9.5" customWidth="1"/>
    <col min="1281" max="1285" width="0" hidden="1" customWidth="1"/>
    <col min="1286" max="1286" width="5.5" customWidth="1"/>
    <col min="1287" max="1287" width="4.375" customWidth="1"/>
    <col min="1288" max="1288" width="14.375" customWidth="1"/>
    <col min="1289" max="1289" width="0" hidden="1" customWidth="1"/>
    <col min="1290" max="1290" width="57.125" customWidth="1"/>
    <col min="1291" max="1291" width="4.375" customWidth="1"/>
    <col min="1292" max="1292" width="13.625" customWidth="1"/>
    <col min="1293" max="1293" width="6.875" customWidth="1"/>
    <col min="1294" max="1294" width="13.5" customWidth="1"/>
    <col min="1295" max="1295" width="12.5" customWidth="1"/>
    <col min="1296" max="1296" width="15.625" customWidth="1"/>
    <col min="1297" max="1297" width="11.5" customWidth="1"/>
    <col min="1298" max="1298" width="14.375" customWidth="1"/>
    <col min="1299" max="1299" width="11.5" customWidth="1"/>
    <col min="1300" max="1300" width="14.375" customWidth="1"/>
    <col min="1301" max="1301" width="9.625" customWidth="1"/>
    <col min="1302" max="1302" width="14.5" customWidth="1"/>
    <col min="1303" max="1303" width="15.625" customWidth="1"/>
    <col min="1304" max="1304" width="25.625" customWidth="1"/>
    <col min="1305" max="1306" width="10" customWidth="1"/>
    <col min="1307" max="1307" width="9.5" customWidth="1"/>
    <col min="1537" max="1541" width="0" hidden="1" customWidth="1"/>
    <col min="1542" max="1542" width="5.5" customWidth="1"/>
    <col min="1543" max="1543" width="4.375" customWidth="1"/>
    <col min="1544" max="1544" width="14.375" customWidth="1"/>
    <col min="1545" max="1545" width="0" hidden="1" customWidth="1"/>
    <col min="1546" max="1546" width="57.125" customWidth="1"/>
    <col min="1547" max="1547" width="4.375" customWidth="1"/>
    <col min="1548" max="1548" width="13.625" customWidth="1"/>
    <col min="1549" max="1549" width="6.875" customWidth="1"/>
    <col min="1550" max="1550" width="13.5" customWidth="1"/>
    <col min="1551" max="1551" width="12.5" customWidth="1"/>
    <col min="1552" max="1552" width="15.625" customWidth="1"/>
    <col min="1553" max="1553" width="11.5" customWidth="1"/>
    <col min="1554" max="1554" width="14.375" customWidth="1"/>
    <col min="1555" max="1555" width="11.5" customWidth="1"/>
    <col min="1556" max="1556" width="14.375" customWidth="1"/>
    <col min="1557" max="1557" width="9.625" customWidth="1"/>
    <col min="1558" max="1558" width="14.5" customWidth="1"/>
    <col min="1559" max="1559" width="15.625" customWidth="1"/>
    <col min="1560" max="1560" width="25.625" customWidth="1"/>
    <col min="1561" max="1562" width="10" customWidth="1"/>
    <col min="1563" max="1563" width="9.5" customWidth="1"/>
    <col min="1793" max="1797" width="0" hidden="1" customWidth="1"/>
    <col min="1798" max="1798" width="5.5" customWidth="1"/>
    <col min="1799" max="1799" width="4.375" customWidth="1"/>
    <col min="1800" max="1800" width="14.375" customWidth="1"/>
    <col min="1801" max="1801" width="0" hidden="1" customWidth="1"/>
    <col min="1802" max="1802" width="57.125" customWidth="1"/>
    <col min="1803" max="1803" width="4.375" customWidth="1"/>
    <col min="1804" max="1804" width="13.625" customWidth="1"/>
    <col min="1805" max="1805" width="6.875" customWidth="1"/>
    <col min="1806" max="1806" width="13.5" customWidth="1"/>
    <col min="1807" max="1807" width="12.5" customWidth="1"/>
    <col min="1808" max="1808" width="15.625" customWidth="1"/>
    <col min="1809" max="1809" width="11.5" customWidth="1"/>
    <col min="1810" max="1810" width="14.375" customWidth="1"/>
    <col min="1811" max="1811" width="11.5" customWidth="1"/>
    <col min="1812" max="1812" width="14.375" customWidth="1"/>
    <col min="1813" max="1813" width="9.625" customWidth="1"/>
    <col min="1814" max="1814" width="14.5" customWidth="1"/>
    <col min="1815" max="1815" width="15.625" customWidth="1"/>
    <col min="1816" max="1816" width="25.625" customWidth="1"/>
    <col min="1817" max="1818" width="10" customWidth="1"/>
    <col min="1819" max="1819" width="9.5" customWidth="1"/>
    <col min="2049" max="2053" width="0" hidden="1" customWidth="1"/>
    <col min="2054" max="2054" width="5.5" customWidth="1"/>
    <col min="2055" max="2055" width="4.375" customWidth="1"/>
    <col min="2056" max="2056" width="14.375" customWidth="1"/>
    <col min="2057" max="2057" width="0" hidden="1" customWidth="1"/>
    <col min="2058" max="2058" width="57.125" customWidth="1"/>
    <col min="2059" max="2059" width="4.375" customWidth="1"/>
    <col min="2060" max="2060" width="13.625" customWidth="1"/>
    <col min="2061" max="2061" width="6.875" customWidth="1"/>
    <col min="2062" max="2062" width="13.5" customWidth="1"/>
    <col min="2063" max="2063" width="12.5" customWidth="1"/>
    <col min="2064" max="2064" width="15.625" customWidth="1"/>
    <col min="2065" max="2065" width="11.5" customWidth="1"/>
    <col min="2066" max="2066" width="14.375" customWidth="1"/>
    <col min="2067" max="2067" width="11.5" customWidth="1"/>
    <col min="2068" max="2068" width="14.375" customWidth="1"/>
    <col min="2069" max="2069" width="9.625" customWidth="1"/>
    <col min="2070" max="2070" width="14.5" customWidth="1"/>
    <col min="2071" max="2071" width="15.625" customWidth="1"/>
    <col min="2072" max="2072" width="25.625" customWidth="1"/>
    <col min="2073" max="2074" width="10" customWidth="1"/>
    <col min="2075" max="2075" width="9.5" customWidth="1"/>
    <col min="2305" max="2309" width="0" hidden="1" customWidth="1"/>
    <col min="2310" max="2310" width="5.5" customWidth="1"/>
    <col min="2311" max="2311" width="4.375" customWidth="1"/>
    <col min="2312" max="2312" width="14.375" customWidth="1"/>
    <col min="2313" max="2313" width="0" hidden="1" customWidth="1"/>
    <col min="2314" max="2314" width="57.125" customWidth="1"/>
    <col min="2315" max="2315" width="4.375" customWidth="1"/>
    <col min="2316" max="2316" width="13.625" customWidth="1"/>
    <col min="2317" max="2317" width="6.875" customWidth="1"/>
    <col min="2318" max="2318" width="13.5" customWidth="1"/>
    <col min="2319" max="2319" width="12.5" customWidth="1"/>
    <col min="2320" max="2320" width="15.625" customWidth="1"/>
    <col min="2321" max="2321" width="11.5" customWidth="1"/>
    <col min="2322" max="2322" width="14.375" customWidth="1"/>
    <col min="2323" max="2323" width="11.5" customWidth="1"/>
    <col min="2324" max="2324" width="14.375" customWidth="1"/>
    <col min="2325" max="2325" width="9.625" customWidth="1"/>
    <col min="2326" max="2326" width="14.5" customWidth="1"/>
    <col min="2327" max="2327" width="15.625" customWidth="1"/>
    <col min="2328" max="2328" width="25.625" customWidth="1"/>
    <col min="2329" max="2330" width="10" customWidth="1"/>
    <col min="2331" max="2331" width="9.5" customWidth="1"/>
    <col min="2561" max="2565" width="0" hidden="1" customWidth="1"/>
    <col min="2566" max="2566" width="5.5" customWidth="1"/>
    <col min="2567" max="2567" width="4.375" customWidth="1"/>
    <col min="2568" max="2568" width="14.375" customWidth="1"/>
    <col min="2569" max="2569" width="0" hidden="1" customWidth="1"/>
    <col min="2570" max="2570" width="57.125" customWidth="1"/>
    <col min="2571" max="2571" width="4.375" customWidth="1"/>
    <col min="2572" max="2572" width="13.625" customWidth="1"/>
    <col min="2573" max="2573" width="6.875" customWidth="1"/>
    <col min="2574" max="2574" width="13.5" customWidth="1"/>
    <col min="2575" max="2575" width="12.5" customWidth="1"/>
    <col min="2576" max="2576" width="15.625" customWidth="1"/>
    <col min="2577" max="2577" width="11.5" customWidth="1"/>
    <col min="2578" max="2578" width="14.375" customWidth="1"/>
    <col min="2579" max="2579" width="11.5" customWidth="1"/>
    <col min="2580" max="2580" width="14.375" customWidth="1"/>
    <col min="2581" max="2581" width="9.625" customWidth="1"/>
    <col min="2582" max="2582" width="14.5" customWidth="1"/>
    <col min="2583" max="2583" width="15.625" customWidth="1"/>
    <col min="2584" max="2584" width="25.625" customWidth="1"/>
    <col min="2585" max="2586" width="10" customWidth="1"/>
    <col min="2587" max="2587" width="9.5" customWidth="1"/>
    <col min="2817" max="2821" width="0" hidden="1" customWidth="1"/>
    <col min="2822" max="2822" width="5.5" customWidth="1"/>
    <col min="2823" max="2823" width="4.375" customWidth="1"/>
    <col min="2824" max="2824" width="14.375" customWidth="1"/>
    <col min="2825" max="2825" width="0" hidden="1" customWidth="1"/>
    <col min="2826" max="2826" width="57.125" customWidth="1"/>
    <col min="2827" max="2827" width="4.375" customWidth="1"/>
    <col min="2828" max="2828" width="13.625" customWidth="1"/>
    <col min="2829" max="2829" width="6.875" customWidth="1"/>
    <col min="2830" max="2830" width="13.5" customWidth="1"/>
    <col min="2831" max="2831" width="12.5" customWidth="1"/>
    <col min="2832" max="2832" width="15.625" customWidth="1"/>
    <col min="2833" max="2833" width="11.5" customWidth="1"/>
    <col min="2834" max="2834" width="14.375" customWidth="1"/>
    <col min="2835" max="2835" width="11.5" customWidth="1"/>
    <col min="2836" max="2836" width="14.375" customWidth="1"/>
    <col min="2837" max="2837" width="9.625" customWidth="1"/>
    <col min="2838" max="2838" width="14.5" customWidth="1"/>
    <col min="2839" max="2839" width="15.625" customWidth="1"/>
    <col min="2840" max="2840" width="25.625" customWidth="1"/>
    <col min="2841" max="2842" width="10" customWidth="1"/>
    <col min="2843" max="2843" width="9.5" customWidth="1"/>
    <col min="3073" max="3077" width="0" hidden="1" customWidth="1"/>
    <col min="3078" max="3078" width="5.5" customWidth="1"/>
    <col min="3079" max="3079" width="4.375" customWidth="1"/>
    <col min="3080" max="3080" width="14.375" customWidth="1"/>
    <col min="3081" max="3081" width="0" hidden="1" customWidth="1"/>
    <col min="3082" max="3082" width="57.125" customWidth="1"/>
    <col min="3083" max="3083" width="4.375" customWidth="1"/>
    <col min="3084" max="3084" width="13.625" customWidth="1"/>
    <col min="3085" max="3085" width="6.875" customWidth="1"/>
    <col min="3086" max="3086" width="13.5" customWidth="1"/>
    <col min="3087" max="3087" width="12.5" customWidth="1"/>
    <col min="3088" max="3088" width="15.625" customWidth="1"/>
    <col min="3089" max="3089" width="11.5" customWidth="1"/>
    <col min="3090" max="3090" width="14.375" customWidth="1"/>
    <col min="3091" max="3091" width="11.5" customWidth="1"/>
    <col min="3092" max="3092" width="14.375" customWidth="1"/>
    <col min="3093" max="3093" width="9.625" customWidth="1"/>
    <col min="3094" max="3094" width="14.5" customWidth="1"/>
    <col min="3095" max="3095" width="15.625" customWidth="1"/>
    <col min="3096" max="3096" width="25.625" customWidth="1"/>
    <col min="3097" max="3098" width="10" customWidth="1"/>
    <col min="3099" max="3099" width="9.5" customWidth="1"/>
    <col min="3329" max="3333" width="0" hidden="1" customWidth="1"/>
    <col min="3334" max="3334" width="5.5" customWidth="1"/>
    <col min="3335" max="3335" width="4.375" customWidth="1"/>
    <col min="3336" max="3336" width="14.375" customWidth="1"/>
    <col min="3337" max="3337" width="0" hidden="1" customWidth="1"/>
    <col min="3338" max="3338" width="57.125" customWidth="1"/>
    <col min="3339" max="3339" width="4.375" customWidth="1"/>
    <col min="3340" max="3340" width="13.625" customWidth="1"/>
    <col min="3341" max="3341" width="6.875" customWidth="1"/>
    <col min="3342" max="3342" width="13.5" customWidth="1"/>
    <col min="3343" max="3343" width="12.5" customWidth="1"/>
    <col min="3344" max="3344" width="15.625" customWidth="1"/>
    <col min="3345" max="3345" width="11.5" customWidth="1"/>
    <col min="3346" max="3346" width="14.375" customWidth="1"/>
    <col min="3347" max="3347" width="11.5" customWidth="1"/>
    <col min="3348" max="3348" width="14.375" customWidth="1"/>
    <col min="3349" max="3349" width="9.625" customWidth="1"/>
    <col min="3350" max="3350" width="14.5" customWidth="1"/>
    <col min="3351" max="3351" width="15.625" customWidth="1"/>
    <col min="3352" max="3352" width="25.625" customWidth="1"/>
    <col min="3353" max="3354" width="10" customWidth="1"/>
    <col min="3355" max="3355" width="9.5" customWidth="1"/>
    <col min="3585" max="3589" width="0" hidden="1" customWidth="1"/>
    <col min="3590" max="3590" width="5.5" customWidth="1"/>
    <col min="3591" max="3591" width="4.375" customWidth="1"/>
    <col min="3592" max="3592" width="14.375" customWidth="1"/>
    <col min="3593" max="3593" width="0" hidden="1" customWidth="1"/>
    <col min="3594" max="3594" width="57.125" customWidth="1"/>
    <col min="3595" max="3595" width="4.375" customWidth="1"/>
    <col min="3596" max="3596" width="13.625" customWidth="1"/>
    <col min="3597" max="3597" width="6.875" customWidth="1"/>
    <col min="3598" max="3598" width="13.5" customWidth="1"/>
    <col min="3599" max="3599" width="12.5" customWidth="1"/>
    <col min="3600" max="3600" width="15.625" customWidth="1"/>
    <col min="3601" max="3601" width="11.5" customWidth="1"/>
    <col min="3602" max="3602" width="14.375" customWidth="1"/>
    <col min="3603" max="3603" width="11.5" customWidth="1"/>
    <col min="3604" max="3604" width="14.375" customWidth="1"/>
    <col min="3605" max="3605" width="9.625" customWidth="1"/>
    <col min="3606" max="3606" width="14.5" customWidth="1"/>
    <col min="3607" max="3607" width="15.625" customWidth="1"/>
    <col min="3608" max="3608" width="25.625" customWidth="1"/>
    <col min="3609" max="3610" width="10" customWidth="1"/>
    <col min="3611" max="3611" width="9.5" customWidth="1"/>
    <col min="3841" max="3845" width="0" hidden="1" customWidth="1"/>
    <col min="3846" max="3846" width="5.5" customWidth="1"/>
    <col min="3847" max="3847" width="4.375" customWidth="1"/>
    <col min="3848" max="3848" width="14.375" customWidth="1"/>
    <col min="3849" max="3849" width="0" hidden="1" customWidth="1"/>
    <col min="3850" max="3850" width="57.125" customWidth="1"/>
    <col min="3851" max="3851" width="4.375" customWidth="1"/>
    <col min="3852" max="3852" width="13.625" customWidth="1"/>
    <col min="3853" max="3853" width="6.875" customWidth="1"/>
    <col min="3854" max="3854" width="13.5" customWidth="1"/>
    <col min="3855" max="3855" width="12.5" customWidth="1"/>
    <col min="3856" max="3856" width="15.625" customWidth="1"/>
    <col min="3857" max="3857" width="11.5" customWidth="1"/>
    <col min="3858" max="3858" width="14.375" customWidth="1"/>
    <col min="3859" max="3859" width="11.5" customWidth="1"/>
    <col min="3860" max="3860" width="14.375" customWidth="1"/>
    <col min="3861" max="3861" width="9.625" customWidth="1"/>
    <col min="3862" max="3862" width="14.5" customWidth="1"/>
    <col min="3863" max="3863" width="15.625" customWidth="1"/>
    <col min="3864" max="3864" width="25.625" customWidth="1"/>
    <col min="3865" max="3866" width="10" customWidth="1"/>
    <col min="3867" max="3867" width="9.5" customWidth="1"/>
    <col min="4097" max="4101" width="0" hidden="1" customWidth="1"/>
    <col min="4102" max="4102" width="5.5" customWidth="1"/>
    <col min="4103" max="4103" width="4.375" customWidth="1"/>
    <col min="4104" max="4104" width="14.375" customWidth="1"/>
    <col min="4105" max="4105" width="0" hidden="1" customWidth="1"/>
    <col min="4106" max="4106" width="57.125" customWidth="1"/>
    <col min="4107" max="4107" width="4.375" customWidth="1"/>
    <col min="4108" max="4108" width="13.625" customWidth="1"/>
    <col min="4109" max="4109" width="6.875" customWidth="1"/>
    <col min="4110" max="4110" width="13.5" customWidth="1"/>
    <col min="4111" max="4111" width="12.5" customWidth="1"/>
    <col min="4112" max="4112" width="15.625" customWidth="1"/>
    <col min="4113" max="4113" width="11.5" customWidth="1"/>
    <col min="4114" max="4114" width="14.375" customWidth="1"/>
    <col min="4115" max="4115" width="11.5" customWidth="1"/>
    <col min="4116" max="4116" width="14.375" customWidth="1"/>
    <col min="4117" max="4117" width="9.625" customWidth="1"/>
    <col min="4118" max="4118" width="14.5" customWidth="1"/>
    <col min="4119" max="4119" width="15.625" customWidth="1"/>
    <col min="4120" max="4120" width="25.625" customWidth="1"/>
    <col min="4121" max="4122" width="10" customWidth="1"/>
    <col min="4123" max="4123" width="9.5" customWidth="1"/>
    <col min="4353" max="4357" width="0" hidden="1" customWidth="1"/>
    <col min="4358" max="4358" width="5.5" customWidth="1"/>
    <col min="4359" max="4359" width="4.375" customWidth="1"/>
    <col min="4360" max="4360" width="14.375" customWidth="1"/>
    <col min="4361" max="4361" width="0" hidden="1" customWidth="1"/>
    <col min="4362" max="4362" width="57.125" customWidth="1"/>
    <col min="4363" max="4363" width="4.375" customWidth="1"/>
    <col min="4364" max="4364" width="13.625" customWidth="1"/>
    <col min="4365" max="4365" width="6.875" customWidth="1"/>
    <col min="4366" max="4366" width="13.5" customWidth="1"/>
    <col min="4367" max="4367" width="12.5" customWidth="1"/>
    <col min="4368" max="4368" width="15.625" customWidth="1"/>
    <col min="4369" max="4369" width="11.5" customWidth="1"/>
    <col min="4370" max="4370" width="14.375" customWidth="1"/>
    <col min="4371" max="4371" width="11.5" customWidth="1"/>
    <col min="4372" max="4372" width="14.375" customWidth="1"/>
    <col min="4373" max="4373" width="9.625" customWidth="1"/>
    <col min="4374" max="4374" width="14.5" customWidth="1"/>
    <col min="4375" max="4375" width="15.625" customWidth="1"/>
    <col min="4376" max="4376" width="25.625" customWidth="1"/>
    <col min="4377" max="4378" width="10" customWidth="1"/>
    <col min="4379" max="4379" width="9.5" customWidth="1"/>
    <col min="4609" max="4613" width="0" hidden="1" customWidth="1"/>
    <col min="4614" max="4614" width="5.5" customWidth="1"/>
    <col min="4615" max="4615" width="4.375" customWidth="1"/>
    <col min="4616" max="4616" width="14.375" customWidth="1"/>
    <col min="4617" max="4617" width="0" hidden="1" customWidth="1"/>
    <col min="4618" max="4618" width="57.125" customWidth="1"/>
    <col min="4619" max="4619" width="4.375" customWidth="1"/>
    <col min="4620" max="4620" width="13.625" customWidth="1"/>
    <col min="4621" max="4621" width="6.875" customWidth="1"/>
    <col min="4622" max="4622" width="13.5" customWidth="1"/>
    <col min="4623" max="4623" width="12.5" customWidth="1"/>
    <col min="4624" max="4624" width="15.625" customWidth="1"/>
    <col min="4625" max="4625" width="11.5" customWidth="1"/>
    <col min="4626" max="4626" width="14.375" customWidth="1"/>
    <col min="4627" max="4627" width="11.5" customWidth="1"/>
    <col min="4628" max="4628" width="14.375" customWidth="1"/>
    <col min="4629" max="4629" width="9.625" customWidth="1"/>
    <col min="4630" max="4630" width="14.5" customWidth="1"/>
    <col min="4631" max="4631" width="15.625" customWidth="1"/>
    <col min="4632" max="4632" width="25.625" customWidth="1"/>
    <col min="4633" max="4634" width="10" customWidth="1"/>
    <col min="4635" max="4635" width="9.5" customWidth="1"/>
    <col min="4865" max="4869" width="0" hidden="1" customWidth="1"/>
    <col min="4870" max="4870" width="5.5" customWidth="1"/>
    <col min="4871" max="4871" width="4.375" customWidth="1"/>
    <col min="4872" max="4872" width="14.375" customWidth="1"/>
    <col min="4873" max="4873" width="0" hidden="1" customWidth="1"/>
    <col min="4874" max="4874" width="57.125" customWidth="1"/>
    <col min="4875" max="4875" width="4.375" customWidth="1"/>
    <col min="4876" max="4876" width="13.625" customWidth="1"/>
    <col min="4877" max="4877" width="6.875" customWidth="1"/>
    <col min="4878" max="4878" width="13.5" customWidth="1"/>
    <col min="4879" max="4879" width="12.5" customWidth="1"/>
    <col min="4880" max="4880" width="15.625" customWidth="1"/>
    <col min="4881" max="4881" width="11.5" customWidth="1"/>
    <col min="4882" max="4882" width="14.375" customWidth="1"/>
    <col min="4883" max="4883" width="11.5" customWidth="1"/>
    <col min="4884" max="4884" width="14.375" customWidth="1"/>
    <col min="4885" max="4885" width="9.625" customWidth="1"/>
    <col min="4886" max="4886" width="14.5" customWidth="1"/>
    <col min="4887" max="4887" width="15.625" customWidth="1"/>
    <col min="4888" max="4888" width="25.625" customWidth="1"/>
    <col min="4889" max="4890" width="10" customWidth="1"/>
    <col min="4891" max="4891" width="9.5" customWidth="1"/>
    <col min="5121" max="5125" width="0" hidden="1" customWidth="1"/>
    <col min="5126" max="5126" width="5.5" customWidth="1"/>
    <col min="5127" max="5127" width="4.375" customWidth="1"/>
    <col min="5128" max="5128" width="14.375" customWidth="1"/>
    <col min="5129" max="5129" width="0" hidden="1" customWidth="1"/>
    <col min="5130" max="5130" width="57.125" customWidth="1"/>
    <col min="5131" max="5131" width="4.375" customWidth="1"/>
    <col min="5132" max="5132" width="13.625" customWidth="1"/>
    <col min="5133" max="5133" width="6.875" customWidth="1"/>
    <col min="5134" max="5134" width="13.5" customWidth="1"/>
    <col min="5135" max="5135" width="12.5" customWidth="1"/>
    <col min="5136" max="5136" width="15.625" customWidth="1"/>
    <col min="5137" max="5137" width="11.5" customWidth="1"/>
    <col min="5138" max="5138" width="14.375" customWidth="1"/>
    <col min="5139" max="5139" width="11.5" customWidth="1"/>
    <col min="5140" max="5140" width="14.375" customWidth="1"/>
    <col min="5141" max="5141" width="9.625" customWidth="1"/>
    <col min="5142" max="5142" width="14.5" customWidth="1"/>
    <col min="5143" max="5143" width="15.625" customWidth="1"/>
    <col min="5144" max="5144" width="25.625" customWidth="1"/>
    <col min="5145" max="5146" width="10" customWidth="1"/>
    <col min="5147" max="5147" width="9.5" customWidth="1"/>
    <col min="5377" max="5381" width="0" hidden="1" customWidth="1"/>
    <col min="5382" max="5382" width="5.5" customWidth="1"/>
    <col min="5383" max="5383" width="4.375" customWidth="1"/>
    <col min="5384" max="5384" width="14.375" customWidth="1"/>
    <col min="5385" max="5385" width="0" hidden="1" customWidth="1"/>
    <col min="5386" max="5386" width="57.125" customWidth="1"/>
    <col min="5387" max="5387" width="4.375" customWidth="1"/>
    <col min="5388" max="5388" width="13.625" customWidth="1"/>
    <col min="5389" max="5389" width="6.875" customWidth="1"/>
    <col min="5390" max="5390" width="13.5" customWidth="1"/>
    <col min="5391" max="5391" width="12.5" customWidth="1"/>
    <col min="5392" max="5392" width="15.625" customWidth="1"/>
    <col min="5393" max="5393" width="11.5" customWidth="1"/>
    <col min="5394" max="5394" width="14.375" customWidth="1"/>
    <col min="5395" max="5395" width="11.5" customWidth="1"/>
    <col min="5396" max="5396" width="14.375" customWidth="1"/>
    <col min="5397" max="5397" width="9.625" customWidth="1"/>
    <col min="5398" max="5398" width="14.5" customWidth="1"/>
    <col min="5399" max="5399" width="15.625" customWidth="1"/>
    <col min="5400" max="5400" width="25.625" customWidth="1"/>
    <col min="5401" max="5402" width="10" customWidth="1"/>
    <col min="5403" max="5403" width="9.5" customWidth="1"/>
    <col min="5633" max="5637" width="0" hidden="1" customWidth="1"/>
    <col min="5638" max="5638" width="5.5" customWidth="1"/>
    <col min="5639" max="5639" width="4.375" customWidth="1"/>
    <col min="5640" max="5640" width="14.375" customWidth="1"/>
    <col min="5641" max="5641" width="0" hidden="1" customWidth="1"/>
    <col min="5642" max="5642" width="57.125" customWidth="1"/>
    <col min="5643" max="5643" width="4.375" customWidth="1"/>
    <col min="5644" max="5644" width="13.625" customWidth="1"/>
    <col min="5645" max="5645" width="6.875" customWidth="1"/>
    <col min="5646" max="5646" width="13.5" customWidth="1"/>
    <col min="5647" max="5647" width="12.5" customWidth="1"/>
    <col min="5648" max="5648" width="15.625" customWidth="1"/>
    <col min="5649" max="5649" width="11.5" customWidth="1"/>
    <col min="5650" max="5650" width="14.375" customWidth="1"/>
    <col min="5651" max="5651" width="11.5" customWidth="1"/>
    <col min="5652" max="5652" width="14.375" customWidth="1"/>
    <col min="5653" max="5653" width="9.625" customWidth="1"/>
    <col min="5654" max="5654" width="14.5" customWidth="1"/>
    <col min="5655" max="5655" width="15.625" customWidth="1"/>
    <col min="5656" max="5656" width="25.625" customWidth="1"/>
    <col min="5657" max="5658" width="10" customWidth="1"/>
    <col min="5659" max="5659" width="9.5" customWidth="1"/>
    <col min="5889" max="5893" width="0" hidden="1" customWidth="1"/>
    <col min="5894" max="5894" width="5.5" customWidth="1"/>
    <col min="5895" max="5895" width="4.375" customWidth="1"/>
    <col min="5896" max="5896" width="14.375" customWidth="1"/>
    <col min="5897" max="5897" width="0" hidden="1" customWidth="1"/>
    <col min="5898" max="5898" width="57.125" customWidth="1"/>
    <col min="5899" max="5899" width="4.375" customWidth="1"/>
    <col min="5900" max="5900" width="13.625" customWidth="1"/>
    <col min="5901" max="5901" width="6.875" customWidth="1"/>
    <col min="5902" max="5902" width="13.5" customWidth="1"/>
    <col min="5903" max="5903" width="12.5" customWidth="1"/>
    <col min="5904" max="5904" width="15.625" customWidth="1"/>
    <col min="5905" max="5905" width="11.5" customWidth="1"/>
    <col min="5906" max="5906" width="14.375" customWidth="1"/>
    <col min="5907" max="5907" width="11.5" customWidth="1"/>
    <col min="5908" max="5908" width="14.375" customWidth="1"/>
    <col min="5909" max="5909" width="9.625" customWidth="1"/>
    <col min="5910" max="5910" width="14.5" customWidth="1"/>
    <col min="5911" max="5911" width="15.625" customWidth="1"/>
    <col min="5912" max="5912" width="25.625" customWidth="1"/>
    <col min="5913" max="5914" width="10" customWidth="1"/>
    <col min="5915" max="5915" width="9.5" customWidth="1"/>
    <col min="6145" max="6149" width="0" hidden="1" customWidth="1"/>
    <col min="6150" max="6150" width="5.5" customWidth="1"/>
    <col min="6151" max="6151" width="4.375" customWidth="1"/>
    <col min="6152" max="6152" width="14.375" customWidth="1"/>
    <col min="6153" max="6153" width="0" hidden="1" customWidth="1"/>
    <col min="6154" max="6154" width="57.125" customWidth="1"/>
    <col min="6155" max="6155" width="4.375" customWidth="1"/>
    <col min="6156" max="6156" width="13.625" customWidth="1"/>
    <col min="6157" max="6157" width="6.875" customWidth="1"/>
    <col min="6158" max="6158" width="13.5" customWidth="1"/>
    <col min="6159" max="6159" width="12.5" customWidth="1"/>
    <col min="6160" max="6160" width="15.625" customWidth="1"/>
    <col min="6161" max="6161" width="11.5" customWidth="1"/>
    <col min="6162" max="6162" width="14.375" customWidth="1"/>
    <col min="6163" max="6163" width="11.5" customWidth="1"/>
    <col min="6164" max="6164" width="14.375" customWidth="1"/>
    <col min="6165" max="6165" width="9.625" customWidth="1"/>
    <col min="6166" max="6166" width="14.5" customWidth="1"/>
    <col min="6167" max="6167" width="15.625" customWidth="1"/>
    <col min="6168" max="6168" width="25.625" customWidth="1"/>
    <col min="6169" max="6170" width="10" customWidth="1"/>
    <col min="6171" max="6171" width="9.5" customWidth="1"/>
    <col min="6401" max="6405" width="0" hidden="1" customWidth="1"/>
    <col min="6406" max="6406" width="5.5" customWidth="1"/>
    <col min="6407" max="6407" width="4.375" customWidth="1"/>
    <col min="6408" max="6408" width="14.375" customWidth="1"/>
    <col min="6409" max="6409" width="0" hidden="1" customWidth="1"/>
    <col min="6410" max="6410" width="57.125" customWidth="1"/>
    <col min="6411" max="6411" width="4.375" customWidth="1"/>
    <col min="6412" max="6412" width="13.625" customWidth="1"/>
    <col min="6413" max="6413" width="6.875" customWidth="1"/>
    <col min="6414" max="6414" width="13.5" customWidth="1"/>
    <col min="6415" max="6415" width="12.5" customWidth="1"/>
    <col min="6416" max="6416" width="15.625" customWidth="1"/>
    <col min="6417" max="6417" width="11.5" customWidth="1"/>
    <col min="6418" max="6418" width="14.375" customWidth="1"/>
    <col min="6419" max="6419" width="11.5" customWidth="1"/>
    <col min="6420" max="6420" width="14.375" customWidth="1"/>
    <col min="6421" max="6421" width="9.625" customWidth="1"/>
    <col min="6422" max="6422" width="14.5" customWidth="1"/>
    <col min="6423" max="6423" width="15.625" customWidth="1"/>
    <col min="6424" max="6424" width="25.625" customWidth="1"/>
    <col min="6425" max="6426" width="10" customWidth="1"/>
    <col min="6427" max="6427" width="9.5" customWidth="1"/>
    <col min="6657" max="6661" width="0" hidden="1" customWidth="1"/>
    <col min="6662" max="6662" width="5.5" customWidth="1"/>
    <col min="6663" max="6663" width="4.375" customWidth="1"/>
    <col min="6664" max="6664" width="14.375" customWidth="1"/>
    <col min="6665" max="6665" width="0" hidden="1" customWidth="1"/>
    <col min="6666" max="6666" width="57.125" customWidth="1"/>
    <col min="6667" max="6667" width="4.375" customWidth="1"/>
    <col min="6668" max="6668" width="13.625" customWidth="1"/>
    <col min="6669" max="6669" width="6.875" customWidth="1"/>
    <col min="6670" max="6670" width="13.5" customWidth="1"/>
    <col min="6671" max="6671" width="12.5" customWidth="1"/>
    <col min="6672" max="6672" width="15.625" customWidth="1"/>
    <col min="6673" max="6673" width="11.5" customWidth="1"/>
    <col min="6674" max="6674" width="14.375" customWidth="1"/>
    <col min="6675" max="6675" width="11.5" customWidth="1"/>
    <col min="6676" max="6676" width="14.375" customWidth="1"/>
    <col min="6677" max="6677" width="9.625" customWidth="1"/>
    <col min="6678" max="6678" width="14.5" customWidth="1"/>
    <col min="6679" max="6679" width="15.625" customWidth="1"/>
    <col min="6680" max="6680" width="25.625" customWidth="1"/>
    <col min="6681" max="6682" width="10" customWidth="1"/>
    <col min="6683" max="6683" width="9.5" customWidth="1"/>
    <col min="6913" max="6917" width="0" hidden="1" customWidth="1"/>
    <col min="6918" max="6918" width="5.5" customWidth="1"/>
    <col min="6919" max="6919" width="4.375" customWidth="1"/>
    <col min="6920" max="6920" width="14.375" customWidth="1"/>
    <col min="6921" max="6921" width="0" hidden="1" customWidth="1"/>
    <col min="6922" max="6922" width="57.125" customWidth="1"/>
    <col min="6923" max="6923" width="4.375" customWidth="1"/>
    <col min="6924" max="6924" width="13.625" customWidth="1"/>
    <col min="6925" max="6925" width="6.875" customWidth="1"/>
    <col min="6926" max="6926" width="13.5" customWidth="1"/>
    <col min="6927" max="6927" width="12.5" customWidth="1"/>
    <col min="6928" max="6928" width="15.625" customWidth="1"/>
    <col min="6929" max="6929" width="11.5" customWidth="1"/>
    <col min="6930" max="6930" width="14.375" customWidth="1"/>
    <col min="6931" max="6931" width="11.5" customWidth="1"/>
    <col min="6932" max="6932" width="14.375" customWidth="1"/>
    <col min="6933" max="6933" width="9.625" customWidth="1"/>
    <col min="6934" max="6934" width="14.5" customWidth="1"/>
    <col min="6935" max="6935" width="15.625" customWidth="1"/>
    <col min="6936" max="6936" width="25.625" customWidth="1"/>
    <col min="6937" max="6938" width="10" customWidth="1"/>
    <col min="6939" max="6939" width="9.5" customWidth="1"/>
    <col min="7169" max="7173" width="0" hidden="1" customWidth="1"/>
    <col min="7174" max="7174" width="5.5" customWidth="1"/>
    <col min="7175" max="7175" width="4.375" customWidth="1"/>
    <col min="7176" max="7176" width="14.375" customWidth="1"/>
    <col min="7177" max="7177" width="0" hidden="1" customWidth="1"/>
    <col min="7178" max="7178" width="57.125" customWidth="1"/>
    <col min="7179" max="7179" width="4.375" customWidth="1"/>
    <col min="7180" max="7180" width="13.625" customWidth="1"/>
    <col min="7181" max="7181" width="6.875" customWidth="1"/>
    <col min="7182" max="7182" width="13.5" customWidth="1"/>
    <col min="7183" max="7183" width="12.5" customWidth="1"/>
    <col min="7184" max="7184" width="15.625" customWidth="1"/>
    <col min="7185" max="7185" width="11.5" customWidth="1"/>
    <col min="7186" max="7186" width="14.375" customWidth="1"/>
    <col min="7187" max="7187" width="11.5" customWidth="1"/>
    <col min="7188" max="7188" width="14.375" customWidth="1"/>
    <col min="7189" max="7189" width="9.625" customWidth="1"/>
    <col min="7190" max="7190" width="14.5" customWidth="1"/>
    <col min="7191" max="7191" width="15.625" customWidth="1"/>
    <col min="7192" max="7192" width="25.625" customWidth="1"/>
    <col min="7193" max="7194" width="10" customWidth="1"/>
    <col min="7195" max="7195" width="9.5" customWidth="1"/>
    <col min="7425" max="7429" width="0" hidden="1" customWidth="1"/>
    <col min="7430" max="7430" width="5.5" customWidth="1"/>
    <col min="7431" max="7431" width="4.375" customWidth="1"/>
    <col min="7432" max="7432" width="14.375" customWidth="1"/>
    <col min="7433" max="7433" width="0" hidden="1" customWidth="1"/>
    <col min="7434" max="7434" width="57.125" customWidth="1"/>
    <col min="7435" max="7435" width="4.375" customWidth="1"/>
    <col min="7436" max="7436" width="13.625" customWidth="1"/>
    <col min="7437" max="7437" width="6.875" customWidth="1"/>
    <col min="7438" max="7438" width="13.5" customWidth="1"/>
    <col min="7439" max="7439" width="12.5" customWidth="1"/>
    <col min="7440" max="7440" width="15.625" customWidth="1"/>
    <col min="7441" max="7441" width="11.5" customWidth="1"/>
    <col min="7442" max="7442" width="14.375" customWidth="1"/>
    <col min="7443" max="7443" width="11.5" customWidth="1"/>
    <col min="7444" max="7444" width="14.375" customWidth="1"/>
    <col min="7445" max="7445" width="9.625" customWidth="1"/>
    <col min="7446" max="7446" width="14.5" customWidth="1"/>
    <col min="7447" max="7447" width="15.625" customWidth="1"/>
    <col min="7448" max="7448" width="25.625" customWidth="1"/>
    <col min="7449" max="7450" width="10" customWidth="1"/>
    <col min="7451" max="7451" width="9.5" customWidth="1"/>
    <col min="7681" max="7685" width="0" hidden="1" customWidth="1"/>
    <col min="7686" max="7686" width="5.5" customWidth="1"/>
    <col min="7687" max="7687" width="4.375" customWidth="1"/>
    <col min="7688" max="7688" width="14.375" customWidth="1"/>
    <col min="7689" max="7689" width="0" hidden="1" customWidth="1"/>
    <col min="7690" max="7690" width="57.125" customWidth="1"/>
    <col min="7691" max="7691" width="4.375" customWidth="1"/>
    <col min="7692" max="7692" width="13.625" customWidth="1"/>
    <col min="7693" max="7693" width="6.875" customWidth="1"/>
    <col min="7694" max="7694" width="13.5" customWidth="1"/>
    <col min="7695" max="7695" width="12.5" customWidth="1"/>
    <col min="7696" max="7696" width="15.625" customWidth="1"/>
    <col min="7697" max="7697" width="11.5" customWidth="1"/>
    <col min="7698" max="7698" width="14.375" customWidth="1"/>
    <col min="7699" max="7699" width="11.5" customWidth="1"/>
    <col min="7700" max="7700" width="14.375" customWidth="1"/>
    <col min="7701" max="7701" width="9.625" customWidth="1"/>
    <col min="7702" max="7702" width="14.5" customWidth="1"/>
    <col min="7703" max="7703" width="15.625" customWidth="1"/>
    <col min="7704" max="7704" width="25.625" customWidth="1"/>
    <col min="7705" max="7706" width="10" customWidth="1"/>
    <col min="7707" max="7707" width="9.5" customWidth="1"/>
    <col min="7937" max="7941" width="0" hidden="1" customWidth="1"/>
    <col min="7942" max="7942" width="5.5" customWidth="1"/>
    <col min="7943" max="7943" width="4.375" customWidth="1"/>
    <col min="7944" max="7944" width="14.375" customWidth="1"/>
    <col min="7945" max="7945" width="0" hidden="1" customWidth="1"/>
    <col min="7946" max="7946" width="57.125" customWidth="1"/>
    <col min="7947" max="7947" width="4.375" customWidth="1"/>
    <col min="7948" max="7948" width="13.625" customWidth="1"/>
    <col min="7949" max="7949" width="6.875" customWidth="1"/>
    <col min="7950" max="7950" width="13.5" customWidth="1"/>
    <col min="7951" max="7951" width="12.5" customWidth="1"/>
    <col min="7952" max="7952" width="15.625" customWidth="1"/>
    <col min="7953" max="7953" width="11.5" customWidth="1"/>
    <col min="7954" max="7954" width="14.375" customWidth="1"/>
    <col min="7955" max="7955" width="11.5" customWidth="1"/>
    <col min="7956" max="7956" width="14.375" customWidth="1"/>
    <col min="7957" max="7957" width="9.625" customWidth="1"/>
    <col min="7958" max="7958" width="14.5" customWidth="1"/>
    <col min="7959" max="7959" width="15.625" customWidth="1"/>
    <col min="7960" max="7960" width="25.625" customWidth="1"/>
    <col min="7961" max="7962" width="10" customWidth="1"/>
    <col min="7963" max="7963" width="9.5" customWidth="1"/>
    <col min="8193" max="8197" width="0" hidden="1" customWidth="1"/>
    <col min="8198" max="8198" width="5.5" customWidth="1"/>
    <col min="8199" max="8199" width="4.375" customWidth="1"/>
    <col min="8200" max="8200" width="14.375" customWidth="1"/>
    <col min="8201" max="8201" width="0" hidden="1" customWidth="1"/>
    <col min="8202" max="8202" width="57.125" customWidth="1"/>
    <col min="8203" max="8203" width="4.375" customWidth="1"/>
    <col min="8204" max="8204" width="13.625" customWidth="1"/>
    <col min="8205" max="8205" width="6.875" customWidth="1"/>
    <col min="8206" max="8206" width="13.5" customWidth="1"/>
    <col min="8207" max="8207" width="12.5" customWidth="1"/>
    <col min="8208" max="8208" width="15.625" customWidth="1"/>
    <col min="8209" max="8209" width="11.5" customWidth="1"/>
    <col min="8210" max="8210" width="14.375" customWidth="1"/>
    <col min="8211" max="8211" width="11.5" customWidth="1"/>
    <col min="8212" max="8212" width="14.375" customWidth="1"/>
    <col min="8213" max="8213" width="9.625" customWidth="1"/>
    <col min="8214" max="8214" width="14.5" customWidth="1"/>
    <col min="8215" max="8215" width="15.625" customWidth="1"/>
    <col min="8216" max="8216" width="25.625" customWidth="1"/>
    <col min="8217" max="8218" width="10" customWidth="1"/>
    <col min="8219" max="8219" width="9.5" customWidth="1"/>
    <col min="8449" max="8453" width="0" hidden="1" customWidth="1"/>
    <col min="8454" max="8454" width="5.5" customWidth="1"/>
    <col min="8455" max="8455" width="4.375" customWidth="1"/>
    <col min="8456" max="8456" width="14.375" customWidth="1"/>
    <col min="8457" max="8457" width="0" hidden="1" customWidth="1"/>
    <col min="8458" max="8458" width="57.125" customWidth="1"/>
    <col min="8459" max="8459" width="4.375" customWidth="1"/>
    <col min="8460" max="8460" width="13.625" customWidth="1"/>
    <col min="8461" max="8461" width="6.875" customWidth="1"/>
    <col min="8462" max="8462" width="13.5" customWidth="1"/>
    <col min="8463" max="8463" width="12.5" customWidth="1"/>
    <col min="8464" max="8464" width="15.625" customWidth="1"/>
    <col min="8465" max="8465" width="11.5" customWidth="1"/>
    <col min="8466" max="8466" width="14.375" customWidth="1"/>
    <col min="8467" max="8467" width="11.5" customWidth="1"/>
    <col min="8468" max="8468" width="14.375" customWidth="1"/>
    <col min="8469" max="8469" width="9.625" customWidth="1"/>
    <col min="8470" max="8470" width="14.5" customWidth="1"/>
    <col min="8471" max="8471" width="15.625" customWidth="1"/>
    <col min="8472" max="8472" width="25.625" customWidth="1"/>
    <col min="8473" max="8474" width="10" customWidth="1"/>
    <col min="8475" max="8475" width="9.5" customWidth="1"/>
    <col min="8705" max="8709" width="0" hidden="1" customWidth="1"/>
    <col min="8710" max="8710" width="5.5" customWidth="1"/>
    <col min="8711" max="8711" width="4.375" customWidth="1"/>
    <col min="8712" max="8712" width="14.375" customWidth="1"/>
    <col min="8713" max="8713" width="0" hidden="1" customWidth="1"/>
    <col min="8714" max="8714" width="57.125" customWidth="1"/>
    <col min="8715" max="8715" width="4.375" customWidth="1"/>
    <col min="8716" max="8716" width="13.625" customWidth="1"/>
    <col min="8717" max="8717" width="6.875" customWidth="1"/>
    <col min="8718" max="8718" width="13.5" customWidth="1"/>
    <col min="8719" max="8719" width="12.5" customWidth="1"/>
    <col min="8720" max="8720" width="15.625" customWidth="1"/>
    <col min="8721" max="8721" width="11.5" customWidth="1"/>
    <col min="8722" max="8722" width="14.375" customWidth="1"/>
    <col min="8723" max="8723" width="11.5" customWidth="1"/>
    <col min="8724" max="8724" width="14.375" customWidth="1"/>
    <col min="8725" max="8725" width="9.625" customWidth="1"/>
    <col min="8726" max="8726" width="14.5" customWidth="1"/>
    <col min="8727" max="8727" width="15.625" customWidth="1"/>
    <col min="8728" max="8728" width="25.625" customWidth="1"/>
    <col min="8729" max="8730" width="10" customWidth="1"/>
    <col min="8731" max="8731" width="9.5" customWidth="1"/>
    <col min="8961" max="8965" width="0" hidden="1" customWidth="1"/>
    <col min="8966" max="8966" width="5.5" customWidth="1"/>
    <col min="8967" max="8967" width="4.375" customWidth="1"/>
    <col min="8968" max="8968" width="14.375" customWidth="1"/>
    <col min="8969" max="8969" width="0" hidden="1" customWidth="1"/>
    <col min="8970" max="8970" width="57.125" customWidth="1"/>
    <col min="8971" max="8971" width="4.375" customWidth="1"/>
    <col min="8972" max="8972" width="13.625" customWidth="1"/>
    <col min="8973" max="8973" width="6.875" customWidth="1"/>
    <col min="8974" max="8974" width="13.5" customWidth="1"/>
    <col min="8975" max="8975" width="12.5" customWidth="1"/>
    <col min="8976" max="8976" width="15.625" customWidth="1"/>
    <col min="8977" max="8977" width="11.5" customWidth="1"/>
    <col min="8978" max="8978" width="14.375" customWidth="1"/>
    <col min="8979" max="8979" width="11.5" customWidth="1"/>
    <col min="8980" max="8980" width="14.375" customWidth="1"/>
    <col min="8981" max="8981" width="9.625" customWidth="1"/>
    <col min="8982" max="8982" width="14.5" customWidth="1"/>
    <col min="8983" max="8983" width="15.625" customWidth="1"/>
    <col min="8984" max="8984" width="25.625" customWidth="1"/>
    <col min="8985" max="8986" width="10" customWidth="1"/>
    <col min="8987" max="8987" width="9.5" customWidth="1"/>
    <col min="9217" max="9221" width="0" hidden="1" customWidth="1"/>
    <col min="9222" max="9222" width="5.5" customWidth="1"/>
    <col min="9223" max="9223" width="4.375" customWidth="1"/>
    <col min="9224" max="9224" width="14.375" customWidth="1"/>
    <col min="9225" max="9225" width="0" hidden="1" customWidth="1"/>
    <col min="9226" max="9226" width="57.125" customWidth="1"/>
    <col min="9227" max="9227" width="4.375" customWidth="1"/>
    <col min="9228" max="9228" width="13.625" customWidth="1"/>
    <col min="9229" max="9229" width="6.875" customWidth="1"/>
    <col min="9230" max="9230" width="13.5" customWidth="1"/>
    <col min="9231" max="9231" width="12.5" customWidth="1"/>
    <col min="9232" max="9232" width="15.625" customWidth="1"/>
    <col min="9233" max="9233" width="11.5" customWidth="1"/>
    <col min="9234" max="9234" width="14.375" customWidth="1"/>
    <col min="9235" max="9235" width="11.5" customWidth="1"/>
    <col min="9236" max="9236" width="14.375" customWidth="1"/>
    <col min="9237" max="9237" width="9.625" customWidth="1"/>
    <col min="9238" max="9238" width="14.5" customWidth="1"/>
    <col min="9239" max="9239" width="15.625" customWidth="1"/>
    <col min="9240" max="9240" width="25.625" customWidth="1"/>
    <col min="9241" max="9242" width="10" customWidth="1"/>
    <col min="9243" max="9243" width="9.5" customWidth="1"/>
    <col min="9473" max="9477" width="0" hidden="1" customWidth="1"/>
    <col min="9478" max="9478" width="5.5" customWidth="1"/>
    <col min="9479" max="9479" width="4.375" customWidth="1"/>
    <col min="9480" max="9480" width="14.375" customWidth="1"/>
    <col min="9481" max="9481" width="0" hidden="1" customWidth="1"/>
    <col min="9482" max="9482" width="57.125" customWidth="1"/>
    <col min="9483" max="9483" width="4.375" customWidth="1"/>
    <col min="9484" max="9484" width="13.625" customWidth="1"/>
    <col min="9485" max="9485" width="6.875" customWidth="1"/>
    <col min="9486" max="9486" width="13.5" customWidth="1"/>
    <col min="9487" max="9487" width="12.5" customWidth="1"/>
    <col min="9488" max="9488" width="15.625" customWidth="1"/>
    <col min="9489" max="9489" width="11.5" customWidth="1"/>
    <col min="9490" max="9490" width="14.375" customWidth="1"/>
    <col min="9491" max="9491" width="11.5" customWidth="1"/>
    <col min="9492" max="9492" width="14.375" customWidth="1"/>
    <col min="9493" max="9493" width="9.625" customWidth="1"/>
    <col min="9494" max="9494" width="14.5" customWidth="1"/>
    <col min="9495" max="9495" width="15.625" customWidth="1"/>
    <col min="9496" max="9496" width="25.625" customWidth="1"/>
    <col min="9497" max="9498" width="10" customWidth="1"/>
    <col min="9499" max="9499" width="9.5" customWidth="1"/>
    <col min="9729" max="9733" width="0" hidden="1" customWidth="1"/>
    <col min="9734" max="9734" width="5.5" customWidth="1"/>
    <col min="9735" max="9735" width="4.375" customWidth="1"/>
    <col min="9736" max="9736" width="14.375" customWidth="1"/>
    <col min="9737" max="9737" width="0" hidden="1" customWidth="1"/>
    <col min="9738" max="9738" width="57.125" customWidth="1"/>
    <col min="9739" max="9739" width="4.375" customWidth="1"/>
    <col min="9740" max="9740" width="13.625" customWidth="1"/>
    <col min="9741" max="9741" width="6.875" customWidth="1"/>
    <col min="9742" max="9742" width="13.5" customWidth="1"/>
    <col min="9743" max="9743" width="12.5" customWidth="1"/>
    <col min="9744" max="9744" width="15.625" customWidth="1"/>
    <col min="9745" max="9745" width="11.5" customWidth="1"/>
    <col min="9746" max="9746" width="14.375" customWidth="1"/>
    <col min="9747" max="9747" width="11.5" customWidth="1"/>
    <col min="9748" max="9748" width="14.375" customWidth="1"/>
    <col min="9749" max="9749" width="9.625" customWidth="1"/>
    <col min="9750" max="9750" width="14.5" customWidth="1"/>
    <col min="9751" max="9751" width="15.625" customWidth="1"/>
    <col min="9752" max="9752" width="25.625" customWidth="1"/>
    <col min="9753" max="9754" width="10" customWidth="1"/>
    <col min="9755" max="9755" width="9.5" customWidth="1"/>
    <col min="9985" max="9989" width="0" hidden="1" customWidth="1"/>
    <col min="9990" max="9990" width="5.5" customWidth="1"/>
    <col min="9991" max="9991" width="4.375" customWidth="1"/>
    <col min="9992" max="9992" width="14.375" customWidth="1"/>
    <col min="9993" max="9993" width="0" hidden="1" customWidth="1"/>
    <col min="9994" max="9994" width="57.125" customWidth="1"/>
    <col min="9995" max="9995" width="4.375" customWidth="1"/>
    <col min="9996" max="9996" width="13.625" customWidth="1"/>
    <col min="9997" max="9997" width="6.875" customWidth="1"/>
    <col min="9998" max="9998" width="13.5" customWidth="1"/>
    <col min="9999" max="9999" width="12.5" customWidth="1"/>
    <col min="10000" max="10000" width="15.625" customWidth="1"/>
    <col min="10001" max="10001" width="11.5" customWidth="1"/>
    <col min="10002" max="10002" width="14.375" customWidth="1"/>
    <col min="10003" max="10003" width="11.5" customWidth="1"/>
    <col min="10004" max="10004" width="14.375" customWidth="1"/>
    <col min="10005" max="10005" width="9.625" customWidth="1"/>
    <col min="10006" max="10006" width="14.5" customWidth="1"/>
    <col min="10007" max="10007" width="15.625" customWidth="1"/>
    <col min="10008" max="10008" width="25.625" customWidth="1"/>
    <col min="10009" max="10010" width="10" customWidth="1"/>
    <col min="10011" max="10011" width="9.5" customWidth="1"/>
    <col min="10241" max="10245" width="0" hidden="1" customWidth="1"/>
    <col min="10246" max="10246" width="5.5" customWidth="1"/>
    <col min="10247" max="10247" width="4.375" customWidth="1"/>
    <col min="10248" max="10248" width="14.375" customWidth="1"/>
    <col min="10249" max="10249" width="0" hidden="1" customWidth="1"/>
    <col min="10250" max="10250" width="57.125" customWidth="1"/>
    <col min="10251" max="10251" width="4.375" customWidth="1"/>
    <col min="10252" max="10252" width="13.625" customWidth="1"/>
    <col min="10253" max="10253" width="6.875" customWidth="1"/>
    <col min="10254" max="10254" width="13.5" customWidth="1"/>
    <col min="10255" max="10255" width="12.5" customWidth="1"/>
    <col min="10256" max="10256" width="15.625" customWidth="1"/>
    <col min="10257" max="10257" width="11.5" customWidth="1"/>
    <col min="10258" max="10258" width="14.375" customWidth="1"/>
    <col min="10259" max="10259" width="11.5" customWidth="1"/>
    <col min="10260" max="10260" width="14.375" customWidth="1"/>
    <col min="10261" max="10261" width="9.625" customWidth="1"/>
    <col min="10262" max="10262" width="14.5" customWidth="1"/>
    <col min="10263" max="10263" width="15.625" customWidth="1"/>
    <col min="10264" max="10264" width="25.625" customWidth="1"/>
    <col min="10265" max="10266" width="10" customWidth="1"/>
    <col min="10267" max="10267" width="9.5" customWidth="1"/>
    <col min="10497" max="10501" width="0" hidden="1" customWidth="1"/>
    <col min="10502" max="10502" width="5.5" customWidth="1"/>
    <col min="10503" max="10503" width="4.375" customWidth="1"/>
    <col min="10504" max="10504" width="14.375" customWidth="1"/>
    <col min="10505" max="10505" width="0" hidden="1" customWidth="1"/>
    <col min="10506" max="10506" width="57.125" customWidth="1"/>
    <col min="10507" max="10507" width="4.375" customWidth="1"/>
    <col min="10508" max="10508" width="13.625" customWidth="1"/>
    <col min="10509" max="10509" width="6.875" customWidth="1"/>
    <col min="10510" max="10510" width="13.5" customWidth="1"/>
    <col min="10511" max="10511" width="12.5" customWidth="1"/>
    <col min="10512" max="10512" width="15.625" customWidth="1"/>
    <col min="10513" max="10513" width="11.5" customWidth="1"/>
    <col min="10514" max="10514" width="14.375" customWidth="1"/>
    <col min="10515" max="10515" width="11.5" customWidth="1"/>
    <col min="10516" max="10516" width="14.375" customWidth="1"/>
    <col min="10517" max="10517" width="9.625" customWidth="1"/>
    <col min="10518" max="10518" width="14.5" customWidth="1"/>
    <col min="10519" max="10519" width="15.625" customWidth="1"/>
    <col min="10520" max="10520" width="25.625" customWidth="1"/>
    <col min="10521" max="10522" width="10" customWidth="1"/>
    <col min="10523" max="10523" width="9.5" customWidth="1"/>
    <col min="10753" max="10757" width="0" hidden="1" customWidth="1"/>
    <col min="10758" max="10758" width="5.5" customWidth="1"/>
    <col min="10759" max="10759" width="4.375" customWidth="1"/>
    <col min="10760" max="10760" width="14.375" customWidth="1"/>
    <col min="10761" max="10761" width="0" hidden="1" customWidth="1"/>
    <col min="10762" max="10762" width="57.125" customWidth="1"/>
    <col min="10763" max="10763" width="4.375" customWidth="1"/>
    <col min="10764" max="10764" width="13.625" customWidth="1"/>
    <col min="10765" max="10765" width="6.875" customWidth="1"/>
    <col min="10766" max="10766" width="13.5" customWidth="1"/>
    <col min="10767" max="10767" width="12.5" customWidth="1"/>
    <col min="10768" max="10768" width="15.625" customWidth="1"/>
    <col min="10769" max="10769" width="11.5" customWidth="1"/>
    <col min="10770" max="10770" width="14.375" customWidth="1"/>
    <col min="10771" max="10771" width="11.5" customWidth="1"/>
    <col min="10772" max="10772" width="14.375" customWidth="1"/>
    <col min="10773" max="10773" width="9.625" customWidth="1"/>
    <col min="10774" max="10774" width="14.5" customWidth="1"/>
    <col min="10775" max="10775" width="15.625" customWidth="1"/>
    <col min="10776" max="10776" width="25.625" customWidth="1"/>
    <col min="10777" max="10778" width="10" customWidth="1"/>
    <col min="10779" max="10779" width="9.5" customWidth="1"/>
    <col min="11009" max="11013" width="0" hidden="1" customWidth="1"/>
    <col min="11014" max="11014" width="5.5" customWidth="1"/>
    <col min="11015" max="11015" width="4.375" customWidth="1"/>
    <col min="11016" max="11016" width="14.375" customWidth="1"/>
    <col min="11017" max="11017" width="0" hidden="1" customWidth="1"/>
    <col min="11018" max="11018" width="57.125" customWidth="1"/>
    <col min="11019" max="11019" width="4.375" customWidth="1"/>
    <col min="11020" max="11020" width="13.625" customWidth="1"/>
    <col min="11021" max="11021" width="6.875" customWidth="1"/>
    <col min="11022" max="11022" width="13.5" customWidth="1"/>
    <col min="11023" max="11023" width="12.5" customWidth="1"/>
    <col min="11024" max="11024" width="15.625" customWidth="1"/>
    <col min="11025" max="11025" width="11.5" customWidth="1"/>
    <col min="11026" max="11026" width="14.375" customWidth="1"/>
    <col min="11027" max="11027" width="11.5" customWidth="1"/>
    <col min="11028" max="11028" width="14.375" customWidth="1"/>
    <col min="11029" max="11029" width="9.625" customWidth="1"/>
    <col min="11030" max="11030" width="14.5" customWidth="1"/>
    <col min="11031" max="11031" width="15.625" customWidth="1"/>
    <col min="11032" max="11032" width="25.625" customWidth="1"/>
    <col min="11033" max="11034" width="10" customWidth="1"/>
    <col min="11035" max="11035" width="9.5" customWidth="1"/>
    <col min="11265" max="11269" width="0" hidden="1" customWidth="1"/>
    <col min="11270" max="11270" width="5.5" customWidth="1"/>
    <col min="11271" max="11271" width="4.375" customWidth="1"/>
    <col min="11272" max="11272" width="14.375" customWidth="1"/>
    <col min="11273" max="11273" width="0" hidden="1" customWidth="1"/>
    <col min="11274" max="11274" width="57.125" customWidth="1"/>
    <col min="11275" max="11275" width="4.375" customWidth="1"/>
    <col min="11276" max="11276" width="13.625" customWidth="1"/>
    <col min="11277" max="11277" width="6.875" customWidth="1"/>
    <col min="11278" max="11278" width="13.5" customWidth="1"/>
    <col min="11279" max="11279" width="12.5" customWidth="1"/>
    <col min="11280" max="11280" width="15.625" customWidth="1"/>
    <col min="11281" max="11281" width="11.5" customWidth="1"/>
    <col min="11282" max="11282" width="14.375" customWidth="1"/>
    <col min="11283" max="11283" width="11.5" customWidth="1"/>
    <col min="11284" max="11284" width="14.375" customWidth="1"/>
    <col min="11285" max="11285" width="9.625" customWidth="1"/>
    <col min="11286" max="11286" width="14.5" customWidth="1"/>
    <col min="11287" max="11287" width="15.625" customWidth="1"/>
    <col min="11288" max="11288" width="25.625" customWidth="1"/>
    <col min="11289" max="11290" width="10" customWidth="1"/>
    <col min="11291" max="11291" width="9.5" customWidth="1"/>
    <col min="11521" max="11525" width="0" hidden="1" customWidth="1"/>
    <col min="11526" max="11526" width="5.5" customWidth="1"/>
    <col min="11527" max="11527" width="4.375" customWidth="1"/>
    <col min="11528" max="11528" width="14.375" customWidth="1"/>
    <col min="11529" max="11529" width="0" hidden="1" customWidth="1"/>
    <col min="11530" max="11530" width="57.125" customWidth="1"/>
    <col min="11531" max="11531" width="4.375" customWidth="1"/>
    <col min="11532" max="11532" width="13.625" customWidth="1"/>
    <col min="11533" max="11533" width="6.875" customWidth="1"/>
    <col min="11534" max="11534" width="13.5" customWidth="1"/>
    <col min="11535" max="11535" width="12.5" customWidth="1"/>
    <col min="11536" max="11536" width="15.625" customWidth="1"/>
    <col min="11537" max="11537" width="11.5" customWidth="1"/>
    <col min="11538" max="11538" width="14.375" customWidth="1"/>
    <col min="11539" max="11539" width="11.5" customWidth="1"/>
    <col min="11540" max="11540" width="14.375" customWidth="1"/>
    <col min="11541" max="11541" width="9.625" customWidth="1"/>
    <col min="11542" max="11542" width="14.5" customWidth="1"/>
    <col min="11543" max="11543" width="15.625" customWidth="1"/>
    <col min="11544" max="11544" width="25.625" customWidth="1"/>
    <col min="11545" max="11546" width="10" customWidth="1"/>
    <col min="11547" max="11547" width="9.5" customWidth="1"/>
    <col min="11777" max="11781" width="0" hidden="1" customWidth="1"/>
    <col min="11782" max="11782" width="5.5" customWidth="1"/>
    <col min="11783" max="11783" width="4.375" customWidth="1"/>
    <col min="11784" max="11784" width="14.375" customWidth="1"/>
    <col min="11785" max="11785" width="0" hidden="1" customWidth="1"/>
    <col min="11786" max="11786" width="57.125" customWidth="1"/>
    <col min="11787" max="11787" width="4.375" customWidth="1"/>
    <col min="11788" max="11788" width="13.625" customWidth="1"/>
    <col min="11789" max="11789" width="6.875" customWidth="1"/>
    <col min="11790" max="11790" width="13.5" customWidth="1"/>
    <col min="11791" max="11791" width="12.5" customWidth="1"/>
    <col min="11792" max="11792" width="15.625" customWidth="1"/>
    <col min="11793" max="11793" width="11.5" customWidth="1"/>
    <col min="11794" max="11794" width="14.375" customWidth="1"/>
    <col min="11795" max="11795" width="11.5" customWidth="1"/>
    <col min="11796" max="11796" width="14.375" customWidth="1"/>
    <col min="11797" max="11797" width="9.625" customWidth="1"/>
    <col min="11798" max="11798" width="14.5" customWidth="1"/>
    <col min="11799" max="11799" width="15.625" customWidth="1"/>
    <col min="11800" max="11800" width="25.625" customWidth="1"/>
    <col min="11801" max="11802" width="10" customWidth="1"/>
    <col min="11803" max="11803" width="9.5" customWidth="1"/>
    <col min="12033" max="12037" width="0" hidden="1" customWidth="1"/>
    <col min="12038" max="12038" width="5.5" customWidth="1"/>
    <col min="12039" max="12039" width="4.375" customWidth="1"/>
    <col min="12040" max="12040" width="14.375" customWidth="1"/>
    <col min="12041" max="12041" width="0" hidden="1" customWidth="1"/>
    <col min="12042" max="12042" width="57.125" customWidth="1"/>
    <col min="12043" max="12043" width="4.375" customWidth="1"/>
    <col min="12044" max="12044" width="13.625" customWidth="1"/>
    <col min="12045" max="12045" width="6.875" customWidth="1"/>
    <col min="12046" max="12046" width="13.5" customWidth="1"/>
    <col min="12047" max="12047" width="12.5" customWidth="1"/>
    <col min="12048" max="12048" width="15.625" customWidth="1"/>
    <col min="12049" max="12049" width="11.5" customWidth="1"/>
    <col min="12050" max="12050" width="14.375" customWidth="1"/>
    <col min="12051" max="12051" width="11.5" customWidth="1"/>
    <col min="12052" max="12052" width="14.375" customWidth="1"/>
    <col min="12053" max="12053" width="9.625" customWidth="1"/>
    <col min="12054" max="12054" width="14.5" customWidth="1"/>
    <col min="12055" max="12055" width="15.625" customWidth="1"/>
    <col min="12056" max="12056" width="25.625" customWidth="1"/>
    <col min="12057" max="12058" width="10" customWidth="1"/>
    <col min="12059" max="12059" width="9.5" customWidth="1"/>
    <col min="12289" max="12293" width="0" hidden="1" customWidth="1"/>
    <col min="12294" max="12294" width="5.5" customWidth="1"/>
    <col min="12295" max="12295" width="4.375" customWidth="1"/>
    <col min="12296" max="12296" width="14.375" customWidth="1"/>
    <col min="12297" max="12297" width="0" hidden="1" customWidth="1"/>
    <col min="12298" max="12298" width="57.125" customWidth="1"/>
    <col min="12299" max="12299" width="4.375" customWidth="1"/>
    <col min="12300" max="12300" width="13.625" customWidth="1"/>
    <col min="12301" max="12301" width="6.875" customWidth="1"/>
    <col min="12302" max="12302" width="13.5" customWidth="1"/>
    <col min="12303" max="12303" width="12.5" customWidth="1"/>
    <col min="12304" max="12304" width="15.625" customWidth="1"/>
    <col min="12305" max="12305" width="11.5" customWidth="1"/>
    <col min="12306" max="12306" width="14.375" customWidth="1"/>
    <col min="12307" max="12307" width="11.5" customWidth="1"/>
    <col min="12308" max="12308" width="14.375" customWidth="1"/>
    <col min="12309" max="12309" width="9.625" customWidth="1"/>
    <col min="12310" max="12310" width="14.5" customWidth="1"/>
    <col min="12311" max="12311" width="15.625" customWidth="1"/>
    <col min="12312" max="12312" width="25.625" customWidth="1"/>
    <col min="12313" max="12314" width="10" customWidth="1"/>
    <col min="12315" max="12315" width="9.5" customWidth="1"/>
    <col min="12545" max="12549" width="0" hidden="1" customWidth="1"/>
    <col min="12550" max="12550" width="5.5" customWidth="1"/>
    <col min="12551" max="12551" width="4.375" customWidth="1"/>
    <col min="12552" max="12552" width="14.375" customWidth="1"/>
    <col min="12553" max="12553" width="0" hidden="1" customWidth="1"/>
    <col min="12554" max="12554" width="57.125" customWidth="1"/>
    <col min="12555" max="12555" width="4.375" customWidth="1"/>
    <col min="12556" max="12556" width="13.625" customWidth="1"/>
    <col min="12557" max="12557" width="6.875" customWidth="1"/>
    <col min="12558" max="12558" width="13.5" customWidth="1"/>
    <col min="12559" max="12559" width="12.5" customWidth="1"/>
    <col min="12560" max="12560" width="15.625" customWidth="1"/>
    <col min="12561" max="12561" width="11.5" customWidth="1"/>
    <col min="12562" max="12562" width="14.375" customWidth="1"/>
    <col min="12563" max="12563" width="11.5" customWidth="1"/>
    <col min="12564" max="12564" width="14.375" customWidth="1"/>
    <col min="12565" max="12565" width="9.625" customWidth="1"/>
    <col min="12566" max="12566" width="14.5" customWidth="1"/>
    <col min="12567" max="12567" width="15.625" customWidth="1"/>
    <col min="12568" max="12568" width="25.625" customWidth="1"/>
    <col min="12569" max="12570" width="10" customWidth="1"/>
    <col min="12571" max="12571" width="9.5" customWidth="1"/>
    <col min="12801" max="12805" width="0" hidden="1" customWidth="1"/>
    <col min="12806" max="12806" width="5.5" customWidth="1"/>
    <col min="12807" max="12807" width="4.375" customWidth="1"/>
    <col min="12808" max="12808" width="14.375" customWidth="1"/>
    <col min="12809" max="12809" width="0" hidden="1" customWidth="1"/>
    <col min="12810" max="12810" width="57.125" customWidth="1"/>
    <col min="12811" max="12811" width="4.375" customWidth="1"/>
    <col min="12812" max="12812" width="13.625" customWidth="1"/>
    <col min="12813" max="12813" width="6.875" customWidth="1"/>
    <col min="12814" max="12814" width="13.5" customWidth="1"/>
    <col min="12815" max="12815" width="12.5" customWidth="1"/>
    <col min="12816" max="12816" width="15.625" customWidth="1"/>
    <col min="12817" max="12817" width="11.5" customWidth="1"/>
    <col min="12818" max="12818" width="14.375" customWidth="1"/>
    <col min="12819" max="12819" width="11.5" customWidth="1"/>
    <col min="12820" max="12820" width="14.375" customWidth="1"/>
    <col min="12821" max="12821" width="9.625" customWidth="1"/>
    <col min="12822" max="12822" width="14.5" customWidth="1"/>
    <col min="12823" max="12823" width="15.625" customWidth="1"/>
    <col min="12824" max="12824" width="25.625" customWidth="1"/>
    <col min="12825" max="12826" width="10" customWidth="1"/>
    <col min="12827" max="12827" width="9.5" customWidth="1"/>
    <col min="13057" max="13061" width="0" hidden="1" customWidth="1"/>
    <col min="13062" max="13062" width="5.5" customWidth="1"/>
    <col min="13063" max="13063" width="4.375" customWidth="1"/>
    <col min="13064" max="13064" width="14.375" customWidth="1"/>
    <col min="13065" max="13065" width="0" hidden="1" customWidth="1"/>
    <col min="13066" max="13066" width="57.125" customWidth="1"/>
    <col min="13067" max="13067" width="4.375" customWidth="1"/>
    <col min="13068" max="13068" width="13.625" customWidth="1"/>
    <col min="13069" max="13069" width="6.875" customWidth="1"/>
    <col min="13070" max="13070" width="13.5" customWidth="1"/>
    <col min="13071" max="13071" width="12.5" customWidth="1"/>
    <col min="13072" max="13072" width="15.625" customWidth="1"/>
    <col min="13073" max="13073" width="11.5" customWidth="1"/>
    <col min="13074" max="13074" width="14.375" customWidth="1"/>
    <col min="13075" max="13075" width="11.5" customWidth="1"/>
    <col min="13076" max="13076" width="14.375" customWidth="1"/>
    <col min="13077" max="13077" width="9.625" customWidth="1"/>
    <col min="13078" max="13078" width="14.5" customWidth="1"/>
    <col min="13079" max="13079" width="15.625" customWidth="1"/>
    <col min="13080" max="13080" width="25.625" customWidth="1"/>
    <col min="13081" max="13082" width="10" customWidth="1"/>
    <col min="13083" max="13083" width="9.5" customWidth="1"/>
    <col min="13313" max="13317" width="0" hidden="1" customWidth="1"/>
    <col min="13318" max="13318" width="5.5" customWidth="1"/>
    <col min="13319" max="13319" width="4.375" customWidth="1"/>
    <col min="13320" max="13320" width="14.375" customWidth="1"/>
    <col min="13321" max="13321" width="0" hidden="1" customWidth="1"/>
    <col min="13322" max="13322" width="57.125" customWidth="1"/>
    <col min="13323" max="13323" width="4.375" customWidth="1"/>
    <col min="13324" max="13324" width="13.625" customWidth="1"/>
    <col min="13325" max="13325" width="6.875" customWidth="1"/>
    <col min="13326" max="13326" width="13.5" customWidth="1"/>
    <col min="13327" max="13327" width="12.5" customWidth="1"/>
    <col min="13328" max="13328" width="15.625" customWidth="1"/>
    <col min="13329" max="13329" width="11.5" customWidth="1"/>
    <col min="13330" max="13330" width="14.375" customWidth="1"/>
    <col min="13331" max="13331" width="11.5" customWidth="1"/>
    <col min="13332" max="13332" width="14.375" customWidth="1"/>
    <col min="13333" max="13333" width="9.625" customWidth="1"/>
    <col min="13334" max="13334" width="14.5" customWidth="1"/>
    <col min="13335" max="13335" width="15.625" customWidth="1"/>
    <col min="13336" max="13336" width="25.625" customWidth="1"/>
    <col min="13337" max="13338" width="10" customWidth="1"/>
    <col min="13339" max="13339" width="9.5" customWidth="1"/>
    <col min="13569" max="13573" width="0" hidden="1" customWidth="1"/>
    <col min="13574" max="13574" width="5.5" customWidth="1"/>
    <col min="13575" max="13575" width="4.375" customWidth="1"/>
    <col min="13576" max="13576" width="14.375" customWidth="1"/>
    <col min="13577" max="13577" width="0" hidden="1" customWidth="1"/>
    <col min="13578" max="13578" width="57.125" customWidth="1"/>
    <col min="13579" max="13579" width="4.375" customWidth="1"/>
    <col min="13580" max="13580" width="13.625" customWidth="1"/>
    <col min="13581" max="13581" width="6.875" customWidth="1"/>
    <col min="13582" max="13582" width="13.5" customWidth="1"/>
    <col min="13583" max="13583" width="12.5" customWidth="1"/>
    <col min="13584" max="13584" width="15.625" customWidth="1"/>
    <col min="13585" max="13585" width="11.5" customWidth="1"/>
    <col min="13586" max="13586" width="14.375" customWidth="1"/>
    <col min="13587" max="13587" width="11.5" customWidth="1"/>
    <col min="13588" max="13588" width="14.375" customWidth="1"/>
    <col min="13589" max="13589" width="9.625" customWidth="1"/>
    <col min="13590" max="13590" width="14.5" customWidth="1"/>
    <col min="13591" max="13591" width="15.625" customWidth="1"/>
    <col min="13592" max="13592" width="25.625" customWidth="1"/>
    <col min="13593" max="13594" width="10" customWidth="1"/>
    <col min="13595" max="13595" width="9.5" customWidth="1"/>
    <col min="13825" max="13829" width="0" hidden="1" customWidth="1"/>
    <col min="13830" max="13830" width="5.5" customWidth="1"/>
    <col min="13831" max="13831" width="4.375" customWidth="1"/>
    <col min="13832" max="13832" width="14.375" customWidth="1"/>
    <col min="13833" max="13833" width="0" hidden="1" customWidth="1"/>
    <col min="13834" max="13834" width="57.125" customWidth="1"/>
    <col min="13835" max="13835" width="4.375" customWidth="1"/>
    <col min="13836" max="13836" width="13.625" customWidth="1"/>
    <col min="13837" max="13837" width="6.875" customWidth="1"/>
    <col min="13838" max="13838" width="13.5" customWidth="1"/>
    <col min="13839" max="13839" width="12.5" customWidth="1"/>
    <col min="13840" max="13840" width="15.625" customWidth="1"/>
    <col min="13841" max="13841" width="11.5" customWidth="1"/>
    <col min="13842" max="13842" width="14.375" customWidth="1"/>
    <col min="13843" max="13843" width="11.5" customWidth="1"/>
    <col min="13844" max="13844" width="14.375" customWidth="1"/>
    <col min="13845" max="13845" width="9.625" customWidth="1"/>
    <col min="13846" max="13846" width="14.5" customWidth="1"/>
    <col min="13847" max="13847" width="15.625" customWidth="1"/>
    <col min="13848" max="13848" width="25.625" customWidth="1"/>
    <col min="13849" max="13850" width="10" customWidth="1"/>
    <col min="13851" max="13851" width="9.5" customWidth="1"/>
    <col min="14081" max="14085" width="0" hidden="1" customWidth="1"/>
    <col min="14086" max="14086" width="5.5" customWidth="1"/>
    <col min="14087" max="14087" width="4.375" customWidth="1"/>
    <col min="14088" max="14088" width="14.375" customWidth="1"/>
    <col min="14089" max="14089" width="0" hidden="1" customWidth="1"/>
    <col min="14090" max="14090" width="57.125" customWidth="1"/>
    <col min="14091" max="14091" width="4.375" customWidth="1"/>
    <col min="14092" max="14092" width="13.625" customWidth="1"/>
    <col min="14093" max="14093" width="6.875" customWidth="1"/>
    <col min="14094" max="14094" width="13.5" customWidth="1"/>
    <col min="14095" max="14095" width="12.5" customWidth="1"/>
    <col min="14096" max="14096" width="15.625" customWidth="1"/>
    <col min="14097" max="14097" width="11.5" customWidth="1"/>
    <col min="14098" max="14098" width="14.375" customWidth="1"/>
    <col min="14099" max="14099" width="11.5" customWidth="1"/>
    <col min="14100" max="14100" width="14.375" customWidth="1"/>
    <col min="14101" max="14101" width="9.625" customWidth="1"/>
    <col min="14102" max="14102" width="14.5" customWidth="1"/>
    <col min="14103" max="14103" width="15.625" customWidth="1"/>
    <col min="14104" max="14104" width="25.625" customWidth="1"/>
    <col min="14105" max="14106" width="10" customWidth="1"/>
    <col min="14107" max="14107" width="9.5" customWidth="1"/>
    <col min="14337" max="14341" width="0" hidden="1" customWidth="1"/>
    <col min="14342" max="14342" width="5.5" customWidth="1"/>
    <col min="14343" max="14343" width="4.375" customWidth="1"/>
    <col min="14344" max="14344" width="14.375" customWidth="1"/>
    <col min="14345" max="14345" width="0" hidden="1" customWidth="1"/>
    <col min="14346" max="14346" width="57.125" customWidth="1"/>
    <col min="14347" max="14347" width="4.375" customWidth="1"/>
    <col min="14348" max="14348" width="13.625" customWidth="1"/>
    <col min="14349" max="14349" width="6.875" customWidth="1"/>
    <col min="14350" max="14350" width="13.5" customWidth="1"/>
    <col min="14351" max="14351" width="12.5" customWidth="1"/>
    <col min="14352" max="14352" width="15.625" customWidth="1"/>
    <col min="14353" max="14353" width="11.5" customWidth="1"/>
    <col min="14354" max="14354" width="14.375" customWidth="1"/>
    <col min="14355" max="14355" width="11.5" customWidth="1"/>
    <col min="14356" max="14356" width="14.375" customWidth="1"/>
    <col min="14357" max="14357" width="9.625" customWidth="1"/>
    <col min="14358" max="14358" width="14.5" customWidth="1"/>
    <col min="14359" max="14359" width="15.625" customWidth="1"/>
    <col min="14360" max="14360" width="25.625" customWidth="1"/>
    <col min="14361" max="14362" width="10" customWidth="1"/>
    <col min="14363" max="14363" width="9.5" customWidth="1"/>
    <col min="14593" max="14597" width="0" hidden="1" customWidth="1"/>
    <col min="14598" max="14598" width="5.5" customWidth="1"/>
    <col min="14599" max="14599" width="4.375" customWidth="1"/>
    <col min="14600" max="14600" width="14.375" customWidth="1"/>
    <col min="14601" max="14601" width="0" hidden="1" customWidth="1"/>
    <col min="14602" max="14602" width="57.125" customWidth="1"/>
    <col min="14603" max="14603" width="4.375" customWidth="1"/>
    <col min="14604" max="14604" width="13.625" customWidth="1"/>
    <col min="14605" max="14605" width="6.875" customWidth="1"/>
    <col min="14606" max="14606" width="13.5" customWidth="1"/>
    <col min="14607" max="14607" width="12.5" customWidth="1"/>
    <col min="14608" max="14608" width="15.625" customWidth="1"/>
    <col min="14609" max="14609" width="11.5" customWidth="1"/>
    <col min="14610" max="14610" width="14.375" customWidth="1"/>
    <col min="14611" max="14611" width="11.5" customWidth="1"/>
    <col min="14612" max="14612" width="14.375" customWidth="1"/>
    <col min="14613" max="14613" width="9.625" customWidth="1"/>
    <col min="14614" max="14614" width="14.5" customWidth="1"/>
    <col min="14615" max="14615" width="15.625" customWidth="1"/>
    <col min="14616" max="14616" width="25.625" customWidth="1"/>
    <col min="14617" max="14618" width="10" customWidth="1"/>
    <col min="14619" max="14619" width="9.5" customWidth="1"/>
    <col min="14849" max="14853" width="0" hidden="1" customWidth="1"/>
    <col min="14854" max="14854" width="5.5" customWidth="1"/>
    <col min="14855" max="14855" width="4.375" customWidth="1"/>
    <col min="14856" max="14856" width="14.375" customWidth="1"/>
    <col min="14857" max="14857" width="0" hidden="1" customWidth="1"/>
    <col min="14858" max="14858" width="57.125" customWidth="1"/>
    <col min="14859" max="14859" width="4.375" customWidth="1"/>
    <col min="14860" max="14860" width="13.625" customWidth="1"/>
    <col min="14861" max="14861" width="6.875" customWidth="1"/>
    <col min="14862" max="14862" width="13.5" customWidth="1"/>
    <col min="14863" max="14863" width="12.5" customWidth="1"/>
    <col min="14864" max="14864" width="15.625" customWidth="1"/>
    <col min="14865" max="14865" width="11.5" customWidth="1"/>
    <col min="14866" max="14866" width="14.375" customWidth="1"/>
    <col min="14867" max="14867" width="11.5" customWidth="1"/>
    <col min="14868" max="14868" width="14.375" customWidth="1"/>
    <col min="14869" max="14869" width="9.625" customWidth="1"/>
    <col min="14870" max="14870" width="14.5" customWidth="1"/>
    <col min="14871" max="14871" width="15.625" customWidth="1"/>
    <col min="14872" max="14872" width="25.625" customWidth="1"/>
    <col min="14873" max="14874" width="10" customWidth="1"/>
    <col min="14875" max="14875" width="9.5" customWidth="1"/>
    <col min="15105" max="15109" width="0" hidden="1" customWidth="1"/>
    <col min="15110" max="15110" width="5.5" customWidth="1"/>
    <col min="15111" max="15111" width="4.375" customWidth="1"/>
    <col min="15112" max="15112" width="14.375" customWidth="1"/>
    <col min="15113" max="15113" width="0" hidden="1" customWidth="1"/>
    <col min="15114" max="15114" width="57.125" customWidth="1"/>
    <col min="15115" max="15115" width="4.375" customWidth="1"/>
    <col min="15116" max="15116" width="13.625" customWidth="1"/>
    <col min="15117" max="15117" width="6.875" customWidth="1"/>
    <col min="15118" max="15118" width="13.5" customWidth="1"/>
    <col min="15119" max="15119" width="12.5" customWidth="1"/>
    <col min="15120" max="15120" width="15.625" customWidth="1"/>
    <col min="15121" max="15121" width="11.5" customWidth="1"/>
    <col min="15122" max="15122" width="14.375" customWidth="1"/>
    <col min="15123" max="15123" width="11.5" customWidth="1"/>
    <col min="15124" max="15124" width="14.375" customWidth="1"/>
    <col min="15125" max="15125" width="9.625" customWidth="1"/>
    <col min="15126" max="15126" width="14.5" customWidth="1"/>
    <col min="15127" max="15127" width="15.625" customWidth="1"/>
    <col min="15128" max="15128" width="25.625" customWidth="1"/>
    <col min="15129" max="15130" width="10" customWidth="1"/>
    <col min="15131" max="15131" width="9.5" customWidth="1"/>
    <col min="15361" max="15365" width="0" hidden="1" customWidth="1"/>
    <col min="15366" max="15366" width="5.5" customWidth="1"/>
    <col min="15367" max="15367" width="4.375" customWidth="1"/>
    <col min="15368" max="15368" width="14.375" customWidth="1"/>
    <col min="15369" max="15369" width="0" hidden="1" customWidth="1"/>
    <col min="15370" max="15370" width="57.125" customWidth="1"/>
    <col min="15371" max="15371" width="4.375" customWidth="1"/>
    <col min="15372" max="15372" width="13.625" customWidth="1"/>
    <col min="15373" max="15373" width="6.875" customWidth="1"/>
    <col min="15374" max="15374" width="13.5" customWidth="1"/>
    <col min="15375" max="15375" width="12.5" customWidth="1"/>
    <col min="15376" max="15376" width="15.625" customWidth="1"/>
    <col min="15377" max="15377" width="11.5" customWidth="1"/>
    <col min="15378" max="15378" width="14.375" customWidth="1"/>
    <col min="15379" max="15379" width="11.5" customWidth="1"/>
    <col min="15380" max="15380" width="14.375" customWidth="1"/>
    <col min="15381" max="15381" width="9.625" customWidth="1"/>
    <col min="15382" max="15382" width="14.5" customWidth="1"/>
    <col min="15383" max="15383" width="15.625" customWidth="1"/>
    <col min="15384" max="15384" width="25.625" customWidth="1"/>
    <col min="15385" max="15386" width="10" customWidth="1"/>
    <col min="15387" max="15387" width="9.5" customWidth="1"/>
    <col min="15617" max="15621" width="0" hidden="1" customWidth="1"/>
    <col min="15622" max="15622" width="5.5" customWidth="1"/>
    <col min="15623" max="15623" width="4.375" customWidth="1"/>
    <col min="15624" max="15624" width="14.375" customWidth="1"/>
    <col min="15625" max="15625" width="0" hidden="1" customWidth="1"/>
    <col min="15626" max="15626" width="57.125" customWidth="1"/>
    <col min="15627" max="15627" width="4.375" customWidth="1"/>
    <col min="15628" max="15628" width="13.625" customWidth="1"/>
    <col min="15629" max="15629" width="6.875" customWidth="1"/>
    <col min="15630" max="15630" width="13.5" customWidth="1"/>
    <col min="15631" max="15631" width="12.5" customWidth="1"/>
    <col min="15632" max="15632" width="15.625" customWidth="1"/>
    <col min="15633" max="15633" width="11.5" customWidth="1"/>
    <col min="15634" max="15634" width="14.375" customWidth="1"/>
    <col min="15635" max="15635" width="11.5" customWidth="1"/>
    <col min="15636" max="15636" width="14.375" customWidth="1"/>
    <col min="15637" max="15637" width="9.625" customWidth="1"/>
    <col min="15638" max="15638" width="14.5" customWidth="1"/>
    <col min="15639" max="15639" width="15.625" customWidth="1"/>
    <col min="15640" max="15640" width="25.625" customWidth="1"/>
    <col min="15641" max="15642" width="10" customWidth="1"/>
    <col min="15643" max="15643" width="9.5" customWidth="1"/>
    <col min="15873" max="15877" width="0" hidden="1" customWidth="1"/>
    <col min="15878" max="15878" width="5.5" customWidth="1"/>
    <col min="15879" max="15879" width="4.375" customWidth="1"/>
    <col min="15880" max="15880" width="14.375" customWidth="1"/>
    <col min="15881" max="15881" width="0" hidden="1" customWidth="1"/>
    <col min="15882" max="15882" width="57.125" customWidth="1"/>
    <col min="15883" max="15883" width="4.375" customWidth="1"/>
    <col min="15884" max="15884" width="13.625" customWidth="1"/>
    <col min="15885" max="15885" width="6.875" customWidth="1"/>
    <col min="15886" max="15886" width="13.5" customWidth="1"/>
    <col min="15887" max="15887" width="12.5" customWidth="1"/>
    <col min="15888" max="15888" width="15.625" customWidth="1"/>
    <col min="15889" max="15889" width="11.5" customWidth="1"/>
    <col min="15890" max="15890" width="14.375" customWidth="1"/>
    <col min="15891" max="15891" width="11.5" customWidth="1"/>
    <col min="15892" max="15892" width="14.375" customWidth="1"/>
    <col min="15893" max="15893" width="9.625" customWidth="1"/>
    <col min="15894" max="15894" width="14.5" customWidth="1"/>
    <col min="15895" max="15895" width="15.625" customWidth="1"/>
    <col min="15896" max="15896" width="25.625" customWidth="1"/>
    <col min="15897" max="15898" width="10" customWidth="1"/>
    <col min="15899" max="15899" width="9.5" customWidth="1"/>
    <col min="16129" max="16133" width="0" hidden="1" customWidth="1"/>
    <col min="16134" max="16134" width="5.5" customWidth="1"/>
    <col min="16135" max="16135" width="4.375" customWidth="1"/>
    <col min="16136" max="16136" width="14.375" customWidth="1"/>
    <col min="16137" max="16137" width="0" hidden="1" customWidth="1"/>
    <col min="16138" max="16138" width="57.125" customWidth="1"/>
    <col min="16139" max="16139" width="4.375" customWidth="1"/>
    <col min="16140" max="16140" width="13.625" customWidth="1"/>
    <col min="16141" max="16141" width="6.875" customWidth="1"/>
    <col min="16142" max="16142" width="13.5" customWidth="1"/>
    <col min="16143" max="16143" width="12.5" customWidth="1"/>
    <col min="16144" max="16144" width="15.625" customWidth="1"/>
    <col min="16145" max="16145" width="11.5" customWidth="1"/>
    <col min="16146" max="16146" width="14.375" customWidth="1"/>
    <col min="16147" max="16147" width="11.5" customWidth="1"/>
    <col min="16148" max="16148" width="14.375" customWidth="1"/>
    <col min="16149" max="16149" width="9.625" customWidth="1"/>
    <col min="16150" max="16150" width="14.5" customWidth="1"/>
    <col min="16151" max="16151" width="15.625" customWidth="1"/>
    <col min="16152" max="16152" width="25.625" customWidth="1"/>
    <col min="16153" max="16154" width="10" customWidth="1"/>
    <col min="16155" max="16155" width="9.5" customWidth="1"/>
  </cols>
  <sheetData>
    <row r="1" spans="1:27" ht="21.6" customHeight="1" x14ac:dyDescent="0.25">
      <c r="F1" s="1"/>
      <c r="G1" s="2"/>
      <c r="H1" s="2"/>
      <c r="I1" s="2"/>
      <c r="J1" s="2"/>
      <c r="K1" s="2"/>
      <c r="L1" s="3"/>
      <c r="M1" s="4"/>
      <c r="N1" s="3"/>
      <c r="O1" s="4"/>
      <c r="P1" s="5"/>
      <c r="Q1" s="6"/>
      <c r="R1" s="4"/>
      <c r="S1" s="4"/>
      <c r="T1" s="4"/>
      <c r="U1" s="4"/>
      <c r="V1" s="4"/>
      <c r="W1" s="4"/>
      <c r="X1" s="4"/>
      <c r="Y1" s="2"/>
      <c r="Z1" s="2"/>
    </row>
    <row r="2" spans="1:27" ht="21.6" customHeight="1" x14ac:dyDescent="0.25">
      <c r="F2" s="1"/>
      <c r="G2" s="2"/>
      <c r="H2" s="2"/>
      <c r="I2" s="2"/>
      <c r="J2" s="2"/>
      <c r="K2" s="2"/>
      <c r="L2" s="3"/>
      <c r="M2" s="4"/>
      <c r="N2" s="3"/>
      <c r="O2" s="4"/>
      <c r="P2" s="5"/>
      <c r="Q2" s="6"/>
      <c r="R2" s="4"/>
      <c r="S2" s="4"/>
      <c r="T2" s="4"/>
      <c r="U2" s="4"/>
      <c r="V2" s="4"/>
      <c r="W2" s="4"/>
      <c r="X2" s="4"/>
      <c r="Y2" s="2"/>
      <c r="Z2" s="2"/>
      <c r="AA2">
        <f>SUM(AA4:AA99998)</f>
        <v>0</v>
      </c>
    </row>
    <row r="3" spans="1:27" s="7" customFormat="1" ht="13.5" thickBot="1" x14ac:dyDescent="0.25">
      <c r="F3" s="8" t="s">
        <v>0</v>
      </c>
      <c r="G3" s="8" t="s">
        <v>1</v>
      </c>
      <c r="H3" s="8" t="s">
        <v>2</v>
      </c>
      <c r="I3" s="8" t="s">
        <v>3</v>
      </c>
      <c r="J3" s="9" t="s">
        <v>4</v>
      </c>
      <c r="K3" s="8" t="s">
        <v>5</v>
      </c>
      <c r="L3" s="8" t="s">
        <v>6</v>
      </c>
      <c r="M3" s="8" t="s">
        <v>7</v>
      </c>
      <c r="N3" s="8" t="s">
        <v>8</v>
      </c>
      <c r="O3" s="8" t="s">
        <v>9</v>
      </c>
      <c r="P3" s="8" t="s">
        <v>10</v>
      </c>
      <c r="Q3" s="8" t="s">
        <v>11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16</v>
      </c>
      <c r="W3" s="8" t="s">
        <v>17</v>
      </c>
      <c r="X3" s="9" t="s">
        <v>18</v>
      </c>
      <c r="Y3" s="8" t="s">
        <v>19</v>
      </c>
      <c r="Z3" s="8" t="s">
        <v>20</v>
      </c>
    </row>
    <row r="4" spans="1:27" ht="11.25" customHeight="1" x14ac:dyDescent="0.25">
      <c r="F4" s="10"/>
      <c r="G4" s="11"/>
      <c r="H4" s="12"/>
      <c r="I4" s="12"/>
      <c r="J4" s="13"/>
      <c r="K4" s="11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4"/>
      <c r="Y4" s="12"/>
      <c r="Z4" s="12"/>
    </row>
    <row r="5" spans="1:27" s="15" customFormat="1" ht="18.75" customHeight="1" x14ac:dyDescent="0.2">
      <c r="F5" s="16"/>
      <c r="G5" s="17"/>
      <c r="H5" s="18"/>
      <c r="I5" s="18"/>
      <c r="J5" s="18" t="s">
        <v>21</v>
      </c>
      <c r="K5" s="17"/>
      <c r="L5" s="19"/>
      <c r="M5" s="20"/>
      <c r="N5" s="19"/>
      <c r="O5" s="20"/>
      <c r="P5" s="21">
        <f>SUBTOTAL(9,P6:P424)</f>
        <v>0</v>
      </c>
      <c r="Q5" s="22"/>
      <c r="R5" s="23">
        <f>SUBTOTAL(9,R6:R424)</f>
        <v>323.46303334087935</v>
      </c>
      <c r="S5" s="20"/>
      <c r="T5" s="23">
        <f>SUBTOTAL(9,T6:T424)</f>
        <v>0</v>
      </c>
      <c r="U5" s="24" t="s">
        <v>22</v>
      </c>
      <c r="V5" s="21">
        <f>SUBTOTAL(9,V6:V424)</f>
        <v>0</v>
      </c>
      <c r="W5" s="21">
        <f>SUBTOTAL(9,W6:W424)</f>
        <v>0</v>
      </c>
      <c r="Y5" s="25"/>
      <c r="Z5" s="25"/>
      <c r="AA5" s="15">
        <f>SUM(P6:P423)/2</f>
        <v>0</v>
      </c>
    </row>
    <row r="6" spans="1:27" s="26" customFormat="1" ht="16.5" customHeight="1" outlineLevel="1" x14ac:dyDescent="0.2">
      <c r="F6" s="27"/>
      <c r="G6" s="11"/>
      <c r="H6" s="28"/>
      <c r="I6" s="28"/>
      <c r="J6" s="28" t="s">
        <v>23</v>
      </c>
      <c r="K6" s="11"/>
      <c r="L6" s="29"/>
      <c r="M6" s="30"/>
      <c r="N6" s="29"/>
      <c r="O6" s="30"/>
      <c r="P6" s="31">
        <f>SUBTOTAL(9,P7:P20)</f>
        <v>0</v>
      </c>
      <c r="Q6" s="32"/>
      <c r="R6" s="33">
        <f>SUBTOTAL(9,R7:R20)</f>
        <v>0</v>
      </c>
      <c r="S6" s="30"/>
      <c r="T6" s="33">
        <f>SUBTOTAL(9,T7:T20)</f>
        <v>0</v>
      </c>
      <c r="U6" s="34" t="s">
        <v>22</v>
      </c>
      <c r="V6" s="31">
        <f>SUBTOTAL(9,V7:V20)</f>
        <v>0</v>
      </c>
      <c r="W6" s="31">
        <f>SUBTOTAL(9,W7:W20)</f>
        <v>0</v>
      </c>
      <c r="Y6" s="12"/>
      <c r="Z6" s="12"/>
    </row>
    <row r="7" spans="1:27" s="35" customFormat="1" ht="12" outlineLevel="2" x14ac:dyDescent="0.2">
      <c r="A7" s="35" t="s">
        <v>24</v>
      </c>
      <c r="B7" s="35" t="s">
        <v>25</v>
      </c>
      <c r="C7" s="35" t="s">
        <v>26</v>
      </c>
      <c r="D7" s="35" t="s">
        <v>27</v>
      </c>
      <c r="E7" s="35" t="s">
        <v>28</v>
      </c>
      <c r="F7" s="36">
        <v>1</v>
      </c>
      <c r="G7" s="37" t="s">
        <v>29</v>
      </c>
      <c r="H7" s="38" t="s">
        <v>30</v>
      </c>
      <c r="I7" s="38"/>
      <c r="J7" s="39" t="s">
        <v>31</v>
      </c>
      <c r="K7" s="37" t="s">
        <v>32</v>
      </c>
      <c r="L7" s="40">
        <v>21.6</v>
      </c>
      <c r="M7" s="41">
        <v>0</v>
      </c>
      <c r="N7" s="40">
        <f>L7*(1+M7/100)</f>
        <v>21.6</v>
      </c>
      <c r="O7" s="95"/>
      <c r="P7" s="42">
        <f>N7*O7</f>
        <v>0</v>
      </c>
      <c r="Q7" s="43"/>
      <c r="R7" s="44">
        <f>N7*Q7</f>
        <v>0</v>
      </c>
      <c r="S7" s="43"/>
      <c r="T7" s="44">
        <f>N7*S7</f>
        <v>0</v>
      </c>
      <c r="U7" s="42">
        <v>21</v>
      </c>
      <c r="V7" s="42">
        <f>P7*(U7/100)</f>
        <v>0</v>
      </c>
      <c r="W7" s="42">
        <f>P7+V7</f>
        <v>0</v>
      </c>
      <c r="X7" s="39"/>
      <c r="Y7" s="38" t="s">
        <v>33</v>
      </c>
      <c r="Z7" s="38" t="s">
        <v>34</v>
      </c>
    </row>
    <row r="8" spans="1:27" s="45" customFormat="1" ht="11.25" outlineLevel="3" x14ac:dyDescent="0.25">
      <c r="F8" s="46"/>
      <c r="G8" s="47"/>
      <c r="H8" s="47"/>
      <c r="I8" s="47"/>
      <c r="J8" s="48" t="s">
        <v>35</v>
      </c>
      <c r="K8" s="47"/>
      <c r="L8" s="49">
        <v>21.6</v>
      </c>
      <c r="M8" s="50"/>
      <c r="N8" s="51"/>
      <c r="O8" s="50"/>
      <c r="P8" s="52"/>
      <c r="Q8" s="53"/>
      <c r="R8" s="50"/>
      <c r="S8" s="50"/>
      <c r="T8" s="50"/>
      <c r="U8" s="54" t="s">
        <v>22</v>
      </c>
      <c r="V8" s="50"/>
      <c r="W8" s="50"/>
      <c r="X8" s="48"/>
      <c r="Y8" s="47"/>
      <c r="Z8" s="47"/>
    </row>
    <row r="9" spans="1:27" s="35" customFormat="1" ht="12" outlineLevel="2" x14ac:dyDescent="0.2">
      <c r="F9" s="36">
        <v>2</v>
      </c>
      <c r="G9" s="37" t="s">
        <v>29</v>
      </c>
      <c r="H9" s="38" t="s">
        <v>36</v>
      </c>
      <c r="I9" s="38"/>
      <c r="J9" s="39" t="s">
        <v>37</v>
      </c>
      <c r="K9" s="37" t="s">
        <v>38</v>
      </c>
      <c r="L9" s="40">
        <v>31.372499999999999</v>
      </c>
      <c r="M9" s="41">
        <v>0</v>
      </c>
      <c r="N9" s="40">
        <f>L9*(1+M9/100)</f>
        <v>31.372499999999999</v>
      </c>
      <c r="O9" s="95"/>
      <c r="P9" s="42">
        <f>N9*O9</f>
        <v>0</v>
      </c>
      <c r="Q9" s="43"/>
      <c r="R9" s="44">
        <f>N9*Q9</f>
        <v>0</v>
      </c>
      <c r="S9" s="43"/>
      <c r="T9" s="44">
        <f>N9*S9</f>
        <v>0</v>
      </c>
      <c r="U9" s="42">
        <v>21</v>
      </c>
      <c r="V9" s="42">
        <f>P9*(U9/100)</f>
        <v>0</v>
      </c>
      <c r="W9" s="42">
        <f>P9+V9</f>
        <v>0</v>
      </c>
      <c r="X9" s="39"/>
      <c r="Y9" s="38" t="s">
        <v>33</v>
      </c>
      <c r="Z9" s="38" t="s">
        <v>34</v>
      </c>
    </row>
    <row r="10" spans="1:27" s="45" customFormat="1" ht="11.25" outlineLevel="3" x14ac:dyDescent="0.25">
      <c r="F10" s="46"/>
      <c r="G10" s="47"/>
      <c r="H10" s="47"/>
      <c r="I10" s="47"/>
      <c r="J10" s="48" t="s">
        <v>39</v>
      </c>
      <c r="K10" s="47"/>
      <c r="L10" s="49">
        <v>1.9784999999999999</v>
      </c>
      <c r="M10" s="50"/>
      <c r="N10" s="51"/>
      <c r="O10" s="50"/>
      <c r="P10" s="52"/>
      <c r="Q10" s="53"/>
      <c r="R10" s="50"/>
      <c r="S10" s="50"/>
      <c r="T10" s="50"/>
      <c r="U10" s="54" t="s">
        <v>22</v>
      </c>
      <c r="V10" s="50"/>
      <c r="W10" s="50"/>
      <c r="X10" s="48"/>
      <c r="Y10" s="47"/>
      <c r="Z10" s="47"/>
    </row>
    <row r="11" spans="1:27" s="45" customFormat="1" ht="11.25" outlineLevel="3" x14ac:dyDescent="0.25">
      <c r="F11" s="46"/>
      <c r="G11" s="47"/>
      <c r="H11" s="47"/>
      <c r="I11" s="47"/>
      <c r="J11" s="48" t="s">
        <v>40</v>
      </c>
      <c r="K11" s="47"/>
      <c r="L11" s="49">
        <v>29.394000000000002</v>
      </c>
      <c r="M11" s="50"/>
      <c r="N11" s="51"/>
      <c r="O11" s="50"/>
      <c r="P11" s="52"/>
      <c r="Q11" s="53"/>
      <c r="R11" s="50"/>
      <c r="S11" s="50"/>
      <c r="T11" s="50"/>
      <c r="U11" s="54" t="s">
        <v>22</v>
      </c>
      <c r="V11" s="50"/>
      <c r="W11" s="50"/>
      <c r="X11" s="48"/>
      <c r="Y11" s="47"/>
      <c r="Z11" s="47"/>
    </row>
    <row r="12" spans="1:27" s="35" customFormat="1" ht="24" outlineLevel="2" x14ac:dyDescent="0.2">
      <c r="F12" s="36">
        <v>3</v>
      </c>
      <c r="G12" s="37" t="s">
        <v>29</v>
      </c>
      <c r="H12" s="38" t="s">
        <v>41</v>
      </c>
      <c r="I12" s="38"/>
      <c r="J12" s="39" t="s">
        <v>42</v>
      </c>
      <c r="K12" s="37" t="s">
        <v>38</v>
      </c>
      <c r="L12" s="40">
        <v>20.055229999999998</v>
      </c>
      <c r="M12" s="41">
        <v>0</v>
      </c>
      <c r="N12" s="40">
        <f>L12*(1+M12/100)</f>
        <v>20.055229999999998</v>
      </c>
      <c r="O12" s="95"/>
      <c r="P12" s="42">
        <f>N12*O12</f>
        <v>0</v>
      </c>
      <c r="Q12" s="43"/>
      <c r="R12" s="44">
        <f>N12*Q12</f>
        <v>0</v>
      </c>
      <c r="S12" s="43"/>
      <c r="T12" s="44">
        <f>N12*S12</f>
        <v>0</v>
      </c>
      <c r="U12" s="42">
        <v>21</v>
      </c>
      <c r="V12" s="42">
        <f>P12*(U12/100)</f>
        <v>0</v>
      </c>
      <c r="W12" s="42">
        <f>P12+V12</f>
        <v>0</v>
      </c>
      <c r="X12" s="39"/>
      <c r="Y12" s="38" t="s">
        <v>33</v>
      </c>
      <c r="Z12" s="38" t="s">
        <v>34</v>
      </c>
    </row>
    <row r="13" spans="1:27" s="45" customFormat="1" ht="33.75" outlineLevel="3" x14ac:dyDescent="0.25">
      <c r="F13" s="46"/>
      <c r="G13" s="47"/>
      <c r="H13" s="47"/>
      <c r="I13" s="47"/>
      <c r="J13" s="48" t="s">
        <v>43</v>
      </c>
      <c r="K13" s="47"/>
      <c r="L13" s="49">
        <v>20.055229999999998</v>
      </c>
      <c r="M13" s="50"/>
      <c r="N13" s="51"/>
      <c r="O13" s="50"/>
      <c r="P13" s="52"/>
      <c r="Q13" s="53"/>
      <c r="R13" s="50"/>
      <c r="S13" s="50"/>
      <c r="T13" s="50"/>
      <c r="U13" s="54" t="s">
        <v>22</v>
      </c>
      <c r="V13" s="50"/>
      <c r="W13" s="50"/>
      <c r="X13" s="48"/>
      <c r="Y13" s="47"/>
      <c r="Z13" s="47"/>
    </row>
    <row r="14" spans="1:27" s="35" customFormat="1" ht="24" outlineLevel="2" x14ac:dyDescent="0.2">
      <c r="F14" s="36">
        <v>4</v>
      </c>
      <c r="G14" s="37" t="s">
        <v>29</v>
      </c>
      <c r="H14" s="38" t="s">
        <v>44</v>
      </c>
      <c r="I14" s="38"/>
      <c r="J14" s="39" t="s">
        <v>45</v>
      </c>
      <c r="K14" s="37" t="s">
        <v>38</v>
      </c>
      <c r="L14" s="40">
        <v>31.373000000000001</v>
      </c>
      <c r="M14" s="41">
        <v>0</v>
      </c>
      <c r="N14" s="40">
        <f>L14*(1+M14/100)</f>
        <v>31.373000000000001</v>
      </c>
      <c r="O14" s="95"/>
      <c r="P14" s="42">
        <f>N14*O14</f>
        <v>0</v>
      </c>
      <c r="Q14" s="43"/>
      <c r="R14" s="44">
        <f>N14*Q14</f>
        <v>0</v>
      </c>
      <c r="S14" s="43"/>
      <c r="T14" s="44">
        <f>N14*S14</f>
        <v>0</v>
      </c>
      <c r="U14" s="42">
        <v>21</v>
      </c>
      <c r="V14" s="42">
        <f>P14*(U14/100)</f>
        <v>0</v>
      </c>
      <c r="W14" s="42">
        <f>P14+V14</f>
        <v>0</v>
      </c>
      <c r="X14" s="39"/>
      <c r="Y14" s="38" t="s">
        <v>33</v>
      </c>
      <c r="Z14" s="38" t="s">
        <v>34</v>
      </c>
    </row>
    <row r="15" spans="1:27" s="35" customFormat="1" ht="24" outlineLevel="2" x14ac:dyDescent="0.2">
      <c r="F15" s="36">
        <v>5</v>
      </c>
      <c r="G15" s="37" t="s">
        <v>29</v>
      </c>
      <c r="H15" s="38" t="s">
        <v>46</v>
      </c>
      <c r="I15" s="38"/>
      <c r="J15" s="39" t="s">
        <v>47</v>
      </c>
      <c r="K15" s="37" t="s">
        <v>38</v>
      </c>
      <c r="L15" s="40">
        <v>73.028000000000006</v>
      </c>
      <c r="M15" s="41">
        <v>0</v>
      </c>
      <c r="N15" s="40">
        <f>L15*(1+M15/100)</f>
        <v>73.028000000000006</v>
      </c>
      <c r="O15" s="95"/>
      <c r="P15" s="42">
        <f>N15*O15</f>
        <v>0</v>
      </c>
      <c r="Q15" s="43"/>
      <c r="R15" s="44">
        <f>N15*Q15</f>
        <v>0</v>
      </c>
      <c r="S15" s="43"/>
      <c r="T15" s="44">
        <f>N15*S15</f>
        <v>0</v>
      </c>
      <c r="U15" s="42">
        <v>21</v>
      </c>
      <c r="V15" s="42">
        <f>P15*(U15/100)</f>
        <v>0</v>
      </c>
      <c r="W15" s="42">
        <f>P15+V15</f>
        <v>0</v>
      </c>
      <c r="X15" s="39"/>
      <c r="Y15" s="38" t="s">
        <v>33</v>
      </c>
      <c r="Z15" s="38" t="s">
        <v>34</v>
      </c>
    </row>
    <row r="16" spans="1:27" s="35" customFormat="1" ht="12" outlineLevel="2" x14ac:dyDescent="0.2">
      <c r="F16" s="36">
        <v>6</v>
      </c>
      <c r="G16" s="37" t="s">
        <v>29</v>
      </c>
      <c r="H16" s="38" t="s">
        <v>48</v>
      </c>
      <c r="I16" s="38"/>
      <c r="J16" s="39" t="s">
        <v>49</v>
      </c>
      <c r="K16" s="37" t="s">
        <v>38</v>
      </c>
      <c r="L16" s="40">
        <v>73.028000000000006</v>
      </c>
      <c r="M16" s="41">
        <v>0</v>
      </c>
      <c r="N16" s="40">
        <f>L16*(1+M16/100)</f>
        <v>73.028000000000006</v>
      </c>
      <c r="O16" s="95"/>
      <c r="P16" s="42">
        <f>N16*O16</f>
        <v>0</v>
      </c>
      <c r="Q16" s="43"/>
      <c r="R16" s="44">
        <f>N16*Q16</f>
        <v>0</v>
      </c>
      <c r="S16" s="43"/>
      <c r="T16" s="44">
        <f>N16*S16</f>
        <v>0</v>
      </c>
      <c r="U16" s="42">
        <v>21</v>
      </c>
      <c r="V16" s="42">
        <f>P16*(U16/100)</f>
        <v>0</v>
      </c>
      <c r="W16" s="42">
        <f>P16+V16</f>
        <v>0</v>
      </c>
      <c r="X16" s="39"/>
      <c r="Y16" s="38" t="s">
        <v>33</v>
      </c>
      <c r="Z16" s="38" t="s">
        <v>34</v>
      </c>
    </row>
    <row r="17" spans="6:26" s="35" customFormat="1" ht="24" outlineLevel="2" x14ac:dyDescent="0.2">
      <c r="F17" s="36">
        <v>7</v>
      </c>
      <c r="G17" s="37" t="s">
        <v>29</v>
      </c>
      <c r="H17" s="38" t="s">
        <v>50</v>
      </c>
      <c r="I17" s="38"/>
      <c r="J17" s="39" t="s">
        <v>51</v>
      </c>
      <c r="K17" s="37" t="s">
        <v>52</v>
      </c>
      <c r="L17" s="40">
        <v>116.84480000000002</v>
      </c>
      <c r="M17" s="41">
        <v>0</v>
      </c>
      <c r="N17" s="40">
        <f>L17*(1+M17/100)</f>
        <v>116.84480000000002</v>
      </c>
      <c r="O17" s="95"/>
      <c r="P17" s="42">
        <f>N17*O17</f>
        <v>0</v>
      </c>
      <c r="Q17" s="43"/>
      <c r="R17" s="44">
        <f>N17*Q17</f>
        <v>0</v>
      </c>
      <c r="S17" s="43"/>
      <c r="T17" s="44">
        <f>N17*S17</f>
        <v>0</v>
      </c>
      <c r="U17" s="42">
        <v>21</v>
      </c>
      <c r="V17" s="42">
        <f>P17*(U17/100)</f>
        <v>0</v>
      </c>
      <c r="W17" s="42">
        <f>P17+V17</f>
        <v>0</v>
      </c>
      <c r="X17" s="39"/>
      <c r="Y17" s="38" t="s">
        <v>33</v>
      </c>
      <c r="Z17" s="38" t="s">
        <v>34</v>
      </c>
    </row>
    <row r="18" spans="6:26" s="45" customFormat="1" ht="11.25" outlineLevel="3" x14ac:dyDescent="0.25">
      <c r="F18" s="46"/>
      <c r="G18" s="47"/>
      <c r="H18" s="47"/>
      <c r="I18" s="47"/>
      <c r="J18" s="48" t="s">
        <v>53</v>
      </c>
      <c r="K18" s="47"/>
      <c r="L18" s="49">
        <v>116.84480000000002</v>
      </c>
      <c r="M18" s="50"/>
      <c r="N18" s="51"/>
      <c r="O18" s="50"/>
      <c r="P18" s="52"/>
      <c r="Q18" s="53"/>
      <c r="R18" s="50"/>
      <c r="S18" s="50"/>
      <c r="T18" s="50"/>
      <c r="U18" s="54" t="s">
        <v>22</v>
      </c>
      <c r="V18" s="50"/>
      <c r="W18" s="50"/>
      <c r="X18" s="48"/>
      <c r="Y18" s="47"/>
      <c r="Z18" s="47"/>
    </row>
    <row r="19" spans="6:26" s="35" customFormat="1" ht="12" outlineLevel="2" x14ac:dyDescent="0.2">
      <c r="F19" s="36">
        <v>8</v>
      </c>
      <c r="G19" s="37" t="s">
        <v>29</v>
      </c>
      <c r="H19" s="38" t="s">
        <v>54</v>
      </c>
      <c r="I19" s="38"/>
      <c r="J19" s="39" t="s">
        <v>55</v>
      </c>
      <c r="K19" s="37" t="s">
        <v>38</v>
      </c>
      <c r="L19" s="40">
        <v>73.028000000000006</v>
      </c>
      <c r="M19" s="41">
        <v>0</v>
      </c>
      <c r="N19" s="40">
        <f>L19*(1+M19/100)</f>
        <v>73.028000000000006</v>
      </c>
      <c r="O19" s="95"/>
      <c r="P19" s="42">
        <f>N19*O19</f>
        <v>0</v>
      </c>
      <c r="Q19" s="43"/>
      <c r="R19" s="44">
        <f>N19*Q19</f>
        <v>0</v>
      </c>
      <c r="S19" s="43"/>
      <c r="T19" s="44">
        <f>N19*S19</f>
        <v>0</v>
      </c>
      <c r="U19" s="42">
        <v>21</v>
      </c>
      <c r="V19" s="42">
        <f>P19*(U19/100)</f>
        <v>0</v>
      </c>
      <c r="W19" s="42">
        <f>P19+V19</f>
        <v>0</v>
      </c>
      <c r="X19" s="39"/>
      <c r="Y19" s="38" t="s">
        <v>33</v>
      </c>
      <c r="Z19" s="38" t="s">
        <v>34</v>
      </c>
    </row>
    <row r="20" spans="6:26" s="55" customFormat="1" ht="12.75" customHeight="1" outlineLevel="2" x14ac:dyDescent="0.25">
      <c r="F20" s="56"/>
      <c r="G20" s="57"/>
      <c r="H20" s="57"/>
      <c r="I20" s="57"/>
      <c r="J20" s="58"/>
      <c r="K20" s="57"/>
      <c r="L20" s="59"/>
      <c r="M20" s="60"/>
      <c r="N20" s="59"/>
      <c r="O20" s="60"/>
      <c r="P20" s="61"/>
      <c r="Q20" s="62"/>
      <c r="R20" s="60"/>
      <c r="S20" s="60"/>
      <c r="T20" s="60"/>
      <c r="U20" s="63" t="s">
        <v>22</v>
      </c>
      <c r="V20" s="60"/>
      <c r="W20" s="60"/>
      <c r="X20" s="60"/>
      <c r="Y20" s="57"/>
      <c r="Z20" s="57"/>
    </row>
    <row r="21" spans="6:26" s="26" customFormat="1" ht="16.5" customHeight="1" outlineLevel="1" x14ac:dyDescent="0.2">
      <c r="F21" s="27"/>
      <c r="G21" s="11"/>
      <c r="H21" s="28"/>
      <c r="I21" s="28"/>
      <c r="J21" s="28" t="s">
        <v>56</v>
      </c>
      <c r="K21" s="11"/>
      <c r="L21" s="29"/>
      <c r="M21" s="30"/>
      <c r="N21" s="29"/>
      <c r="O21" s="30"/>
      <c r="P21" s="31">
        <f>SUBTOTAL(9,P22:P29)</f>
        <v>0</v>
      </c>
      <c r="Q21" s="32"/>
      <c r="R21" s="33">
        <f>SUBTOTAL(9,R22:R29)</f>
        <v>49.72988634819999</v>
      </c>
      <c r="S21" s="30"/>
      <c r="T21" s="33">
        <f>SUBTOTAL(9,T22:T29)</f>
        <v>0</v>
      </c>
      <c r="U21" s="34" t="s">
        <v>22</v>
      </c>
      <c r="V21" s="31">
        <f>SUBTOTAL(9,V22:V29)</f>
        <v>0</v>
      </c>
      <c r="W21" s="31">
        <f>SUBTOTAL(9,W22:W29)</f>
        <v>0</v>
      </c>
      <c r="Y21" s="12"/>
      <c r="Z21" s="12"/>
    </row>
    <row r="22" spans="6:26" s="35" customFormat="1" ht="24" outlineLevel="2" x14ac:dyDescent="0.2">
      <c r="F22" s="36">
        <v>1</v>
      </c>
      <c r="G22" s="37" t="s">
        <v>57</v>
      </c>
      <c r="H22" s="38" t="s">
        <v>58</v>
      </c>
      <c r="I22" s="38"/>
      <c r="J22" s="39" t="s">
        <v>59</v>
      </c>
      <c r="K22" s="37" t="s">
        <v>60</v>
      </c>
      <c r="L22" s="40">
        <v>13</v>
      </c>
      <c r="M22" s="41">
        <v>0</v>
      </c>
      <c r="N22" s="40">
        <f>L22*(1+M22/100)</f>
        <v>13</v>
      </c>
      <c r="O22" s="95"/>
      <c r="P22" s="42">
        <f>N22*O22</f>
        <v>0</v>
      </c>
      <c r="Q22" s="43"/>
      <c r="R22" s="44">
        <f>N22*Q22</f>
        <v>0</v>
      </c>
      <c r="S22" s="43"/>
      <c r="T22" s="44">
        <f>N22*S22</f>
        <v>0</v>
      </c>
      <c r="U22" s="42">
        <v>21</v>
      </c>
      <c r="V22" s="42">
        <f>P22*(U22/100)</f>
        <v>0</v>
      </c>
      <c r="W22" s="42">
        <f>P22+V22</f>
        <v>0</v>
      </c>
      <c r="X22" s="39"/>
      <c r="Y22" s="38" t="s">
        <v>33</v>
      </c>
      <c r="Z22" s="38" t="s">
        <v>61</v>
      </c>
    </row>
    <row r="23" spans="6:26" s="35" customFormat="1" ht="12" outlineLevel="2" x14ac:dyDescent="0.2">
      <c r="F23" s="36">
        <v>2</v>
      </c>
      <c r="G23" s="37" t="s">
        <v>29</v>
      </c>
      <c r="H23" s="38" t="s">
        <v>62</v>
      </c>
      <c r="I23" s="38"/>
      <c r="J23" s="39" t="s">
        <v>63</v>
      </c>
      <c r="K23" s="37" t="s">
        <v>38</v>
      </c>
      <c r="L23" s="40">
        <v>20.055229999999998</v>
      </c>
      <c r="M23" s="41">
        <v>0</v>
      </c>
      <c r="N23" s="40">
        <f>L23*(1+M23/100)</f>
        <v>20.055229999999998</v>
      </c>
      <c r="O23" s="95"/>
      <c r="P23" s="42">
        <f>N23*O23</f>
        <v>0</v>
      </c>
      <c r="Q23" s="43">
        <v>2.2563399999999998</v>
      </c>
      <c r="R23" s="44">
        <f>N23*Q23</f>
        <v>45.251417658199991</v>
      </c>
      <c r="S23" s="43"/>
      <c r="T23" s="44">
        <f>N23*S23</f>
        <v>0</v>
      </c>
      <c r="U23" s="42">
        <v>21</v>
      </c>
      <c r="V23" s="42">
        <f>P23*(U23/100)</f>
        <v>0</v>
      </c>
      <c r="W23" s="42">
        <f>P23+V23</f>
        <v>0</v>
      </c>
      <c r="X23" s="39"/>
      <c r="Y23" s="38" t="s">
        <v>33</v>
      </c>
      <c r="Z23" s="38" t="s">
        <v>61</v>
      </c>
    </row>
    <row r="24" spans="6:26" s="45" customFormat="1" ht="33.75" outlineLevel="3" x14ac:dyDescent="0.25">
      <c r="F24" s="46"/>
      <c r="G24" s="47"/>
      <c r="H24" s="47"/>
      <c r="I24" s="47"/>
      <c r="J24" s="48" t="s">
        <v>43</v>
      </c>
      <c r="K24" s="47"/>
      <c r="L24" s="49">
        <v>20.055229999999998</v>
      </c>
      <c r="M24" s="50"/>
      <c r="N24" s="51"/>
      <c r="O24" s="50"/>
      <c r="P24" s="52"/>
      <c r="Q24" s="53"/>
      <c r="R24" s="50"/>
      <c r="S24" s="50"/>
      <c r="T24" s="50"/>
      <c r="U24" s="54" t="s">
        <v>22</v>
      </c>
      <c r="V24" s="50"/>
      <c r="W24" s="50"/>
      <c r="X24" s="48"/>
      <c r="Y24" s="47"/>
      <c r="Z24" s="47"/>
    </row>
    <row r="25" spans="6:26" s="35" customFormat="1" ht="12" outlineLevel="2" x14ac:dyDescent="0.2">
      <c r="F25" s="36">
        <v>3</v>
      </c>
      <c r="G25" s="37" t="s">
        <v>29</v>
      </c>
      <c r="H25" s="38" t="s">
        <v>64</v>
      </c>
      <c r="I25" s="38"/>
      <c r="J25" s="39" t="s">
        <v>65</v>
      </c>
      <c r="K25" s="37" t="s">
        <v>38</v>
      </c>
      <c r="L25" s="40">
        <v>1.9784999999999999</v>
      </c>
      <c r="M25" s="41">
        <v>0</v>
      </c>
      <c r="N25" s="40">
        <f>L25*(1+M25/100)</f>
        <v>1.9784999999999999</v>
      </c>
      <c r="O25" s="95"/>
      <c r="P25" s="42">
        <f>N25*O25</f>
        <v>0</v>
      </c>
      <c r="Q25" s="43">
        <v>2.2563399999999998</v>
      </c>
      <c r="R25" s="44">
        <f>N25*Q25</f>
        <v>4.4641686899999993</v>
      </c>
      <c r="S25" s="43"/>
      <c r="T25" s="44">
        <f>N25*S25</f>
        <v>0</v>
      </c>
      <c r="U25" s="42">
        <v>21</v>
      </c>
      <c r="V25" s="42">
        <f>P25*(U25/100)</f>
        <v>0</v>
      </c>
      <c r="W25" s="42">
        <f>P25+V25</f>
        <v>0</v>
      </c>
      <c r="X25" s="39"/>
      <c r="Y25" s="38" t="s">
        <v>33</v>
      </c>
      <c r="Z25" s="38" t="s">
        <v>61</v>
      </c>
    </row>
    <row r="26" spans="6:26" s="45" customFormat="1" ht="11.25" outlineLevel="3" x14ac:dyDescent="0.25">
      <c r="F26" s="46"/>
      <c r="G26" s="47"/>
      <c r="H26" s="47"/>
      <c r="I26" s="47"/>
      <c r="J26" s="48" t="s">
        <v>39</v>
      </c>
      <c r="K26" s="47"/>
      <c r="L26" s="49">
        <v>1.9784999999999999</v>
      </c>
      <c r="M26" s="50"/>
      <c r="N26" s="51"/>
      <c r="O26" s="50"/>
      <c r="P26" s="52"/>
      <c r="Q26" s="53"/>
      <c r="R26" s="50"/>
      <c r="S26" s="50"/>
      <c r="T26" s="50"/>
      <c r="U26" s="54" t="s">
        <v>22</v>
      </c>
      <c r="V26" s="50"/>
      <c r="W26" s="50"/>
      <c r="X26" s="48"/>
      <c r="Y26" s="47"/>
      <c r="Z26" s="47"/>
    </row>
    <row r="27" spans="6:26" s="35" customFormat="1" ht="12" outlineLevel="2" x14ac:dyDescent="0.2">
      <c r="F27" s="36">
        <v>4</v>
      </c>
      <c r="G27" s="37" t="s">
        <v>66</v>
      </c>
      <c r="H27" s="38" t="s">
        <v>67</v>
      </c>
      <c r="I27" s="38"/>
      <c r="J27" s="39" t="s">
        <v>68</v>
      </c>
      <c r="K27" s="37" t="s">
        <v>69</v>
      </c>
      <c r="L27" s="40">
        <v>14.3</v>
      </c>
      <c r="M27" s="41">
        <v>0</v>
      </c>
      <c r="N27" s="40">
        <f>L27*(1+M27/100)</f>
        <v>14.3</v>
      </c>
      <c r="O27" s="95"/>
      <c r="P27" s="42">
        <f>N27*O27</f>
        <v>0</v>
      </c>
      <c r="Q27" s="43">
        <v>1E-3</v>
      </c>
      <c r="R27" s="44">
        <f>N27*Q27</f>
        <v>1.43E-2</v>
      </c>
      <c r="S27" s="43"/>
      <c r="T27" s="44">
        <f>N27*S27</f>
        <v>0</v>
      </c>
      <c r="U27" s="42">
        <v>21</v>
      </c>
      <c r="V27" s="42">
        <f>P27*(U27/100)</f>
        <v>0</v>
      </c>
      <c r="W27" s="42">
        <f>P27+V27</f>
        <v>0</v>
      </c>
      <c r="X27" s="39"/>
      <c r="Y27" s="38" t="s">
        <v>33</v>
      </c>
      <c r="Z27" s="38" t="s">
        <v>61</v>
      </c>
    </row>
    <row r="28" spans="6:26" s="45" customFormat="1" ht="11.25" outlineLevel="3" x14ac:dyDescent="0.25">
      <c r="F28" s="46"/>
      <c r="G28" s="47"/>
      <c r="H28" s="47"/>
      <c r="I28" s="47"/>
      <c r="J28" s="48" t="s">
        <v>70</v>
      </c>
      <c r="K28" s="47"/>
      <c r="L28" s="49">
        <v>14.3</v>
      </c>
      <c r="M28" s="50"/>
      <c r="N28" s="51"/>
      <c r="O28" s="50"/>
      <c r="P28" s="52"/>
      <c r="Q28" s="53"/>
      <c r="R28" s="50"/>
      <c r="S28" s="50"/>
      <c r="T28" s="50"/>
      <c r="U28" s="54" t="s">
        <v>22</v>
      </c>
      <c r="V28" s="50"/>
      <c r="W28" s="50"/>
      <c r="X28" s="48"/>
      <c r="Y28" s="47"/>
      <c r="Z28" s="47"/>
    </row>
    <row r="29" spans="6:26" s="55" customFormat="1" ht="12.75" customHeight="1" outlineLevel="2" x14ac:dyDescent="0.25">
      <c r="F29" s="56"/>
      <c r="G29" s="57"/>
      <c r="H29" s="57"/>
      <c r="I29" s="57"/>
      <c r="J29" s="58"/>
      <c r="K29" s="57"/>
      <c r="L29" s="59"/>
      <c r="M29" s="60"/>
      <c r="N29" s="59"/>
      <c r="O29" s="60"/>
      <c r="P29" s="61"/>
      <c r="Q29" s="62"/>
      <c r="R29" s="60"/>
      <c r="S29" s="60"/>
      <c r="T29" s="60"/>
      <c r="U29" s="63" t="s">
        <v>22</v>
      </c>
      <c r="V29" s="60"/>
      <c r="W29" s="60"/>
      <c r="X29" s="60"/>
      <c r="Y29" s="57"/>
      <c r="Z29" s="57"/>
    </row>
    <row r="30" spans="6:26" s="26" customFormat="1" ht="16.5" customHeight="1" outlineLevel="1" x14ac:dyDescent="0.2">
      <c r="F30" s="27"/>
      <c r="G30" s="11"/>
      <c r="H30" s="28"/>
      <c r="I30" s="28"/>
      <c r="J30" s="28" t="s">
        <v>71</v>
      </c>
      <c r="K30" s="11"/>
      <c r="L30" s="29"/>
      <c r="M30" s="30"/>
      <c r="N30" s="29"/>
      <c r="O30" s="30"/>
      <c r="P30" s="31">
        <f>SUBTOTAL(9,P31:P67)</f>
        <v>0</v>
      </c>
      <c r="Q30" s="32"/>
      <c r="R30" s="33">
        <f>SUBTOTAL(9,R31:R67)</f>
        <v>29.107624557499996</v>
      </c>
      <c r="S30" s="30"/>
      <c r="T30" s="33">
        <f>SUBTOTAL(9,T31:T67)</f>
        <v>0</v>
      </c>
      <c r="U30" s="34" t="s">
        <v>22</v>
      </c>
      <c r="V30" s="31">
        <f>SUBTOTAL(9,V31:V67)</f>
        <v>0</v>
      </c>
      <c r="W30" s="31">
        <f>SUBTOTAL(9,W31:W67)</f>
        <v>0</v>
      </c>
      <c r="Y30" s="12"/>
      <c r="Z30" s="12"/>
    </row>
    <row r="31" spans="6:26" s="35" customFormat="1" ht="12" outlineLevel="2" x14ac:dyDescent="0.2">
      <c r="F31" s="36">
        <v>1</v>
      </c>
      <c r="G31" s="37" t="s">
        <v>66</v>
      </c>
      <c r="H31" s="38" t="s">
        <v>72</v>
      </c>
      <c r="I31" s="38"/>
      <c r="J31" s="39" t="s">
        <v>73</v>
      </c>
      <c r="K31" s="37" t="s">
        <v>52</v>
      </c>
      <c r="L31" s="40">
        <v>0.12032</v>
      </c>
      <c r="M31" s="41">
        <v>8</v>
      </c>
      <c r="N31" s="40">
        <f>L31*(1+M31/100)</f>
        <v>0.12994559999999999</v>
      </c>
      <c r="O31" s="95"/>
      <c r="P31" s="42">
        <f>N31*O31</f>
        <v>0</v>
      </c>
      <c r="Q31" s="43">
        <v>1</v>
      </c>
      <c r="R31" s="44">
        <f>N31*Q31</f>
        <v>0.12994559999999999</v>
      </c>
      <c r="S31" s="43"/>
      <c r="T31" s="44">
        <f>N31*S31</f>
        <v>0</v>
      </c>
      <c r="U31" s="42">
        <v>21</v>
      </c>
      <c r="V31" s="42">
        <f>P31*(U31/100)</f>
        <v>0</v>
      </c>
      <c r="W31" s="42">
        <f>P31+V31</f>
        <v>0</v>
      </c>
      <c r="X31" s="39"/>
      <c r="Y31" s="38" t="s">
        <v>33</v>
      </c>
      <c r="Z31" s="38" t="s">
        <v>74</v>
      </c>
    </row>
    <row r="32" spans="6:26" s="45" customFormat="1" ht="11.25" outlineLevel="3" x14ac:dyDescent="0.25">
      <c r="F32" s="46"/>
      <c r="G32" s="47"/>
      <c r="H32" s="47"/>
      <c r="I32" s="47"/>
      <c r="J32" s="48" t="s">
        <v>75</v>
      </c>
      <c r="K32" s="47"/>
      <c r="L32" s="49">
        <v>0.12032</v>
      </c>
      <c r="M32" s="50"/>
      <c r="N32" s="51"/>
      <c r="O32" s="50"/>
      <c r="P32" s="52"/>
      <c r="Q32" s="53"/>
      <c r="R32" s="50"/>
      <c r="S32" s="50"/>
      <c r="T32" s="50"/>
      <c r="U32" s="54" t="s">
        <v>22</v>
      </c>
      <c r="V32" s="50"/>
      <c r="W32" s="50"/>
      <c r="X32" s="48"/>
      <c r="Y32" s="47"/>
      <c r="Z32" s="47"/>
    </row>
    <row r="33" spans="6:26" s="35" customFormat="1" ht="12" outlineLevel="2" x14ac:dyDescent="0.2">
      <c r="F33" s="36">
        <v>2</v>
      </c>
      <c r="G33" s="37" t="s">
        <v>66</v>
      </c>
      <c r="H33" s="38" t="s">
        <v>76</v>
      </c>
      <c r="I33" s="38"/>
      <c r="J33" s="39" t="s">
        <v>77</v>
      </c>
      <c r="K33" s="37" t="s">
        <v>52</v>
      </c>
      <c r="L33" s="40">
        <v>7.999400000000001E-2</v>
      </c>
      <c r="M33" s="41">
        <v>8</v>
      </c>
      <c r="N33" s="40">
        <f>L33*(1+M33/100)</f>
        <v>8.6393520000000015E-2</v>
      </c>
      <c r="O33" s="95"/>
      <c r="P33" s="42">
        <f>N33*O33</f>
        <v>0</v>
      </c>
      <c r="Q33" s="43">
        <v>1</v>
      </c>
      <c r="R33" s="44">
        <f>N33*Q33</f>
        <v>8.6393520000000015E-2</v>
      </c>
      <c r="S33" s="43"/>
      <c r="T33" s="44">
        <f>N33*S33</f>
        <v>0</v>
      </c>
      <c r="U33" s="42">
        <v>21</v>
      </c>
      <c r="V33" s="42">
        <f>P33*(U33/100)</f>
        <v>0</v>
      </c>
      <c r="W33" s="42">
        <f>P33+V33</f>
        <v>0</v>
      </c>
      <c r="X33" s="39"/>
      <c r="Y33" s="38" t="s">
        <v>33</v>
      </c>
      <c r="Z33" s="38" t="s">
        <v>74</v>
      </c>
    </row>
    <row r="34" spans="6:26" s="45" customFormat="1" ht="11.25" outlineLevel="3" x14ac:dyDescent="0.25">
      <c r="F34" s="46"/>
      <c r="G34" s="47"/>
      <c r="H34" s="47"/>
      <c r="I34" s="47"/>
      <c r="J34" s="48" t="s">
        <v>78</v>
      </c>
      <c r="K34" s="47"/>
      <c r="L34" s="49">
        <v>7.999400000000001E-2</v>
      </c>
      <c r="M34" s="50"/>
      <c r="N34" s="51"/>
      <c r="O34" s="50"/>
      <c r="P34" s="52"/>
      <c r="Q34" s="53"/>
      <c r="R34" s="50"/>
      <c r="S34" s="50"/>
      <c r="T34" s="50"/>
      <c r="U34" s="54" t="s">
        <v>22</v>
      </c>
      <c r="V34" s="50"/>
      <c r="W34" s="50"/>
      <c r="X34" s="48"/>
      <c r="Y34" s="47"/>
      <c r="Z34" s="47"/>
    </row>
    <row r="35" spans="6:26" s="35" customFormat="1" ht="12" outlineLevel="2" x14ac:dyDescent="0.2">
      <c r="F35" s="36">
        <v>3</v>
      </c>
      <c r="G35" s="37" t="s">
        <v>66</v>
      </c>
      <c r="H35" s="38" t="s">
        <v>79</v>
      </c>
      <c r="I35" s="38"/>
      <c r="J35" s="39" t="s">
        <v>80</v>
      </c>
      <c r="K35" s="37" t="s">
        <v>52</v>
      </c>
      <c r="L35" s="40">
        <v>0.16909200000000002</v>
      </c>
      <c r="M35" s="41">
        <v>8</v>
      </c>
      <c r="N35" s="40">
        <f>L35*(1+M35/100)</f>
        <v>0.18261936000000004</v>
      </c>
      <c r="O35" s="95"/>
      <c r="P35" s="42">
        <f>N35*O35</f>
        <v>0</v>
      </c>
      <c r="Q35" s="43">
        <v>1</v>
      </c>
      <c r="R35" s="44">
        <f>N35*Q35</f>
        <v>0.18261936000000004</v>
      </c>
      <c r="S35" s="43"/>
      <c r="T35" s="44">
        <f>N35*S35</f>
        <v>0</v>
      </c>
      <c r="U35" s="42">
        <v>21</v>
      </c>
      <c r="V35" s="42">
        <f>P35*(U35/100)</f>
        <v>0</v>
      </c>
      <c r="W35" s="42">
        <f>P35+V35</f>
        <v>0</v>
      </c>
      <c r="X35" s="39"/>
      <c r="Y35" s="38" t="s">
        <v>33</v>
      </c>
      <c r="Z35" s="38" t="s">
        <v>74</v>
      </c>
    </row>
    <row r="36" spans="6:26" s="45" customFormat="1" ht="11.25" outlineLevel="3" x14ac:dyDescent="0.25">
      <c r="F36" s="46"/>
      <c r="G36" s="47"/>
      <c r="H36" s="47"/>
      <c r="I36" s="47"/>
      <c r="J36" s="48" t="s">
        <v>81</v>
      </c>
      <c r="K36" s="47"/>
      <c r="L36" s="49">
        <v>0.16909200000000002</v>
      </c>
      <c r="M36" s="50"/>
      <c r="N36" s="51"/>
      <c r="O36" s="50"/>
      <c r="P36" s="52"/>
      <c r="Q36" s="53"/>
      <c r="R36" s="50"/>
      <c r="S36" s="50"/>
      <c r="T36" s="50"/>
      <c r="U36" s="54" t="s">
        <v>22</v>
      </c>
      <c r="V36" s="50"/>
      <c r="W36" s="50"/>
      <c r="X36" s="48"/>
      <c r="Y36" s="47"/>
      <c r="Z36" s="47"/>
    </row>
    <row r="37" spans="6:26" s="35" customFormat="1" ht="12" outlineLevel="2" x14ac:dyDescent="0.2">
      <c r="F37" s="36">
        <v>4</v>
      </c>
      <c r="G37" s="37" t="s">
        <v>66</v>
      </c>
      <c r="H37" s="38" t="s">
        <v>82</v>
      </c>
      <c r="I37" s="38"/>
      <c r="J37" s="39" t="s">
        <v>83</v>
      </c>
      <c r="K37" s="37" t="s">
        <v>52</v>
      </c>
      <c r="L37" s="40">
        <v>8.5695999999999994E-2</v>
      </c>
      <c r="M37" s="41">
        <v>8</v>
      </c>
      <c r="N37" s="40">
        <f>L37*(1+M37/100)</f>
        <v>9.2551679999999997E-2</v>
      </c>
      <c r="O37" s="95"/>
      <c r="P37" s="42">
        <f>N37*O37</f>
        <v>0</v>
      </c>
      <c r="Q37" s="43">
        <v>1</v>
      </c>
      <c r="R37" s="44">
        <f>N37*Q37</f>
        <v>9.2551679999999997E-2</v>
      </c>
      <c r="S37" s="43"/>
      <c r="T37" s="44">
        <f>N37*S37</f>
        <v>0</v>
      </c>
      <c r="U37" s="42">
        <v>21</v>
      </c>
      <c r="V37" s="42">
        <f>P37*(U37/100)</f>
        <v>0</v>
      </c>
      <c r="W37" s="42">
        <f>P37+V37</f>
        <v>0</v>
      </c>
      <c r="X37" s="39"/>
      <c r="Y37" s="38" t="s">
        <v>33</v>
      </c>
      <c r="Z37" s="38" t="s">
        <v>74</v>
      </c>
    </row>
    <row r="38" spans="6:26" s="45" customFormat="1" ht="11.25" outlineLevel="3" x14ac:dyDescent="0.25">
      <c r="F38" s="46"/>
      <c r="G38" s="47"/>
      <c r="H38" s="47"/>
      <c r="I38" s="47"/>
      <c r="J38" s="48" t="s">
        <v>84</v>
      </c>
      <c r="K38" s="47"/>
      <c r="L38" s="49">
        <v>8.5695999999999994E-2</v>
      </c>
      <c r="M38" s="50"/>
      <c r="N38" s="51"/>
      <c r="O38" s="50"/>
      <c r="P38" s="52"/>
      <c r="Q38" s="53"/>
      <c r="R38" s="50"/>
      <c r="S38" s="50"/>
      <c r="T38" s="50"/>
      <c r="U38" s="54" t="s">
        <v>22</v>
      </c>
      <c r="V38" s="50"/>
      <c r="W38" s="50"/>
      <c r="X38" s="48"/>
      <c r="Y38" s="47"/>
      <c r="Z38" s="47"/>
    </row>
    <row r="39" spans="6:26" s="35" customFormat="1" ht="12" outlineLevel="2" x14ac:dyDescent="0.2">
      <c r="F39" s="36">
        <v>5</v>
      </c>
      <c r="G39" s="37" t="s">
        <v>66</v>
      </c>
      <c r="H39" s="38" t="s">
        <v>85</v>
      </c>
      <c r="I39" s="38"/>
      <c r="J39" s="39" t="s">
        <v>86</v>
      </c>
      <c r="K39" s="37" t="s">
        <v>52</v>
      </c>
      <c r="L39" s="40">
        <v>1.8114149999999998</v>
      </c>
      <c r="M39" s="41">
        <v>8</v>
      </c>
      <c r="N39" s="40">
        <f>L39*(1+M39/100)</f>
        <v>1.9563282</v>
      </c>
      <c r="O39" s="95"/>
      <c r="P39" s="42">
        <f>N39*O39</f>
        <v>0</v>
      </c>
      <c r="Q39" s="43">
        <v>1</v>
      </c>
      <c r="R39" s="44">
        <f>N39*Q39</f>
        <v>1.9563282</v>
      </c>
      <c r="S39" s="43"/>
      <c r="T39" s="44">
        <f>N39*S39</f>
        <v>0</v>
      </c>
      <c r="U39" s="42">
        <v>21</v>
      </c>
      <c r="V39" s="42">
        <f>P39*(U39/100)</f>
        <v>0</v>
      </c>
      <c r="W39" s="42">
        <f>P39+V39</f>
        <v>0</v>
      </c>
      <c r="X39" s="39"/>
      <c r="Y39" s="38" t="s">
        <v>33</v>
      </c>
      <c r="Z39" s="38" t="s">
        <v>74</v>
      </c>
    </row>
    <row r="40" spans="6:26" s="45" customFormat="1" ht="11.25" outlineLevel="3" x14ac:dyDescent="0.25">
      <c r="F40" s="46"/>
      <c r="G40" s="47"/>
      <c r="H40" s="47"/>
      <c r="I40" s="47"/>
      <c r="J40" s="48" t="s">
        <v>87</v>
      </c>
      <c r="K40" s="47"/>
      <c r="L40" s="49">
        <v>1.8114149999999998</v>
      </c>
      <c r="M40" s="50"/>
      <c r="N40" s="51"/>
      <c r="O40" s="50"/>
      <c r="P40" s="52"/>
      <c r="Q40" s="53"/>
      <c r="R40" s="50"/>
      <c r="S40" s="50"/>
      <c r="T40" s="50"/>
      <c r="U40" s="54" t="s">
        <v>22</v>
      </c>
      <c r="V40" s="50"/>
      <c r="W40" s="50"/>
      <c r="X40" s="48"/>
      <c r="Y40" s="47"/>
      <c r="Z40" s="47"/>
    </row>
    <row r="41" spans="6:26" s="35" customFormat="1" ht="24" outlineLevel="2" x14ac:dyDescent="0.2">
      <c r="F41" s="36">
        <v>6</v>
      </c>
      <c r="G41" s="37" t="s">
        <v>29</v>
      </c>
      <c r="H41" s="38" t="s">
        <v>88</v>
      </c>
      <c r="I41" s="38"/>
      <c r="J41" s="39" t="s">
        <v>89</v>
      </c>
      <c r="K41" s="37" t="s">
        <v>32</v>
      </c>
      <c r="L41" s="40">
        <v>73.296999999999997</v>
      </c>
      <c r="M41" s="41">
        <v>0</v>
      </c>
      <c r="N41" s="40">
        <f>L41*(1+M41/100)</f>
        <v>73.296999999999997</v>
      </c>
      <c r="O41" s="95"/>
      <c r="P41" s="42">
        <f>N41*O41</f>
        <v>0</v>
      </c>
      <c r="Q41" s="43">
        <v>0.17230999999999999</v>
      </c>
      <c r="R41" s="44">
        <f>N41*Q41</f>
        <v>12.629806069999999</v>
      </c>
      <c r="S41" s="43"/>
      <c r="T41" s="44">
        <f>N41*S41</f>
        <v>0</v>
      </c>
      <c r="U41" s="42">
        <v>21</v>
      </c>
      <c r="V41" s="42">
        <f>P41*(U41/100)</f>
        <v>0</v>
      </c>
      <c r="W41" s="42">
        <f>P41+V41</f>
        <v>0</v>
      </c>
      <c r="X41" s="39"/>
      <c r="Y41" s="38" t="s">
        <v>33</v>
      </c>
      <c r="Z41" s="38" t="s">
        <v>74</v>
      </c>
    </row>
    <row r="42" spans="6:26" s="45" customFormat="1" ht="11.25" outlineLevel="3" x14ac:dyDescent="0.25">
      <c r="F42" s="46"/>
      <c r="G42" s="47"/>
      <c r="H42" s="47"/>
      <c r="I42" s="47"/>
      <c r="J42" s="48" t="s">
        <v>90</v>
      </c>
      <c r="K42" s="47"/>
      <c r="L42" s="49">
        <v>27.076000000000001</v>
      </c>
      <c r="M42" s="50"/>
      <c r="N42" s="51"/>
      <c r="O42" s="50"/>
      <c r="P42" s="52"/>
      <c r="Q42" s="53"/>
      <c r="R42" s="50"/>
      <c r="S42" s="50"/>
      <c r="T42" s="50"/>
      <c r="U42" s="54" t="s">
        <v>22</v>
      </c>
      <c r="V42" s="50"/>
      <c r="W42" s="50"/>
      <c r="X42" s="48"/>
      <c r="Y42" s="47"/>
      <c r="Z42" s="47"/>
    </row>
    <row r="43" spans="6:26" s="45" customFormat="1" ht="11.25" outlineLevel="3" x14ac:dyDescent="0.25">
      <c r="F43" s="46"/>
      <c r="G43" s="47"/>
      <c r="H43" s="47"/>
      <c r="I43" s="47"/>
      <c r="J43" s="48" t="s">
        <v>91</v>
      </c>
      <c r="K43" s="47"/>
      <c r="L43" s="49">
        <v>5.2</v>
      </c>
      <c r="M43" s="50"/>
      <c r="N43" s="51"/>
      <c r="O43" s="50"/>
      <c r="P43" s="52"/>
      <c r="Q43" s="53"/>
      <c r="R43" s="50"/>
      <c r="S43" s="50"/>
      <c r="T43" s="50"/>
      <c r="U43" s="54" t="s">
        <v>22</v>
      </c>
      <c r="V43" s="50"/>
      <c r="W43" s="50"/>
      <c r="X43" s="48"/>
      <c r="Y43" s="47"/>
      <c r="Z43" s="47"/>
    </row>
    <row r="44" spans="6:26" s="45" customFormat="1" ht="33.75" outlineLevel="3" x14ac:dyDescent="0.25">
      <c r="F44" s="46"/>
      <c r="G44" s="47"/>
      <c r="H44" s="47"/>
      <c r="I44" s="47"/>
      <c r="J44" s="48" t="s">
        <v>92</v>
      </c>
      <c r="K44" s="47"/>
      <c r="L44" s="49">
        <v>41.021000000000001</v>
      </c>
      <c r="M44" s="50"/>
      <c r="N44" s="51"/>
      <c r="O44" s="50"/>
      <c r="P44" s="52"/>
      <c r="Q44" s="53"/>
      <c r="R44" s="50"/>
      <c r="S44" s="50"/>
      <c r="T44" s="50"/>
      <c r="U44" s="54" t="s">
        <v>22</v>
      </c>
      <c r="V44" s="50"/>
      <c r="W44" s="50"/>
      <c r="X44" s="48"/>
      <c r="Y44" s="47"/>
      <c r="Z44" s="47"/>
    </row>
    <row r="45" spans="6:26" s="35" customFormat="1" ht="12" outlineLevel="2" x14ac:dyDescent="0.2">
      <c r="F45" s="36">
        <v>7</v>
      </c>
      <c r="G45" s="37" t="s">
        <v>29</v>
      </c>
      <c r="H45" s="38" t="s">
        <v>93</v>
      </c>
      <c r="I45" s="38"/>
      <c r="J45" s="39" t="s">
        <v>94</v>
      </c>
      <c r="K45" s="37" t="s">
        <v>95</v>
      </c>
      <c r="L45" s="40">
        <v>9</v>
      </c>
      <c r="M45" s="41">
        <v>0</v>
      </c>
      <c r="N45" s="40">
        <f t="shared" ref="N45:N50" si="0">L45*(1+M45/100)</f>
        <v>9</v>
      </c>
      <c r="O45" s="95"/>
      <c r="P45" s="42">
        <f t="shared" ref="P45:P50" si="1">N45*O45</f>
        <v>0</v>
      </c>
      <c r="Q45" s="43">
        <v>6.8799999999999998E-3</v>
      </c>
      <c r="R45" s="44">
        <f t="shared" ref="R45:R50" si="2">N45*Q45</f>
        <v>6.1919999999999996E-2</v>
      </c>
      <c r="S45" s="43"/>
      <c r="T45" s="44">
        <f t="shared" ref="T45:T50" si="3">N45*S45</f>
        <v>0</v>
      </c>
      <c r="U45" s="42">
        <v>21</v>
      </c>
      <c r="V45" s="42">
        <f t="shared" ref="V45:V50" si="4">P45*(U45/100)</f>
        <v>0</v>
      </c>
      <c r="W45" s="42">
        <f t="shared" ref="W45:W50" si="5">P45+V45</f>
        <v>0</v>
      </c>
      <c r="X45" s="39"/>
      <c r="Y45" s="38" t="s">
        <v>33</v>
      </c>
      <c r="Z45" s="38" t="s">
        <v>74</v>
      </c>
    </row>
    <row r="46" spans="6:26" s="35" customFormat="1" ht="12" outlineLevel="2" x14ac:dyDescent="0.2">
      <c r="F46" s="36">
        <v>8</v>
      </c>
      <c r="G46" s="37" t="s">
        <v>29</v>
      </c>
      <c r="H46" s="38" t="s">
        <v>96</v>
      </c>
      <c r="I46" s="38"/>
      <c r="J46" s="39" t="s">
        <v>97</v>
      </c>
      <c r="K46" s="37" t="s">
        <v>95</v>
      </c>
      <c r="L46" s="40">
        <v>1</v>
      </c>
      <c r="M46" s="41">
        <v>0</v>
      </c>
      <c r="N46" s="40">
        <f t="shared" si="0"/>
        <v>1</v>
      </c>
      <c r="O46" s="95"/>
      <c r="P46" s="42">
        <f t="shared" si="1"/>
        <v>0</v>
      </c>
      <c r="Q46" s="43">
        <v>9.1800000000000007E-3</v>
      </c>
      <c r="R46" s="44">
        <f t="shared" si="2"/>
        <v>9.1800000000000007E-3</v>
      </c>
      <c r="S46" s="43"/>
      <c r="T46" s="44">
        <f t="shared" si="3"/>
        <v>0</v>
      </c>
      <c r="U46" s="42">
        <v>21</v>
      </c>
      <c r="V46" s="42">
        <f t="shared" si="4"/>
        <v>0</v>
      </c>
      <c r="W46" s="42">
        <f t="shared" si="5"/>
        <v>0</v>
      </c>
      <c r="X46" s="39"/>
      <c r="Y46" s="38" t="s">
        <v>33</v>
      </c>
      <c r="Z46" s="38" t="s">
        <v>74</v>
      </c>
    </row>
    <row r="47" spans="6:26" s="35" customFormat="1" ht="12" outlineLevel="2" x14ac:dyDescent="0.2">
      <c r="F47" s="36">
        <v>9</v>
      </c>
      <c r="G47" s="37" t="s">
        <v>29</v>
      </c>
      <c r="H47" s="38" t="s">
        <v>98</v>
      </c>
      <c r="I47" s="38"/>
      <c r="J47" s="39" t="s">
        <v>99</v>
      </c>
      <c r="K47" s="37" t="s">
        <v>95</v>
      </c>
      <c r="L47" s="40">
        <v>3</v>
      </c>
      <c r="M47" s="41">
        <v>0</v>
      </c>
      <c r="N47" s="40">
        <f t="shared" si="0"/>
        <v>3</v>
      </c>
      <c r="O47" s="95"/>
      <c r="P47" s="42">
        <f t="shared" si="1"/>
        <v>0</v>
      </c>
      <c r="Q47" s="43">
        <v>1.1469999999999999E-2</v>
      </c>
      <c r="R47" s="44">
        <f t="shared" si="2"/>
        <v>3.4409999999999996E-2</v>
      </c>
      <c r="S47" s="43"/>
      <c r="T47" s="44">
        <f t="shared" si="3"/>
        <v>0</v>
      </c>
      <c r="U47" s="42">
        <v>21</v>
      </c>
      <c r="V47" s="42">
        <f t="shared" si="4"/>
        <v>0</v>
      </c>
      <c r="W47" s="42">
        <f t="shared" si="5"/>
        <v>0</v>
      </c>
      <c r="X47" s="39"/>
      <c r="Y47" s="38" t="s">
        <v>33</v>
      </c>
      <c r="Z47" s="38" t="s">
        <v>74</v>
      </c>
    </row>
    <row r="48" spans="6:26" s="35" customFormat="1" ht="12" outlineLevel="2" x14ac:dyDescent="0.2">
      <c r="F48" s="36">
        <v>10</v>
      </c>
      <c r="G48" s="37" t="s">
        <v>29</v>
      </c>
      <c r="H48" s="38" t="s">
        <v>100</v>
      </c>
      <c r="I48" s="38"/>
      <c r="J48" s="39" t="s">
        <v>101</v>
      </c>
      <c r="K48" s="37" t="s">
        <v>52</v>
      </c>
      <c r="L48" s="40">
        <v>0.28499999999999998</v>
      </c>
      <c r="M48" s="41">
        <v>0</v>
      </c>
      <c r="N48" s="40">
        <f t="shared" si="0"/>
        <v>0.28499999999999998</v>
      </c>
      <c r="O48" s="95"/>
      <c r="P48" s="42">
        <f t="shared" si="1"/>
        <v>0</v>
      </c>
      <c r="Q48" s="43">
        <v>1.9539999999999998E-2</v>
      </c>
      <c r="R48" s="44">
        <f t="shared" si="2"/>
        <v>5.568899999999999E-3</v>
      </c>
      <c r="S48" s="43"/>
      <c r="T48" s="44">
        <f t="shared" si="3"/>
        <v>0</v>
      </c>
      <c r="U48" s="42">
        <v>21</v>
      </c>
      <c r="V48" s="42">
        <f t="shared" si="4"/>
        <v>0</v>
      </c>
      <c r="W48" s="42">
        <f t="shared" si="5"/>
        <v>0</v>
      </c>
      <c r="X48" s="39"/>
      <c r="Y48" s="38" t="s">
        <v>33</v>
      </c>
      <c r="Z48" s="38" t="s">
        <v>74</v>
      </c>
    </row>
    <row r="49" spans="6:26" s="35" customFormat="1" ht="12" outlineLevel="2" x14ac:dyDescent="0.2">
      <c r="F49" s="36">
        <v>11</v>
      </c>
      <c r="G49" s="37" t="s">
        <v>29</v>
      </c>
      <c r="H49" s="38" t="s">
        <v>102</v>
      </c>
      <c r="I49" s="38"/>
      <c r="J49" s="39" t="s">
        <v>103</v>
      </c>
      <c r="K49" s="37" t="s">
        <v>52</v>
      </c>
      <c r="L49" s="40">
        <v>1.98</v>
      </c>
      <c r="M49" s="41">
        <v>0</v>
      </c>
      <c r="N49" s="40">
        <f t="shared" si="0"/>
        <v>1.98</v>
      </c>
      <c r="O49" s="95"/>
      <c r="P49" s="42">
        <f t="shared" si="1"/>
        <v>0</v>
      </c>
      <c r="Q49" s="43">
        <v>1.7090000000000001E-2</v>
      </c>
      <c r="R49" s="44">
        <f t="shared" si="2"/>
        <v>3.3838199999999999E-2</v>
      </c>
      <c r="S49" s="43"/>
      <c r="T49" s="44">
        <f t="shared" si="3"/>
        <v>0</v>
      </c>
      <c r="U49" s="42">
        <v>21</v>
      </c>
      <c r="V49" s="42">
        <f t="shared" si="4"/>
        <v>0</v>
      </c>
      <c r="W49" s="42">
        <f t="shared" si="5"/>
        <v>0</v>
      </c>
      <c r="X49" s="39"/>
      <c r="Y49" s="38" t="s">
        <v>33</v>
      </c>
      <c r="Z49" s="38" t="s">
        <v>74</v>
      </c>
    </row>
    <row r="50" spans="6:26" s="35" customFormat="1" ht="12" outlineLevel="2" x14ac:dyDescent="0.2">
      <c r="F50" s="36">
        <v>12</v>
      </c>
      <c r="G50" s="37" t="s">
        <v>29</v>
      </c>
      <c r="H50" s="38" t="s">
        <v>104</v>
      </c>
      <c r="I50" s="38"/>
      <c r="J50" s="39" t="s">
        <v>105</v>
      </c>
      <c r="K50" s="37" t="s">
        <v>38</v>
      </c>
      <c r="L50" s="40">
        <v>2.1095999999999999</v>
      </c>
      <c r="M50" s="41">
        <v>0</v>
      </c>
      <c r="N50" s="40">
        <f t="shared" si="0"/>
        <v>2.1095999999999999</v>
      </c>
      <c r="O50" s="95"/>
      <c r="P50" s="42">
        <f t="shared" si="1"/>
        <v>0</v>
      </c>
      <c r="Q50" s="43">
        <v>2.45329</v>
      </c>
      <c r="R50" s="44">
        <f t="shared" si="2"/>
        <v>5.1754605839999996</v>
      </c>
      <c r="S50" s="43"/>
      <c r="T50" s="44">
        <f t="shared" si="3"/>
        <v>0</v>
      </c>
      <c r="U50" s="42">
        <v>21</v>
      </c>
      <c r="V50" s="42">
        <f t="shared" si="4"/>
        <v>0</v>
      </c>
      <c r="W50" s="42">
        <f t="shared" si="5"/>
        <v>0</v>
      </c>
      <c r="X50" s="39"/>
      <c r="Y50" s="38" t="s">
        <v>33</v>
      </c>
      <c r="Z50" s="38" t="s">
        <v>74</v>
      </c>
    </row>
    <row r="51" spans="6:26" s="45" customFormat="1" ht="11.25" outlineLevel="3" x14ac:dyDescent="0.25">
      <c r="F51" s="46"/>
      <c r="G51" s="47"/>
      <c r="H51" s="47"/>
      <c r="I51" s="47"/>
      <c r="J51" s="48" t="s">
        <v>106</v>
      </c>
      <c r="K51" s="47"/>
      <c r="L51" s="49">
        <v>2.1095999999999999</v>
      </c>
      <c r="M51" s="50"/>
      <c r="N51" s="51"/>
      <c r="O51" s="50"/>
      <c r="P51" s="52"/>
      <c r="Q51" s="53"/>
      <c r="R51" s="50"/>
      <c r="S51" s="50"/>
      <c r="T51" s="50"/>
      <c r="U51" s="54" t="s">
        <v>22</v>
      </c>
      <c r="V51" s="50"/>
      <c r="W51" s="50"/>
      <c r="X51" s="48"/>
      <c r="Y51" s="47"/>
      <c r="Z51" s="47"/>
    </row>
    <row r="52" spans="6:26" s="35" customFormat="1" ht="12" outlineLevel="2" x14ac:dyDescent="0.2">
      <c r="F52" s="36">
        <v>13</v>
      </c>
      <c r="G52" s="37" t="s">
        <v>29</v>
      </c>
      <c r="H52" s="38" t="s">
        <v>107</v>
      </c>
      <c r="I52" s="38"/>
      <c r="J52" s="39" t="s">
        <v>108</v>
      </c>
      <c r="K52" s="37" t="s">
        <v>32</v>
      </c>
      <c r="L52" s="40">
        <v>28.128</v>
      </c>
      <c r="M52" s="41">
        <v>0</v>
      </c>
      <c r="N52" s="40">
        <f>L52*(1+M52/100)</f>
        <v>28.128</v>
      </c>
      <c r="O52" s="95"/>
      <c r="P52" s="42">
        <f>N52*O52</f>
        <v>0</v>
      </c>
      <c r="Q52" s="43">
        <v>2.4399999999999999E-3</v>
      </c>
      <c r="R52" s="44">
        <f>N52*Q52</f>
        <v>6.8632319999999997E-2</v>
      </c>
      <c r="S52" s="43"/>
      <c r="T52" s="44">
        <f>N52*S52</f>
        <v>0</v>
      </c>
      <c r="U52" s="42">
        <v>21</v>
      </c>
      <c r="V52" s="42">
        <f>P52*(U52/100)</f>
        <v>0</v>
      </c>
      <c r="W52" s="42">
        <f>P52+V52</f>
        <v>0</v>
      </c>
      <c r="X52" s="39"/>
      <c r="Y52" s="38" t="s">
        <v>33</v>
      </c>
      <c r="Z52" s="38" t="s">
        <v>74</v>
      </c>
    </row>
    <row r="53" spans="6:26" s="45" customFormat="1" ht="11.25" outlineLevel="3" x14ac:dyDescent="0.25">
      <c r="F53" s="46"/>
      <c r="G53" s="47"/>
      <c r="H53" s="47"/>
      <c r="I53" s="47"/>
      <c r="J53" s="48" t="s">
        <v>109</v>
      </c>
      <c r="K53" s="47"/>
      <c r="L53" s="49">
        <v>28.128</v>
      </c>
      <c r="M53" s="50"/>
      <c r="N53" s="51"/>
      <c r="O53" s="50"/>
      <c r="P53" s="52"/>
      <c r="Q53" s="53"/>
      <c r="R53" s="50"/>
      <c r="S53" s="50"/>
      <c r="T53" s="50"/>
      <c r="U53" s="54" t="s">
        <v>22</v>
      </c>
      <c r="V53" s="50"/>
      <c r="W53" s="50"/>
      <c r="X53" s="48"/>
      <c r="Y53" s="47"/>
      <c r="Z53" s="47"/>
    </row>
    <row r="54" spans="6:26" s="35" customFormat="1" ht="12" outlineLevel="2" x14ac:dyDescent="0.2">
      <c r="F54" s="36">
        <v>14</v>
      </c>
      <c r="G54" s="37" t="s">
        <v>29</v>
      </c>
      <c r="H54" s="38" t="s">
        <v>110</v>
      </c>
      <c r="I54" s="38"/>
      <c r="J54" s="39" t="s">
        <v>111</v>
      </c>
      <c r="K54" s="37" t="s">
        <v>32</v>
      </c>
      <c r="L54" s="40">
        <v>28.128</v>
      </c>
      <c r="M54" s="41">
        <v>0</v>
      </c>
      <c r="N54" s="40">
        <f>L54*(1+M54/100)</f>
        <v>28.128</v>
      </c>
      <c r="O54" s="95"/>
      <c r="P54" s="42">
        <f>N54*O54</f>
        <v>0</v>
      </c>
      <c r="Q54" s="43"/>
      <c r="R54" s="44">
        <f>N54*Q54</f>
        <v>0</v>
      </c>
      <c r="S54" s="43"/>
      <c r="T54" s="44">
        <f>N54*S54</f>
        <v>0</v>
      </c>
      <c r="U54" s="42">
        <v>21</v>
      </c>
      <c r="V54" s="42">
        <f>P54*(U54/100)</f>
        <v>0</v>
      </c>
      <c r="W54" s="42">
        <f>P54+V54</f>
        <v>0</v>
      </c>
      <c r="X54" s="39"/>
      <c r="Y54" s="38" t="s">
        <v>33</v>
      </c>
      <c r="Z54" s="38" t="s">
        <v>74</v>
      </c>
    </row>
    <row r="55" spans="6:26" s="35" customFormat="1" ht="12" outlineLevel="2" x14ac:dyDescent="0.2">
      <c r="F55" s="36">
        <v>15</v>
      </c>
      <c r="G55" s="37" t="s">
        <v>29</v>
      </c>
      <c r="H55" s="38" t="s">
        <v>112</v>
      </c>
      <c r="I55" s="38"/>
      <c r="J55" s="39" t="s">
        <v>113</v>
      </c>
      <c r="K55" s="37" t="s">
        <v>52</v>
      </c>
      <c r="L55" s="40">
        <v>0.2321</v>
      </c>
      <c r="M55" s="41">
        <v>0</v>
      </c>
      <c r="N55" s="40">
        <f>L55*(1+M55/100)</f>
        <v>0.2321</v>
      </c>
      <c r="O55" s="95"/>
      <c r="P55" s="42">
        <f>N55*O55</f>
        <v>0</v>
      </c>
      <c r="Q55" s="43">
        <v>1.05237</v>
      </c>
      <c r="R55" s="44">
        <f>N55*Q55</f>
        <v>0.24425507700000001</v>
      </c>
      <c r="S55" s="43"/>
      <c r="T55" s="44">
        <f>N55*S55</f>
        <v>0</v>
      </c>
      <c r="U55" s="42">
        <v>21</v>
      </c>
      <c r="V55" s="42">
        <f>P55*(U55/100)</f>
        <v>0</v>
      </c>
      <c r="W55" s="42">
        <f>P55+V55</f>
        <v>0</v>
      </c>
      <c r="X55" s="39"/>
      <c r="Y55" s="38" t="s">
        <v>33</v>
      </c>
      <c r="Z55" s="38" t="s">
        <v>74</v>
      </c>
    </row>
    <row r="56" spans="6:26" s="45" customFormat="1" ht="11.25" outlineLevel="3" x14ac:dyDescent="0.25">
      <c r="F56" s="46"/>
      <c r="G56" s="47"/>
      <c r="H56" s="47"/>
      <c r="I56" s="47"/>
      <c r="J56" s="48" t="s">
        <v>114</v>
      </c>
      <c r="K56" s="47"/>
      <c r="L56" s="49">
        <v>0.2321</v>
      </c>
      <c r="M56" s="50"/>
      <c r="N56" s="51"/>
      <c r="O56" s="50"/>
      <c r="P56" s="52"/>
      <c r="Q56" s="53"/>
      <c r="R56" s="50"/>
      <c r="S56" s="50"/>
      <c r="T56" s="50"/>
      <c r="U56" s="54" t="s">
        <v>22</v>
      </c>
      <c r="V56" s="50"/>
      <c r="W56" s="50"/>
      <c r="X56" s="48"/>
      <c r="Y56" s="47"/>
      <c r="Z56" s="47"/>
    </row>
    <row r="57" spans="6:26" s="35" customFormat="1" ht="12" outlineLevel="2" x14ac:dyDescent="0.2">
      <c r="F57" s="36">
        <v>16</v>
      </c>
      <c r="G57" s="37" t="s">
        <v>29</v>
      </c>
      <c r="H57" s="38" t="s">
        <v>115</v>
      </c>
      <c r="I57" s="38"/>
      <c r="J57" s="39" t="s">
        <v>116</v>
      </c>
      <c r="K57" s="37" t="s">
        <v>32</v>
      </c>
      <c r="L57" s="40">
        <v>114.50345000000002</v>
      </c>
      <c r="M57" s="41">
        <v>0</v>
      </c>
      <c r="N57" s="40">
        <f>L57*(1+M57/100)</f>
        <v>114.50345000000002</v>
      </c>
      <c r="O57" s="95"/>
      <c r="P57" s="42">
        <f>N57*O57</f>
        <v>0</v>
      </c>
      <c r="Q57" s="43">
        <v>5.8970000000000002E-2</v>
      </c>
      <c r="R57" s="44">
        <f>N57*Q57</f>
        <v>6.7522684465000014</v>
      </c>
      <c r="S57" s="43"/>
      <c r="T57" s="44">
        <f>N57*S57</f>
        <v>0</v>
      </c>
      <c r="U57" s="42">
        <v>21</v>
      </c>
      <c r="V57" s="42">
        <f>P57*(U57/100)</f>
        <v>0</v>
      </c>
      <c r="W57" s="42">
        <f>P57+V57</f>
        <v>0</v>
      </c>
      <c r="X57" s="39"/>
      <c r="Y57" s="38" t="s">
        <v>33</v>
      </c>
      <c r="Z57" s="38" t="s">
        <v>74</v>
      </c>
    </row>
    <row r="58" spans="6:26" s="45" customFormat="1" ht="22.5" outlineLevel="3" x14ac:dyDescent="0.25">
      <c r="F58" s="46"/>
      <c r="G58" s="47"/>
      <c r="H58" s="47"/>
      <c r="I58" s="47"/>
      <c r="J58" s="48" t="s">
        <v>117</v>
      </c>
      <c r="K58" s="47"/>
      <c r="L58" s="49">
        <v>91.008450000000011</v>
      </c>
      <c r="M58" s="50"/>
      <c r="N58" s="51"/>
      <c r="O58" s="50"/>
      <c r="P58" s="52"/>
      <c r="Q58" s="53"/>
      <c r="R58" s="50"/>
      <c r="S58" s="50"/>
      <c r="T58" s="50"/>
      <c r="U58" s="54" t="s">
        <v>22</v>
      </c>
      <c r="V58" s="50"/>
      <c r="W58" s="50"/>
      <c r="X58" s="48"/>
      <c r="Y58" s="47"/>
      <c r="Z58" s="47"/>
    </row>
    <row r="59" spans="6:26" s="45" customFormat="1" ht="11.25" outlineLevel="3" x14ac:dyDescent="0.25">
      <c r="F59" s="46"/>
      <c r="G59" s="47"/>
      <c r="H59" s="47"/>
      <c r="I59" s="47"/>
      <c r="J59" s="48" t="s">
        <v>118</v>
      </c>
      <c r="K59" s="47"/>
      <c r="L59" s="49">
        <v>23.495000000000001</v>
      </c>
      <c r="M59" s="50"/>
      <c r="N59" s="51"/>
      <c r="O59" s="50"/>
      <c r="P59" s="52"/>
      <c r="Q59" s="53"/>
      <c r="R59" s="50"/>
      <c r="S59" s="50"/>
      <c r="T59" s="50"/>
      <c r="U59" s="54" t="s">
        <v>22</v>
      </c>
      <c r="V59" s="50"/>
      <c r="W59" s="50"/>
      <c r="X59" s="48"/>
      <c r="Y59" s="47"/>
      <c r="Z59" s="47"/>
    </row>
    <row r="60" spans="6:26" s="35" customFormat="1" ht="12" outlineLevel="2" x14ac:dyDescent="0.2">
      <c r="F60" s="36">
        <v>17</v>
      </c>
      <c r="G60" s="37" t="s">
        <v>29</v>
      </c>
      <c r="H60" s="38" t="s">
        <v>119</v>
      </c>
      <c r="I60" s="38"/>
      <c r="J60" s="39" t="s">
        <v>120</v>
      </c>
      <c r="K60" s="37" t="s">
        <v>32</v>
      </c>
      <c r="L60" s="40">
        <v>8.4599999999999991</v>
      </c>
      <c r="M60" s="41">
        <v>0</v>
      </c>
      <c r="N60" s="40">
        <f>L60*(1+M60/100)</f>
        <v>8.4599999999999991</v>
      </c>
      <c r="O60" s="95"/>
      <c r="P60" s="42">
        <f>N60*O60</f>
        <v>0</v>
      </c>
      <c r="Q60" s="43">
        <v>7.571E-2</v>
      </c>
      <c r="R60" s="44">
        <f>N60*Q60</f>
        <v>0.64050659999999993</v>
      </c>
      <c r="S60" s="43"/>
      <c r="T60" s="44">
        <f>N60*S60</f>
        <v>0</v>
      </c>
      <c r="U60" s="42">
        <v>21</v>
      </c>
      <c r="V60" s="42">
        <f>P60*(U60/100)</f>
        <v>0</v>
      </c>
      <c r="W60" s="42">
        <f>P60+V60</f>
        <v>0</v>
      </c>
      <c r="X60" s="39"/>
      <c r="Y60" s="38" t="s">
        <v>33</v>
      </c>
      <c r="Z60" s="38" t="s">
        <v>74</v>
      </c>
    </row>
    <row r="61" spans="6:26" s="45" customFormat="1" ht="11.25" outlineLevel="3" x14ac:dyDescent="0.25">
      <c r="F61" s="46"/>
      <c r="G61" s="47"/>
      <c r="H61" s="47"/>
      <c r="I61" s="47"/>
      <c r="J61" s="48" t="s">
        <v>121</v>
      </c>
      <c r="K61" s="47"/>
      <c r="L61" s="49">
        <v>8.4599999999999991</v>
      </c>
      <c r="M61" s="50"/>
      <c r="N61" s="51"/>
      <c r="O61" s="50"/>
      <c r="P61" s="52"/>
      <c r="Q61" s="53"/>
      <c r="R61" s="50"/>
      <c r="S61" s="50"/>
      <c r="T61" s="50"/>
      <c r="U61" s="54" t="s">
        <v>22</v>
      </c>
      <c r="V61" s="50"/>
      <c r="W61" s="50"/>
      <c r="X61" s="48"/>
      <c r="Y61" s="47"/>
      <c r="Z61" s="47"/>
    </row>
    <row r="62" spans="6:26" s="45" customFormat="1" ht="11.25" outlineLevel="3" x14ac:dyDescent="0.25">
      <c r="F62" s="46"/>
      <c r="G62" s="47"/>
      <c r="H62" s="47"/>
      <c r="I62" s="47"/>
      <c r="J62" s="48"/>
      <c r="K62" s="47"/>
      <c r="L62" s="49">
        <v>0</v>
      </c>
      <c r="M62" s="50"/>
      <c r="N62" s="51"/>
      <c r="O62" s="50"/>
      <c r="P62" s="52"/>
      <c r="Q62" s="53"/>
      <c r="R62" s="50"/>
      <c r="S62" s="50"/>
      <c r="T62" s="50"/>
      <c r="U62" s="54" t="s">
        <v>22</v>
      </c>
      <c r="V62" s="50"/>
      <c r="W62" s="50"/>
      <c r="X62" s="48"/>
      <c r="Y62" s="47"/>
      <c r="Z62" s="47"/>
    </row>
    <row r="63" spans="6:26" s="35" customFormat="1" ht="12" outlineLevel="2" x14ac:dyDescent="0.2">
      <c r="F63" s="36">
        <v>18</v>
      </c>
      <c r="G63" s="37" t="s">
        <v>66</v>
      </c>
      <c r="H63" s="38" t="s">
        <v>122</v>
      </c>
      <c r="I63" s="38"/>
      <c r="J63" s="39" t="s">
        <v>123</v>
      </c>
      <c r="K63" s="37" t="s">
        <v>95</v>
      </c>
      <c r="L63" s="40">
        <v>4</v>
      </c>
      <c r="M63" s="41">
        <v>1</v>
      </c>
      <c r="N63" s="40">
        <f>L63*(1+M63/100)</f>
        <v>4.04</v>
      </c>
      <c r="O63" s="95"/>
      <c r="P63" s="42">
        <f>N63*O63</f>
        <v>0</v>
      </c>
      <c r="Q63" s="43">
        <v>5.6000000000000001E-2</v>
      </c>
      <c r="R63" s="44">
        <f>N63*Q63</f>
        <v>0.22624</v>
      </c>
      <c r="S63" s="43"/>
      <c r="T63" s="44">
        <f>N63*S63</f>
        <v>0</v>
      </c>
      <c r="U63" s="42">
        <v>21</v>
      </c>
      <c r="V63" s="42">
        <f>P63*(U63/100)</f>
        <v>0</v>
      </c>
      <c r="W63" s="42">
        <f>P63+V63</f>
        <v>0</v>
      </c>
      <c r="X63" s="39"/>
      <c r="Y63" s="38" t="s">
        <v>33</v>
      </c>
      <c r="Z63" s="38" t="s">
        <v>74</v>
      </c>
    </row>
    <row r="64" spans="6:26" s="35" customFormat="1" ht="12" outlineLevel="2" x14ac:dyDescent="0.2">
      <c r="F64" s="36">
        <v>19</v>
      </c>
      <c r="G64" s="37" t="s">
        <v>66</v>
      </c>
      <c r="H64" s="38" t="s">
        <v>124</v>
      </c>
      <c r="I64" s="38"/>
      <c r="J64" s="39" t="s">
        <v>125</v>
      </c>
      <c r="K64" s="37" t="s">
        <v>95</v>
      </c>
      <c r="L64" s="40">
        <v>5</v>
      </c>
      <c r="M64" s="41">
        <v>1</v>
      </c>
      <c r="N64" s="40">
        <f>L64*(1+M64/100)</f>
        <v>5.05</v>
      </c>
      <c r="O64" s="95"/>
      <c r="P64" s="42">
        <f>N64*O64</f>
        <v>0</v>
      </c>
      <c r="Q64" s="43">
        <v>7.0000000000000007E-2</v>
      </c>
      <c r="R64" s="44">
        <f>N64*Q64</f>
        <v>0.35350000000000004</v>
      </c>
      <c r="S64" s="43"/>
      <c r="T64" s="44">
        <f>N64*S64</f>
        <v>0</v>
      </c>
      <c r="U64" s="42">
        <v>21</v>
      </c>
      <c r="V64" s="42">
        <f>P64*(U64/100)</f>
        <v>0</v>
      </c>
      <c r="W64" s="42">
        <f>P64+V64</f>
        <v>0</v>
      </c>
      <c r="X64" s="39"/>
      <c r="Y64" s="38" t="s">
        <v>33</v>
      </c>
      <c r="Z64" s="38" t="s">
        <v>74</v>
      </c>
    </row>
    <row r="65" spans="6:26" s="35" customFormat="1" ht="12" outlineLevel="2" x14ac:dyDescent="0.2">
      <c r="F65" s="36">
        <v>20</v>
      </c>
      <c r="G65" s="37" t="s">
        <v>66</v>
      </c>
      <c r="H65" s="38" t="s">
        <v>126</v>
      </c>
      <c r="I65" s="38"/>
      <c r="J65" s="39" t="s">
        <v>127</v>
      </c>
      <c r="K65" s="37" t="s">
        <v>95</v>
      </c>
      <c r="L65" s="40">
        <v>1</v>
      </c>
      <c r="M65" s="41">
        <v>1</v>
      </c>
      <c r="N65" s="40">
        <f>L65*(1+M65/100)</f>
        <v>1.01</v>
      </c>
      <c r="O65" s="95"/>
      <c r="P65" s="42">
        <f>N65*O65</f>
        <v>0</v>
      </c>
      <c r="Q65" s="43">
        <v>8.4000000000000005E-2</v>
      </c>
      <c r="R65" s="44">
        <f>N65*Q65</f>
        <v>8.4840000000000013E-2</v>
      </c>
      <c r="S65" s="43"/>
      <c r="T65" s="44">
        <f>N65*S65</f>
        <v>0</v>
      </c>
      <c r="U65" s="42">
        <v>21</v>
      </c>
      <c r="V65" s="42">
        <f>P65*(U65/100)</f>
        <v>0</v>
      </c>
      <c r="W65" s="42">
        <f>P65+V65</f>
        <v>0</v>
      </c>
      <c r="X65" s="39"/>
      <c r="Y65" s="38" t="s">
        <v>33</v>
      </c>
      <c r="Z65" s="38" t="s">
        <v>74</v>
      </c>
    </row>
    <row r="66" spans="6:26" s="35" customFormat="1" ht="12" outlineLevel="2" x14ac:dyDescent="0.2">
      <c r="F66" s="36">
        <v>21</v>
      </c>
      <c r="G66" s="37" t="s">
        <v>66</v>
      </c>
      <c r="H66" s="38" t="s">
        <v>128</v>
      </c>
      <c r="I66" s="38"/>
      <c r="J66" s="39" t="s">
        <v>129</v>
      </c>
      <c r="K66" s="37" t="s">
        <v>95</v>
      </c>
      <c r="L66" s="40">
        <v>3</v>
      </c>
      <c r="M66" s="41">
        <v>1</v>
      </c>
      <c r="N66" s="40">
        <f>L66*(1+M66/100)</f>
        <v>3.0300000000000002</v>
      </c>
      <c r="O66" s="95"/>
      <c r="P66" s="42">
        <f>N66*O66</f>
        <v>0</v>
      </c>
      <c r="Q66" s="43">
        <v>0.112</v>
      </c>
      <c r="R66" s="44">
        <f>N66*Q66</f>
        <v>0.33936000000000005</v>
      </c>
      <c r="S66" s="43"/>
      <c r="T66" s="44">
        <f>N66*S66</f>
        <v>0</v>
      </c>
      <c r="U66" s="42">
        <v>21</v>
      </c>
      <c r="V66" s="42">
        <f>P66*(U66/100)</f>
        <v>0</v>
      </c>
      <c r="W66" s="42">
        <f>P66+V66</f>
        <v>0</v>
      </c>
      <c r="X66" s="39"/>
      <c r="Y66" s="38" t="s">
        <v>33</v>
      </c>
      <c r="Z66" s="38" t="s">
        <v>74</v>
      </c>
    </row>
    <row r="67" spans="6:26" s="55" customFormat="1" ht="12.75" customHeight="1" outlineLevel="2" x14ac:dyDescent="0.25">
      <c r="F67" s="56"/>
      <c r="G67" s="57"/>
      <c r="H67" s="57"/>
      <c r="I67" s="57"/>
      <c r="J67" s="58"/>
      <c r="K67" s="57"/>
      <c r="L67" s="59"/>
      <c r="M67" s="60"/>
      <c r="N67" s="59"/>
      <c r="O67" s="60"/>
      <c r="P67" s="61"/>
      <c r="Q67" s="62"/>
      <c r="R67" s="60"/>
      <c r="S67" s="60"/>
      <c r="T67" s="60"/>
      <c r="U67" s="63" t="s">
        <v>22</v>
      </c>
      <c r="V67" s="60"/>
      <c r="W67" s="60"/>
      <c r="X67" s="60"/>
      <c r="Y67" s="57"/>
      <c r="Z67" s="57"/>
    </row>
    <row r="68" spans="6:26" s="26" customFormat="1" ht="16.5" customHeight="1" outlineLevel="1" x14ac:dyDescent="0.2">
      <c r="F68" s="27"/>
      <c r="G68" s="11"/>
      <c r="H68" s="28"/>
      <c r="I68" s="28"/>
      <c r="J68" s="28" t="s">
        <v>130</v>
      </c>
      <c r="K68" s="11"/>
      <c r="L68" s="29"/>
      <c r="M68" s="30"/>
      <c r="N68" s="29"/>
      <c r="O68" s="30"/>
      <c r="P68" s="31">
        <f>SUBTOTAL(9,P69:P93)</f>
        <v>0</v>
      </c>
      <c r="Q68" s="32"/>
      <c r="R68" s="33">
        <f>SUBTOTAL(9,R69:R93)</f>
        <v>41.739316023360004</v>
      </c>
      <c r="S68" s="30"/>
      <c r="T68" s="33">
        <f>SUBTOTAL(9,T69:T93)</f>
        <v>0</v>
      </c>
      <c r="U68" s="34" t="s">
        <v>22</v>
      </c>
      <c r="V68" s="31">
        <f>SUBTOTAL(9,V69:V93)</f>
        <v>0</v>
      </c>
      <c r="W68" s="31">
        <f>SUBTOTAL(9,W69:W93)</f>
        <v>0</v>
      </c>
      <c r="Y68" s="12"/>
      <c r="Z68" s="12"/>
    </row>
    <row r="69" spans="6:26" s="35" customFormat="1" ht="12" outlineLevel="2" x14ac:dyDescent="0.2">
      <c r="F69" s="36">
        <v>1</v>
      </c>
      <c r="G69" s="37" t="s">
        <v>29</v>
      </c>
      <c r="H69" s="38" t="s">
        <v>131</v>
      </c>
      <c r="I69" s="38"/>
      <c r="J69" s="39" t="s">
        <v>132</v>
      </c>
      <c r="K69" s="37" t="s">
        <v>52</v>
      </c>
      <c r="L69" s="40">
        <v>3.4200000000000001E-2</v>
      </c>
      <c r="M69" s="41">
        <v>8</v>
      </c>
      <c r="N69" s="40">
        <f>L69*(1+M69/100)</f>
        <v>3.6936000000000004E-2</v>
      </c>
      <c r="O69" s="95"/>
      <c r="P69" s="42">
        <f>N69*O69</f>
        <v>0</v>
      </c>
      <c r="Q69" s="43">
        <v>1.0384</v>
      </c>
      <c r="R69" s="44">
        <f>N69*Q69</f>
        <v>3.8354342400000005E-2</v>
      </c>
      <c r="S69" s="43"/>
      <c r="T69" s="44">
        <f>N69*S69</f>
        <v>0</v>
      </c>
      <c r="U69" s="42">
        <v>21</v>
      </c>
      <c r="V69" s="42">
        <f>P69*(U69/100)</f>
        <v>0</v>
      </c>
      <c r="W69" s="42">
        <f>P69+V69</f>
        <v>0</v>
      </c>
      <c r="X69" s="39"/>
      <c r="Y69" s="38" t="s">
        <v>33</v>
      </c>
      <c r="Z69" s="38" t="s">
        <v>133</v>
      </c>
    </row>
    <row r="70" spans="6:26" s="45" customFormat="1" ht="11.25" outlineLevel="3" x14ac:dyDescent="0.25">
      <c r="F70" s="46"/>
      <c r="G70" s="47"/>
      <c r="H70" s="47"/>
      <c r="I70" s="47"/>
      <c r="J70" s="48" t="s">
        <v>134</v>
      </c>
      <c r="K70" s="47"/>
      <c r="L70" s="49">
        <v>3.4200000000000001E-2</v>
      </c>
      <c r="M70" s="50"/>
      <c r="N70" s="51"/>
      <c r="O70" s="50"/>
      <c r="P70" s="52"/>
      <c r="Q70" s="53"/>
      <c r="R70" s="50"/>
      <c r="S70" s="50"/>
      <c r="T70" s="50"/>
      <c r="U70" s="54" t="s">
        <v>22</v>
      </c>
      <c r="V70" s="50"/>
      <c r="W70" s="50"/>
      <c r="X70" s="48"/>
      <c r="Y70" s="47"/>
      <c r="Z70" s="47"/>
    </row>
    <row r="71" spans="6:26" s="35" customFormat="1" ht="24" outlineLevel="2" x14ac:dyDescent="0.2">
      <c r="F71" s="36">
        <v>2</v>
      </c>
      <c r="G71" s="37" t="s">
        <v>29</v>
      </c>
      <c r="H71" s="38" t="s">
        <v>135</v>
      </c>
      <c r="I71" s="38"/>
      <c r="J71" s="39" t="s">
        <v>136</v>
      </c>
      <c r="K71" s="37" t="s">
        <v>95</v>
      </c>
      <c r="L71" s="40">
        <v>1</v>
      </c>
      <c r="M71" s="41">
        <v>0</v>
      </c>
      <c r="N71" s="40">
        <f>L71*(1+M71/100)</f>
        <v>1</v>
      </c>
      <c r="O71" s="95"/>
      <c r="P71" s="42">
        <f>N71*O71</f>
        <v>0</v>
      </c>
      <c r="Q71" s="43">
        <v>0.18457999999999999</v>
      </c>
      <c r="R71" s="44">
        <f>N71*Q71</f>
        <v>0.18457999999999999</v>
      </c>
      <c r="S71" s="43"/>
      <c r="T71" s="44">
        <f>N71*S71</f>
        <v>0</v>
      </c>
      <c r="U71" s="42">
        <v>21</v>
      </c>
      <c r="V71" s="42">
        <f>P71*(U71/100)</f>
        <v>0</v>
      </c>
      <c r="W71" s="42">
        <f>P71+V71</f>
        <v>0</v>
      </c>
      <c r="X71" s="39"/>
      <c r="Y71" s="38" t="s">
        <v>33</v>
      </c>
      <c r="Z71" s="38" t="s">
        <v>133</v>
      </c>
    </row>
    <row r="72" spans="6:26" s="35" customFormat="1" ht="24" outlineLevel="2" x14ac:dyDescent="0.2">
      <c r="F72" s="36">
        <v>3</v>
      </c>
      <c r="G72" s="37" t="s">
        <v>29</v>
      </c>
      <c r="H72" s="38" t="s">
        <v>137</v>
      </c>
      <c r="I72" s="38"/>
      <c r="J72" s="39" t="s">
        <v>138</v>
      </c>
      <c r="K72" s="37" t="s">
        <v>95</v>
      </c>
      <c r="L72" s="40">
        <v>3</v>
      </c>
      <c r="M72" s="41">
        <v>0</v>
      </c>
      <c r="N72" s="40">
        <f>L72*(1+M72/100)</f>
        <v>3</v>
      </c>
      <c r="O72" s="95"/>
      <c r="P72" s="42">
        <f>N72*O72</f>
        <v>0</v>
      </c>
      <c r="Q72" s="43">
        <v>0.39805000000000001</v>
      </c>
      <c r="R72" s="44">
        <f>N72*Q72</f>
        <v>1.19415</v>
      </c>
      <c r="S72" s="43"/>
      <c r="T72" s="44">
        <f>N72*S72</f>
        <v>0</v>
      </c>
      <c r="U72" s="42">
        <v>21</v>
      </c>
      <c r="V72" s="42">
        <f>P72*(U72/100)</f>
        <v>0</v>
      </c>
      <c r="W72" s="42">
        <f>P72+V72</f>
        <v>0</v>
      </c>
      <c r="X72" s="39"/>
      <c r="Y72" s="38" t="s">
        <v>33</v>
      </c>
      <c r="Z72" s="38" t="s">
        <v>133</v>
      </c>
    </row>
    <row r="73" spans="6:26" s="35" customFormat="1" ht="12" outlineLevel="2" x14ac:dyDescent="0.2">
      <c r="F73" s="36">
        <v>4</v>
      </c>
      <c r="G73" s="37" t="s">
        <v>29</v>
      </c>
      <c r="H73" s="38" t="s">
        <v>139</v>
      </c>
      <c r="I73" s="38"/>
      <c r="J73" s="39" t="s">
        <v>140</v>
      </c>
      <c r="K73" s="37" t="s">
        <v>38</v>
      </c>
      <c r="L73" s="40">
        <v>8.7787120000000005</v>
      </c>
      <c r="M73" s="41">
        <v>0</v>
      </c>
      <c r="N73" s="40">
        <f>L73*(1+M73/100)</f>
        <v>8.7787120000000005</v>
      </c>
      <c r="O73" s="95"/>
      <c r="P73" s="42">
        <f>N73*O73</f>
        <v>0</v>
      </c>
      <c r="Q73" s="43">
        <v>2.45343</v>
      </c>
      <c r="R73" s="44">
        <f>N73*Q73</f>
        <v>21.53795538216</v>
      </c>
      <c r="S73" s="43"/>
      <c r="T73" s="44">
        <f>N73*S73</f>
        <v>0</v>
      </c>
      <c r="U73" s="42">
        <v>21</v>
      </c>
      <c r="V73" s="42">
        <f>P73*(U73/100)</f>
        <v>0</v>
      </c>
      <c r="W73" s="42">
        <f>P73+V73</f>
        <v>0</v>
      </c>
      <c r="X73" s="39"/>
      <c r="Y73" s="38" t="s">
        <v>33</v>
      </c>
      <c r="Z73" s="38" t="s">
        <v>133</v>
      </c>
    </row>
    <row r="74" spans="6:26" s="45" customFormat="1" ht="11.25" outlineLevel="3" x14ac:dyDescent="0.25">
      <c r="F74" s="46"/>
      <c r="G74" s="47"/>
      <c r="H74" s="47"/>
      <c r="I74" s="47"/>
      <c r="J74" s="48" t="s">
        <v>141</v>
      </c>
      <c r="K74" s="47"/>
      <c r="L74" s="49">
        <v>4.8</v>
      </c>
      <c r="M74" s="50"/>
      <c r="N74" s="51"/>
      <c r="O74" s="50"/>
      <c r="P74" s="52"/>
      <c r="Q74" s="53"/>
      <c r="R74" s="50"/>
      <c r="S74" s="50"/>
      <c r="T74" s="50"/>
      <c r="U74" s="54" t="s">
        <v>22</v>
      </c>
      <c r="V74" s="50"/>
      <c r="W74" s="50"/>
      <c r="X74" s="48"/>
      <c r="Y74" s="47"/>
      <c r="Z74" s="47"/>
    </row>
    <row r="75" spans="6:26" s="45" customFormat="1" ht="11.25" outlineLevel="3" x14ac:dyDescent="0.25">
      <c r="F75" s="46"/>
      <c r="G75" s="47"/>
      <c r="H75" s="47"/>
      <c r="I75" s="47"/>
      <c r="J75" s="48" t="s">
        <v>142</v>
      </c>
      <c r="K75" s="47"/>
      <c r="L75" s="49">
        <v>3.9787120000000007</v>
      </c>
      <c r="M75" s="50"/>
      <c r="N75" s="51"/>
      <c r="O75" s="50"/>
      <c r="P75" s="52"/>
      <c r="Q75" s="53"/>
      <c r="R75" s="50"/>
      <c r="S75" s="50"/>
      <c r="T75" s="50"/>
      <c r="U75" s="54" t="s">
        <v>22</v>
      </c>
      <c r="V75" s="50"/>
      <c r="W75" s="50"/>
      <c r="X75" s="48"/>
      <c r="Y75" s="47"/>
      <c r="Z75" s="47"/>
    </row>
    <row r="76" spans="6:26" s="35" customFormat="1" ht="24" outlineLevel="2" x14ac:dyDescent="0.2">
      <c r="F76" s="36">
        <v>5</v>
      </c>
      <c r="G76" s="37" t="s">
        <v>29</v>
      </c>
      <c r="H76" s="38" t="s">
        <v>143</v>
      </c>
      <c r="I76" s="38"/>
      <c r="J76" s="39" t="s">
        <v>144</v>
      </c>
      <c r="K76" s="37" t="s">
        <v>32</v>
      </c>
      <c r="L76" s="40">
        <v>68.933900000000008</v>
      </c>
      <c r="M76" s="41">
        <v>0</v>
      </c>
      <c r="N76" s="40">
        <f>L76*(1+M76/100)</f>
        <v>68.933900000000008</v>
      </c>
      <c r="O76" s="95"/>
      <c r="P76" s="42">
        <f>N76*O76</f>
        <v>0</v>
      </c>
      <c r="Q76" s="43">
        <v>1.128E-2</v>
      </c>
      <c r="R76" s="44">
        <f>N76*Q76</f>
        <v>0.77757439200000011</v>
      </c>
      <c r="S76" s="43"/>
      <c r="T76" s="44">
        <f>N76*S76</f>
        <v>0</v>
      </c>
      <c r="U76" s="42">
        <v>21</v>
      </c>
      <c r="V76" s="42">
        <f>P76*(U76/100)</f>
        <v>0</v>
      </c>
      <c r="W76" s="42">
        <f>P76+V76</f>
        <v>0</v>
      </c>
      <c r="X76" s="39"/>
      <c r="Y76" s="38" t="s">
        <v>33</v>
      </c>
      <c r="Z76" s="38" t="s">
        <v>133</v>
      </c>
    </row>
    <row r="77" spans="6:26" s="45" customFormat="1" ht="11.25" outlineLevel="3" x14ac:dyDescent="0.25">
      <c r="F77" s="46"/>
      <c r="G77" s="47"/>
      <c r="H77" s="47"/>
      <c r="I77" s="47"/>
      <c r="J77" s="48" t="s">
        <v>145</v>
      </c>
      <c r="K77" s="47"/>
      <c r="L77" s="49">
        <v>19.2</v>
      </c>
      <c r="M77" s="50"/>
      <c r="N77" s="51"/>
      <c r="O77" s="50"/>
      <c r="P77" s="52"/>
      <c r="Q77" s="53"/>
      <c r="R77" s="50"/>
      <c r="S77" s="50"/>
      <c r="T77" s="50"/>
      <c r="U77" s="54" t="s">
        <v>22</v>
      </c>
      <c r="V77" s="50"/>
      <c r="W77" s="50"/>
      <c r="X77" s="48"/>
      <c r="Y77" s="47"/>
      <c r="Z77" s="47"/>
    </row>
    <row r="78" spans="6:26" s="45" customFormat="1" ht="11.25" outlineLevel="3" x14ac:dyDescent="0.25">
      <c r="F78" s="46"/>
      <c r="G78" s="47"/>
      <c r="H78" s="47"/>
      <c r="I78" s="47"/>
      <c r="J78" s="48" t="s">
        <v>146</v>
      </c>
      <c r="K78" s="47"/>
      <c r="L78" s="49">
        <v>49.733900000000006</v>
      </c>
      <c r="M78" s="50"/>
      <c r="N78" s="51"/>
      <c r="O78" s="50"/>
      <c r="P78" s="52"/>
      <c r="Q78" s="53"/>
      <c r="R78" s="50"/>
      <c r="S78" s="50"/>
      <c r="T78" s="50"/>
      <c r="U78" s="54" t="s">
        <v>22</v>
      </c>
      <c r="V78" s="50"/>
      <c r="W78" s="50"/>
      <c r="X78" s="48"/>
      <c r="Y78" s="47"/>
      <c r="Z78" s="47"/>
    </row>
    <row r="79" spans="6:26" s="35" customFormat="1" ht="12" outlineLevel="2" x14ac:dyDescent="0.2">
      <c r="F79" s="36">
        <v>6</v>
      </c>
      <c r="G79" s="37" t="s">
        <v>29</v>
      </c>
      <c r="H79" s="38" t="s">
        <v>147</v>
      </c>
      <c r="I79" s="38"/>
      <c r="J79" s="39" t="s">
        <v>148</v>
      </c>
      <c r="K79" s="37" t="s">
        <v>52</v>
      </c>
      <c r="L79" s="40">
        <v>8.2000000000000003E-2</v>
      </c>
      <c r="M79" s="41">
        <v>8</v>
      </c>
      <c r="N79" s="40">
        <f>L79*(1+M79/100)</f>
        <v>8.8560000000000014E-2</v>
      </c>
      <c r="O79" s="95"/>
      <c r="P79" s="42">
        <f>N79*O79</f>
        <v>0</v>
      </c>
      <c r="Q79" s="43">
        <v>1.05555</v>
      </c>
      <c r="R79" s="44">
        <f>N79*Q79</f>
        <v>9.3479508000000017E-2</v>
      </c>
      <c r="S79" s="43"/>
      <c r="T79" s="44">
        <f>N79*S79</f>
        <v>0</v>
      </c>
      <c r="U79" s="42">
        <v>21</v>
      </c>
      <c r="V79" s="42">
        <f>P79*(U79/100)</f>
        <v>0</v>
      </c>
      <c r="W79" s="42">
        <f>P79+V79</f>
        <v>0</v>
      </c>
      <c r="X79" s="39"/>
      <c r="Y79" s="38" t="s">
        <v>33</v>
      </c>
      <c r="Z79" s="38" t="s">
        <v>133</v>
      </c>
    </row>
    <row r="80" spans="6:26" s="35" customFormat="1" ht="12" outlineLevel="2" x14ac:dyDescent="0.2">
      <c r="F80" s="36">
        <v>7</v>
      </c>
      <c r="G80" s="37" t="s">
        <v>29</v>
      </c>
      <c r="H80" s="38" t="s">
        <v>149</v>
      </c>
      <c r="I80" s="38"/>
      <c r="J80" s="39" t="s">
        <v>150</v>
      </c>
      <c r="K80" s="37" t="s">
        <v>52</v>
      </c>
      <c r="L80" s="40">
        <v>0.218</v>
      </c>
      <c r="M80" s="41">
        <v>8</v>
      </c>
      <c r="N80" s="40">
        <f>L80*(1+M80/100)</f>
        <v>0.23544000000000001</v>
      </c>
      <c r="O80" s="95"/>
      <c r="P80" s="42">
        <f>N80*O80</f>
        <v>0</v>
      </c>
      <c r="Q80" s="43">
        <v>1.06277</v>
      </c>
      <c r="R80" s="44">
        <f>N80*Q80</f>
        <v>0.25021856879999999</v>
      </c>
      <c r="S80" s="43"/>
      <c r="T80" s="44">
        <f>N80*S80</f>
        <v>0</v>
      </c>
      <c r="U80" s="42">
        <v>21</v>
      </c>
      <c r="V80" s="42">
        <f>P80*(U80/100)</f>
        <v>0</v>
      </c>
      <c r="W80" s="42">
        <f>P80+V80</f>
        <v>0</v>
      </c>
      <c r="X80" s="39"/>
      <c r="Y80" s="38" t="s">
        <v>33</v>
      </c>
      <c r="Z80" s="38" t="s">
        <v>133</v>
      </c>
    </row>
    <row r="81" spans="6:26" s="45" customFormat="1" ht="11.25" outlineLevel="3" x14ac:dyDescent="0.25">
      <c r="F81" s="46"/>
      <c r="G81" s="47"/>
      <c r="H81" s="47"/>
      <c r="I81" s="47"/>
      <c r="J81" s="48" t="s">
        <v>151</v>
      </c>
      <c r="K81" s="47"/>
      <c r="L81" s="49">
        <v>0.218</v>
      </c>
      <c r="M81" s="50"/>
      <c r="N81" s="51"/>
      <c r="O81" s="50"/>
      <c r="P81" s="52"/>
      <c r="Q81" s="53"/>
      <c r="R81" s="50"/>
      <c r="S81" s="50"/>
      <c r="T81" s="50"/>
      <c r="U81" s="54" t="s">
        <v>22</v>
      </c>
      <c r="V81" s="50"/>
      <c r="W81" s="50"/>
      <c r="X81" s="48"/>
      <c r="Y81" s="47"/>
      <c r="Z81" s="47"/>
    </row>
    <row r="82" spans="6:26" s="35" customFormat="1" ht="12" outlineLevel="2" x14ac:dyDescent="0.2">
      <c r="F82" s="36">
        <v>8</v>
      </c>
      <c r="G82" s="37" t="s">
        <v>29</v>
      </c>
      <c r="H82" s="38" t="s">
        <v>152</v>
      </c>
      <c r="I82" s="38"/>
      <c r="J82" s="39" t="s">
        <v>153</v>
      </c>
      <c r="K82" s="37" t="s">
        <v>95</v>
      </c>
      <c r="L82" s="40">
        <v>16</v>
      </c>
      <c r="M82" s="41">
        <v>0</v>
      </c>
      <c r="N82" s="40">
        <f>L82*(1+M82/100)</f>
        <v>16</v>
      </c>
      <c r="O82" s="95"/>
      <c r="P82" s="42">
        <f>N82*O82</f>
        <v>0</v>
      </c>
      <c r="Q82" s="43">
        <v>2.2780000000000002E-2</v>
      </c>
      <c r="R82" s="44">
        <f>N82*Q82</f>
        <v>0.36448000000000003</v>
      </c>
      <c r="S82" s="43"/>
      <c r="T82" s="44">
        <f>N82*S82</f>
        <v>0</v>
      </c>
      <c r="U82" s="42">
        <v>21</v>
      </c>
      <c r="V82" s="42">
        <f>P82*(U82/100)</f>
        <v>0</v>
      </c>
      <c r="W82" s="42">
        <f>P82+V82</f>
        <v>0</v>
      </c>
      <c r="X82" s="39"/>
      <c r="Y82" s="38" t="s">
        <v>33</v>
      </c>
      <c r="Z82" s="38" t="s">
        <v>133</v>
      </c>
    </row>
    <row r="83" spans="6:26" s="35" customFormat="1" ht="12" outlineLevel="2" x14ac:dyDescent="0.2">
      <c r="F83" s="36">
        <v>9</v>
      </c>
      <c r="G83" s="37" t="s">
        <v>29</v>
      </c>
      <c r="H83" s="38" t="s">
        <v>154</v>
      </c>
      <c r="I83" s="38"/>
      <c r="J83" s="39" t="s">
        <v>155</v>
      </c>
      <c r="K83" s="37" t="s">
        <v>95</v>
      </c>
      <c r="L83" s="40">
        <v>6</v>
      </c>
      <c r="M83" s="41">
        <v>0</v>
      </c>
      <c r="N83" s="40">
        <f>L83*(1+M83/100)</f>
        <v>6</v>
      </c>
      <c r="O83" s="95"/>
      <c r="P83" s="42">
        <f>N83*O83</f>
        <v>0</v>
      </c>
      <c r="Q83" s="43">
        <v>5.8999999999999997E-2</v>
      </c>
      <c r="R83" s="44">
        <f>N83*Q83</f>
        <v>0.35399999999999998</v>
      </c>
      <c r="S83" s="43"/>
      <c r="T83" s="44">
        <f>N83*S83</f>
        <v>0</v>
      </c>
      <c r="U83" s="42">
        <v>21</v>
      </c>
      <c r="V83" s="42">
        <f>P83*(U83/100)</f>
        <v>0</v>
      </c>
      <c r="W83" s="42">
        <f>P83+V83</f>
        <v>0</v>
      </c>
      <c r="X83" s="39"/>
      <c r="Y83" s="38" t="s">
        <v>33</v>
      </c>
      <c r="Z83" s="38" t="s">
        <v>133</v>
      </c>
    </row>
    <row r="84" spans="6:26" s="35" customFormat="1" ht="12" outlineLevel="2" x14ac:dyDescent="0.2">
      <c r="F84" s="36">
        <v>10</v>
      </c>
      <c r="G84" s="37" t="s">
        <v>29</v>
      </c>
      <c r="H84" s="38" t="s">
        <v>156</v>
      </c>
      <c r="I84" s="38"/>
      <c r="J84" s="39" t="s">
        <v>157</v>
      </c>
      <c r="K84" s="37" t="s">
        <v>38</v>
      </c>
      <c r="L84" s="40">
        <v>1.3728</v>
      </c>
      <c r="M84" s="41">
        <v>0</v>
      </c>
      <c r="N84" s="40">
        <f>L84*(1+M84/100)</f>
        <v>1.3728</v>
      </c>
      <c r="O84" s="95"/>
      <c r="P84" s="42">
        <f>N84*O84</f>
        <v>0</v>
      </c>
      <c r="Q84" s="43">
        <v>2.4533999999999998</v>
      </c>
      <c r="R84" s="44">
        <f>N84*Q84</f>
        <v>3.3680275199999996</v>
      </c>
      <c r="S84" s="43"/>
      <c r="T84" s="44">
        <f>N84*S84</f>
        <v>0</v>
      </c>
      <c r="U84" s="42">
        <v>21</v>
      </c>
      <c r="V84" s="42">
        <f>P84*(U84/100)</f>
        <v>0</v>
      </c>
      <c r="W84" s="42">
        <f>P84+V84</f>
        <v>0</v>
      </c>
      <c r="X84" s="39"/>
      <c r="Y84" s="38" t="s">
        <v>33</v>
      </c>
      <c r="Z84" s="38" t="s">
        <v>133</v>
      </c>
    </row>
    <row r="85" spans="6:26" s="45" customFormat="1" ht="11.25" outlineLevel="3" x14ac:dyDescent="0.25">
      <c r="F85" s="46"/>
      <c r="G85" s="47"/>
      <c r="H85" s="47"/>
      <c r="I85" s="47"/>
      <c r="J85" s="48" t="s">
        <v>158</v>
      </c>
      <c r="K85" s="47"/>
      <c r="L85" s="49">
        <v>1.3728</v>
      </c>
      <c r="M85" s="50"/>
      <c r="N85" s="51"/>
      <c r="O85" s="50"/>
      <c r="P85" s="52"/>
      <c r="Q85" s="53"/>
      <c r="R85" s="50"/>
      <c r="S85" s="50"/>
      <c r="T85" s="50"/>
      <c r="U85" s="54" t="s">
        <v>22</v>
      </c>
      <c r="V85" s="50"/>
      <c r="W85" s="50"/>
      <c r="X85" s="48"/>
      <c r="Y85" s="47"/>
      <c r="Z85" s="47"/>
    </row>
    <row r="86" spans="6:26" s="35" customFormat="1" ht="12" outlineLevel="2" x14ac:dyDescent="0.2">
      <c r="F86" s="36">
        <v>11</v>
      </c>
      <c r="G86" s="37" t="s">
        <v>29</v>
      </c>
      <c r="H86" s="38" t="s">
        <v>159</v>
      </c>
      <c r="I86" s="38"/>
      <c r="J86" s="39" t="s">
        <v>160</v>
      </c>
      <c r="K86" s="37" t="s">
        <v>32</v>
      </c>
      <c r="L86" s="40">
        <v>12.672000000000001</v>
      </c>
      <c r="M86" s="41">
        <v>0</v>
      </c>
      <c r="N86" s="40">
        <f>L86*(1+M86/100)</f>
        <v>12.672000000000001</v>
      </c>
      <c r="O86" s="95"/>
      <c r="P86" s="42">
        <f>N86*O86</f>
        <v>0</v>
      </c>
      <c r="Q86" s="43">
        <v>5.7600000000000004E-3</v>
      </c>
      <c r="R86" s="44">
        <f>N86*Q86</f>
        <v>7.2990720000000009E-2</v>
      </c>
      <c r="S86" s="43"/>
      <c r="T86" s="44">
        <f>N86*S86</f>
        <v>0</v>
      </c>
      <c r="U86" s="42">
        <v>21</v>
      </c>
      <c r="V86" s="42">
        <f>P86*(U86/100)</f>
        <v>0</v>
      </c>
      <c r="W86" s="42">
        <f>P86+V86</f>
        <v>0</v>
      </c>
      <c r="X86" s="39"/>
      <c r="Y86" s="38" t="s">
        <v>33</v>
      </c>
      <c r="Z86" s="38" t="s">
        <v>133</v>
      </c>
    </row>
    <row r="87" spans="6:26" s="45" customFormat="1" ht="11.25" outlineLevel="3" x14ac:dyDescent="0.25">
      <c r="F87" s="46"/>
      <c r="G87" s="47"/>
      <c r="H87" s="47"/>
      <c r="I87" s="47"/>
      <c r="J87" s="48" t="s">
        <v>161</v>
      </c>
      <c r="K87" s="47"/>
      <c r="L87" s="49">
        <v>12.672000000000001</v>
      </c>
      <c r="M87" s="50"/>
      <c r="N87" s="51"/>
      <c r="O87" s="50"/>
      <c r="P87" s="52"/>
      <c r="Q87" s="53"/>
      <c r="R87" s="50"/>
      <c r="S87" s="50"/>
      <c r="T87" s="50"/>
      <c r="U87" s="54" t="s">
        <v>22</v>
      </c>
      <c r="V87" s="50"/>
      <c r="W87" s="50"/>
      <c r="X87" s="48"/>
      <c r="Y87" s="47"/>
      <c r="Z87" s="47"/>
    </row>
    <row r="88" spans="6:26" s="35" customFormat="1" ht="12" outlineLevel="2" x14ac:dyDescent="0.2">
      <c r="F88" s="36">
        <v>12</v>
      </c>
      <c r="G88" s="37" t="s">
        <v>29</v>
      </c>
      <c r="H88" s="38" t="s">
        <v>162</v>
      </c>
      <c r="I88" s="38"/>
      <c r="J88" s="39" t="s">
        <v>163</v>
      </c>
      <c r="K88" s="37" t="s">
        <v>32</v>
      </c>
      <c r="L88" s="40">
        <v>12.672000000000001</v>
      </c>
      <c r="M88" s="41">
        <v>0</v>
      </c>
      <c r="N88" s="40">
        <f>L88*(1+M88/100)</f>
        <v>12.672000000000001</v>
      </c>
      <c r="O88" s="95"/>
      <c r="P88" s="42">
        <f>N88*O88</f>
        <v>0</v>
      </c>
      <c r="Q88" s="43"/>
      <c r="R88" s="44">
        <f>N88*Q88</f>
        <v>0</v>
      </c>
      <c r="S88" s="43"/>
      <c r="T88" s="44">
        <f>N88*S88</f>
        <v>0</v>
      </c>
      <c r="U88" s="42">
        <v>21</v>
      </c>
      <c r="V88" s="42">
        <f>P88*(U88/100)</f>
        <v>0</v>
      </c>
      <c r="W88" s="42">
        <f>P88+V88</f>
        <v>0</v>
      </c>
      <c r="X88" s="39"/>
      <c r="Y88" s="38" t="s">
        <v>33</v>
      </c>
      <c r="Z88" s="38" t="s">
        <v>133</v>
      </c>
    </row>
    <row r="89" spans="6:26" s="35" customFormat="1" ht="12" outlineLevel="2" x14ac:dyDescent="0.2">
      <c r="F89" s="36">
        <v>13</v>
      </c>
      <c r="G89" s="37" t="s">
        <v>29</v>
      </c>
      <c r="H89" s="38" t="s">
        <v>164</v>
      </c>
      <c r="I89" s="38"/>
      <c r="J89" s="39" t="s">
        <v>165</v>
      </c>
      <c r="K89" s="37" t="s">
        <v>52</v>
      </c>
      <c r="L89" s="40">
        <v>8.8999999999999996E-2</v>
      </c>
      <c r="M89" s="41">
        <v>0</v>
      </c>
      <c r="N89" s="40">
        <f>L89*(1+M89/100)</f>
        <v>8.8999999999999996E-2</v>
      </c>
      <c r="O89" s="95"/>
      <c r="P89" s="42">
        <f>N89*O89</f>
        <v>0</v>
      </c>
      <c r="Q89" s="43">
        <v>1.05291</v>
      </c>
      <c r="R89" s="44">
        <f>N89*Q89</f>
        <v>9.3708989999999992E-2</v>
      </c>
      <c r="S89" s="43"/>
      <c r="T89" s="44">
        <f>N89*S89</f>
        <v>0</v>
      </c>
      <c r="U89" s="42">
        <v>21</v>
      </c>
      <c r="V89" s="42">
        <f>P89*(U89/100)</f>
        <v>0</v>
      </c>
      <c r="W89" s="42">
        <f>P89+V89</f>
        <v>0</v>
      </c>
      <c r="X89" s="39"/>
      <c r="Y89" s="38" t="s">
        <v>33</v>
      </c>
      <c r="Z89" s="38" t="s">
        <v>133</v>
      </c>
    </row>
    <row r="90" spans="6:26" s="35" customFormat="1" ht="12" outlineLevel="2" x14ac:dyDescent="0.2">
      <c r="F90" s="36">
        <v>14</v>
      </c>
      <c r="G90" s="37" t="s">
        <v>66</v>
      </c>
      <c r="H90" s="38" t="s">
        <v>166</v>
      </c>
      <c r="I90" s="38"/>
      <c r="J90" s="39" t="s">
        <v>167</v>
      </c>
      <c r="K90" s="37" t="s">
        <v>60</v>
      </c>
      <c r="L90" s="40">
        <v>28.74</v>
      </c>
      <c r="M90" s="41">
        <v>3</v>
      </c>
      <c r="N90" s="40">
        <f>L90*(1+M90/100)</f>
        <v>29.6022</v>
      </c>
      <c r="O90" s="95"/>
      <c r="P90" s="42">
        <f>N90*O90</f>
        <v>0</v>
      </c>
      <c r="Q90" s="43">
        <v>0.41299999999999998</v>
      </c>
      <c r="R90" s="44">
        <f>N90*Q90</f>
        <v>12.225708599999999</v>
      </c>
      <c r="S90" s="43"/>
      <c r="T90" s="44">
        <f>N90*S90</f>
        <v>0</v>
      </c>
      <c r="U90" s="42">
        <v>21</v>
      </c>
      <c r="V90" s="42">
        <f>P90*(U90/100)</f>
        <v>0</v>
      </c>
      <c r="W90" s="42">
        <f>P90+V90</f>
        <v>0</v>
      </c>
      <c r="X90" s="39"/>
      <c r="Y90" s="38" t="s">
        <v>33</v>
      </c>
      <c r="Z90" s="38" t="s">
        <v>133</v>
      </c>
    </row>
    <row r="91" spans="6:26" s="45" customFormat="1" ht="11.25" outlineLevel="3" x14ac:dyDescent="0.25">
      <c r="F91" s="46"/>
      <c r="G91" s="47"/>
      <c r="H91" s="47"/>
      <c r="I91" s="47"/>
      <c r="J91" s="48" t="s">
        <v>168</v>
      </c>
      <c r="K91" s="47"/>
      <c r="L91" s="49">
        <v>28.74</v>
      </c>
      <c r="M91" s="50"/>
      <c r="N91" s="51"/>
      <c r="O91" s="50"/>
      <c r="P91" s="52"/>
      <c r="Q91" s="53"/>
      <c r="R91" s="50"/>
      <c r="S91" s="50"/>
      <c r="T91" s="50"/>
      <c r="U91" s="54" t="s">
        <v>22</v>
      </c>
      <c r="V91" s="50"/>
      <c r="W91" s="50"/>
      <c r="X91" s="48"/>
      <c r="Y91" s="47"/>
      <c r="Z91" s="47"/>
    </row>
    <row r="92" spans="6:26" s="35" customFormat="1" ht="12" outlineLevel="2" x14ac:dyDescent="0.2">
      <c r="F92" s="36">
        <v>15</v>
      </c>
      <c r="G92" s="37" t="s">
        <v>66</v>
      </c>
      <c r="H92" s="38" t="s">
        <v>169</v>
      </c>
      <c r="I92" s="38"/>
      <c r="J92" s="39" t="s">
        <v>170</v>
      </c>
      <c r="K92" s="37" t="s">
        <v>60</v>
      </c>
      <c r="L92" s="40">
        <v>9.58</v>
      </c>
      <c r="M92" s="41">
        <v>3</v>
      </c>
      <c r="N92" s="40">
        <f>L92*(1+M92/100)</f>
        <v>9.8673999999999999</v>
      </c>
      <c r="O92" s="95"/>
      <c r="P92" s="42">
        <f>N92*O92</f>
        <v>0</v>
      </c>
      <c r="Q92" s="43">
        <v>0.12</v>
      </c>
      <c r="R92" s="44">
        <f>N92*Q92</f>
        <v>1.184088</v>
      </c>
      <c r="S92" s="43"/>
      <c r="T92" s="44">
        <f>N92*S92</f>
        <v>0</v>
      </c>
      <c r="U92" s="42">
        <v>21</v>
      </c>
      <c r="V92" s="42">
        <f>P92*(U92/100)</f>
        <v>0</v>
      </c>
      <c r="W92" s="42">
        <f>P92+V92</f>
        <v>0</v>
      </c>
      <c r="X92" s="39"/>
      <c r="Y92" s="38" t="s">
        <v>33</v>
      </c>
      <c r="Z92" s="38" t="s">
        <v>133</v>
      </c>
    </row>
    <row r="93" spans="6:26" s="55" customFormat="1" ht="12.75" customHeight="1" outlineLevel="2" x14ac:dyDescent="0.25">
      <c r="F93" s="56"/>
      <c r="G93" s="57"/>
      <c r="H93" s="57"/>
      <c r="I93" s="57"/>
      <c r="J93" s="58"/>
      <c r="K93" s="57"/>
      <c r="L93" s="59"/>
      <c r="M93" s="60"/>
      <c r="N93" s="59"/>
      <c r="O93" s="60"/>
      <c r="P93" s="61"/>
      <c r="Q93" s="62"/>
      <c r="R93" s="60"/>
      <c r="S93" s="60"/>
      <c r="T93" s="60"/>
      <c r="U93" s="63" t="s">
        <v>22</v>
      </c>
      <c r="V93" s="60"/>
      <c r="W93" s="60"/>
      <c r="X93" s="60"/>
      <c r="Y93" s="57"/>
      <c r="Z93" s="57"/>
    </row>
    <row r="94" spans="6:26" s="26" customFormat="1" ht="16.5" customHeight="1" outlineLevel="1" x14ac:dyDescent="0.2">
      <c r="F94" s="27"/>
      <c r="G94" s="11"/>
      <c r="H94" s="28"/>
      <c r="I94" s="28"/>
      <c r="J94" s="28" t="s">
        <v>171</v>
      </c>
      <c r="K94" s="11"/>
      <c r="L94" s="29"/>
      <c r="M94" s="30"/>
      <c r="N94" s="29"/>
      <c r="O94" s="30"/>
      <c r="P94" s="31">
        <f>SUBTOTAL(9,P95:P98)</f>
        <v>0</v>
      </c>
      <c r="Q94" s="32"/>
      <c r="R94" s="33">
        <f>SUBTOTAL(9,R95:R98)</f>
        <v>1.5349191</v>
      </c>
      <c r="S94" s="30"/>
      <c r="T94" s="33">
        <f>SUBTOTAL(9,T95:T98)</f>
        <v>0</v>
      </c>
      <c r="U94" s="34" t="s">
        <v>22</v>
      </c>
      <c r="V94" s="31">
        <f>SUBTOTAL(9,V95:V98)</f>
        <v>0</v>
      </c>
      <c r="W94" s="31">
        <f>SUBTOTAL(9,W95:W98)</f>
        <v>0</v>
      </c>
      <c r="Y94" s="12"/>
      <c r="Z94" s="12"/>
    </row>
    <row r="95" spans="6:26" s="35" customFormat="1" ht="12" outlineLevel="2" x14ac:dyDescent="0.2">
      <c r="F95" s="36">
        <v>1</v>
      </c>
      <c r="G95" s="37" t="s">
        <v>66</v>
      </c>
      <c r="H95" s="38" t="s">
        <v>172</v>
      </c>
      <c r="I95" s="38"/>
      <c r="J95" s="39" t="s">
        <v>173</v>
      </c>
      <c r="K95" s="37" t="s">
        <v>32</v>
      </c>
      <c r="L95" s="40">
        <v>5.8019999999999996</v>
      </c>
      <c r="M95" s="41">
        <v>3</v>
      </c>
      <c r="N95" s="40">
        <f>L95*(1+M95/100)</f>
        <v>5.9760599999999995</v>
      </c>
      <c r="O95" s="95"/>
      <c r="P95" s="42">
        <f>N95*O95</f>
        <v>0</v>
      </c>
      <c r="Q95" s="43">
        <v>0.115</v>
      </c>
      <c r="R95" s="44">
        <f>N95*Q95</f>
        <v>0.68724689999999999</v>
      </c>
      <c r="S95" s="43"/>
      <c r="T95" s="44">
        <f>N95*S95</f>
        <v>0</v>
      </c>
      <c r="U95" s="42">
        <v>21</v>
      </c>
      <c r="V95" s="42">
        <f>P95*(U95/100)</f>
        <v>0</v>
      </c>
      <c r="W95" s="42">
        <f>P95+V95</f>
        <v>0</v>
      </c>
      <c r="X95" s="39"/>
      <c r="Y95" s="38" t="s">
        <v>33</v>
      </c>
      <c r="Z95" s="38" t="s">
        <v>174</v>
      </c>
    </row>
    <row r="96" spans="6:26" s="35" customFormat="1" ht="24" outlineLevel="2" x14ac:dyDescent="0.2">
      <c r="F96" s="36">
        <v>2</v>
      </c>
      <c r="G96" s="37" t="s">
        <v>29</v>
      </c>
      <c r="H96" s="38" t="s">
        <v>175</v>
      </c>
      <c r="I96" s="38"/>
      <c r="J96" s="39" t="s">
        <v>176</v>
      </c>
      <c r="K96" s="37" t="s">
        <v>32</v>
      </c>
      <c r="L96" s="40">
        <v>5.8019999999999996</v>
      </c>
      <c r="M96" s="41">
        <v>0</v>
      </c>
      <c r="N96" s="40">
        <f>L96*(1+M96/100)</f>
        <v>5.8019999999999996</v>
      </c>
      <c r="O96" s="95"/>
      <c r="P96" s="42">
        <f>N96*O96</f>
        <v>0</v>
      </c>
      <c r="Q96" s="43">
        <v>0.14610000000000001</v>
      </c>
      <c r="R96" s="44">
        <f>N96*Q96</f>
        <v>0.84767219999999999</v>
      </c>
      <c r="S96" s="43"/>
      <c r="T96" s="44">
        <f>N96*S96</f>
        <v>0</v>
      </c>
      <c r="U96" s="42">
        <v>21</v>
      </c>
      <c r="V96" s="42">
        <f>P96*(U96/100)</f>
        <v>0</v>
      </c>
      <c r="W96" s="42">
        <f>P96+V96</f>
        <v>0</v>
      </c>
      <c r="X96" s="39"/>
      <c r="Y96" s="38" t="s">
        <v>33</v>
      </c>
      <c r="Z96" s="38" t="s">
        <v>174</v>
      </c>
    </row>
    <row r="97" spans="6:26" s="45" customFormat="1" ht="11.25" outlineLevel="3" x14ac:dyDescent="0.25">
      <c r="F97" s="46"/>
      <c r="G97" s="47"/>
      <c r="H97" s="47"/>
      <c r="I97" s="47"/>
      <c r="J97" s="48" t="s">
        <v>177</v>
      </c>
      <c r="K97" s="47"/>
      <c r="L97" s="49">
        <v>5.8019999999999996</v>
      </c>
      <c r="M97" s="50"/>
      <c r="N97" s="51"/>
      <c r="O97" s="50"/>
      <c r="P97" s="52"/>
      <c r="Q97" s="53"/>
      <c r="R97" s="50"/>
      <c r="S97" s="50"/>
      <c r="T97" s="50"/>
      <c r="U97" s="54" t="s">
        <v>22</v>
      </c>
      <c r="V97" s="50"/>
      <c r="W97" s="50"/>
      <c r="X97" s="48"/>
      <c r="Y97" s="47"/>
      <c r="Z97" s="47"/>
    </row>
    <row r="98" spans="6:26" s="55" customFormat="1" ht="12.75" customHeight="1" outlineLevel="2" x14ac:dyDescent="0.25">
      <c r="F98" s="56"/>
      <c r="G98" s="57"/>
      <c r="H98" s="57"/>
      <c r="I98" s="57"/>
      <c r="J98" s="58"/>
      <c r="K98" s="57"/>
      <c r="L98" s="59"/>
      <c r="M98" s="60"/>
      <c r="N98" s="59"/>
      <c r="O98" s="60"/>
      <c r="P98" s="61"/>
      <c r="Q98" s="62"/>
      <c r="R98" s="60"/>
      <c r="S98" s="60"/>
      <c r="T98" s="60"/>
      <c r="U98" s="63" t="s">
        <v>22</v>
      </c>
      <c r="V98" s="60"/>
      <c r="W98" s="60"/>
      <c r="X98" s="60"/>
      <c r="Y98" s="57"/>
      <c r="Z98" s="57"/>
    </row>
    <row r="99" spans="6:26" s="26" customFormat="1" ht="16.5" customHeight="1" outlineLevel="1" x14ac:dyDescent="0.2">
      <c r="F99" s="27"/>
      <c r="G99" s="11"/>
      <c r="H99" s="28"/>
      <c r="I99" s="28"/>
      <c r="J99" s="28" t="s">
        <v>178</v>
      </c>
      <c r="K99" s="11"/>
      <c r="L99" s="29"/>
      <c r="M99" s="30"/>
      <c r="N99" s="29"/>
      <c r="O99" s="30"/>
      <c r="P99" s="31">
        <f>SUBTOTAL(9,P100:P153)</f>
        <v>0</v>
      </c>
      <c r="Q99" s="32"/>
      <c r="R99" s="33">
        <f>SUBTOTAL(9,R100:R153)</f>
        <v>183.65987265531925</v>
      </c>
      <c r="S99" s="30"/>
      <c r="T99" s="33">
        <f>SUBTOTAL(9,T100:T153)</f>
        <v>0</v>
      </c>
      <c r="U99" s="34" t="s">
        <v>22</v>
      </c>
      <c r="V99" s="31">
        <f>SUBTOTAL(9,V100:V153)</f>
        <v>0</v>
      </c>
      <c r="W99" s="31">
        <f>SUBTOTAL(9,W100:W153)</f>
        <v>0</v>
      </c>
      <c r="Y99" s="12"/>
      <c r="Z99" s="12"/>
    </row>
    <row r="100" spans="6:26" s="35" customFormat="1" ht="12" outlineLevel="2" x14ac:dyDescent="0.2">
      <c r="F100" s="36">
        <v>1</v>
      </c>
      <c r="G100" s="37" t="s">
        <v>66</v>
      </c>
      <c r="H100" s="38" t="s">
        <v>179</v>
      </c>
      <c r="I100" s="38"/>
      <c r="J100" s="39" t="s">
        <v>180</v>
      </c>
      <c r="K100" s="37" t="s">
        <v>181</v>
      </c>
      <c r="L100" s="40">
        <v>47.400000000000006</v>
      </c>
      <c r="M100" s="41">
        <v>0</v>
      </c>
      <c r="N100" s="40">
        <f>L100*(1+M100/100)</f>
        <v>47.400000000000006</v>
      </c>
      <c r="O100" s="95"/>
      <c r="P100" s="42">
        <f>N100*O100</f>
        <v>0</v>
      </c>
      <c r="Q100" s="43">
        <v>1E-3</v>
      </c>
      <c r="R100" s="44">
        <f>N100*Q100</f>
        <v>4.7400000000000005E-2</v>
      </c>
      <c r="S100" s="43"/>
      <c r="T100" s="44">
        <f>N100*S100</f>
        <v>0</v>
      </c>
      <c r="U100" s="42">
        <v>21</v>
      </c>
      <c r="V100" s="42">
        <f>P100*(U100/100)</f>
        <v>0</v>
      </c>
      <c r="W100" s="42">
        <f>P100+V100</f>
        <v>0</v>
      </c>
      <c r="X100" s="39"/>
      <c r="Y100" s="38" t="s">
        <v>33</v>
      </c>
      <c r="Z100" s="38" t="s">
        <v>182</v>
      </c>
    </row>
    <row r="101" spans="6:26" s="45" customFormat="1" ht="11.25" outlineLevel="3" x14ac:dyDescent="0.25">
      <c r="F101" s="46"/>
      <c r="G101" s="47"/>
      <c r="H101" s="47"/>
      <c r="I101" s="47"/>
      <c r="J101" s="48" t="s">
        <v>183</v>
      </c>
      <c r="K101" s="47"/>
      <c r="L101" s="49">
        <v>47.400000000000006</v>
      </c>
      <c r="M101" s="50"/>
      <c r="N101" s="51"/>
      <c r="O101" s="50"/>
      <c r="P101" s="52"/>
      <c r="Q101" s="53"/>
      <c r="R101" s="50"/>
      <c r="S101" s="50"/>
      <c r="T101" s="50"/>
      <c r="U101" s="54" t="s">
        <v>22</v>
      </c>
      <c r="V101" s="50"/>
      <c r="W101" s="50"/>
      <c r="X101" s="48"/>
      <c r="Y101" s="47"/>
      <c r="Z101" s="47"/>
    </row>
    <row r="102" spans="6:26" s="35" customFormat="1" ht="12" outlineLevel="2" x14ac:dyDescent="0.2">
      <c r="F102" s="36">
        <v>2</v>
      </c>
      <c r="G102" s="37" t="s">
        <v>66</v>
      </c>
      <c r="H102" s="38" t="s">
        <v>184</v>
      </c>
      <c r="I102" s="38"/>
      <c r="J102" s="39" t="s">
        <v>185</v>
      </c>
      <c r="K102" s="37" t="s">
        <v>32</v>
      </c>
      <c r="L102" s="40">
        <v>10.092000000000001</v>
      </c>
      <c r="M102" s="41">
        <v>2</v>
      </c>
      <c r="N102" s="40">
        <f>L102*(1+M102/100)</f>
        <v>10.293840000000001</v>
      </c>
      <c r="O102" s="95"/>
      <c r="P102" s="42">
        <f>N102*O102</f>
        <v>0</v>
      </c>
      <c r="Q102" s="43">
        <v>4.4999999999999999E-4</v>
      </c>
      <c r="R102" s="44">
        <f>N102*Q102</f>
        <v>4.6322280000000004E-3</v>
      </c>
      <c r="S102" s="43"/>
      <c r="T102" s="44">
        <f>N102*S102</f>
        <v>0</v>
      </c>
      <c r="U102" s="42">
        <v>21</v>
      </c>
      <c r="V102" s="42">
        <f>P102*(U102/100)</f>
        <v>0</v>
      </c>
      <c r="W102" s="42">
        <f>P102+V102</f>
        <v>0</v>
      </c>
      <c r="X102" s="39"/>
      <c r="Y102" s="38" t="s">
        <v>33</v>
      </c>
      <c r="Z102" s="38" t="s">
        <v>182</v>
      </c>
    </row>
    <row r="103" spans="6:26" s="45" customFormat="1" ht="11.25" outlineLevel="3" x14ac:dyDescent="0.25">
      <c r="F103" s="46"/>
      <c r="G103" s="47"/>
      <c r="H103" s="47"/>
      <c r="I103" s="47"/>
      <c r="J103" s="48" t="s">
        <v>186</v>
      </c>
      <c r="K103" s="47"/>
      <c r="L103" s="49">
        <v>10.092000000000001</v>
      </c>
      <c r="M103" s="50"/>
      <c r="N103" s="51"/>
      <c r="O103" s="50"/>
      <c r="P103" s="52"/>
      <c r="Q103" s="53"/>
      <c r="R103" s="50"/>
      <c r="S103" s="50"/>
      <c r="T103" s="50"/>
      <c r="U103" s="54" t="s">
        <v>22</v>
      </c>
      <c r="V103" s="50"/>
      <c r="W103" s="50"/>
      <c r="X103" s="48"/>
      <c r="Y103" s="47"/>
      <c r="Z103" s="47"/>
    </row>
    <row r="104" spans="6:26" s="35" customFormat="1" ht="12" outlineLevel="2" x14ac:dyDescent="0.2">
      <c r="F104" s="36">
        <v>3</v>
      </c>
      <c r="G104" s="37" t="s">
        <v>66</v>
      </c>
      <c r="H104" s="38" t="s">
        <v>187</v>
      </c>
      <c r="I104" s="38"/>
      <c r="J104" s="39" t="s">
        <v>188</v>
      </c>
      <c r="K104" s="37" t="s">
        <v>32</v>
      </c>
      <c r="L104" s="40">
        <v>104.77200000000001</v>
      </c>
      <c r="M104" s="41">
        <v>2</v>
      </c>
      <c r="N104" s="40">
        <f>L104*(1+M104/100)</f>
        <v>106.86744</v>
      </c>
      <c r="O104" s="95"/>
      <c r="P104" s="42">
        <f>N104*O104</f>
        <v>0</v>
      </c>
      <c r="Q104" s="43">
        <v>2.0999999999999999E-3</v>
      </c>
      <c r="R104" s="44">
        <f>N104*Q104</f>
        <v>0.22442162399999999</v>
      </c>
      <c r="S104" s="43"/>
      <c r="T104" s="44">
        <f>N104*S104</f>
        <v>0</v>
      </c>
      <c r="U104" s="42">
        <v>21</v>
      </c>
      <c r="V104" s="42">
        <f>P104*(U104/100)</f>
        <v>0</v>
      </c>
      <c r="W104" s="42">
        <f>P104+V104</f>
        <v>0</v>
      </c>
      <c r="X104" s="39"/>
      <c r="Y104" s="38" t="s">
        <v>33</v>
      </c>
      <c r="Z104" s="38" t="s">
        <v>182</v>
      </c>
    </row>
    <row r="105" spans="6:26" s="35" customFormat="1" ht="12" outlineLevel="2" x14ac:dyDescent="0.2">
      <c r="F105" s="36">
        <v>4</v>
      </c>
      <c r="G105" s="37" t="s">
        <v>66</v>
      </c>
      <c r="H105" s="38" t="s">
        <v>189</v>
      </c>
      <c r="I105" s="38"/>
      <c r="J105" s="39" t="s">
        <v>190</v>
      </c>
      <c r="K105" s="37" t="s">
        <v>60</v>
      </c>
      <c r="L105" s="40">
        <v>48.134999999999998</v>
      </c>
      <c r="M105" s="41">
        <v>0</v>
      </c>
      <c r="N105" s="40">
        <f>L105*(1+M105/100)</f>
        <v>48.134999999999998</v>
      </c>
      <c r="O105" s="95"/>
      <c r="P105" s="42">
        <f>N105*O105</f>
        <v>0</v>
      </c>
      <c r="Q105" s="43">
        <v>5.0000000000000001E-4</v>
      </c>
      <c r="R105" s="44">
        <f>N105*Q105</f>
        <v>2.4067499999999999E-2</v>
      </c>
      <c r="S105" s="43"/>
      <c r="T105" s="44">
        <f>N105*S105</f>
        <v>0</v>
      </c>
      <c r="U105" s="42">
        <v>21</v>
      </c>
      <c r="V105" s="42">
        <f>P105*(U105/100)</f>
        <v>0</v>
      </c>
      <c r="W105" s="42">
        <f>P105+V105</f>
        <v>0</v>
      </c>
      <c r="X105" s="39"/>
      <c r="Y105" s="38" t="s">
        <v>33</v>
      </c>
      <c r="Z105" s="38" t="s">
        <v>182</v>
      </c>
    </row>
    <row r="106" spans="6:26" s="35" customFormat="1" ht="12" outlineLevel="2" x14ac:dyDescent="0.2">
      <c r="F106" s="36">
        <v>5</v>
      </c>
      <c r="G106" s="37" t="s">
        <v>66</v>
      </c>
      <c r="H106" s="38" t="s">
        <v>191</v>
      </c>
      <c r="I106" s="38"/>
      <c r="J106" s="39" t="s">
        <v>192</v>
      </c>
      <c r="K106" s="37" t="s">
        <v>32</v>
      </c>
      <c r="L106" s="40">
        <v>93.977999999999994</v>
      </c>
      <c r="M106" s="41">
        <v>3</v>
      </c>
      <c r="N106" s="40">
        <f>L106*(1+M106/100)</f>
        <v>96.797339999999991</v>
      </c>
      <c r="O106" s="95"/>
      <c r="P106" s="42">
        <f>N106*O106</f>
        <v>0</v>
      </c>
      <c r="Q106" s="43">
        <v>8.4379999999999997E-2</v>
      </c>
      <c r="R106" s="44">
        <f>N106*Q106</f>
        <v>8.1677595491999995</v>
      </c>
      <c r="S106" s="43"/>
      <c r="T106" s="44">
        <f>N106*S106</f>
        <v>0</v>
      </c>
      <c r="U106" s="42">
        <v>21</v>
      </c>
      <c r="V106" s="42">
        <f>P106*(U106/100)</f>
        <v>0</v>
      </c>
      <c r="W106" s="42">
        <f>P106+V106</f>
        <v>0</v>
      </c>
      <c r="X106" s="39"/>
      <c r="Y106" s="38" t="s">
        <v>33</v>
      </c>
      <c r="Z106" s="38" t="s">
        <v>182</v>
      </c>
    </row>
    <row r="107" spans="6:26" s="35" customFormat="1" ht="12" outlineLevel="2" x14ac:dyDescent="0.2">
      <c r="F107" s="36">
        <v>6</v>
      </c>
      <c r="G107" s="37" t="s">
        <v>29</v>
      </c>
      <c r="H107" s="38" t="s">
        <v>193</v>
      </c>
      <c r="I107" s="38"/>
      <c r="J107" s="39" t="s">
        <v>194</v>
      </c>
      <c r="K107" s="37" t="s">
        <v>32</v>
      </c>
      <c r="L107" s="40">
        <v>31.5</v>
      </c>
      <c r="M107" s="41">
        <v>0</v>
      </c>
      <c r="N107" s="40">
        <f>L107*(1+M107/100)</f>
        <v>31.5</v>
      </c>
      <c r="O107" s="95"/>
      <c r="P107" s="42">
        <f>N107*O107</f>
        <v>0</v>
      </c>
      <c r="Q107" s="43">
        <v>7.3499999999999998E-3</v>
      </c>
      <c r="R107" s="44">
        <f>N107*Q107</f>
        <v>0.23152499999999998</v>
      </c>
      <c r="S107" s="43"/>
      <c r="T107" s="44">
        <f>N107*S107</f>
        <v>0</v>
      </c>
      <c r="U107" s="42">
        <v>21</v>
      </c>
      <c r="V107" s="42">
        <f>P107*(U107/100)</f>
        <v>0</v>
      </c>
      <c r="W107" s="42">
        <f>P107+V107</f>
        <v>0</v>
      </c>
      <c r="X107" s="39"/>
      <c r="Y107" s="38" t="s">
        <v>33</v>
      </c>
      <c r="Z107" s="38" t="s">
        <v>182</v>
      </c>
    </row>
    <row r="108" spans="6:26" s="35" customFormat="1" ht="24" outlineLevel="2" x14ac:dyDescent="0.2">
      <c r="F108" s="36">
        <v>7</v>
      </c>
      <c r="G108" s="37" t="s">
        <v>29</v>
      </c>
      <c r="H108" s="38" t="s">
        <v>195</v>
      </c>
      <c r="I108" s="38"/>
      <c r="J108" s="39" t="s">
        <v>196</v>
      </c>
      <c r="K108" s="37" t="s">
        <v>32</v>
      </c>
      <c r="L108" s="40">
        <v>31.5</v>
      </c>
      <c r="M108" s="41">
        <v>0</v>
      </c>
      <c r="N108" s="40">
        <f>L108*(1+M108/100)</f>
        <v>31.5</v>
      </c>
      <c r="O108" s="95"/>
      <c r="P108" s="42">
        <f>N108*O108</f>
        <v>0</v>
      </c>
      <c r="Q108" s="43">
        <v>1.8380000000000001E-2</v>
      </c>
      <c r="R108" s="44">
        <f>N108*Q108</f>
        <v>0.57896999999999998</v>
      </c>
      <c r="S108" s="43"/>
      <c r="T108" s="44">
        <f>N108*S108</f>
        <v>0</v>
      </c>
      <c r="U108" s="42">
        <v>21</v>
      </c>
      <c r="V108" s="42">
        <f>P108*(U108/100)</f>
        <v>0</v>
      </c>
      <c r="W108" s="42">
        <f>P108+V108</f>
        <v>0</v>
      </c>
      <c r="X108" s="39"/>
      <c r="Y108" s="38" t="s">
        <v>33</v>
      </c>
      <c r="Z108" s="38" t="s">
        <v>182</v>
      </c>
    </row>
    <row r="109" spans="6:26" s="45" customFormat="1" ht="11.25" outlineLevel="3" x14ac:dyDescent="0.25">
      <c r="F109" s="46"/>
      <c r="G109" s="47"/>
      <c r="H109" s="47"/>
      <c r="I109" s="47"/>
      <c r="J109" s="48" t="s">
        <v>197</v>
      </c>
      <c r="K109" s="47"/>
      <c r="L109" s="49">
        <v>31.5</v>
      </c>
      <c r="M109" s="50"/>
      <c r="N109" s="51"/>
      <c r="O109" s="50"/>
      <c r="P109" s="52"/>
      <c r="Q109" s="53"/>
      <c r="R109" s="50"/>
      <c r="S109" s="50"/>
      <c r="T109" s="50"/>
      <c r="U109" s="54" t="s">
        <v>22</v>
      </c>
      <c r="V109" s="50"/>
      <c r="W109" s="50"/>
      <c r="X109" s="48"/>
      <c r="Y109" s="47"/>
      <c r="Z109" s="47"/>
    </row>
    <row r="110" spans="6:26" s="35" customFormat="1" ht="12" outlineLevel="2" x14ac:dyDescent="0.2">
      <c r="F110" s="36">
        <v>8</v>
      </c>
      <c r="G110" s="37" t="s">
        <v>29</v>
      </c>
      <c r="H110" s="38" t="s">
        <v>198</v>
      </c>
      <c r="I110" s="38"/>
      <c r="J110" s="39" t="s">
        <v>199</v>
      </c>
      <c r="K110" s="37" t="s">
        <v>32</v>
      </c>
      <c r="L110" s="40">
        <v>158.07999999999998</v>
      </c>
      <c r="M110" s="41">
        <v>0</v>
      </c>
      <c r="N110" s="40">
        <f>L110*(1+M110/100)</f>
        <v>158.07999999999998</v>
      </c>
      <c r="O110" s="95"/>
      <c r="P110" s="42">
        <f>N110*O110</f>
        <v>0</v>
      </c>
      <c r="Q110" s="43">
        <v>1.54E-2</v>
      </c>
      <c r="R110" s="44">
        <f>N110*Q110</f>
        <v>2.4344319999999997</v>
      </c>
      <c r="S110" s="43"/>
      <c r="T110" s="44">
        <f>N110*S110</f>
        <v>0</v>
      </c>
      <c r="U110" s="42">
        <v>21</v>
      </c>
      <c r="V110" s="42">
        <f>P110*(U110/100)</f>
        <v>0</v>
      </c>
      <c r="W110" s="42">
        <f>P110+V110</f>
        <v>0</v>
      </c>
      <c r="X110" s="39"/>
      <c r="Y110" s="38" t="s">
        <v>33</v>
      </c>
      <c r="Z110" s="38" t="s">
        <v>182</v>
      </c>
    </row>
    <row r="111" spans="6:26" s="45" customFormat="1" ht="22.5" outlineLevel="3" x14ac:dyDescent="0.25">
      <c r="F111" s="46"/>
      <c r="G111" s="47"/>
      <c r="H111" s="47"/>
      <c r="I111" s="47"/>
      <c r="J111" s="48" t="s">
        <v>200</v>
      </c>
      <c r="K111" s="47"/>
      <c r="L111" s="49">
        <v>158.07999999999998</v>
      </c>
      <c r="M111" s="50"/>
      <c r="N111" s="51"/>
      <c r="O111" s="50"/>
      <c r="P111" s="52"/>
      <c r="Q111" s="53"/>
      <c r="R111" s="50"/>
      <c r="S111" s="50"/>
      <c r="T111" s="50"/>
      <c r="U111" s="54" t="s">
        <v>22</v>
      </c>
      <c r="V111" s="50"/>
      <c r="W111" s="50"/>
      <c r="X111" s="48"/>
      <c r="Y111" s="47"/>
      <c r="Z111" s="47"/>
    </row>
    <row r="112" spans="6:26" s="35" customFormat="1" ht="12" outlineLevel="2" x14ac:dyDescent="0.2">
      <c r="F112" s="36">
        <v>9</v>
      </c>
      <c r="G112" s="37" t="s">
        <v>29</v>
      </c>
      <c r="H112" s="38" t="s">
        <v>201</v>
      </c>
      <c r="I112" s="38"/>
      <c r="J112" s="39" t="s">
        <v>202</v>
      </c>
      <c r="K112" s="37" t="s">
        <v>32</v>
      </c>
      <c r="L112" s="40">
        <v>332.76499999999993</v>
      </c>
      <c r="M112" s="41">
        <v>0</v>
      </c>
      <c r="N112" s="40">
        <f>L112*(1+M112/100)</f>
        <v>332.76499999999993</v>
      </c>
      <c r="O112" s="95"/>
      <c r="P112" s="42">
        <f>N112*O112</f>
        <v>0</v>
      </c>
      <c r="Q112" s="43">
        <v>1.8380000000000001E-2</v>
      </c>
      <c r="R112" s="44">
        <f>N112*Q112</f>
        <v>6.1162206999999986</v>
      </c>
      <c r="S112" s="43"/>
      <c r="T112" s="44">
        <f>N112*S112</f>
        <v>0</v>
      </c>
      <c r="U112" s="42">
        <v>21</v>
      </c>
      <c r="V112" s="42">
        <f>P112*(U112/100)</f>
        <v>0</v>
      </c>
      <c r="W112" s="42">
        <f>P112+V112</f>
        <v>0</v>
      </c>
      <c r="X112" s="39"/>
      <c r="Y112" s="38" t="s">
        <v>33</v>
      </c>
      <c r="Z112" s="38" t="s">
        <v>182</v>
      </c>
    </row>
    <row r="113" spans="6:26" s="45" customFormat="1" ht="33.75" outlineLevel="3" x14ac:dyDescent="0.25">
      <c r="F113" s="46"/>
      <c r="G113" s="47"/>
      <c r="H113" s="47"/>
      <c r="I113" s="47"/>
      <c r="J113" s="48" t="s">
        <v>203</v>
      </c>
      <c r="K113" s="47"/>
      <c r="L113" s="49">
        <v>555.44499999999994</v>
      </c>
      <c r="M113" s="50"/>
      <c r="N113" s="51"/>
      <c r="O113" s="50"/>
      <c r="P113" s="52"/>
      <c r="Q113" s="53"/>
      <c r="R113" s="50"/>
      <c r="S113" s="50"/>
      <c r="T113" s="50"/>
      <c r="U113" s="54" t="s">
        <v>22</v>
      </c>
      <c r="V113" s="50"/>
      <c r="W113" s="50"/>
      <c r="X113" s="48"/>
      <c r="Y113" s="47"/>
      <c r="Z113" s="47"/>
    </row>
    <row r="114" spans="6:26" s="45" customFormat="1" ht="11.25" outlineLevel="3" x14ac:dyDescent="0.25">
      <c r="F114" s="46"/>
      <c r="G114" s="47"/>
      <c r="H114" s="47"/>
      <c r="I114" s="47"/>
      <c r="J114" s="48" t="s">
        <v>204</v>
      </c>
      <c r="K114" s="47"/>
      <c r="L114" s="49">
        <v>-64.600000000000009</v>
      </c>
      <c r="M114" s="50"/>
      <c r="N114" s="51"/>
      <c r="O114" s="50"/>
      <c r="P114" s="52"/>
      <c r="Q114" s="53"/>
      <c r="R114" s="50"/>
      <c r="S114" s="50"/>
      <c r="T114" s="50"/>
      <c r="U114" s="54" t="s">
        <v>22</v>
      </c>
      <c r="V114" s="50"/>
      <c r="W114" s="50"/>
      <c r="X114" s="48"/>
      <c r="Y114" s="47"/>
      <c r="Z114" s="47"/>
    </row>
    <row r="115" spans="6:26" s="45" customFormat="1" ht="33.75" outlineLevel="3" x14ac:dyDescent="0.25">
      <c r="F115" s="46"/>
      <c r="G115" s="47"/>
      <c r="H115" s="47"/>
      <c r="I115" s="47"/>
      <c r="J115" s="48" t="s">
        <v>205</v>
      </c>
      <c r="K115" s="47"/>
      <c r="L115" s="49">
        <v>-158.07999999999998</v>
      </c>
      <c r="M115" s="50"/>
      <c r="N115" s="51"/>
      <c r="O115" s="50"/>
      <c r="P115" s="52"/>
      <c r="Q115" s="53"/>
      <c r="R115" s="50"/>
      <c r="S115" s="50"/>
      <c r="T115" s="50"/>
      <c r="U115" s="54" t="s">
        <v>22</v>
      </c>
      <c r="V115" s="50"/>
      <c r="W115" s="50"/>
      <c r="X115" s="48"/>
      <c r="Y115" s="47"/>
      <c r="Z115" s="47"/>
    </row>
    <row r="116" spans="6:26" s="35" customFormat="1" ht="12" outlineLevel="2" x14ac:dyDescent="0.2">
      <c r="F116" s="36">
        <v>10</v>
      </c>
      <c r="G116" s="37" t="s">
        <v>29</v>
      </c>
      <c r="H116" s="38" t="s">
        <v>206</v>
      </c>
      <c r="I116" s="38"/>
      <c r="J116" s="39" t="s">
        <v>207</v>
      </c>
      <c r="K116" s="37" t="s">
        <v>32</v>
      </c>
      <c r="L116" s="40">
        <v>10.092000000000001</v>
      </c>
      <c r="M116" s="41">
        <v>0</v>
      </c>
      <c r="N116" s="40">
        <f>L116*(1+M116/100)</f>
        <v>10.092000000000001</v>
      </c>
      <c r="O116" s="95"/>
      <c r="P116" s="42">
        <f>N116*O116</f>
        <v>0</v>
      </c>
      <c r="Q116" s="43">
        <v>3.3579999999999999E-2</v>
      </c>
      <c r="R116" s="44">
        <f>N116*Q116</f>
        <v>0.33888936000000003</v>
      </c>
      <c r="S116" s="43"/>
      <c r="T116" s="44">
        <f>N116*S116</f>
        <v>0</v>
      </c>
      <c r="U116" s="42">
        <v>21</v>
      </c>
      <c r="V116" s="42">
        <f>P116*(U116/100)</f>
        <v>0</v>
      </c>
      <c r="W116" s="42">
        <f>P116+V116</f>
        <v>0</v>
      </c>
      <c r="X116" s="39"/>
      <c r="Y116" s="38" t="s">
        <v>33</v>
      </c>
      <c r="Z116" s="38" t="s">
        <v>182</v>
      </c>
    </row>
    <row r="117" spans="6:26" s="45" customFormat="1" ht="11.25" outlineLevel="3" x14ac:dyDescent="0.25">
      <c r="F117" s="46"/>
      <c r="G117" s="47"/>
      <c r="H117" s="47"/>
      <c r="I117" s="47"/>
      <c r="J117" s="48" t="s">
        <v>186</v>
      </c>
      <c r="K117" s="47"/>
      <c r="L117" s="49">
        <v>10.092000000000001</v>
      </c>
      <c r="M117" s="50"/>
      <c r="N117" s="51"/>
      <c r="O117" s="50"/>
      <c r="P117" s="52"/>
      <c r="Q117" s="53"/>
      <c r="R117" s="50"/>
      <c r="S117" s="50"/>
      <c r="T117" s="50"/>
      <c r="U117" s="54" t="s">
        <v>22</v>
      </c>
      <c r="V117" s="50"/>
      <c r="W117" s="50"/>
      <c r="X117" s="48"/>
      <c r="Y117" s="47"/>
      <c r="Z117" s="47"/>
    </row>
    <row r="118" spans="6:26" s="35" customFormat="1" ht="24" outlineLevel="2" x14ac:dyDescent="0.2">
      <c r="F118" s="36">
        <v>11</v>
      </c>
      <c r="G118" s="37" t="s">
        <v>29</v>
      </c>
      <c r="H118" s="38" t="s">
        <v>208</v>
      </c>
      <c r="I118" s="38"/>
      <c r="J118" s="39" t="s">
        <v>209</v>
      </c>
      <c r="K118" s="37" t="s">
        <v>32</v>
      </c>
      <c r="L118" s="40">
        <v>104.77234999999999</v>
      </c>
      <c r="M118" s="41">
        <v>0</v>
      </c>
      <c r="N118" s="40">
        <f>L118*(1+M118/100)</f>
        <v>104.77234999999999</v>
      </c>
      <c r="O118" s="95"/>
      <c r="P118" s="42">
        <f>N118*O118</f>
        <v>0</v>
      </c>
      <c r="Q118" s="43">
        <v>8.6E-3</v>
      </c>
      <c r="R118" s="44">
        <f>N118*Q118</f>
        <v>0.90104220999999995</v>
      </c>
      <c r="S118" s="43"/>
      <c r="T118" s="44">
        <f>N118*S118</f>
        <v>0</v>
      </c>
      <c r="U118" s="42">
        <v>21</v>
      </c>
      <c r="V118" s="42">
        <f>P118*(U118/100)</f>
        <v>0</v>
      </c>
      <c r="W118" s="42">
        <f>P118+V118</f>
        <v>0</v>
      </c>
      <c r="X118" s="39"/>
      <c r="Y118" s="38" t="s">
        <v>33</v>
      </c>
      <c r="Z118" s="38" t="s">
        <v>182</v>
      </c>
    </row>
    <row r="119" spans="6:26" s="45" customFormat="1" ht="11.25" outlineLevel="3" x14ac:dyDescent="0.25">
      <c r="F119" s="46"/>
      <c r="G119" s="47"/>
      <c r="H119" s="47"/>
      <c r="I119" s="47"/>
      <c r="J119" s="48" t="s">
        <v>210</v>
      </c>
      <c r="K119" s="47"/>
      <c r="L119" s="49">
        <v>134.08834999999999</v>
      </c>
      <c r="M119" s="50"/>
      <c r="N119" s="51"/>
      <c r="O119" s="50"/>
      <c r="P119" s="52"/>
      <c r="Q119" s="53"/>
      <c r="R119" s="50"/>
      <c r="S119" s="50"/>
      <c r="T119" s="50"/>
      <c r="U119" s="54" t="s">
        <v>22</v>
      </c>
      <c r="V119" s="50"/>
      <c r="W119" s="50"/>
      <c r="X119" s="48"/>
      <c r="Y119" s="47"/>
      <c r="Z119" s="47"/>
    </row>
    <row r="120" spans="6:26" s="45" customFormat="1" ht="11.25" outlineLevel="3" x14ac:dyDescent="0.25">
      <c r="F120" s="46"/>
      <c r="G120" s="47"/>
      <c r="H120" s="47"/>
      <c r="I120" s="47"/>
      <c r="J120" s="48" t="s">
        <v>211</v>
      </c>
      <c r="K120" s="47"/>
      <c r="L120" s="49">
        <v>-15.559999999999999</v>
      </c>
      <c r="M120" s="50"/>
      <c r="N120" s="51"/>
      <c r="O120" s="50"/>
      <c r="P120" s="52"/>
      <c r="Q120" s="53"/>
      <c r="R120" s="50"/>
      <c r="S120" s="50"/>
      <c r="T120" s="50"/>
      <c r="U120" s="54" t="s">
        <v>22</v>
      </c>
      <c r="V120" s="50"/>
      <c r="W120" s="50"/>
      <c r="X120" s="48"/>
      <c r="Y120" s="47"/>
      <c r="Z120" s="47"/>
    </row>
    <row r="121" spans="6:26" s="45" customFormat="1" ht="11.25" outlineLevel="3" x14ac:dyDescent="0.25">
      <c r="F121" s="46"/>
      <c r="G121" s="47"/>
      <c r="H121" s="47"/>
      <c r="I121" s="47"/>
      <c r="J121" s="48" t="s">
        <v>212</v>
      </c>
      <c r="K121" s="47"/>
      <c r="L121" s="49">
        <v>-13.756000000000002</v>
      </c>
      <c r="M121" s="50"/>
      <c r="N121" s="51"/>
      <c r="O121" s="50"/>
      <c r="P121" s="52"/>
      <c r="Q121" s="53"/>
      <c r="R121" s="50"/>
      <c r="S121" s="50"/>
      <c r="T121" s="50"/>
      <c r="U121" s="54" t="s">
        <v>22</v>
      </c>
      <c r="V121" s="50"/>
      <c r="W121" s="50"/>
      <c r="X121" s="48"/>
      <c r="Y121" s="47"/>
      <c r="Z121" s="47"/>
    </row>
    <row r="122" spans="6:26" s="35" customFormat="1" ht="24" outlineLevel="2" x14ac:dyDescent="0.2">
      <c r="F122" s="36">
        <v>12</v>
      </c>
      <c r="G122" s="37" t="s">
        <v>29</v>
      </c>
      <c r="H122" s="38" t="s">
        <v>213</v>
      </c>
      <c r="I122" s="38"/>
      <c r="J122" s="39" t="s">
        <v>214</v>
      </c>
      <c r="K122" s="37" t="s">
        <v>60</v>
      </c>
      <c r="L122" s="40">
        <v>67.28</v>
      </c>
      <c r="M122" s="41">
        <v>0</v>
      </c>
      <c r="N122" s="40">
        <f>L122*(1+M122/100)</f>
        <v>67.28</v>
      </c>
      <c r="O122" s="95"/>
      <c r="P122" s="42">
        <f>N122*O122</f>
        <v>0</v>
      </c>
      <c r="Q122" s="43">
        <v>1.7600000000000001E-3</v>
      </c>
      <c r="R122" s="44">
        <f>N122*Q122</f>
        <v>0.11841280000000001</v>
      </c>
      <c r="S122" s="43"/>
      <c r="T122" s="44">
        <f>N122*S122</f>
        <v>0</v>
      </c>
      <c r="U122" s="42">
        <v>21</v>
      </c>
      <c r="V122" s="42">
        <f>P122*(U122/100)</f>
        <v>0</v>
      </c>
      <c r="W122" s="42">
        <f>P122+V122</f>
        <v>0</v>
      </c>
      <c r="X122" s="39"/>
      <c r="Y122" s="38" t="s">
        <v>33</v>
      </c>
      <c r="Z122" s="38" t="s">
        <v>182</v>
      </c>
    </row>
    <row r="123" spans="6:26" s="45" customFormat="1" ht="11.25" outlineLevel="3" x14ac:dyDescent="0.25">
      <c r="F123" s="46"/>
      <c r="G123" s="47"/>
      <c r="H123" s="47"/>
      <c r="I123" s="47"/>
      <c r="J123" s="48" t="s">
        <v>215</v>
      </c>
      <c r="K123" s="47"/>
      <c r="L123" s="49">
        <v>67.28</v>
      </c>
      <c r="M123" s="50"/>
      <c r="N123" s="51"/>
      <c r="O123" s="50"/>
      <c r="P123" s="52"/>
      <c r="Q123" s="53"/>
      <c r="R123" s="50"/>
      <c r="S123" s="50"/>
      <c r="T123" s="50"/>
      <c r="U123" s="54" t="s">
        <v>22</v>
      </c>
      <c r="V123" s="50"/>
      <c r="W123" s="50"/>
      <c r="X123" s="48"/>
      <c r="Y123" s="47"/>
      <c r="Z123" s="47"/>
    </row>
    <row r="124" spans="6:26" s="35" customFormat="1" ht="24" outlineLevel="2" x14ac:dyDescent="0.2">
      <c r="F124" s="36">
        <v>13</v>
      </c>
      <c r="G124" s="37" t="s">
        <v>29</v>
      </c>
      <c r="H124" s="38" t="s">
        <v>216</v>
      </c>
      <c r="I124" s="38"/>
      <c r="J124" s="39" t="s">
        <v>217</v>
      </c>
      <c r="K124" s="37" t="s">
        <v>32</v>
      </c>
      <c r="L124" s="40">
        <v>20.52</v>
      </c>
      <c r="M124" s="41">
        <v>0</v>
      </c>
      <c r="N124" s="40">
        <f>L124*(1+M124/100)</f>
        <v>20.52</v>
      </c>
      <c r="O124" s="95"/>
      <c r="P124" s="42">
        <f>N124*O124</f>
        <v>0</v>
      </c>
      <c r="Q124" s="43">
        <v>9.5999999999999992E-3</v>
      </c>
      <c r="R124" s="44">
        <f>N124*Q124</f>
        <v>0.19699199999999997</v>
      </c>
      <c r="S124" s="43"/>
      <c r="T124" s="44">
        <f>N124*S124</f>
        <v>0</v>
      </c>
      <c r="U124" s="42">
        <v>21</v>
      </c>
      <c r="V124" s="42">
        <f>P124*(U124/100)</f>
        <v>0</v>
      </c>
      <c r="W124" s="42">
        <f>P124+V124</f>
        <v>0</v>
      </c>
      <c r="X124" s="39"/>
      <c r="Y124" s="38" t="s">
        <v>33</v>
      </c>
      <c r="Z124" s="38" t="s">
        <v>182</v>
      </c>
    </row>
    <row r="125" spans="6:26" s="45" customFormat="1" ht="11.25" outlineLevel="3" x14ac:dyDescent="0.25">
      <c r="F125" s="46"/>
      <c r="G125" s="47"/>
      <c r="H125" s="47"/>
      <c r="I125" s="47"/>
      <c r="J125" s="48" t="s">
        <v>218</v>
      </c>
      <c r="K125" s="47"/>
      <c r="L125" s="49">
        <v>20.52</v>
      </c>
      <c r="M125" s="50"/>
      <c r="N125" s="51"/>
      <c r="O125" s="50"/>
      <c r="P125" s="52"/>
      <c r="Q125" s="53"/>
      <c r="R125" s="50"/>
      <c r="S125" s="50"/>
      <c r="T125" s="50"/>
      <c r="U125" s="54" t="s">
        <v>22</v>
      </c>
      <c r="V125" s="50"/>
      <c r="W125" s="50"/>
      <c r="X125" s="48"/>
      <c r="Y125" s="47"/>
      <c r="Z125" s="47"/>
    </row>
    <row r="126" spans="6:26" s="35" customFormat="1" ht="12" outlineLevel="2" x14ac:dyDescent="0.2">
      <c r="F126" s="36">
        <v>14</v>
      </c>
      <c r="G126" s="37" t="s">
        <v>29</v>
      </c>
      <c r="H126" s="38" t="s">
        <v>219</v>
      </c>
      <c r="I126" s="38"/>
      <c r="J126" s="39" t="s">
        <v>220</v>
      </c>
      <c r="K126" s="37" t="s">
        <v>60</v>
      </c>
      <c r="L126" s="40">
        <v>48.134999999999998</v>
      </c>
      <c r="M126" s="41">
        <v>0</v>
      </c>
      <c r="N126" s="40">
        <f>L126*(1+M126/100)</f>
        <v>48.134999999999998</v>
      </c>
      <c r="O126" s="95"/>
      <c r="P126" s="42">
        <f>N126*O126</f>
        <v>0</v>
      </c>
      <c r="Q126" s="43">
        <v>3.0000000000000001E-5</v>
      </c>
      <c r="R126" s="44">
        <f>N126*Q126</f>
        <v>1.4440499999999999E-3</v>
      </c>
      <c r="S126" s="43"/>
      <c r="T126" s="44">
        <f>N126*S126</f>
        <v>0</v>
      </c>
      <c r="U126" s="42">
        <v>21</v>
      </c>
      <c r="V126" s="42">
        <f>P126*(U126/100)</f>
        <v>0</v>
      </c>
      <c r="W126" s="42">
        <f>P126+V126</f>
        <v>0</v>
      </c>
      <c r="X126" s="39"/>
      <c r="Y126" s="38" t="s">
        <v>33</v>
      </c>
      <c r="Z126" s="38" t="s">
        <v>182</v>
      </c>
    </row>
    <row r="127" spans="6:26" s="45" customFormat="1" ht="11.25" outlineLevel="3" x14ac:dyDescent="0.25">
      <c r="F127" s="46"/>
      <c r="G127" s="47"/>
      <c r="H127" s="47"/>
      <c r="I127" s="47"/>
      <c r="J127" s="48" t="s">
        <v>221</v>
      </c>
      <c r="K127" s="47"/>
      <c r="L127" s="49">
        <v>48.134999999999998</v>
      </c>
      <c r="M127" s="50"/>
      <c r="N127" s="51"/>
      <c r="O127" s="50"/>
      <c r="P127" s="52"/>
      <c r="Q127" s="53"/>
      <c r="R127" s="50"/>
      <c r="S127" s="50"/>
      <c r="T127" s="50"/>
      <c r="U127" s="54" t="s">
        <v>22</v>
      </c>
      <c r="V127" s="50"/>
      <c r="W127" s="50"/>
      <c r="X127" s="48"/>
      <c r="Y127" s="47"/>
      <c r="Z127" s="47"/>
    </row>
    <row r="128" spans="6:26" s="35" customFormat="1" ht="12" outlineLevel="2" x14ac:dyDescent="0.2">
      <c r="F128" s="36">
        <v>15</v>
      </c>
      <c r="G128" s="37" t="s">
        <v>29</v>
      </c>
      <c r="H128" s="38" t="s">
        <v>222</v>
      </c>
      <c r="I128" s="38"/>
      <c r="J128" s="39" t="s">
        <v>223</v>
      </c>
      <c r="K128" s="37" t="s">
        <v>60</v>
      </c>
      <c r="L128" s="40">
        <v>10.8</v>
      </c>
      <c r="M128" s="41">
        <v>0</v>
      </c>
      <c r="N128" s="40">
        <f>L128*(1+M128/100)</f>
        <v>10.8</v>
      </c>
      <c r="O128" s="95"/>
      <c r="P128" s="42">
        <f>N128*O128</f>
        <v>0</v>
      </c>
      <c r="Q128" s="43">
        <v>2.5000000000000001E-4</v>
      </c>
      <c r="R128" s="44">
        <f>N128*Q128</f>
        <v>2.7000000000000001E-3</v>
      </c>
      <c r="S128" s="43"/>
      <c r="T128" s="44">
        <f>N128*S128</f>
        <v>0</v>
      </c>
      <c r="U128" s="42">
        <v>21</v>
      </c>
      <c r="V128" s="42">
        <f>P128*(U128/100)</f>
        <v>0</v>
      </c>
      <c r="W128" s="42">
        <f>P128+V128</f>
        <v>0</v>
      </c>
      <c r="X128" s="39"/>
      <c r="Y128" s="38" t="s">
        <v>33</v>
      </c>
      <c r="Z128" s="38" t="s">
        <v>182</v>
      </c>
    </row>
    <row r="129" spans="6:26" s="45" customFormat="1" ht="11.25" outlineLevel="3" x14ac:dyDescent="0.25">
      <c r="F129" s="46"/>
      <c r="G129" s="47"/>
      <c r="H129" s="47"/>
      <c r="I129" s="47"/>
      <c r="J129" s="48" t="s">
        <v>224</v>
      </c>
      <c r="K129" s="47"/>
      <c r="L129" s="49">
        <v>10.8</v>
      </c>
      <c r="M129" s="50"/>
      <c r="N129" s="51"/>
      <c r="O129" s="50"/>
      <c r="P129" s="52"/>
      <c r="Q129" s="53"/>
      <c r="R129" s="50"/>
      <c r="S129" s="50"/>
      <c r="T129" s="50"/>
      <c r="U129" s="54" t="s">
        <v>22</v>
      </c>
      <c r="V129" s="50"/>
      <c r="W129" s="50"/>
      <c r="X129" s="48"/>
      <c r="Y129" s="47"/>
      <c r="Z129" s="47"/>
    </row>
    <row r="130" spans="6:26" s="35" customFormat="1" ht="12" outlineLevel="2" x14ac:dyDescent="0.2">
      <c r="F130" s="36">
        <v>16</v>
      </c>
      <c r="G130" s="37" t="s">
        <v>29</v>
      </c>
      <c r="H130" s="38" t="s">
        <v>225</v>
      </c>
      <c r="I130" s="38"/>
      <c r="J130" s="39" t="s">
        <v>226</v>
      </c>
      <c r="K130" s="37" t="s">
        <v>32</v>
      </c>
      <c r="L130" s="40">
        <v>135.38400000000001</v>
      </c>
      <c r="M130" s="41">
        <v>0</v>
      </c>
      <c r="N130" s="40">
        <f>L130*(1+M130/100)</f>
        <v>135.38400000000001</v>
      </c>
      <c r="O130" s="95"/>
      <c r="P130" s="42">
        <f>N130*O130</f>
        <v>0</v>
      </c>
      <c r="Q130" s="43">
        <v>2.6800000000000001E-3</v>
      </c>
      <c r="R130" s="44">
        <f>N130*Q130</f>
        <v>0.36282912000000006</v>
      </c>
      <c r="S130" s="43"/>
      <c r="T130" s="44">
        <f>N130*S130</f>
        <v>0</v>
      </c>
      <c r="U130" s="42">
        <v>21</v>
      </c>
      <c r="V130" s="42">
        <f>P130*(U130/100)</f>
        <v>0</v>
      </c>
      <c r="W130" s="42">
        <f>P130+V130</f>
        <v>0</v>
      </c>
      <c r="X130" s="39"/>
      <c r="Y130" s="38" t="s">
        <v>33</v>
      </c>
      <c r="Z130" s="38" t="s">
        <v>182</v>
      </c>
    </row>
    <row r="131" spans="6:26" s="45" customFormat="1" ht="11.25" outlineLevel="3" x14ac:dyDescent="0.25">
      <c r="F131" s="46"/>
      <c r="G131" s="47"/>
      <c r="H131" s="47"/>
      <c r="I131" s="47"/>
      <c r="J131" s="48" t="s">
        <v>227</v>
      </c>
      <c r="K131" s="47"/>
      <c r="L131" s="49">
        <v>135.38400000000001</v>
      </c>
      <c r="M131" s="50"/>
      <c r="N131" s="51"/>
      <c r="O131" s="50"/>
      <c r="P131" s="52"/>
      <c r="Q131" s="53"/>
      <c r="R131" s="50"/>
      <c r="S131" s="50"/>
      <c r="T131" s="50"/>
      <c r="U131" s="54" t="s">
        <v>22</v>
      </c>
      <c r="V131" s="50"/>
      <c r="W131" s="50"/>
      <c r="X131" s="48"/>
      <c r="Y131" s="47"/>
      <c r="Z131" s="47"/>
    </row>
    <row r="132" spans="6:26" s="35" customFormat="1" ht="12" outlineLevel="2" x14ac:dyDescent="0.2">
      <c r="F132" s="36">
        <v>17</v>
      </c>
      <c r="G132" s="37" t="s">
        <v>29</v>
      </c>
      <c r="H132" s="38" t="s">
        <v>228</v>
      </c>
      <c r="I132" s="38"/>
      <c r="J132" s="39" t="s">
        <v>229</v>
      </c>
      <c r="K132" s="37" t="s">
        <v>32</v>
      </c>
      <c r="L132" s="40">
        <v>29.316000000000003</v>
      </c>
      <c r="M132" s="41">
        <v>0</v>
      </c>
      <c r="N132" s="40">
        <f>L132*(1+M132/100)</f>
        <v>29.316000000000003</v>
      </c>
      <c r="O132" s="95"/>
      <c r="P132" s="42">
        <f>N132*O132</f>
        <v>0</v>
      </c>
      <c r="Q132" s="43">
        <v>1.2E-4</v>
      </c>
      <c r="R132" s="44">
        <f>N132*Q132</f>
        <v>3.5179200000000003E-3</v>
      </c>
      <c r="S132" s="43"/>
      <c r="T132" s="44">
        <f>N132*S132</f>
        <v>0</v>
      </c>
      <c r="U132" s="42">
        <v>21</v>
      </c>
      <c r="V132" s="42">
        <f>P132*(U132/100)</f>
        <v>0</v>
      </c>
      <c r="W132" s="42">
        <f>P132+V132</f>
        <v>0</v>
      </c>
      <c r="X132" s="39"/>
      <c r="Y132" s="38" t="s">
        <v>33</v>
      </c>
      <c r="Z132" s="38" t="s">
        <v>182</v>
      </c>
    </row>
    <row r="133" spans="6:26" s="45" customFormat="1" ht="11.25" outlineLevel="3" x14ac:dyDescent="0.25">
      <c r="F133" s="46"/>
      <c r="G133" s="47"/>
      <c r="H133" s="47"/>
      <c r="I133" s="47"/>
      <c r="J133" s="48" t="s">
        <v>230</v>
      </c>
      <c r="K133" s="47"/>
      <c r="L133" s="49">
        <v>15.559999999999999</v>
      </c>
      <c r="M133" s="50"/>
      <c r="N133" s="51"/>
      <c r="O133" s="50"/>
      <c r="P133" s="52"/>
      <c r="Q133" s="53"/>
      <c r="R133" s="50"/>
      <c r="S133" s="50"/>
      <c r="T133" s="50"/>
      <c r="U133" s="54" t="s">
        <v>22</v>
      </c>
      <c r="V133" s="50"/>
      <c r="W133" s="50"/>
      <c r="X133" s="48"/>
      <c r="Y133" s="47"/>
      <c r="Z133" s="47"/>
    </row>
    <row r="134" spans="6:26" s="45" customFormat="1" ht="11.25" outlineLevel="3" x14ac:dyDescent="0.25">
      <c r="F134" s="46"/>
      <c r="G134" s="47"/>
      <c r="H134" s="47"/>
      <c r="I134" s="47"/>
      <c r="J134" s="48" t="s">
        <v>231</v>
      </c>
      <c r="K134" s="47"/>
      <c r="L134" s="49">
        <v>13.756000000000002</v>
      </c>
      <c r="M134" s="50"/>
      <c r="N134" s="51"/>
      <c r="O134" s="50"/>
      <c r="P134" s="52"/>
      <c r="Q134" s="53"/>
      <c r="R134" s="50"/>
      <c r="S134" s="50"/>
      <c r="T134" s="50"/>
      <c r="U134" s="54" t="s">
        <v>22</v>
      </c>
      <c r="V134" s="50"/>
      <c r="W134" s="50"/>
      <c r="X134" s="48"/>
      <c r="Y134" s="47"/>
      <c r="Z134" s="47"/>
    </row>
    <row r="135" spans="6:26" s="35" customFormat="1" ht="12" outlineLevel="2" x14ac:dyDescent="0.2">
      <c r="F135" s="36">
        <v>18</v>
      </c>
      <c r="G135" s="37" t="s">
        <v>66</v>
      </c>
      <c r="H135" s="38" t="s">
        <v>232</v>
      </c>
      <c r="I135" s="38"/>
      <c r="J135" s="39" t="s">
        <v>233</v>
      </c>
      <c r="K135" s="37" t="s">
        <v>60</v>
      </c>
      <c r="L135" s="40">
        <v>10.8</v>
      </c>
      <c r="M135" s="41">
        <v>0</v>
      </c>
      <c r="N135" s="40">
        <f>L135*(1+M135/100)</f>
        <v>10.8</v>
      </c>
      <c r="O135" s="95"/>
      <c r="P135" s="42">
        <f>N135*O135</f>
        <v>0</v>
      </c>
      <c r="Q135" s="43">
        <v>1E-4</v>
      </c>
      <c r="R135" s="44">
        <f>N135*Q135</f>
        <v>1.0800000000000002E-3</v>
      </c>
      <c r="S135" s="43"/>
      <c r="T135" s="44">
        <f>N135*S135</f>
        <v>0</v>
      </c>
      <c r="U135" s="42">
        <v>21</v>
      </c>
      <c r="V135" s="42">
        <f>P135*(U135/100)</f>
        <v>0</v>
      </c>
      <c r="W135" s="42">
        <f>P135+V135</f>
        <v>0</v>
      </c>
      <c r="X135" s="39"/>
      <c r="Y135" s="38" t="s">
        <v>33</v>
      </c>
      <c r="Z135" s="38" t="s">
        <v>182</v>
      </c>
    </row>
    <row r="136" spans="6:26" s="35" customFormat="1" ht="24" outlineLevel="2" x14ac:dyDescent="0.2">
      <c r="F136" s="36">
        <v>19</v>
      </c>
      <c r="G136" s="37" t="s">
        <v>29</v>
      </c>
      <c r="H136" s="38" t="s">
        <v>234</v>
      </c>
      <c r="I136" s="38"/>
      <c r="J136" s="39" t="s">
        <v>235</v>
      </c>
      <c r="K136" s="37" t="s">
        <v>38</v>
      </c>
      <c r="L136" s="40">
        <v>8.1650000000000009</v>
      </c>
      <c r="M136" s="41">
        <v>0</v>
      </c>
      <c r="N136" s="40">
        <f>L136*(1+M136/100)</f>
        <v>8.1650000000000009</v>
      </c>
      <c r="O136" s="95"/>
      <c r="P136" s="42">
        <f>N136*O136</f>
        <v>0</v>
      </c>
      <c r="Q136" s="43">
        <v>2.2563399999999998</v>
      </c>
      <c r="R136" s="44">
        <f>N136*Q136</f>
        <v>18.423016100000002</v>
      </c>
      <c r="S136" s="43"/>
      <c r="T136" s="44">
        <f>N136*S136</f>
        <v>0</v>
      </c>
      <c r="U136" s="42">
        <v>21</v>
      </c>
      <c r="V136" s="42">
        <f>P136*(U136/100)</f>
        <v>0</v>
      </c>
      <c r="W136" s="42">
        <f>P136+V136</f>
        <v>0</v>
      </c>
      <c r="X136" s="39"/>
      <c r="Y136" s="38" t="s">
        <v>33</v>
      </c>
      <c r="Z136" s="38" t="s">
        <v>182</v>
      </c>
    </row>
    <row r="137" spans="6:26" s="45" customFormat="1" ht="11.25" outlineLevel="3" x14ac:dyDescent="0.25">
      <c r="F137" s="46"/>
      <c r="G137" s="47"/>
      <c r="H137" s="47"/>
      <c r="I137" s="47"/>
      <c r="J137" s="48" t="s">
        <v>236</v>
      </c>
      <c r="K137" s="47"/>
      <c r="L137" s="49">
        <v>8.1650000000000009</v>
      </c>
      <c r="M137" s="50"/>
      <c r="N137" s="51"/>
      <c r="O137" s="50"/>
      <c r="P137" s="52"/>
      <c r="Q137" s="53"/>
      <c r="R137" s="50"/>
      <c r="S137" s="50"/>
      <c r="T137" s="50"/>
      <c r="U137" s="54" t="s">
        <v>22</v>
      </c>
      <c r="V137" s="50"/>
      <c r="W137" s="50"/>
      <c r="X137" s="48"/>
      <c r="Y137" s="47"/>
      <c r="Z137" s="47"/>
    </row>
    <row r="138" spans="6:26" s="35" customFormat="1" ht="24" outlineLevel="2" x14ac:dyDescent="0.2">
      <c r="F138" s="36">
        <v>20</v>
      </c>
      <c r="G138" s="37" t="s">
        <v>29</v>
      </c>
      <c r="H138" s="38" t="s">
        <v>237</v>
      </c>
      <c r="I138" s="38"/>
      <c r="J138" s="39" t="s">
        <v>238</v>
      </c>
      <c r="K138" s="37" t="s">
        <v>38</v>
      </c>
      <c r="L138" s="40">
        <v>24.495000000000001</v>
      </c>
      <c r="M138" s="41">
        <v>0</v>
      </c>
      <c r="N138" s="40">
        <f>L138*(1+M138/100)</f>
        <v>24.495000000000001</v>
      </c>
      <c r="O138" s="95"/>
      <c r="P138" s="42">
        <f>N138*O138</f>
        <v>0</v>
      </c>
      <c r="Q138" s="43">
        <v>2.2563399999999998</v>
      </c>
      <c r="R138" s="44">
        <f>N138*Q138</f>
        <v>55.269048299999994</v>
      </c>
      <c r="S138" s="43"/>
      <c r="T138" s="44">
        <f>N138*S138</f>
        <v>0</v>
      </c>
      <c r="U138" s="42">
        <v>21</v>
      </c>
      <c r="V138" s="42">
        <f>P138*(U138/100)</f>
        <v>0</v>
      </c>
      <c r="W138" s="42">
        <f>P138+V138</f>
        <v>0</v>
      </c>
      <c r="X138" s="39"/>
      <c r="Y138" s="38" t="s">
        <v>33</v>
      </c>
      <c r="Z138" s="38" t="s">
        <v>182</v>
      </c>
    </row>
    <row r="139" spans="6:26" s="45" customFormat="1" ht="11.25" outlineLevel="3" x14ac:dyDescent="0.25">
      <c r="F139" s="46"/>
      <c r="G139" s="47"/>
      <c r="H139" s="47"/>
      <c r="I139" s="47"/>
      <c r="J139" s="48" t="s">
        <v>239</v>
      </c>
      <c r="K139" s="47"/>
      <c r="L139" s="49">
        <v>24.495000000000001</v>
      </c>
      <c r="M139" s="50"/>
      <c r="N139" s="51"/>
      <c r="O139" s="50"/>
      <c r="P139" s="52"/>
      <c r="Q139" s="53"/>
      <c r="R139" s="50"/>
      <c r="S139" s="50"/>
      <c r="T139" s="50"/>
      <c r="U139" s="54" t="s">
        <v>22</v>
      </c>
      <c r="V139" s="50"/>
      <c r="W139" s="50"/>
      <c r="X139" s="48"/>
      <c r="Y139" s="47"/>
      <c r="Z139" s="47"/>
    </row>
    <row r="140" spans="6:26" s="35" customFormat="1" ht="24" outlineLevel="2" x14ac:dyDescent="0.2">
      <c r="F140" s="36">
        <v>21</v>
      </c>
      <c r="G140" s="37" t="s">
        <v>29</v>
      </c>
      <c r="H140" s="38" t="s">
        <v>240</v>
      </c>
      <c r="I140" s="38"/>
      <c r="J140" s="39" t="s">
        <v>241</v>
      </c>
      <c r="K140" s="37" t="s">
        <v>38</v>
      </c>
      <c r="L140" s="40">
        <v>0.2515</v>
      </c>
      <c r="M140" s="41">
        <v>0</v>
      </c>
      <c r="N140" s="40">
        <f>L140*(1+M140/100)</f>
        <v>0.2515</v>
      </c>
      <c r="O140" s="95"/>
      <c r="P140" s="42">
        <f>N140*O140</f>
        <v>0</v>
      </c>
      <c r="Q140" s="43"/>
      <c r="R140" s="44">
        <f>N140*Q140</f>
        <v>0</v>
      </c>
      <c r="S140" s="43"/>
      <c r="T140" s="44">
        <f>N140*S140</f>
        <v>0</v>
      </c>
      <c r="U140" s="42">
        <v>21</v>
      </c>
      <c r="V140" s="42">
        <f>P140*(U140/100)</f>
        <v>0</v>
      </c>
      <c r="W140" s="42">
        <f>P140+V140</f>
        <v>0</v>
      </c>
      <c r="X140" s="39"/>
      <c r="Y140" s="38" t="s">
        <v>33</v>
      </c>
      <c r="Z140" s="38" t="s">
        <v>182</v>
      </c>
    </row>
    <row r="141" spans="6:26" s="45" customFormat="1" ht="11.25" outlineLevel="3" x14ac:dyDescent="0.25">
      <c r="F141" s="46"/>
      <c r="G141" s="47"/>
      <c r="H141" s="47"/>
      <c r="I141" s="47"/>
      <c r="J141" s="48" t="s">
        <v>242</v>
      </c>
      <c r="K141" s="47"/>
      <c r="L141" s="49">
        <v>0.2515</v>
      </c>
      <c r="M141" s="50"/>
      <c r="N141" s="51"/>
      <c r="O141" s="50"/>
      <c r="P141" s="52"/>
      <c r="Q141" s="53"/>
      <c r="R141" s="50"/>
      <c r="S141" s="50"/>
      <c r="T141" s="50"/>
      <c r="U141" s="54" t="s">
        <v>22</v>
      </c>
      <c r="V141" s="50"/>
      <c r="W141" s="50"/>
      <c r="X141" s="48"/>
      <c r="Y141" s="47"/>
      <c r="Z141" s="47"/>
    </row>
    <row r="142" spans="6:26" s="35" customFormat="1" ht="24" outlineLevel="2" x14ac:dyDescent="0.2">
      <c r="F142" s="36">
        <v>22</v>
      </c>
      <c r="G142" s="37" t="s">
        <v>29</v>
      </c>
      <c r="H142" s="38" t="s">
        <v>243</v>
      </c>
      <c r="I142" s="38"/>
      <c r="J142" s="39" t="s">
        <v>244</v>
      </c>
      <c r="K142" s="37" t="s">
        <v>38</v>
      </c>
      <c r="L142" s="40">
        <v>24.495000000000001</v>
      </c>
      <c r="M142" s="41">
        <v>0</v>
      </c>
      <c r="N142" s="40">
        <f>L142*(1+M142/100)</f>
        <v>24.495000000000001</v>
      </c>
      <c r="O142" s="95"/>
      <c r="P142" s="42">
        <f>N142*O142</f>
        <v>0</v>
      </c>
      <c r="Q142" s="43"/>
      <c r="R142" s="44">
        <f>N142*Q142</f>
        <v>0</v>
      </c>
      <c r="S142" s="43"/>
      <c r="T142" s="44">
        <f>N142*S142</f>
        <v>0</v>
      </c>
      <c r="U142" s="42">
        <v>21</v>
      </c>
      <c r="V142" s="42">
        <f>P142*(U142/100)</f>
        <v>0</v>
      </c>
      <c r="W142" s="42">
        <f>P142+V142</f>
        <v>0</v>
      </c>
      <c r="X142" s="39"/>
      <c r="Y142" s="38" t="s">
        <v>33</v>
      </c>
      <c r="Z142" s="38" t="s">
        <v>182</v>
      </c>
    </row>
    <row r="143" spans="6:26" s="35" customFormat="1" ht="12" outlineLevel="2" x14ac:dyDescent="0.2">
      <c r="F143" s="36">
        <v>23</v>
      </c>
      <c r="G143" s="37" t="s">
        <v>29</v>
      </c>
      <c r="H143" s="38" t="s">
        <v>245</v>
      </c>
      <c r="I143" s="38"/>
      <c r="J143" s="39" t="s">
        <v>246</v>
      </c>
      <c r="K143" s="37" t="s">
        <v>52</v>
      </c>
      <c r="L143" s="40">
        <v>0.53446199999999999</v>
      </c>
      <c r="M143" s="41">
        <v>8</v>
      </c>
      <c r="N143" s="40">
        <f>L143*(1+M143/100)</f>
        <v>0.57721896000000006</v>
      </c>
      <c r="O143" s="95"/>
      <c r="P143" s="42">
        <f>N143*O143</f>
        <v>0</v>
      </c>
      <c r="Q143" s="43">
        <v>1.06277</v>
      </c>
      <c r="R143" s="44">
        <f>N143*Q143</f>
        <v>0.61345099411920001</v>
      </c>
      <c r="S143" s="43"/>
      <c r="T143" s="44">
        <f>N143*S143</f>
        <v>0</v>
      </c>
      <c r="U143" s="42">
        <v>21</v>
      </c>
      <c r="V143" s="42">
        <f>P143*(U143/100)</f>
        <v>0</v>
      </c>
      <c r="W143" s="42">
        <f>P143+V143</f>
        <v>0</v>
      </c>
      <c r="X143" s="39"/>
      <c r="Y143" s="38" t="s">
        <v>33</v>
      </c>
      <c r="Z143" s="38" t="s">
        <v>182</v>
      </c>
    </row>
    <row r="144" spans="6:26" s="45" customFormat="1" ht="11.25" outlineLevel="3" x14ac:dyDescent="0.25">
      <c r="F144" s="46"/>
      <c r="G144" s="47"/>
      <c r="H144" s="47"/>
      <c r="I144" s="47"/>
      <c r="J144" s="48" t="s">
        <v>247</v>
      </c>
      <c r="K144" s="47"/>
      <c r="L144" s="49">
        <v>0.51766100000000004</v>
      </c>
      <c r="M144" s="50"/>
      <c r="N144" s="51"/>
      <c r="O144" s="50"/>
      <c r="P144" s="52"/>
      <c r="Q144" s="53"/>
      <c r="R144" s="50"/>
      <c r="S144" s="50"/>
      <c r="T144" s="50"/>
      <c r="U144" s="54" t="s">
        <v>22</v>
      </c>
      <c r="V144" s="50"/>
      <c r="W144" s="50"/>
      <c r="X144" s="48"/>
      <c r="Y144" s="47"/>
      <c r="Z144" s="47"/>
    </row>
    <row r="145" spans="6:26" s="45" customFormat="1" ht="11.25" outlineLevel="3" x14ac:dyDescent="0.25">
      <c r="F145" s="46"/>
      <c r="G145" s="47"/>
      <c r="H145" s="47"/>
      <c r="I145" s="47"/>
      <c r="J145" s="48" t="s">
        <v>248</v>
      </c>
      <c r="K145" s="47"/>
      <c r="L145" s="49">
        <v>1.6801E-2</v>
      </c>
      <c r="M145" s="50"/>
      <c r="N145" s="51"/>
      <c r="O145" s="50"/>
      <c r="P145" s="52"/>
      <c r="Q145" s="53"/>
      <c r="R145" s="50"/>
      <c r="S145" s="50"/>
      <c r="T145" s="50"/>
      <c r="U145" s="54" t="s">
        <v>22</v>
      </c>
      <c r="V145" s="50"/>
      <c r="W145" s="50"/>
      <c r="X145" s="48"/>
      <c r="Y145" s="47"/>
      <c r="Z145" s="47"/>
    </row>
    <row r="146" spans="6:26" s="35" customFormat="1" ht="24" outlineLevel="2" x14ac:dyDescent="0.2">
      <c r="F146" s="36">
        <v>24</v>
      </c>
      <c r="G146" s="37" t="s">
        <v>66</v>
      </c>
      <c r="H146" s="38" t="s">
        <v>249</v>
      </c>
      <c r="I146" s="38"/>
      <c r="J146" s="39" t="s">
        <v>250</v>
      </c>
      <c r="K146" s="37" t="s">
        <v>32</v>
      </c>
      <c r="L146" s="40">
        <v>20.52</v>
      </c>
      <c r="M146" s="41">
        <v>2</v>
      </c>
      <c r="N146" s="40">
        <f>L146*(1+M146/100)</f>
        <v>20.930399999999999</v>
      </c>
      <c r="O146" s="95"/>
      <c r="P146" s="42">
        <f>N146*O146</f>
        <v>0</v>
      </c>
      <c r="Q146" s="43">
        <v>1.6500000000000001E-2</v>
      </c>
      <c r="R146" s="44">
        <f>N146*Q146</f>
        <v>0.34535159999999998</v>
      </c>
      <c r="S146" s="43"/>
      <c r="T146" s="44">
        <f>N146*S146</f>
        <v>0</v>
      </c>
      <c r="U146" s="42">
        <v>21</v>
      </c>
      <c r="V146" s="42">
        <f>P146*(U146/100)</f>
        <v>0</v>
      </c>
      <c r="W146" s="42">
        <f>P146+V146</f>
        <v>0</v>
      </c>
      <c r="X146" s="39"/>
      <c r="Y146" s="38" t="s">
        <v>33</v>
      </c>
      <c r="Z146" s="38" t="s">
        <v>182</v>
      </c>
    </row>
    <row r="147" spans="6:26" s="35" customFormat="1" ht="12" outlineLevel="2" x14ac:dyDescent="0.2">
      <c r="F147" s="36">
        <v>25</v>
      </c>
      <c r="G147" s="37" t="s">
        <v>29</v>
      </c>
      <c r="H147" s="38" t="s">
        <v>251</v>
      </c>
      <c r="I147" s="38"/>
      <c r="J147" s="39" t="s">
        <v>252</v>
      </c>
      <c r="K147" s="37" t="s">
        <v>38</v>
      </c>
      <c r="L147" s="40">
        <v>32.660000000000004</v>
      </c>
      <c r="M147" s="41">
        <v>0</v>
      </c>
      <c r="N147" s="40">
        <f>L147*(1+M147/100)</f>
        <v>32.660000000000004</v>
      </c>
      <c r="O147" s="95"/>
      <c r="P147" s="42">
        <f>N147*O147</f>
        <v>0</v>
      </c>
      <c r="Q147" s="43">
        <v>1.98</v>
      </c>
      <c r="R147" s="44">
        <f>N147*Q147</f>
        <v>64.666800000000009</v>
      </c>
      <c r="S147" s="43"/>
      <c r="T147" s="44">
        <f>N147*S147</f>
        <v>0</v>
      </c>
      <c r="U147" s="42">
        <v>21</v>
      </c>
      <c r="V147" s="42">
        <f>P147*(U147/100)</f>
        <v>0</v>
      </c>
      <c r="W147" s="42">
        <f>P147+V147</f>
        <v>0</v>
      </c>
      <c r="X147" s="39"/>
      <c r="Y147" s="38" t="s">
        <v>33</v>
      </c>
      <c r="Z147" s="38" t="s">
        <v>182</v>
      </c>
    </row>
    <row r="148" spans="6:26" s="45" customFormat="1" ht="11.25" outlineLevel="3" x14ac:dyDescent="0.25">
      <c r="F148" s="46"/>
      <c r="G148" s="47"/>
      <c r="H148" s="47"/>
      <c r="I148" s="47"/>
      <c r="J148" s="48" t="s">
        <v>253</v>
      </c>
      <c r="K148" s="47"/>
      <c r="L148" s="49">
        <v>32.660000000000004</v>
      </c>
      <c r="M148" s="50"/>
      <c r="N148" s="51"/>
      <c r="O148" s="50"/>
      <c r="P148" s="52"/>
      <c r="Q148" s="53"/>
      <c r="R148" s="50"/>
      <c r="S148" s="50"/>
      <c r="T148" s="50"/>
      <c r="U148" s="54" t="s">
        <v>22</v>
      </c>
      <c r="V148" s="50"/>
      <c r="W148" s="50"/>
      <c r="X148" s="48"/>
      <c r="Y148" s="47"/>
      <c r="Z148" s="47"/>
    </row>
    <row r="149" spans="6:26" s="35" customFormat="1" ht="24" outlineLevel="2" x14ac:dyDescent="0.2">
      <c r="F149" s="36">
        <v>26</v>
      </c>
      <c r="G149" s="37" t="s">
        <v>29</v>
      </c>
      <c r="H149" s="38" t="s">
        <v>254</v>
      </c>
      <c r="I149" s="38"/>
      <c r="J149" s="39" t="s">
        <v>255</v>
      </c>
      <c r="K149" s="37" t="s">
        <v>32</v>
      </c>
      <c r="L149" s="40">
        <v>93.977999999999994</v>
      </c>
      <c r="M149" s="41">
        <v>0</v>
      </c>
      <c r="N149" s="40">
        <f>L149*(1+M149/100)</f>
        <v>93.977999999999994</v>
      </c>
      <c r="O149" s="95"/>
      <c r="P149" s="42">
        <f>N149*O149</f>
        <v>0</v>
      </c>
      <c r="Q149" s="43">
        <v>3.2000000000000002E-3</v>
      </c>
      <c r="R149" s="44">
        <f>N149*Q149</f>
        <v>0.30072959999999999</v>
      </c>
      <c r="S149" s="43"/>
      <c r="T149" s="44">
        <f>N149*S149</f>
        <v>0</v>
      </c>
      <c r="U149" s="42">
        <v>21</v>
      </c>
      <c r="V149" s="42">
        <f>P149*(U149/100)</f>
        <v>0</v>
      </c>
      <c r="W149" s="42">
        <f>P149+V149</f>
        <v>0</v>
      </c>
      <c r="X149" s="39"/>
      <c r="Y149" s="38" t="s">
        <v>33</v>
      </c>
      <c r="Z149" s="38" t="s">
        <v>182</v>
      </c>
    </row>
    <row r="150" spans="6:26" s="45" customFormat="1" ht="11.25" outlineLevel="3" x14ac:dyDescent="0.25">
      <c r="F150" s="46"/>
      <c r="G150" s="47"/>
      <c r="H150" s="47"/>
      <c r="I150" s="47"/>
      <c r="J150" s="48" t="s">
        <v>256</v>
      </c>
      <c r="K150" s="47"/>
      <c r="L150" s="49">
        <v>93.977999999999994</v>
      </c>
      <c r="M150" s="50"/>
      <c r="N150" s="51"/>
      <c r="O150" s="50"/>
      <c r="P150" s="52"/>
      <c r="Q150" s="53"/>
      <c r="R150" s="50"/>
      <c r="S150" s="50"/>
      <c r="T150" s="50"/>
      <c r="U150" s="54" t="s">
        <v>22</v>
      </c>
      <c r="V150" s="50"/>
      <c r="W150" s="50"/>
      <c r="X150" s="48"/>
      <c r="Y150" s="47"/>
      <c r="Z150" s="47"/>
    </row>
    <row r="151" spans="6:26" s="35" customFormat="1" ht="12" outlineLevel="2" x14ac:dyDescent="0.2">
      <c r="F151" s="36">
        <v>27</v>
      </c>
      <c r="G151" s="37" t="s">
        <v>29</v>
      </c>
      <c r="H151" s="38" t="s">
        <v>257</v>
      </c>
      <c r="I151" s="38"/>
      <c r="J151" s="39" t="s">
        <v>258</v>
      </c>
      <c r="K151" s="37" t="s">
        <v>32</v>
      </c>
      <c r="L151" s="40">
        <v>66.099999999999994</v>
      </c>
      <c r="M151" s="41">
        <v>0</v>
      </c>
      <c r="N151" s="40">
        <f>L151*(1+M151/100)</f>
        <v>66.099999999999994</v>
      </c>
      <c r="O151" s="95"/>
      <c r="P151" s="42">
        <f>N151*O151</f>
        <v>0</v>
      </c>
      <c r="Q151" s="43">
        <v>0.3674</v>
      </c>
      <c r="R151" s="44">
        <f>N151*Q151</f>
        <v>24.285139999999998</v>
      </c>
      <c r="S151" s="43"/>
      <c r="T151" s="44">
        <f>N151*S151</f>
        <v>0</v>
      </c>
      <c r="U151" s="42">
        <v>21</v>
      </c>
      <c r="V151" s="42">
        <f>P151*(U151/100)</f>
        <v>0</v>
      </c>
      <c r="W151" s="42">
        <f>P151+V151</f>
        <v>0</v>
      </c>
      <c r="X151" s="39"/>
      <c r="Y151" s="38" t="s">
        <v>33</v>
      </c>
      <c r="Z151" s="38" t="s">
        <v>182</v>
      </c>
    </row>
    <row r="152" spans="6:26" s="45" customFormat="1" ht="11.25" outlineLevel="3" x14ac:dyDescent="0.25">
      <c r="F152" s="46"/>
      <c r="G152" s="47"/>
      <c r="H152" s="47"/>
      <c r="I152" s="47"/>
      <c r="J152" s="48" t="s">
        <v>259</v>
      </c>
      <c r="K152" s="47"/>
      <c r="L152" s="49">
        <v>66.099999999999994</v>
      </c>
      <c r="M152" s="50"/>
      <c r="N152" s="51"/>
      <c r="O152" s="50"/>
      <c r="P152" s="52"/>
      <c r="Q152" s="53"/>
      <c r="R152" s="50"/>
      <c r="S152" s="50"/>
      <c r="T152" s="50"/>
      <c r="U152" s="54" t="s">
        <v>22</v>
      </c>
      <c r="V152" s="50"/>
      <c r="W152" s="50"/>
      <c r="X152" s="48"/>
      <c r="Y152" s="47"/>
      <c r="Z152" s="47"/>
    </row>
    <row r="153" spans="6:26" s="55" customFormat="1" ht="12.75" customHeight="1" outlineLevel="2" x14ac:dyDescent="0.25">
      <c r="F153" s="56"/>
      <c r="G153" s="57"/>
      <c r="H153" s="57"/>
      <c r="I153" s="57"/>
      <c r="J153" s="58"/>
      <c r="K153" s="57"/>
      <c r="L153" s="59"/>
      <c r="M153" s="60"/>
      <c r="N153" s="59"/>
      <c r="O153" s="60"/>
      <c r="P153" s="61"/>
      <c r="Q153" s="62"/>
      <c r="R153" s="60"/>
      <c r="S153" s="60"/>
      <c r="T153" s="60"/>
      <c r="U153" s="63" t="s">
        <v>22</v>
      </c>
      <c r="V153" s="60"/>
      <c r="W153" s="60"/>
      <c r="X153" s="60"/>
      <c r="Y153" s="57"/>
      <c r="Z153" s="57"/>
    </row>
    <row r="154" spans="6:26" s="26" customFormat="1" ht="16.5" customHeight="1" outlineLevel="1" x14ac:dyDescent="0.2">
      <c r="F154" s="27"/>
      <c r="G154" s="11"/>
      <c r="H154" s="28"/>
      <c r="I154" s="28"/>
      <c r="J154" s="28" t="s">
        <v>260</v>
      </c>
      <c r="K154" s="11"/>
      <c r="L154" s="29"/>
      <c r="M154" s="30"/>
      <c r="N154" s="29"/>
      <c r="O154" s="30"/>
      <c r="P154" s="31">
        <f>SUBTOTAL(9,P155:P158)</f>
        <v>0</v>
      </c>
      <c r="Q154" s="32"/>
      <c r="R154" s="33">
        <f>SUBTOTAL(9,R155:R158)</f>
        <v>0.54388000000000003</v>
      </c>
      <c r="S154" s="30"/>
      <c r="T154" s="33">
        <f>SUBTOTAL(9,T155:T158)</f>
        <v>0</v>
      </c>
      <c r="U154" s="34" t="s">
        <v>22</v>
      </c>
      <c r="V154" s="31">
        <f>SUBTOTAL(9,V155:V158)</f>
        <v>0</v>
      </c>
      <c r="W154" s="31">
        <f>SUBTOTAL(9,W155:W158)</f>
        <v>0</v>
      </c>
      <c r="Y154" s="12"/>
      <c r="Z154" s="12"/>
    </row>
    <row r="155" spans="6:26" s="35" customFormat="1" ht="12" outlineLevel="2" x14ac:dyDescent="0.2">
      <c r="F155" s="36">
        <v>1</v>
      </c>
      <c r="G155" s="37" t="s">
        <v>66</v>
      </c>
      <c r="H155" s="38" t="s">
        <v>261</v>
      </c>
      <c r="I155" s="38"/>
      <c r="J155" s="39" t="s">
        <v>262</v>
      </c>
      <c r="K155" s="37" t="s">
        <v>95</v>
      </c>
      <c r="L155" s="40">
        <v>2</v>
      </c>
      <c r="M155" s="41">
        <v>0</v>
      </c>
      <c r="N155" s="40">
        <f>L155*(1+M155/100)</f>
        <v>2</v>
      </c>
      <c r="O155" s="95"/>
      <c r="P155" s="42">
        <f>N155*O155</f>
        <v>0</v>
      </c>
      <c r="Q155" s="43">
        <v>5.4600000000000003E-2</v>
      </c>
      <c r="R155" s="44">
        <f>N155*Q155</f>
        <v>0.10920000000000001</v>
      </c>
      <c r="S155" s="43"/>
      <c r="T155" s="44">
        <f>N155*S155</f>
        <v>0</v>
      </c>
      <c r="U155" s="42">
        <v>21</v>
      </c>
      <c r="V155" s="42">
        <f>P155*(U155/100)</f>
        <v>0</v>
      </c>
      <c r="W155" s="42">
        <f>P155+V155</f>
        <v>0</v>
      </c>
      <c r="X155" s="39"/>
      <c r="Y155" s="38" t="s">
        <v>33</v>
      </c>
      <c r="Z155" s="38" t="s">
        <v>263</v>
      </c>
    </row>
    <row r="156" spans="6:26" s="35" customFormat="1" ht="24" outlineLevel="2" x14ac:dyDescent="0.2">
      <c r="F156" s="36">
        <v>2</v>
      </c>
      <c r="G156" s="37" t="s">
        <v>29</v>
      </c>
      <c r="H156" s="38" t="s">
        <v>264</v>
      </c>
      <c r="I156" s="38"/>
      <c r="J156" s="39" t="s">
        <v>265</v>
      </c>
      <c r="K156" s="37" t="s">
        <v>266</v>
      </c>
      <c r="L156" s="40">
        <v>1</v>
      </c>
      <c r="M156" s="41">
        <v>0</v>
      </c>
      <c r="N156" s="40">
        <f>L156*(1+M156/100)</f>
        <v>1</v>
      </c>
      <c r="O156" s="95"/>
      <c r="P156" s="42">
        <f>N156*O156</f>
        <v>0</v>
      </c>
      <c r="Q156" s="43"/>
      <c r="R156" s="44">
        <f>N156*Q156</f>
        <v>0</v>
      </c>
      <c r="S156" s="43"/>
      <c r="T156" s="44">
        <f>N156*S156</f>
        <v>0</v>
      </c>
      <c r="U156" s="42">
        <v>21</v>
      </c>
      <c r="V156" s="42">
        <f>P156*(U156/100)</f>
        <v>0</v>
      </c>
      <c r="W156" s="42">
        <f>P156+V156</f>
        <v>0</v>
      </c>
      <c r="X156" s="39"/>
      <c r="Y156" s="38" t="s">
        <v>33</v>
      </c>
      <c r="Z156" s="38" t="s">
        <v>263</v>
      </c>
    </row>
    <row r="157" spans="6:26" s="35" customFormat="1" ht="24" outlineLevel="2" x14ac:dyDescent="0.2">
      <c r="F157" s="36">
        <v>3</v>
      </c>
      <c r="G157" s="37" t="s">
        <v>29</v>
      </c>
      <c r="H157" s="38" t="s">
        <v>267</v>
      </c>
      <c r="I157" s="38"/>
      <c r="J157" s="39" t="s">
        <v>268</v>
      </c>
      <c r="K157" s="37" t="s">
        <v>95</v>
      </c>
      <c r="L157" s="40">
        <v>2</v>
      </c>
      <c r="M157" s="41">
        <v>0</v>
      </c>
      <c r="N157" s="40">
        <f>L157*(1+M157/100)</f>
        <v>2</v>
      </c>
      <c r="O157" s="95"/>
      <c r="P157" s="42">
        <f>N157*O157</f>
        <v>0</v>
      </c>
      <c r="Q157" s="43">
        <v>0.21734000000000001</v>
      </c>
      <c r="R157" s="44">
        <f>N157*Q157</f>
        <v>0.43468000000000001</v>
      </c>
      <c r="S157" s="43"/>
      <c r="T157" s="44">
        <f>N157*S157</f>
        <v>0</v>
      </c>
      <c r="U157" s="42">
        <v>21</v>
      </c>
      <c r="V157" s="42">
        <f>P157*(U157/100)</f>
        <v>0</v>
      </c>
      <c r="W157" s="42">
        <f>P157+V157</f>
        <v>0</v>
      </c>
      <c r="X157" s="39"/>
      <c r="Y157" s="38" t="s">
        <v>33</v>
      </c>
      <c r="Z157" s="38" t="s">
        <v>263</v>
      </c>
    </row>
    <row r="158" spans="6:26" s="55" customFormat="1" ht="12.75" customHeight="1" outlineLevel="2" x14ac:dyDescent="0.25">
      <c r="F158" s="56"/>
      <c r="G158" s="57"/>
      <c r="H158" s="57"/>
      <c r="I158" s="57"/>
      <c r="J158" s="58"/>
      <c r="K158" s="57"/>
      <c r="L158" s="59"/>
      <c r="M158" s="60"/>
      <c r="N158" s="59"/>
      <c r="O158" s="60"/>
      <c r="P158" s="61"/>
      <c r="Q158" s="62"/>
      <c r="R158" s="60"/>
      <c r="S158" s="60"/>
      <c r="T158" s="60"/>
      <c r="U158" s="63" t="s">
        <v>22</v>
      </c>
      <c r="V158" s="60"/>
      <c r="W158" s="60"/>
      <c r="X158" s="60"/>
      <c r="Y158" s="57"/>
      <c r="Z158" s="57"/>
    </row>
    <row r="159" spans="6:26" s="26" customFormat="1" ht="16.5" customHeight="1" outlineLevel="1" x14ac:dyDescent="0.2">
      <c r="F159" s="27"/>
      <c r="G159" s="11"/>
      <c r="H159" s="28"/>
      <c r="I159" s="28"/>
      <c r="J159" s="28" t="s">
        <v>269</v>
      </c>
      <c r="K159" s="11"/>
      <c r="L159" s="29"/>
      <c r="M159" s="30"/>
      <c r="N159" s="29"/>
      <c r="O159" s="30"/>
      <c r="P159" s="31">
        <f>SUBTOTAL(9,P160:P175)</f>
        <v>0</v>
      </c>
      <c r="Q159" s="32"/>
      <c r="R159" s="33">
        <f>SUBTOTAL(9,R160:R175)</f>
        <v>0.27754019999999996</v>
      </c>
      <c r="S159" s="30"/>
      <c r="T159" s="33">
        <f>SUBTOTAL(9,T160:T175)</f>
        <v>0</v>
      </c>
      <c r="U159" s="34" t="s">
        <v>22</v>
      </c>
      <c r="V159" s="31">
        <f>SUBTOTAL(9,V160:V175)</f>
        <v>0</v>
      </c>
      <c r="W159" s="31">
        <f>SUBTOTAL(9,W160:W175)</f>
        <v>0</v>
      </c>
      <c r="Y159" s="12"/>
      <c r="Z159" s="12"/>
    </row>
    <row r="160" spans="6:26" s="35" customFormat="1" ht="24" outlineLevel="2" x14ac:dyDescent="0.2">
      <c r="F160" s="36">
        <v>1</v>
      </c>
      <c r="G160" s="37" t="s">
        <v>29</v>
      </c>
      <c r="H160" s="38" t="s">
        <v>270</v>
      </c>
      <c r="I160" s="38"/>
      <c r="J160" s="39" t="s">
        <v>271</v>
      </c>
      <c r="K160" s="37" t="s">
        <v>32</v>
      </c>
      <c r="L160" s="40">
        <v>129.20499999999998</v>
      </c>
      <c r="M160" s="41">
        <v>0</v>
      </c>
      <c r="N160" s="40">
        <f>L160*(1+M160/100)</f>
        <v>129.20499999999998</v>
      </c>
      <c r="O160" s="95"/>
      <c r="P160" s="42">
        <f>N160*O160</f>
        <v>0</v>
      </c>
      <c r="Q160" s="43"/>
      <c r="R160" s="44">
        <f>N160*Q160</f>
        <v>0</v>
      </c>
      <c r="S160" s="43"/>
      <c r="T160" s="44">
        <f>N160*S160</f>
        <v>0</v>
      </c>
      <c r="U160" s="42">
        <v>21</v>
      </c>
      <c r="V160" s="42">
        <f>P160*(U160/100)</f>
        <v>0</v>
      </c>
      <c r="W160" s="42">
        <f>P160+V160</f>
        <v>0</v>
      </c>
      <c r="X160" s="39"/>
      <c r="Y160" s="38" t="s">
        <v>33</v>
      </c>
      <c r="Z160" s="38" t="s">
        <v>272</v>
      </c>
    </row>
    <row r="161" spans="6:26" s="45" customFormat="1" ht="11.25" outlineLevel="3" x14ac:dyDescent="0.25">
      <c r="F161" s="46"/>
      <c r="G161" s="47"/>
      <c r="H161" s="47"/>
      <c r="I161" s="47"/>
      <c r="J161" s="48" t="s">
        <v>273</v>
      </c>
      <c r="K161" s="47"/>
      <c r="L161" s="49">
        <v>129.20499999999998</v>
      </c>
      <c r="M161" s="50"/>
      <c r="N161" s="51"/>
      <c r="O161" s="50"/>
      <c r="P161" s="52"/>
      <c r="Q161" s="53"/>
      <c r="R161" s="50"/>
      <c r="S161" s="50"/>
      <c r="T161" s="50"/>
      <c r="U161" s="54" t="s">
        <v>22</v>
      </c>
      <c r="V161" s="50"/>
      <c r="W161" s="50"/>
      <c r="X161" s="48"/>
      <c r="Y161" s="47"/>
      <c r="Z161" s="47"/>
    </row>
    <row r="162" spans="6:26" s="35" customFormat="1" ht="24" outlineLevel="2" x14ac:dyDescent="0.2">
      <c r="F162" s="36">
        <v>2</v>
      </c>
      <c r="G162" s="37" t="s">
        <v>29</v>
      </c>
      <c r="H162" s="38" t="s">
        <v>274</v>
      </c>
      <c r="I162" s="38"/>
      <c r="J162" s="39" t="s">
        <v>275</v>
      </c>
      <c r="K162" s="37" t="s">
        <v>32</v>
      </c>
      <c r="L162" s="40">
        <v>3876.1500000000005</v>
      </c>
      <c r="M162" s="41">
        <v>0</v>
      </c>
      <c r="N162" s="40">
        <f>L162*(1+M162/100)</f>
        <v>3876.1500000000005</v>
      </c>
      <c r="O162" s="95"/>
      <c r="P162" s="42">
        <f>N162*O162</f>
        <v>0</v>
      </c>
      <c r="Q162" s="43"/>
      <c r="R162" s="44">
        <f>N162*Q162</f>
        <v>0</v>
      </c>
      <c r="S162" s="43"/>
      <c r="T162" s="44">
        <f>N162*S162</f>
        <v>0</v>
      </c>
      <c r="U162" s="42">
        <v>21</v>
      </c>
      <c r="V162" s="42">
        <f>P162*(U162/100)</f>
        <v>0</v>
      </c>
      <c r="W162" s="42">
        <f>P162+V162</f>
        <v>0</v>
      </c>
      <c r="X162" s="39"/>
      <c r="Y162" s="38" t="s">
        <v>33</v>
      </c>
      <c r="Z162" s="38" t="s">
        <v>272</v>
      </c>
    </row>
    <row r="163" spans="6:26" s="45" customFormat="1" ht="11.25" outlineLevel="3" x14ac:dyDescent="0.25">
      <c r="F163" s="46"/>
      <c r="G163" s="47"/>
      <c r="H163" s="47"/>
      <c r="I163" s="47"/>
      <c r="J163" s="48" t="s">
        <v>276</v>
      </c>
      <c r="K163" s="47"/>
      <c r="L163" s="49">
        <v>3876.1500000000005</v>
      </c>
      <c r="M163" s="50"/>
      <c r="N163" s="51"/>
      <c r="O163" s="50"/>
      <c r="P163" s="52"/>
      <c r="Q163" s="53"/>
      <c r="R163" s="50"/>
      <c r="S163" s="50"/>
      <c r="T163" s="50"/>
      <c r="U163" s="54" t="s">
        <v>22</v>
      </c>
      <c r="V163" s="50"/>
      <c r="W163" s="50"/>
      <c r="X163" s="48"/>
      <c r="Y163" s="47"/>
      <c r="Z163" s="47"/>
    </row>
    <row r="164" spans="6:26" s="35" customFormat="1" ht="24" outlineLevel="2" x14ac:dyDescent="0.2">
      <c r="F164" s="36">
        <v>3</v>
      </c>
      <c r="G164" s="37" t="s">
        <v>29</v>
      </c>
      <c r="H164" s="38" t="s">
        <v>277</v>
      </c>
      <c r="I164" s="38"/>
      <c r="J164" s="39" t="s">
        <v>278</v>
      </c>
      <c r="K164" s="37" t="s">
        <v>32</v>
      </c>
      <c r="L164" s="40">
        <v>129.20500000000001</v>
      </c>
      <c r="M164" s="41">
        <v>0</v>
      </c>
      <c r="N164" s="40">
        <f>L164*(1+M164/100)</f>
        <v>129.20500000000001</v>
      </c>
      <c r="O164" s="95"/>
      <c r="P164" s="42">
        <f>N164*O164</f>
        <v>0</v>
      </c>
      <c r="Q164" s="43"/>
      <c r="R164" s="44">
        <f>N164*Q164</f>
        <v>0</v>
      </c>
      <c r="S164" s="43"/>
      <c r="T164" s="44">
        <f>N164*S164</f>
        <v>0</v>
      </c>
      <c r="U164" s="42">
        <v>21</v>
      </c>
      <c r="V164" s="42">
        <f>P164*(U164/100)</f>
        <v>0</v>
      </c>
      <c r="W164" s="42">
        <f>P164+V164</f>
        <v>0</v>
      </c>
      <c r="X164" s="39"/>
      <c r="Y164" s="38" t="s">
        <v>33</v>
      </c>
      <c r="Z164" s="38" t="s">
        <v>272</v>
      </c>
    </row>
    <row r="165" spans="6:26" s="35" customFormat="1" ht="24" outlineLevel="2" x14ac:dyDescent="0.2">
      <c r="F165" s="36">
        <v>4</v>
      </c>
      <c r="G165" s="37" t="s">
        <v>29</v>
      </c>
      <c r="H165" s="38" t="s">
        <v>279</v>
      </c>
      <c r="I165" s="38"/>
      <c r="J165" s="39" t="s">
        <v>280</v>
      </c>
      <c r="K165" s="37" t="s">
        <v>32</v>
      </c>
      <c r="L165" s="40">
        <v>126.74</v>
      </c>
      <c r="M165" s="41">
        <v>0</v>
      </c>
      <c r="N165" s="40">
        <f>L165*(1+M165/100)</f>
        <v>126.74</v>
      </c>
      <c r="O165" s="95"/>
      <c r="P165" s="42">
        <f>N165*O165</f>
        <v>0</v>
      </c>
      <c r="Q165" s="43">
        <v>1.2999999999999999E-4</v>
      </c>
      <c r="R165" s="44">
        <f>N165*Q165</f>
        <v>1.6476199999999996E-2</v>
      </c>
      <c r="S165" s="43"/>
      <c r="T165" s="44">
        <f>N165*S165</f>
        <v>0</v>
      </c>
      <c r="U165" s="42">
        <v>21</v>
      </c>
      <c r="V165" s="42">
        <f>P165*(U165/100)</f>
        <v>0</v>
      </c>
      <c r="W165" s="42">
        <f>P165+V165</f>
        <v>0</v>
      </c>
      <c r="X165" s="39"/>
      <c r="Y165" s="38" t="s">
        <v>33</v>
      </c>
      <c r="Z165" s="38" t="s">
        <v>272</v>
      </c>
    </row>
    <row r="166" spans="6:26" s="35" customFormat="1" ht="12" outlineLevel="2" x14ac:dyDescent="0.2">
      <c r="F166" s="36">
        <v>5</v>
      </c>
      <c r="G166" s="37" t="s">
        <v>29</v>
      </c>
      <c r="H166" s="38" t="s">
        <v>281</v>
      </c>
      <c r="I166" s="38"/>
      <c r="J166" s="39" t="s">
        <v>282</v>
      </c>
      <c r="K166" s="37" t="s">
        <v>32</v>
      </c>
      <c r="L166" s="40">
        <v>163.30000000000001</v>
      </c>
      <c r="M166" s="41">
        <v>0</v>
      </c>
      <c r="N166" s="40">
        <f>L166*(1+M166/100)</f>
        <v>163.30000000000001</v>
      </c>
      <c r="O166" s="95"/>
      <c r="P166" s="42">
        <f>N166*O166</f>
        <v>0</v>
      </c>
      <c r="Q166" s="43">
        <v>4.0000000000000003E-5</v>
      </c>
      <c r="R166" s="44">
        <f>N166*Q166</f>
        <v>6.5320000000000013E-3</v>
      </c>
      <c r="S166" s="43"/>
      <c r="T166" s="44">
        <f>N166*S166</f>
        <v>0</v>
      </c>
      <c r="U166" s="42">
        <v>21</v>
      </c>
      <c r="V166" s="42">
        <f>P166*(U166/100)</f>
        <v>0</v>
      </c>
      <c r="W166" s="42">
        <f>P166+V166</f>
        <v>0</v>
      </c>
      <c r="X166" s="39"/>
      <c r="Y166" s="38" t="s">
        <v>33</v>
      </c>
      <c r="Z166" s="38" t="s">
        <v>272</v>
      </c>
    </row>
    <row r="167" spans="6:26" s="35" customFormat="1" ht="24" outlineLevel="2" x14ac:dyDescent="0.2">
      <c r="F167" s="36">
        <v>6</v>
      </c>
      <c r="G167" s="37" t="s">
        <v>29</v>
      </c>
      <c r="H167" s="38" t="s">
        <v>283</v>
      </c>
      <c r="I167" s="38"/>
      <c r="J167" s="39" t="s">
        <v>284</v>
      </c>
      <c r="K167" s="37" t="s">
        <v>95</v>
      </c>
      <c r="L167" s="40">
        <v>10</v>
      </c>
      <c r="M167" s="41">
        <v>0</v>
      </c>
      <c r="N167" s="40">
        <f>L167*(1+M167/100)</f>
        <v>10</v>
      </c>
      <c r="O167" s="95"/>
      <c r="P167" s="42">
        <f>N167*O167</f>
        <v>0</v>
      </c>
      <c r="Q167" s="43">
        <v>2.0999999999999999E-3</v>
      </c>
      <c r="R167" s="44">
        <f>N167*Q167</f>
        <v>2.0999999999999998E-2</v>
      </c>
      <c r="S167" s="43"/>
      <c r="T167" s="44">
        <f>N167*S167</f>
        <v>0</v>
      </c>
      <c r="U167" s="42">
        <v>21</v>
      </c>
      <c r="V167" s="42">
        <f>P167*(U167/100)</f>
        <v>0</v>
      </c>
      <c r="W167" s="42">
        <f>P167+V167</f>
        <v>0</v>
      </c>
      <c r="X167" s="39"/>
      <c r="Y167" s="38" t="s">
        <v>33</v>
      </c>
      <c r="Z167" s="38" t="s">
        <v>272</v>
      </c>
    </row>
    <row r="168" spans="6:26" s="45" customFormat="1" ht="11.25" outlineLevel="3" x14ac:dyDescent="0.25">
      <c r="F168" s="46"/>
      <c r="G168" s="47"/>
      <c r="H168" s="47"/>
      <c r="I168" s="47"/>
      <c r="J168" s="48" t="s">
        <v>285</v>
      </c>
      <c r="K168" s="47"/>
      <c r="L168" s="49">
        <v>10</v>
      </c>
      <c r="M168" s="50"/>
      <c r="N168" s="51"/>
      <c r="O168" s="50"/>
      <c r="P168" s="52"/>
      <c r="Q168" s="53"/>
      <c r="R168" s="50"/>
      <c r="S168" s="50"/>
      <c r="T168" s="50"/>
      <c r="U168" s="54" t="s">
        <v>22</v>
      </c>
      <c r="V168" s="50"/>
      <c r="W168" s="50"/>
      <c r="X168" s="48"/>
      <c r="Y168" s="47"/>
      <c r="Z168" s="47"/>
    </row>
    <row r="169" spans="6:26" s="35" customFormat="1" ht="24" outlineLevel="2" x14ac:dyDescent="0.2">
      <c r="F169" s="36">
        <v>7</v>
      </c>
      <c r="G169" s="37" t="s">
        <v>29</v>
      </c>
      <c r="H169" s="38" t="s">
        <v>286</v>
      </c>
      <c r="I169" s="38"/>
      <c r="J169" s="39" t="s">
        <v>287</v>
      </c>
      <c r="K169" s="37" t="s">
        <v>95</v>
      </c>
      <c r="L169" s="40">
        <v>88</v>
      </c>
      <c r="M169" s="41">
        <v>0</v>
      </c>
      <c r="N169" s="40">
        <f>L169*(1+M169/100)</f>
        <v>88</v>
      </c>
      <c r="O169" s="95"/>
      <c r="P169" s="42">
        <f>N169*O169</f>
        <v>0</v>
      </c>
      <c r="Q169" s="43">
        <v>1.0000000000000001E-5</v>
      </c>
      <c r="R169" s="44">
        <f>N169*Q169</f>
        <v>8.8000000000000003E-4</v>
      </c>
      <c r="S169" s="43"/>
      <c r="T169" s="44">
        <f>N169*S169</f>
        <v>0</v>
      </c>
      <c r="U169" s="42">
        <v>21</v>
      </c>
      <c r="V169" s="42">
        <f>P169*(U169/100)</f>
        <v>0</v>
      </c>
      <c r="W169" s="42">
        <f>P169+V169</f>
        <v>0</v>
      </c>
      <c r="X169" s="39"/>
      <c r="Y169" s="38" t="s">
        <v>33</v>
      </c>
      <c r="Z169" s="38" t="s">
        <v>272</v>
      </c>
    </row>
    <row r="170" spans="6:26" s="35" customFormat="1" ht="12" outlineLevel="2" x14ac:dyDescent="0.2">
      <c r="F170" s="36">
        <v>8</v>
      </c>
      <c r="G170" s="37" t="s">
        <v>29</v>
      </c>
      <c r="H170" s="38" t="s">
        <v>288</v>
      </c>
      <c r="I170" s="38"/>
      <c r="J170" s="39" t="s">
        <v>289</v>
      </c>
      <c r="K170" s="37" t="s">
        <v>95</v>
      </c>
      <c r="L170" s="40">
        <v>88</v>
      </c>
      <c r="M170" s="41">
        <v>0</v>
      </c>
      <c r="N170" s="40">
        <f>L170*(1+M170/100)</f>
        <v>88</v>
      </c>
      <c r="O170" s="95"/>
      <c r="P170" s="42">
        <f>N170*O170</f>
        <v>0</v>
      </c>
      <c r="Q170" s="43">
        <v>1E-4</v>
      </c>
      <c r="R170" s="44">
        <f>N170*Q170</f>
        <v>8.8000000000000005E-3</v>
      </c>
      <c r="S170" s="43"/>
      <c r="T170" s="44">
        <f>N170*S170</f>
        <v>0</v>
      </c>
      <c r="U170" s="42">
        <v>21</v>
      </c>
      <c r="V170" s="42">
        <f>P170*(U170/100)</f>
        <v>0</v>
      </c>
      <c r="W170" s="42">
        <f>P170+V170</f>
        <v>0</v>
      </c>
      <c r="X170" s="39"/>
      <c r="Y170" s="38" t="s">
        <v>33</v>
      </c>
      <c r="Z170" s="38" t="s">
        <v>272</v>
      </c>
    </row>
    <row r="171" spans="6:26" s="35" customFormat="1" ht="24" outlineLevel="2" x14ac:dyDescent="0.2">
      <c r="F171" s="36">
        <v>9</v>
      </c>
      <c r="G171" s="37" t="s">
        <v>29</v>
      </c>
      <c r="H171" s="38" t="s">
        <v>290</v>
      </c>
      <c r="I171" s="38"/>
      <c r="J171" s="39" t="s">
        <v>291</v>
      </c>
      <c r="K171" s="37" t="s">
        <v>60</v>
      </c>
      <c r="L171" s="40">
        <v>9.1</v>
      </c>
      <c r="M171" s="41">
        <v>0</v>
      </c>
      <c r="N171" s="40">
        <f>L171*(1+M171/100)</f>
        <v>9.1</v>
      </c>
      <c r="O171" s="95"/>
      <c r="P171" s="42">
        <f>N171*O171</f>
        <v>0</v>
      </c>
      <c r="Q171" s="43">
        <v>2.3619999999999999E-2</v>
      </c>
      <c r="R171" s="44">
        <f>N171*Q171</f>
        <v>0.21494199999999997</v>
      </c>
      <c r="S171" s="43"/>
      <c r="T171" s="44">
        <f>N171*S171</f>
        <v>0</v>
      </c>
      <c r="U171" s="42">
        <v>21</v>
      </c>
      <c r="V171" s="42">
        <f>P171*(U171/100)</f>
        <v>0</v>
      </c>
      <c r="W171" s="42">
        <f>P171+V171</f>
        <v>0</v>
      </c>
      <c r="X171" s="39"/>
      <c r="Y171" s="38" t="s">
        <v>33</v>
      </c>
      <c r="Z171" s="38" t="s">
        <v>272</v>
      </c>
    </row>
    <row r="172" spans="6:26" s="45" customFormat="1" ht="11.25" outlineLevel="3" x14ac:dyDescent="0.25">
      <c r="F172" s="46"/>
      <c r="G172" s="47"/>
      <c r="H172" s="47"/>
      <c r="I172" s="47"/>
      <c r="J172" s="48" t="s">
        <v>292</v>
      </c>
      <c r="K172" s="47"/>
      <c r="L172" s="49">
        <v>9.1</v>
      </c>
      <c r="M172" s="50"/>
      <c r="N172" s="51"/>
      <c r="O172" s="50"/>
      <c r="P172" s="52"/>
      <c r="Q172" s="53"/>
      <c r="R172" s="50"/>
      <c r="S172" s="50"/>
      <c r="T172" s="50"/>
      <c r="U172" s="54" t="s">
        <v>22</v>
      </c>
      <c r="V172" s="50"/>
      <c r="W172" s="50"/>
      <c r="X172" s="48"/>
      <c r="Y172" s="47"/>
      <c r="Z172" s="47"/>
    </row>
    <row r="173" spans="6:26" s="35" customFormat="1" ht="12" outlineLevel="2" x14ac:dyDescent="0.2">
      <c r="F173" s="36">
        <v>10</v>
      </c>
      <c r="G173" s="37" t="s">
        <v>29</v>
      </c>
      <c r="H173" s="38" t="s">
        <v>293</v>
      </c>
      <c r="I173" s="38"/>
      <c r="J173" s="39" t="s">
        <v>294</v>
      </c>
      <c r="K173" s="37" t="s">
        <v>60</v>
      </c>
      <c r="L173" s="40">
        <v>40.5</v>
      </c>
      <c r="M173" s="41">
        <v>0</v>
      </c>
      <c r="N173" s="40">
        <f>L173*(1+M173/100)</f>
        <v>40.5</v>
      </c>
      <c r="O173" s="95"/>
      <c r="P173" s="42">
        <f>N173*O173</f>
        <v>0</v>
      </c>
      <c r="Q173" s="43">
        <v>2.2000000000000001E-4</v>
      </c>
      <c r="R173" s="44">
        <f>N173*Q173</f>
        <v>8.9099999999999995E-3</v>
      </c>
      <c r="S173" s="43"/>
      <c r="T173" s="44">
        <f>N173*S173</f>
        <v>0</v>
      </c>
      <c r="U173" s="42">
        <v>21</v>
      </c>
      <c r="V173" s="42">
        <f>P173*(U173/100)</f>
        <v>0</v>
      </c>
      <c r="W173" s="42">
        <f>P173+V173</f>
        <v>0</v>
      </c>
      <c r="X173" s="39"/>
      <c r="Y173" s="38" t="s">
        <v>33</v>
      </c>
      <c r="Z173" s="38" t="s">
        <v>272</v>
      </c>
    </row>
    <row r="174" spans="6:26" s="45" customFormat="1" ht="11.25" outlineLevel="3" x14ac:dyDescent="0.25">
      <c r="F174" s="46"/>
      <c r="G174" s="47"/>
      <c r="H174" s="47"/>
      <c r="I174" s="47"/>
      <c r="J174" s="48" t="s">
        <v>295</v>
      </c>
      <c r="K174" s="47"/>
      <c r="L174" s="49">
        <v>40.5</v>
      </c>
      <c r="M174" s="50"/>
      <c r="N174" s="51"/>
      <c r="O174" s="50"/>
      <c r="P174" s="52"/>
      <c r="Q174" s="53"/>
      <c r="R174" s="50"/>
      <c r="S174" s="50"/>
      <c r="T174" s="50"/>
      <c r="U174" s="54" t="s">
        <v>22</v>
      </c>
      <c r="V174" s="50"/>
      <c r="W174" s="50"/>
      <c r="X174" s="48"/>
      <c r="Y174" s="47"/>
      <c r="Z174" s="47"/>
    </row>
    <row r="175" spans="6:26" s="55" customFormat="1" ht="12.75" customHeight="1" outlineLevel="2" x14ac:dyDescent="0.25">
      <c r="F175" s="56"/>
      <c r="G175" s="57"/>
      <c r="H175" s="57"/>
      <c r="I175" s="57"/>
      <c r="J175" s="58"/>
      <c r="K175" s="57"/>
      <c r="L175" s="59"/>
      <c r="M175" s="60"/>
      <c r="N175" s="59"/>
      <c r="O175" s="60"/>
      <c r="P175" s="61"/>
      <c r="Q175" s="62"/>
      <c r="R175" s="60"/>
      <c r="S175" s="60"/>
      <c r="T175" s="60"/>
      <c r="U175" s="63" t="s">
        <v>22</v>
      </c>
      <c r="V175" s="60"/>
      <c r="W175" s="60"/>
      <c r="X175" s="60"/>
      <c r="Y175" s="57"/>
      <c r="Z175" s="57"/>
    </row>
    <row r="176" spans="6:26" s="26" customFormat="1" ht="16.5" customHeight="1" outlineLevel="1" x14ac:dyDescent="0.2">
      <c r="F176" s="27"/>
      <c r="G176" s="11"/>
      <c r="H176" s="28"/>
      <c r="I176" s="28"/>
      <c r="J176" s="28" t="s">
        <v>296</v>
      </c>
      <c r="K176" s="11"/>
      <c r="L176" s="29"/>
      <c r="M176" s="30"/>
      <c r="N176" s="29"/>
      <c r="O176" s="30"/>
      <c r="P176" s="31">
        <f>SUBTOTAL(9,P177:P178)</f>
        <v>0</v>
      </c>
      <c r="Q176" s="32"/>
      <c r="R176" s="33">
        <f>SUBTOTAL(9,R177:R178)</f>
        <v>0</v>
      </c>
      <c r="S176" s="30"/>
      <c r="T176" s="33">
        <f>SUBTOTAL(9,T177:T178)</f>
        <v>0</v>
      </c>
      <c r="U176" s="34" t="s">
        <v>22</v>
      </c>
      <c r="V176" s="31">
        <f>SUBTOTAL(9,V177:V178)</f>
        <v>0</v>
      </c>
      <c r="W176" s="31">
        <f>SUBTOTAL(9,W177:W178)</f>
        <v>0</v>
      </c>
      <c r="Y176" s="12"/>
      <c r="Z176" s="12"/>
    </row>
    <row r="177" spans="6:26" s="35" customFormat="1" ht="12" outlineLevel="2" x14ac:dyDescent="0.2">
      <c r="F177" s="36">
        <v>1</v>
      </c>
      <c r="G177" s="37" t="s">
        <v>29</v>
      </c>
      <c r="H177" s="38" t="s">
        <v>297</v>
      </c>
      <c r="I177" s="38"/>
      <c r="J177" s="39" t="s">
        <v>298</v>
      </c>
      <c r="K177" s="37" t="s">
        <v>52</v>
      </c>
      <c r="L177" s="40">
        <v>306.59303888437921</v>
      </c>
      <c r="M177" s="41">
        <v>0</v>
      </c>
      <c r="N177" s="40">
        <f>L177*(1+M177/100)</f>
        <v>306.59303888437921</v>
      </c>
      <c r="O177" s="95"/>
      <c r="P177" s="42">
        <f>N177*O177</f>
        <v>0</v>
      </c>
      <c r="Q177" s="43"/>
      <c r="R177" s="44">
        <f>N177*Q177</f>
        <v>0</v>
      </c>
      <c r="S177" s="43"/>
      <c r="T177" s="44">
        <f>N177*S177</f>
        <v>0</v>
      </c>
      <c r="U177" s="42">
        <v>21</v>
      </c>
      <c r="V177" s="42">
        <f>P177*(U177/100)</f>
        <v>0</v>
      </c>
      <c r="W177" s="42">
        <f>P177+V177</f>
        <v>0</v>
      </c>
      <c r="X177" s="39"/>
      <c r="Y177" s="38" t="s">
        <v>33</v>
      </c>
      <c r="Z177" s="38" t="s">
        <v>299</v>
      </c>
    </row>
    <row r="178" spans="6:26" s="55" customFormat="1" ht="12.75" customHeight="1" outlineLevel="2" x14ac:dyDescent="0.25">
      <c r="F178" s="56"/>
      <c r="G178" s="57"/>
      <c r="H178" s="57"/>
      <c r="I178" s="57"/>
      <c r="J178" s="58"/>
      <c r="K178" s="57"/>
      <c r="L178" s="59"/>
      <c r="M178" s="60"/>
      <c r="N178" s="59"/>
      <c r="O178" s="60"/>
      <c r="P178" s="61"/>
      <c r="Q178" s="62"/>
      <c r="R178" s="60"/>
      <c r="S178" s="60"/>
      <c r="T178" s="60"/>
      <c r="U178" s="63" t="s">
        <v>22</v>
      </c>
      <c r="V178" s="60"/>
      <c r="W178" s="60"/>
      <c r="X178" s="60"/>
      <c r="Y178" s="57"/>
      <c r="Z178" s="57"/>
    </row>
    <row r="179" spans="6:26" s="26" customFormat="1" ht="16.5" customHeight="1" outlineLevel="1" x14ac:dyDescent="0.2">
      <c r="F179" s="27"/>
      <c r="G179" s="11"/>
      <c r="H179" s="28"/>
      <c r="I179" s="28"/>
      <c r="J179" s="28" t="s">
        <v>300</v>
      </c>
      <c r="K179" s="11"/>
      <c r="L179" s="29"/>
      <c r="M179" s="30"/>
      <c r="N179" s="29"/>
      <c r="O179" s="30"/>
      <c r="P179" s="31">
        <f>SUBTOTAL(9,P180:P191)</f>
        <v>0</v>
      </c>
      <c r="Q179" s="32"/>
      <c r="R179" s="33">
        <f>SUBTOTAL(9,R180:R191)</f>
        <v>2.2689995999999999</v>
      </c>
      <c r="S179" s="30"/>
      <c r="T179" s="33">
        <f>SUBTOTAL(9,T180:T191)</f>
        <v>0</v>
      </c>
      <c r="U179" s="34" t="s">
        <v>22</v>
      </c>
      <c r="V179" s="31">
        <f>SUBTOTAL(9,V180:V191)</f>
        <v>0</v>
      </c>
      <c r="W179" s="31">
        <f>SUBTOTAL(9,W180:W191)</f>
        <v>0</v>
      </c>
      <c r="Y179" s="12"/>
      <c r="Z179" s="12"/>
    </row>
    <row r="180" spans="6:26" s="35" customFormat="1" ht="12" outlineLevel="2" x14ac:dyDescent="0.2">
      <c r="F180" s="36">
        <v>1</v>
      </c>
      <c r="G180" s="37" t="s">
        <v>66</v>
      </c>
      <c r="H180" s="38" t="s">
        <v>301</v>
      </c>
      <c r="I180" s="38"/>
      <c r="J180" s="39" t="s">
        <v>302</v>
      </c>
      <c r="K180" s="37" t="s">
        <v>52</v>
      </c>
      <c r="L180" s="40">
        <v>6.3430500000000001E-2</v>
      </c>
      <c r="M180" s="41">
        <v>0</v>
      </c>
      <c r="N180" s="40">
        <f>L180*(1+M180/100)</f>
        <v>6.3430500000000001E-2</v>
      </c>
      <c r="O180" s="95"/>
      <c r="P180" s="42">
        <f>N180*O180</f>
        <v>0</v>
      </c>
      <c r="Q180" s="43">
        <v>1</v>
      </c>
      <c r="R180" s="44">
        <f>N180*Q180</f>
        <v>6.3430500000000001E-2</v>
      </c>
      <c r="S180" s="43"/>
      <c r="T180" s="44">
        <f>N180*S180</f>
        <v>0</v>
      </c>
      <c r="U180" s="42">
        <v>21</v>
      </c>
      <c r="V180" s="42">
        <f>P180*(U180/100)</f>
        <v>0</v>
      </c>
      <c r="W180" s="42">
        <f>P180+V180</f>
        <v>0</v>
      </c>
      <c r="X180" s="39"/>
      <c r="Y180" s="38" t="s">
        <v>33</v>
      </c>
      <c r="Z180" s="38" t="s">
        <v>303</v>
      </c>
    </row>
    <row r="181" spans="6:26" s="45" customFormat="1" ht="11.25" outlineLevel="3" x14ac:dyDescent="0.25">
      <c r="F181" s="46"/>
      <c r="G181" s="47"/>
      <c r="H181" s="47"/>
      <c r="I181" s="47"/>
      <c r="J181" s="48" t="s">
        <v>304</v>
      </c>
      <c r="K181" s="47"/>
      <c r="L181" s="49">
        <v>6.3430500000000001E-2</v>
      </c>
      <c r="M181" s="50"/>
      <c r="N181" s="51"/>
      <c r="O181" s="50"/>
      <c r="P181" s="52"/>
      <c r="Q181" s="53"/>
      <c r="R181" s="50"/>
      <c r="S181" s="50"/>
      <c r="T181" s="50"/>
      <c r="U181" s="54" t="s">
        <v>22</v>
      </c>
      <c r="V181" s="50"/>
      <c r="W181" s="50"/>
      <c r="X181" s="48"/>
      <c r="Y181" s="47"/>
      <c r="Z181" s="47"/>
    </row>
    <row r="182" spans="6:26" s="35" customFormat="1" ht="24" outlineLevel="2" x14ac:dyDescent="0.2">
      <c r="F182" s="36">
        <v>2</v>
      </c>
      <c r="G182" s="37" t="s">
        <v>66</v>
      </c>
      <c r="H182" s="38" t="s">
        <v>305</v>
      </c>
      <c r="I182" s="38"/>
      <c r="J182" s="39" t="s">
        <v>306</v>
      </c>
      <c r="K182" s="37" t="s">
        <v>32</v>
      </c>
      <c r="L182" s="40">
        <v>362.46</v>
      </c>
      <c r="M182" s="41">
        <v>15</v>
      </c>
      <c r="N182" s="40">
        <f>L182*(1+M182/100)</f>
        <v>416.82899999999995</v>
      </c>
      <c r="O182" s="95"/>
      <c r="P182" s="42">
        <f>N182*O182</f>
        <v>0</v>
      </c>
      <c r="Q182" s="43">
        <v>4.7999999999999996E-3</v>
      </c>
      <c r="R182" s="44">
        <f>N182*Q182</f>
        <v>2.0007791999999998</v>
      </c>
      <c r="S182" s="43"/>
      <c r="T182" s="44">
        <f>N182*S182</f>
        <v>0</v>
      </c>
      <c r="U182" s="42">
        <v>21</v>
      </c>
      <c r="V182" s="42">
        <f>P182*(U182/100)</f>
        <v>0</v>
      </c>
      <c r="W182" s="42">
        <f>P182+V182</f>
        <v>0</v>
      </c>
      <c r="X182" s="39"/>
      <c r="Y182" s="38" t="s">
        <v>33</v>
      </c>
      <c r="Z182" s="38" t="s">
        <v>303</v>
      </c>
    </row>
    <row r="183" spans="6:26" s="45" customFormat="1" ht="11.25" outlineLevel="3" x14ac:dyDescent="0.25">
      <c r="F183" s="46"/>
      <c r="G183" s="47"/>
      <c r="H183" s="47"/>
      <c r="I183" s="47"/>
      <c r="J183" s="48" t="s">
        <v>307</v>
      </c>
      <c r="K183" s="47"/>
      <c r="L183" s="49">
        <v>362.46</v>
      </c>
      <c r="M183" s="50"/>
      <c r="N183" s="51"/>
      <c r="O183" s="50"/>
      <c r="P183" s="52"/>
      <c r="Q183" s="53"/>
      <c r="R183" s="50"/>
      <c r="S183" s="50"/>
      <c r="T183" s="50"/>
      <c r="U183" s="54" t="s">
        <v>22</v>
      </c>
      <c r="V183" s="50"/>
      <c r="W183" s="50"/>
      <c r="X183" s="48"/>
      <c r="Y183" s="47"/>
      <c r="Z183" s="47"/>
    </row>
    <row r="184" spans="6:26" s="35" customFormat="1" ht="12" outlineLevel="2" x14ac:dyDescent="0.2">
      <c r="F184" s="36">
        <v>3</v>
      </c>
      <c r="G184" s="37" t="s">
        <v>66</v>
      </c>
      <c r="H184" s="38" t="s">
        <v>308</v>
      </c>
      <c r="I184" s="38"/>
      <c r="J184" s="39" t="s">
        <v>309</v>
      </c>
      <c r="K184" s="37" t="s">
        <v>32</v>
      </c>
      <c r="L184" s="40">
        <v>181.23</v>
      </c>
      <c r="M184" s="41">
        <v>10</v>
      </c>
      <c r="N184" s="40">
        <f>L184*(1+M184/100)</f>
        <v>199.35300000000001</v>
      </c>
      <c r="O184" s="95"/>
      <c r="P184" s="42">
        <f>N184*O184</f>
        <v>0</v>
      </c>
      <c r="Q184" s="43">
        <v>2.9999999999999997E-4</v>
      </c>
      <c r="R184" s="44">
        <f>N184*Q184</f>
        <v>5.9805899999999995E-2</v>
      </c>
      <c r="S184" s="43"/>
      <c r="T184" s="44">
        <f>N184*S184</f>
        <v>0</v>
      </c>
      <c r="U184" s="42">
        <v>21</v>
      </c>
      <c r="V184" s="42">
        <f>P184*(U184/100)</f>
        <v>0</v>
      </c>
      <c r="W184" s="42">
        <f>P184+V184</f>
        <v>0</v>
      </c>
      <c r="X184" s="39"/>
      <c r="Y184" s="38" t="s">
        <v>33</v>
      </c>
      <c r="Z184" s="38" t="s">
        <v>303</v>
      </c>
    </row>
    <row r="185" spans="6:26" s="35" customFormat="1" ht="24" outlineLevel="2" x14ac:dyDescent="0.2">
      <c r="F185" s="36">
        <v>4</v>
      </c>
      <c r="G185" s="37" t="s">
        <v>29</v>
      </c>
      <c r="H185" s="38" t="s">
        <v>310</v>
      </c>
      <c r="I185" s="38"/>
      <c r="J185" s="39" t="s">
        <v>311</v>
      </c>
      <c r="K185" s="37" t="s">
        <v>32</v>
      </c>
      <c r="L185" s="40">
        <v>181.23</v>
      </c>
      <c r="M185" s="41">
        <v>0</v>
      </c>
      <c r="N185" s="40">
        <f>L185*(1+M185/100)</f>
        <v>181.23</v>
      </c>
      <c r="O185" s="95"/>
      <c r="P185" s="42">
        <f>N185*O185</f>
        <v>0</v>
      </c>
      <c r="Q185" s="43"/>
      <c r="R185" s="44">
        <f>N185*Q185</f>
        <v>0</v>
      </c>
      <c r="S185" s="43"/>
      <c r="T185" s="44">
        <f>N185*S185</f>
        <v>0</v>
      </c>
      <c r="U185" s="42">
        <v>21</v>
      </c>
      <c r="V185" s="42">
        <f>P185*(U185/100)</f>
        <v>0</v>
      </c>
      <c r="W185" s="42">
        <f>P185+V185</f>
        <v>0</v>
      </c>
      <c r="X185" s="39"/>
      <c r="Y185" s="38" t="s">
        <v>33</v>
      </c>
      <c r="Z185" s="38" t="s">
        <v>303</v>
      </c>
    </row>
    <row r="186" spans="6:26" s="45" customFormat="1" ht="11.25" outlineLevel="3" x14ac:dyDescent="0.25">
      <c r="F186" s="46"/>
      <c r="G186" s="47"/>
      <c r="H186" s="47"/>
      <c r="I186" s="47"/>
      <c r="J186" s="48" t="s">
        <v>312</v>
      </c>
      <c r="K186" s="47"/>
      <c r="L186" s="49">
        <v>181.23</v>
      </c>
      <c r="M186" s="50"/>
      <c r="N186" s="51"/>
      <c r="O186" s="50"/>
      <c r="P186" s="52"/>
      <c r="Q186" s="53"/>
      <c r="R186" s="50"/>
      <c r="S186" s="50"/>
      <c r="T186" s="50"/>
      <c r="U186" s="54" t="s">
        <v>22</v>
      </c>
      <c r="V186" s="50"/>
      <c r="W186" s="50"/>
      <c r="X186" s="48"/>
      <c r="Y186" s="47"/>
      <c r="Z186" s="47"/>
    </row>
    <row r="187" spans="6:26" s="35" customFormat="1" ht="12" outlineLevel="2" x14ac:dyDescent="0.2">
      <c r="F187" s="36">
        <v>5</v>
      </c>
      <c r="G187" s="37" t="s">
        <v>29</v>
      </c>
      <c r="H187" s="38" t="s">
        <v>313</v>
      </c>
      <c r="I187" s="38"/>
      <c r="J187" s="39" t="s">
        <v>314</v>
      </c>
      <c r="K187" s="37" t="s">
        <v>32</v>
      </c>
      <c r="L187" s="40">
        <v>362.46</v>
      </c>
      <c r="M187" s="41">
        <v>0</v>
      </c>
      <c r="N187" s="40">
        <f>L187*(1+M187/100)</f>
        <v>362.46</v>
      </c>
      <c r="O187" s="95"/>
      <c r="P187" s="42">
        <f>N187*O187</f>
        <v>0</v>
      </c>
      <c r="Q187" s="43">
        <v>4.0000000000000002E-4</v>
      </c>
      <c r="R187" s="44">
        <f>N187*Q187</f>
        <v>0.144984</v>
      </c>
      <c r="S187" s="43"/>
      <c r="T187" s="44">
        <f>N187*S187</f>
        <v>0</v>
      </c>
      <c r="U187" s="42">
        <v>21</v>
      </c>
      <c r="V187" s="42">
        <f>P187*(U187/100)</f>
        <v>0</v>
      </c>
      <c r="W187" s="42">
        <f>P187+V187</f>
        <v>0</v>
      </c>
      <c r="X187" s="39"/>
      <c r="Y187" s="38" t="s">
        <v>33</v>
      </c>
      <c r="Z187" s="38" t="s">
        <v>303</v>
      </c>
    </row>
    <row r="188" spans="6:26" s="45" customFormat="1" ht="11.25" outlineLevel="3" x14ac:dyDescent="0.25">
      <c r="F188" s="46"/>
      <c r="G188" s="47"/>
      <c r="H188" s="47"/>
      <c r="I188" s="47"/>
      <c r="J188" s="48" t="s">
        <v>307</v>
      </c>
      <c r="K188" s="47"/>
      <c r="L188" s="49">
        <v>362.46</v>
      </c>
      <c r="M188" s="50"/>
      <c r="N188" s="51"/>
      <c r="O188" s="50"/>
      <c r="P188" s="52"/>
      <c r="Q188" s="53"/>
      <c r="R188" s="50"/>
      <c r="S188" s="50"/>
      <c r="T188" s="50"/>
      <c r="U188" s="54" t="s">
        <v>22</v>
      </c>
      <c r="V188" s="50"/>
      <c r="W188" s="50"/>
      <c r="X188" s="48"/>
      <c r="Y188" s="47"/>
      <c r="Z188" s="47"/>
    </row>
    <row r="189" spans="6:26" s="35" customFormat="1" ht="12" outlineLevel="2" x14ac:dyDescent="0.2">
      <c r="F189" s="36">
        <v>6</v>
      </c>
      <c r="G189" s="37" t="s">
        <v>29</v>
      </c>
      <c r="H189" s="38" t="s">
        <v>315</v>
      </c>
      <c r="I189" s="38"/>
      <c r="J189" s="39" t="s">
        <v>316</v>
      </c>
      <c r="K189" s="37" t="s">
        <v>32</v>
      </c>
      <c r="L189" s="40">
        <v>181.23</v>
      </c>
      <c r="M189" s="41">
        <v>0</v>
      </c>
      <c r="N189" s="40">
        <f>L189*(1+M189/100)</f>
        <v>181.23</v>
      </c>
      <c r="O189" s="95"/>
      <c r="P189" s="42">
        <f>N189*O189</f>
        <v>0</v>
      </c>
      <c r="Q189" s="43"/>
      <c r="R189" s="44">
        <f>N189*Q189</f>
        <v>0</v>
      </c>
      <c r="S189" s="43"/>
      <c r="T189" s="44">
        <f>N189*S189</f>
        <v>0</v>
      </c>
      <c r="U189" s="42">
        <v>21</v>
      </c>
      <c r="V189" s="42">
        <f>P189*(U189/100)</f>
        <v>0</v>
      </c>
      <c r="W189" s="42">
        <f>P189+V189</f>
        <v>0</v>
      </c>
      <c r="X189" s="39"/>
      <c r="Y189" s="38" t="s">
        <v>33</v>
      </c>
      <c r="Z189" s="38" t="s">
        <v>303</v>
      </c>
    </row>
    <row r="190" spans="6:26" s="35" customFormat="1" ht="24" outlineLevel="2" x14ac:dyDescent="0.2">
      <c r="F190" s="36">
        <v>7</v>
      </c>
      <c r="G190" s="37" t="s">
        <v>29</v>
      </c>
      <c r="H190" s="38" t="s">
        <v>317</v>
      </c>
      <c r="I190" s="38"/>
      <c r="J190" s="39" t="s">
        <v>318</v>
      </c>
      <c r="K190" s="37" t="s">
        <v>319</v>
      </c>
      <c r="L190" s="40">
        <v>3.05</v>
      </c>
      <c r="M190" s="41">
        <v>0</v>
      </c>
      <c r="N190" s="40">
        <f>L190*(1+M190/100)</f>
        <v>3.05</v>
      </c>
      <c r="O190" s="95"/>
      <c r="P190" s="42">
        <f>N190*O190</f>
        <v>0</v>
      </c>
      <c r="Q190" s="43"/>
      <c r="R190" s="44">
        <f>N190*Q190</f>
        <v>0</v>
      </c>
      <c r="S190" s="43"/>
      <c r="T190" s="44">
        <f>N190*S190</f>
        <v>0</v>
      </c>
      <c r="U190" s="42">
        <v>21</v>
      </c>
      <c r="V190" s="42">
        <f>P190*(U190/100)</f>
        <v>0</v>
      </c>
      <c r="W190" s="42">
        <f>P190+V190</f>
        <v>0</v>
      </c>
      <c r="X190" s="39"/>
      <c r="Y190" s="38" t="s">
        <v>33</v>
      </c>
      <c r="Z190" s="38" t="s">
        <v>303</v>
      </c>
    </row>
    <row r="191" spans="6:26" s="55" customFormat="1" ht="12.75" customHeight="1" outlineLevel="2" x14ac:dyDescent="0.25">
      <c r="F191" s="56"/>
      <c r="G191" s="57"/>
      <c r="H191" s="57"/>
      <c r="I191" s="57"/>
      <c r="J191" s="58"/>
      <c r="K191" s="57"/>
      <c r="L191" s="59"/>
      <c r="M191" s="60"/>
      <c r="N191" s="59"/>
      <c r="O191" s="60"/>
      <c r="P191" s="61"/>
      <c r="Q191" s="62"/>
      <c r="R191" s="60"/>
      <c r="S191" s="60"/>
      <c r="T191" s="60"/>
      <c r="U191" s="63" t="s">
        <v>22</v>
      </c>
      <c r="V191" s="60"/>
      <c r="W191" s="60"/>
      <c r="X191" s="60"/>
      <c r="Y191" s="57"/>
      <c r="Z191" s="57"/>
    </row>
    <row r="192" spans="6:26" s="26" customFormat="1" ht="16.5" customHeight="1" outlineLevel="1" x14ac:dyDescent="0.2">
      <c r="F192" s="27"/>
      <c r="G192" s="11"/>
      <c r="H192" s="28"/>
      <c r="I192" s="28"/>
      <c r="J192" s="28" t="s">
        <v>320</v>
      </c>
      <c r="K192" s="11"/>
      <c r="L192" s="29"/>
      <c r="M192" s="30"/>
      <c r="N192" s="29"/>
      <c r="O192" s="30"/>
      <c r="P192" s="31">
        <f>SUBTOTAL(9,P193:P222)</f>
        <v>0</v>
      </c>
      <c r="Q192" s="32"/>
      <c r="R192" s="33">
        <f>SUBTOTAL(9,R193:R222)</f>
        <v>1.6893976600000002</v>
      </c>
      <c r="S192" s="30"/>
      <c r="T192" s="33">
        <f>SUBTOTAL(9,T193:T222)</f>
        <v>0</v>
      </c>
      <c r="U192" s="34" t="s">
        <v>22</v>
      </c>
      <c r="V192" s="31">
        <f>SUBTOTAL(9,V193:V222)</f>
        <v>0</v>
      </c>
      <c r="W192" s="31">
        <f>SUBTOTAL(9,W193:W222)</f>
        <v>0</v>
      </c>
      <c r="Y192" s="12"/>
      <c r="Z192" s="12"/>
    </row>
    <row r="193" spans="6:26" s="35" customFormat="1" ht="36" outlineLevel="2" x14ac:dyDescent="0.2">
      <c r="F193" s="36">
        <v>1</v>
      </c>
      <c r="G193" s="37" t="s">
        <v>66</v>
      </c>
      <c r="H193" s="38" t="s">
        <v>321</v>
      </c>
      <c r="I193" s="38" t="s">
        <v>322</v>
      </c>
      <c r="J193" s="39" t="s">
        <v>323</v>
      </c>
      <c r="K193" s="37" t="s">
        <v>32</v>
      </c>
      <c r="L193" s="40">
        <v>10.36</v>
      </c>
      <c r="M193" s="41">
        <v>5</v>
      </c>
      <c r="N193" s="40">
        <f>L193*(1+M193/100)</f>
        <v>10.878</v>
      </c>
      <c r="O193" s="95"/>
      <c r="P193" s="42">
        <f>N193*O193</f>
        <v>0</v>
      </c>
      <c r="Q193" s="43"/>
      <c r="R193" s="44">
        <f>N193*Q193</f>
        <v>0</v>
      </c>
      <c r="S193" s="43"/>
      <c r="T193" s="44">
        <f>N193*S193</f>
        <v>0</v>
      </c>
      <c r="U193" s="42">
        <v>21</v>
      </c>
      <c r="V193" s="42">
        <f>P193*(U193/100)</f>
        <v>0</v>
      </c>
      <c r="W193" s="42">
        <f>P193+V193</f>
        <v>0</v>
      </c>
      <c r="X193" s="39"/>
      <c r="Y193" s="38" t="s">
        <v>33</v>
      </c>
      <c r="Z193" s="38" t="s">
        <v>324</v>
      </c>
    </row>
    <row r="194" spans="6:26" s="35" customFormat="1" ht="24" outlineLevel="2" x14ac:dyDescent="0.2">
      <c r="F194" s="36">
        <v>2</v>
      </c>
      <c r="G194" s="37" t="s">
        <v>66</v>
      </c>
      <c r="H194" s="38" t="s">
        <v>325</v>
      </c>
      <c r="I194" s="38" t="s">
        <v>326</v>
      </c>
      <c r="J194" s="39" t="s">
        <v>327</v>
      </c>
      <c r="K194" s="37" t="s">
        <v>32</v>
      </c>
      <c r="L194" s="40">
        <v>20.72</v>
      </c>
      <c r="M194" s="41">
        <v>5</v>
      </c>
      <c r="N194" s="40">
        <f>L194*(1+M194/100)</f>
        <v>21.756</v>
      </c>
      <c r="O194" s="95"/>
      <c r="P194" s="42">
        <f>N194*O194</f>
        <v>0</v>
      </c>
      <c r="Q194" s="43"/>
      <c r="R194" s="44">
        <f>N194*Q194</f>
        <v>0</v>
      </c>
      <c r="S194" s="43"/>
      <c r="T194" s="44">
        <f>N194*S194</f>
        <v>0</v>
      </c>
      <c r="U194" s="42">
        <v>21</v>
      </c>
      <c r="V194" s="42">
        <f>P194*(U194/100)</f>
        <v>0</v>
      </c>
      <c r="W194" s="42">
        <f>P194+V194</f>
        <v>0</v>
      </c>
      <c r="X194" s="39"/>
      <c r="Y194" s="38" t="s">
        <v>33</v>
      </c>
      <c r="Z194" s="38" t="s">
        <v>324</v>
      </c>
    </row>
    <row r="195" spans="6:26" s="35" customFormat="1" ht="24" outlineLevel="2" x14ac:dyDescent="0.2">
      <c r="F195" s="36">
        <v>3</v>
      </c>
      <c r="G195" s="37" t="s">
        <v>66</v>
      </c>
      <c r="H195" s="38" t="s">
        <v>328</v>
      </c>
      <c r="I195" s="38" t="s">
        <v>329</v>
      </c>
      <c r="J195" s="39" t="s">
        <v>330</v>
      </c>
      <c r="K195" s="37" t="s">
        <v>32</v>
      </c>
      <c r="L195" s="40">
        <v>10.36</v>
      </c>
      <c r="M195" s="41">
        <v>5</v>
      </c>
      <c r="N195" s="40">
        <f>L195*(1+M195/100)</f>
        <v>10.878</v>
      </c>
      <c r="O195" s="95"/>
      <c r="P195" s="42">
        <f>N195*O195</f>
        <v>0</v>
      </c>
      <c r="Q195" s="43"/>
      <c r="R195" s="44">
        <f>N195*Q195</f>
        <v>0</v>
      </c>
      <c r="S195" s="43"/>
      <c r="T195" s="44">
        <f>N195*S195</f>
        <v>0</v>
      </c>
      <c r="U195" s="42">
        <v>21</v>
      </c>
      <c r="V195" s="42">
        <f>P195*(U195/100)</f>
        <v>0</v>
      </c>
      <c r="W195" s="42">
        <f>P195+V195</f>
        <v>0</v>
      </c>
      <c r="X195" s="39"/>
      <c r="Y195" s="38" t="s">
        <v>33</v>
      </c>
      <c r="Z195" s="38" t="s">
        <v>324</v>
      </c>
    </row>
    <row r="196" spans="6:26" s="35" customFormat="1" ht="12" outlineLevel="2" x14ac:dyDescent="0.2">
      <c r="F196" s="36">
        <v>4</v>
      </c>
      <c r="G196" s="37" t="s">
        <v>29</v>
      </c>
      <c r="H196" s="38" t="s">
        <v>331</v>
      </c>
      <c r="I196" s="38"/>
      <c r="J196" s="39" t="s">
        <v>332</v>
      </c>
      <c r="K196" s="37" t="s">
        <v>32</v>
      </c>
      <c r="L196" s="40">
        <v>10.36</v>
      </c>
      <c r="M196" s="41">
        <v>0</v>
      </c>
      <c r="N196" s="40">
        <f>L196*(1+M196/100)</f>
        <v>10.36</v>
      </c>
      <c r="O196" s="95"/>
      <c r="P196" s="42">
        <f>N196*O196</f>
        <v>0</v>
      </c>
      <c r="Q196" s="43"/>
      <c r="R196" s="44">
        <f>N196*Q196</f>
        <v>0</v>
      </c>
      <c r="S196" s="43"/>
      <c r="T196" s="44">
        <f>N196*S196</f>
        <v>0</v>
      </c>
      <c r="U196" s="42">
        <v>21</v>
      </c>
      <c r="V196" s="42">
        <f>P196*(U196/100)</f>
        <v>0</v>
      </c>
      <c r="W196" s="42">
        <f>P196+V196</f>
        <v>0</v>
      </c>
      <c r="X196" s="39"/>
      <c r="Y196" s="38" t="s">
        <v>33</v>
      </c>
      <c r="Z196" s="38" t="s">
        <v>324</v>
      </c>
    </row>
    <row r="197" spans="6:26" s="35" customFormat="1" ht="12" outlineLevel="2" x14ac:dyDescent="0.2">
      <c r="F197" s="36">
        <v>5</v>
      </c>
      <c r="G197" s="37" t="s">
        <v>66</v>
      </c>
      <c r="H197" s="38" t="s">
        <v>333</v>
      </c>
      <c r="I197" s="38"/>
      <c r="J197" s="39" t="s">
        <v>334</v>
      </c>
      <c r="K197" s="37" t="s">
        <v>38</v>
      </c>
      <c r="L197" s="40">
        <v>1.036</v>
      </c>
      <c r="M197" s="41">
        <v>0</v>
      </c>
      <c r="N197" s="40">
        <f>L197*(1+M197/100)</f>
        <v>1.036</v>
      </c>
      <c r="O197" s="95"/>
      <c r="P197" s="42">
        <f>N197*O197</f>
        <v>0</v>
      </c>
      <c r="Q197" s="43">
        <v>0.6</v>
      </c>
      <c r="R197" s="44">
        <f>N197*Q197</f>
        <v>0.62160000000000004</v>
      </c>
      <c r="S197" s="43"/>
      <c r="T197" s="44">
        <f>N197*S197</f>
        <v>0</v>
      </c>
      <c r="U197" s="42">
        <v>21</v>
      </c>
      <c r="V197" s="42">
        <f>P197*(U197/100)</f>
        <v>0</v>
      </c>
      <c r="W197" s="42">
        <f>P197+V197</f>
        <v>0</v>
      </c>
      <c r="X197" s="39"/>
      <c r="Y197" s="38" t="s">
        <v>33</v>
      </c>
      <c r="Z197" s="38" t="s">
        <v>324</v>
      </c>
    </row>
    <row r="198" spans="6:26" s="45" customFormat="1" ht="11.25" outlineLevel="3" x14ac:dyDescent="0.25">
      <c r="F198" s="46"/>
      <c r="G198" s="47"/>
      <c r="H198" s="47"/>
      <c r="I198" s="47"/>
      <c r="J198" s="48" t="s">
        <v>335</v>
      </c>
      <c r="K198" s="47"/>
      <c r="L198" s="49">
        <v>1.036</v>
      </c>
      <c r="M198" s="50"/>
      <c r="N198" s="51"/>
      <c r="O198" s="50"/>
      <c r="P198" s="52"/>
      <c r="Q198" s="53"/>
      <c r="R198" s="50"/>
      <c r="S198" s="50"/>
      <c r="T198" s="50"/>
      <c r="U198" s="54" t="s">
        <v>22</v>
      </c>
      <c r="V198" s="50"/>
      <c r="W198" s="50"/>
      <c r="X198" s="48"/>
      <c r="Y198" s="47"/>
      <c r="Z198" s="47"/>
    </row>
    <row r="199" spans="6:26" s="35" customFormat="1" ht="12" outlineLevel="2" x14ac:dyDescent="0.2">
      <c r="F199" s="36">
        <v>6</v>
      </c>
      <c r="G199" s="37" t="s">
        <v>66</v>
      </c>
      <c r="H199" s="38" t="s">
        <v>301</v>
      </c>
      <c r="I199" s="38"/>
      <c r="J199" s="39" t="s">
        <v>302</v>
      </c>
      <c r="K199" s="37" t="s">
        <v>52</v>
      </c>
      <c r="L199" s="40">
        <v>3.6518299999999997E-2</v>
      </c>
      <c r="M199" s="41">
        <v>0</v>
      </c>
      <c r="N199" s="40">
        <f>L199*(1+M199/100)</f>
        <v>3.6518299999999997E-2</v>
      </c>
      <c r="O199" s="95"/>
      <c r="P199" s="42">
        <f>N199*O199</f>
        <v>0</v>
      </c>
      <c r="Q199" s="43">
        <v>1</v>
      </c>
      <c r="R199" s="44">
        <f>N199*Q199</f>
        <v>3.6518299999999997E-2</v>
      </c>
      <c r="S199" s="43"/>
      <c r="T199" s="44">
        <f>N199*S199</f>
        <v>0</v>
      </c>
      <c r="U199" s="42">
        <v>21</v>
      </c>
      <c r="V199" s="42">
        <f>P199*(U199/100)</f>
        <v>0</v>
      </c>
      <c r="W199" s="42">
        <f>P199+V199</f>
        <v>0</v>
      </c>
      <c r="X199" s="39"/>
      <c r="Y199" s="38" t="s">
        <v>33</v>
      </c>
      <c r="Z199" s="38" t="s">
        <v>324</v>
      </c>
    </row>
    <row r="200" spans="6:26" s="45" customFormat="1" ht="11.25" outlineLevel="3" x14ac:dyDescent="0.25">
      <c r="F200" s="46"/>
      <c r="G200" s="47"/>
      <c r="H200" s="47"/>
      <c r="I200" s="47"/>
      <c r="J200" s="48" t="s">
        <v>336</v>
      </c>
      <c r="K200" s="47"/>
      <c r="L200" s="49">
        <v>3.6518299999999997E-2</v>
      </c>
      <c r="M200" s="50"/>
      <c r="N200" s="51"/>
      <c r="O200" s="50"/>
      <c r="P200" s="52"/>
      <c r="Q200" s="53"/>
      <c r="R200" s="50"/>
      <c r="S200" s="50"/>
      <c r="T200" s="50"/>
      <c r="U200" s="54" t="s">
        <v>22</v>
      </c>
      <c r="V200" s="50"/>
      <c r="W200" s="50"/>
      <c r="X200" s="48"/>
      <c r="Y200" s="47"/>
      <c r="Z200" s="47"/>
    </row>
    <row r="201" spans="6:26" s="35" customFormat="1" ht="24" outlineLevel="2" x14ac:dyDescent="0.2">
      <c r="F201" s="36">
        <v>7</v>
      </c>
      <c r="G201" s="37" t="s">
        <v>66</v>
      </c>
      <c r="H201" s="38" t="s">
        <v>337</v>
      </c>
      <c r="I201" s="38"/>
      <c r="J201" s="39" t="s">
        <v>338</v>
      </c>
      <c r="K201" s="37" t="s">
        <v>32</v>
      </c>
      <c r="L201" s="40">
        <v>170.43799999999999</v>
      </c>
      <c r="M201" s="41">
        <v>15</v>
      </c>
      <c r="N201" s="40">
        <f>L201*(1+M201/100)</f>
        <v>196.00369999999998</v>
      </c>
      <c r="O201" s="95"/>
      <c r="P201" s="42">
        <f>N201*O201</f>
        <v>0</v>
      </c>
      <c r="Q201" s="43">
        <v>1.9E-3</v>
      </c>
      <c r="R201" s="44">
        <f>N201*Q201</f>
        <v>0.37240702999999997</v>
      </c>
      <c r="S201" s="43"/>
      <c r="T201" s="44">
        <f>N201*S201</f>
        <v>0</v>
      </c>
      <c r="U201" s="42">
        <v>21</v>
      </c>
      <c r="V201" s="42">
        <f>P201*(U201/100)</f>
        <v>0</v>
      </c>
      <c r="W201" s="42">
        <f>P201+V201</f>
        <v>0</v>
      </c>
      <c r="X201" s="39"/>
      <c r="Y201" s="38" t="s">
        <v>33</v>
      </c>
      <c r="Z201" s="38" t="s">
        <v>324</v>
      </c>
    </row>
    <row r="202" spans="6:26" s="35" customFormat="1" ht="36" outlineLevel="2" x14ac:dyDescent="0.2">
      <c r="F202" s="36">
        <v>8</v>
      </c>
      <c r="G202" s="37" t="s">
        <v>66</v>
      </c>
      <c r="H202" s="38" t="s">
        <v>339</v>
      </c>
      <c r="I202" s="38"/>
      <c r="J202" s="39" t="s">
        <v>340</v>
      </c>
      <c r="K202" s="37" t="s">
        <v>32</v>
      </c>
      <c r="L202" s="40">
        <v>104.33799999999999</v>
      </c>
      <c r="M202" s="41">
        <v>15</v>
      </c>
      <c r="N202" s="40">
        <f>L202*(1+M202/100)</f>
        <v>119.98869999999998</v>
      </c>
      <c r="O202" s="95"/>
      <c r="P202" s="42">
        <f>N202*O202</f>
        <v>0</v>
      </c>
      <c r="Q202" s="43">
        <v>4.7000000000000002E-3</v>
      </c>
      <c r="R202" s="44">
        <f>N202*Q202</f>
        <v>0.56394688999999998</v>
      </c>
      <c r="S202" s="43"/>
      <c r="T202" s="44">
        <f>N202*S202</f>
        <v>0</v>
      </c>
      <c r="U202" s="42">
        <v>21</v>
      </c>
      <c r="V202" s="42">
        <f>P202*(U202/100)</f>
        <v>0</v>
      </c>
      <c r="W202" s="42">
        <f>P202+V202</f>
        <v>0</v>
      </c>
      <c r="X202" s="39"/>
      <c r="Y202" s="38" t="s">
        <v>33</v>
      </c>
      <c r="Z202" s="38" t="s">
        <v>324</v>
      </c>
    </row>
    <row r="203" spans="6:26" s="35" customFormat="1" ht="12" outlineLevel="2" x14ac:dyDescent="0.2">
      <c r="F203" s="36">
        <v>9</v>
      </c>
      <c r="G203" s="37" t="s">
        <v>66</v>
      </c>
      <c r="H203" s="38" t="s">
        <v>308</v>
      </c>
      <c r="I203" s="38"/>
      <c r="J203" s="39" t="s">
        <v>309</v>
      </c>
      <c r="K203" s="37" t="s">
        <v>32</v>
      </c>
      <c r="L203" s="40">
        <v>10.36</v>
      </c>
      <c r="M203" s="41">
        <v>0</v>
      </c>
      <c r="N203" s="40">
        <f>L203*(1+M203/100)</f>
        <v>10.36</v>
      </c>
      <c r="O203" s="95"/>
      <c r="P203" s="42">
        <f>N203*O203</f>
        <v>0</v>
      </c>
      <c r="Q203" s="43">
        <v>2.9999999999999997E-4</v>
      </c>
      <c r="R203" s="44">
        <f>N203*Q203</f>
        <v>3.1079999999999997E-3</v>
      </c>
      <c r="S203" s="43"/>
      <c r="T203" s="44">
        <f>N203*S203</f>
        <v>0</v>
      </c>
      <c r="U203" s="42">
        <v>21</v>
      </c>
      <c r="V203" s="42">
        <f>P203*(U203/100)</f>
        <v>0</v>
      </c>
      <c r="W203" s="42">
        <f>P203+V203</f>
        <v>0</v>
      </c>
      <c r="X203" s="39"/>
      <c r="Y203" s="38" t="s">
        <v>33</v>
      </c>
      <c r="Z203" s="38" t="s">
        <v>324</v>
      </c>
    </row>
    <row r="204" spans="6:26" s="35" customFormat="1" ht="24" outlineLevel="2" x14ac:dyDescent="0.2">
      <c r="F204" s="36">
        <v>10</v>
      </c>
      <c r="G204" s="37" t="s">
        <v>29</v>
      </c>
      <c r="H204" s="38" t="s">
        <v>341</v>
      </c>
      <c r="I204" s="38"/>
      <c r="J204" s="39" t="s">
        <v>342</v>
      </c>
      <c r="K204" s="37" t="s">
        <v>32</v>
      </c>
      <c r="L204" s="40">
        <v>104.33799999999999</v>
      </c>
      <c r="M204" s="41">
        <v>0</v>
      </c>
      <c r="N204" s="40">
        <f>L204*(1+M204/100)</f>
        <v>104.33799999999999</v>
      </c>
      <c r="O204" s="95"/>
      <c r="P204" s="42">
        <f>N204*O204</f>
        <v>0</v>
      </c>
      <c r="Q204" s="43"/>
      <c r="R204" s="44">
        <f>N204*Q204</f>
        <v>0</v>
      </c>
      <c r="S204" s="43"/>
      <c r="T204" s="44">
        <f>N204*S204</f>
        <v>0</v>
      </c>
      <c r="U204" s="42">
        <v>21</v>
      </c>
      <c r="V204" s="42">
        <f>P204*(U204/100)</f>
        <v>0</v>
      </c>
      <c r="W204" s="42">
        <f>P204+V204</f>
        <v>0</v>
      </c>
      <c r="X204" s="39"/>
      <c r="Y204" s="38" t="s">
        <v>33</v>
      </c>
      <c r="Z204" s="38" t="s">
        <v>324</v>
      </c>
    </row>
    <row r="205" spans="6:26" s="45" customFormat="1" ht="11.25" outlineLevel="3" x14ac:dyDescent="0.25">
      <c r="F205" s="46"/>
      <c r="G205" s="47"/>
      <c r="H205" s="47"/>
      <c r="I205" s="47"/>
      <c r="J205" s="48" t="s">
        <v>343</v>
      </c>
      <c r="K205" s="47"/>
      <c r="L205" s="49">
        <v>10.36</v>
      </c>
      <c r="M205" s="50"/>
      <c r="N205" s="51"/>
      <c r="O205" s="50"/>
      <c r="P205" s="52"/>
      <c r="Q205" s="53"/>
      <c r="R205" s="50"/>
      <c r="S205" s="50"/>
      <c r="T205" s="50"/>
      <c r="U205" s="54" t="s">
        <v>22</v>
      </c>
      <c r="V205" s="50"/>
      <c r="W205" s="50"/>
      <c r="X205" s="48"/>
      <c r="Y205" s="47"/>
      <c r="Z205" s="47"/>
    </row>
    <row r="206" spans="6:26" s="45" customFormat="1" ht="11.25" outlineLevel="3" x14ac:dyDescent="0.25">
      <c r="F206" s="46"/>
      <c r="G206" s="47"/>
      <c r="H206" s="47"/>
      <c r="I206" s="47"/>
      <c r="J206" s="48" t="s">
        <v>344</v>
      </c>
      <c r="K206" s="47"/>
      <c r="L206" s="49">
        <v>93.977999999999994</v>
      </c>
      <c r="M206" s="50"/>
      <c r="N206" s="51"/>
      <c r="O206" s="50"/>
      <c r="P206" s="52"/>
      <c r="Q206" s="53"/>
      <c r="R206" s="50"/>
      <c r="S206" s="50"/>
      <c r="T206" s="50"/>
      <c r="U206" s="54" t="s">
        <v>22</v>
      </c>
      <c r="V206" s="50"/>
      <c r="W206" s="50"/>
      <c r="X206" s="48"/>
      <c r="Y206" s="47"/>
      <c r="Z206" s="47"/>
    </row>
    <row r="207" spans="6:26" s="35" customFormat="1" ht="24" outlineLevel="2" x14ac:dyDescent="0.2">
      <c r="F207" s="36">
        <v>11</v>
      </c>
      <c r="G207" s="37" t="s">
        <v>29</v>
      </c>
      <c r="H207" s="38" t="s">
        <v>345</v>
      </c>
      <c r="I207" s="38"/>
      <c r="J207" s="39" t="s">
        <v>346</v>
      </c>
      <c r="K207" s="37" t="s">
        <v>32</v>
      </c>
      <c r="L207" s="40">
        <v>20.72</v>
      </c>
      <c r="M207" s="41">
        <v>0</v>
      </c>
      <c r="N207" s="40">
        <f>L207*(1+M207/100)</f>
        <v>20.72</v>
      </c>
      <c r="O207" s="95"/>
      <c r="P207" s="42">
        <f>N207*O207</f>
        <v>0</v>
      </c>
      <c r="Q207" s="43"/>
      <c r="R207" s="44">
        <f>N207*Q207</f>
        <v>0</v>
      </c>
      <c r="S207" s="43"/>
      <c r="T207" s="44">
        <f>N207*S207</f>
        <v>0</v>
      </c>
      <c r="U207" s="42">
        <v>21</v>
      </c>
      <c r="V207" s="42">
        <f>P207*(U207/100)</f>
        <v>0</v>
      </c>
      <c r="W207" s="42">
        <f>P207+V207</f>
        <v>0</v>
      </c>
      <c r="X207" s="39"/>
      <c r="Y207" s="38" t="s">
        <v>33</v>
      </c>
      <c r="Z207" s="38" t="s">
        <v>324</v>
      </c>
    </row>
    <row r="208" spans="6:26" s="45" customFormat="1" ht="11.25" outlineLevel="3" x14ac:dyDescent="0.25">
      <c r="F208" s="46"/>
      <c r="G208" s="47"/>
      <c r="H208" s="47"/>
      <c r="I208" s="47"/>
      <c r="J208" s="48" t="s">
        <v>347</v>
      </c>
      <c r="K208" s="47"/>
      <c r="L208" s="49">
        <v>20.72</v>
      </c>
      <c r="M208" s="50"/>
      <c r="N208" s="51"/>
      <c r="O208" s="50"/>
      <c r="P208" s="52"/>
      <c r="Q208" s="53"/>
      <c r="R208" s="50"/>
      <c r="S208" s="50"/>
      <c r="T208" s="50"/>
      <c r="U208" s="54" t="s">
        <v>22</v>
      </c>
      <c r="V208" s="50"/>
      <c r="W208" s="50"/>
      <c r="X208" s="48"/>
      <c r="Y208" s="47"/>
      <c r="Z208" s="47"/>
    </row>
    <row r="209" spans="6:26" s="35" customFormat="1" ht="12" outlineLevel="2" x14ac:dyDescent="0.2">
      <c r="F209" s="36">
        <v>12</v>
      </c>
      <c r="G209" s="37" t="s">
        <v>29</v>
      </c>
      <c r="H209" s="38" t="s">
        <v>348</v>
      </c>
      <c r="I209" s="38"/>
      <c r="J209" s="39" t="s">
        <v>349</v>
      </c>
      <c r="K209" s="37" t="s">
        <v>32</v>
      </c>
      <c r="L209" s="40">
        <v>104.33799999999999</v>
      </c>
      <c r="M209" s="41">
        <v>0</v>
      </c>
      <c r="N209" s="40">
        <f>L209*(1+M209/100)</f>
        <v>104.33799999999999</v>
      </c>
      <c r="O209" s="95"/>
      <c r="P209" s="42">
        <f>N209*O209</f>
        <v>0</v>
      </c>
      <c r="Q209" s="43">
        <v>8.8000000000000003E-4</v>
      </c>
      <c r="R209" s="44">
        <f>N209*Q209</f>
        <v>9.181744E-2</v>
      </c>
      <c r="S209" s="43"/>
      <c r="T209" s="44">
        <f>N209*S209</f>
        <v>0</v>
      </c>
      <c r="U209" s="42">
        <v>21</v>
      </c>
      <c r="V209" s="42">
        <f>P209*(U209/100)</f>
        <v>0</v>
      </c>
      <c r="W209" s="42">
        <f>P209+V209</f>
        <v>0</v>
      </c>
      <c r="X209" s="39"/>
      <c r="Y209" s="38" t="s">
        <v>33</v>
      </c>
      <c r="Z209" s="38" t="s">
        <v>324</v>
      </c>
    </row>
    <row r="210" spans="6:26" s="45" customFormat="1" ht="11.25" outlineLevel="3" x14ac:dyDescent="0.25">
      <c r="F210" s="46"/>
      <c r="G210" s="47"/>
      <c r="H210" s="47"/>
      <c r="I210" s="47"/>
      <c r="J210" s="48" t="s">
        <v>343</v>
      </c>
      <c r="K210" s="47"/>
      <c r="L210" s="49">
        <v>10.36</v>
      </c>
      <c r="M210" s="50"/>
      <c r="N210" s="51"/>
      <c r="O210" s="50"/>
      <c r="P210" s="52"/>
      <c r="Q210" s="53"/>
      <c r="R210" s="50"/>
      <c r="S210" s="50"/>
      <c r="T210" s="50"/>
      <c r="U210" s="54" t="s">
        <v>22</v>
      </c>
      <c r="V210" s="50"/>
      <c r="W210" s="50"/>
      <c r="X210" s="48"/>
      <c r="Y210" s="47"/>
      <c r="Z210" s="47"/>
    </row>
    <row r="211" spans="6:26" s="45" customFormat="1" ht="11.25" outlineLevel="3" x14ac:dyDescent="0.25">
      <c r="F211" s="46"/>
      <c r="G211" s="47"/>
      <c r="H211" s="47"/>
      <c r="I211" s="47"/>
      <c r="J211" s="48" t="s">
        <v>344</v>
      </c>
      <c r="K211" s="47"/>
      <c r="L211" s="49">
        <v>93.977999999999994</v>
      </c>
      <c r="M211" s="50"/>
      <c r="N211" s="51"/>
      <c r="O211" s="50"/>
      <c r="P211" s="52"/>
      <c r="Q211" s="53"/>
      <c r="R211" s="50"/>
      <c r="S211" s="50"/>
      <c r="T211" s="50"/>
      <c r="U211" s="54" t="s">
        <v>22</v>
      </c>
      <c r="V211" s="50"/>
      <c r="W211" s="50"/>
      <c r="X211" s="48"/>
      <c r="Y211" s="47"/>
      <c r="Z211" s="47"/>
    </row>
    <row r="212" spans="6:26" s="35" customFormat="1" ht="24" outlineLevel="2" x14ac:dyDescent="0.2">
      <c r="F212" s="36">
        <v>13</v>
      </c>
      <c r="G212" s="37" t="s">
        <v>29</v>
      </c>
      <c r="H212" s="38" t="s">
        <v>350</v>
      </c>
      <c r="I212" s="38"/>
      <c r="J212" s="39" t="s">
        <v>351</v>
      </c>
      <c r="K212" s="37" t="s">
        <v>32</v>
      </c>
      <c r="L212" s="40">
        <v>170.43799999999999</v>
      </c>
      <c r="M212" s="41">
        <v>0</v>
      </c>
      <c r="N212" s="40">
        <f>L212*(1+M212/100)</f>
        <v>170.43799999999999</v>
      </c>
      <c r="O212" s="95"/>
      <c r="P212" s="42">
        <f>N212*O212</f>
        <v>0</v>
      </c>
      <c r="Q212" s="43"/>
      <c r="R212" s="44">
        <f>N212*Q212</f>
        <v>0</v>
      </c>
      <c r="S212" s="43"/>
      <c r="T212" s="44">
        <f>N212*S212</f>
        <v>0</v>
      </c>
      <c r="U212" s="42">
        <v>21</v>
      </c>
      <c r="V212" s="42">
        <f>P212*(U212/100)</f>
        <v>0</v>
      </c>
      <c r="W212" s="42">
        <f>P212+V212</f>
        <v>0</v>
      </c>
      <c r="X212" s="39"/>
      <c r="Y212" s="38" t="s">
        <v>33</v>
      </c>
      <c r="Z212" s="38" t="s">
        <v>324</v>
      </c>
    </row>
    <row r="213" spans="6:26" s="45" customFormat="1" ht="11.25" outlineLevel="3" x14ac:dyDescent="0.25">
      <c r="F213" s="46"/>
      <c r="G213" s="47"/>
      <c r="H213" s="47"/>
      <c r="I213" s="47"/>
      <c r="J213" s="48" t="s">
        <v>256</v>
      </c>
      <c r="K213" s="47"/>
      <c r="L213" s="49">
        <v>93.977999999999994</v>
      </c>
      <c r="M213" s="50"/>
      <c r="N213" s="51"/>
      <c r="O213" s="50"/>
      <c r="P213" s="52"/>
      <c r="Q213" s="53"/>
      <c r="R213" s="50"/>
      <c r="S213" s="50"/>
      <c r="T213" s="50"/>
      <c r="U213" s="54" t="s">
        <v>22</v>
      </c>
      <c r="V213" s="50"/>
      <c r="W213" s="50"/>
      <c r="X213" s="48"/>
      <c r="Y213" s="47"/>
      <c r="Z213" s="47"/>
    </row>
    <row r="214" spans="6:26" s="45" customFormat="1" ht="11.25" outlineLevel="3" x14ac:dyDescent="0.25">
      <c r="F214" s="46"/>
      <c r="G214" s="47"/>
      <c r="H214" s="47"/>
      <c r="I214" s="47"/>
      <c r="J214" s="48" t="s">
        <v>343</v>
      </c>
      <c r="K214" s="47"/>
      <c r="L214" s="49">
        <v>10.36</v>
      </c>
      <c r="M214" s="50"/>
      <c r="N214" s="51"/>
      <c r="O214" s="50"/>
      <c r="P214" s="52"/>
      <c r="Q214" s="53"/>
      <c r="R214" s="50"/>
      <c r="S214" s="50"/>
      <c r="T214" s="50"/>
      <c r="U214" s="54" t="s">
        <v>22</v>
      </c>
      <c r="V214" s="50"/>
      <c r="W214" s="50"/>
      <c r="X214" s="48"/>
      <c r="Y214" s="47"/>
      <c r="Z214" s="47"/>
    </row>
    <row r="215" spans="6:26" s="45" customFormat="1" ht="11.25" outlineLevel="3" x14ac:dyDescent="0.25">
      <c r="F215" s="46"/>
      <c r="G215" s="47"/>
      <c r="H215" s="47"/>
      <c r="I215" s="47"/>
      <c r="J215" s="48" t="s">
        <v>259</v>
      </c>
      <c r="K215" s="47"/>
      <c r="L215" s="49">
        <v>66.099999999999994</v>
      </c>
      <c r="M215" s="50"/>
      <c r="N215" s="51"/>
      <c r="O215" s="50"/>
      <c r="P215" s="52"/>
      <c r="Q215" s="53"/>
      <c r="R215" s="50"/>
      <c r="S215" s="50"/>
      <c r="T215" s="50"/>
      <c r="U215" s="54" t="s">
        <v>22</v>
      </c>
      <c r="V215" s="50"/>
      <c r="W215" s="50"/>
      <c r="X215" s="48"/>
      <c r="Y215" s="47"/>
      <c r="Z215" s="47"/>
    </row>
    <row r="216" spans="6:26" s="35" customFormat="1" ht="24" outlineLevel="2" x14ac:dyDescent="0.2">
      <c r="F216" s="36">
        <v>14</v>
      </c>
      <c r="G216" s="37" t="s">
        <v>29</v>
      </c>
      <c r="H216" s="38" t="s">
        <v>352</v>
      </c>
      <c r="I216" s="38"/>
      <c r="J216" s="39" t="s">
        <v>353</v>
      </c>
      <c r="K216" s="37" t="s">
        <v>95</v>
      </c>
      <c r="L216" s="40">
        <v>852.19</v>
      </c>
      <c r="M216" s="41">
        <v>0</v>
      </c>
      <c r="N216" s="40">
        <f>L216*(1+M216/100)</f>
        <v>852.19</v>
      </c>
      <c r="O216" s="95"/>
      <c r="P216" s="42">
        <f>N216*O216</f>
        <v>0</v>
      </c>
      <c r="Q216" s="43"/>
      <c r="R216" s="44">
        <f>N216*Q216</f>
        <v>0</v>
      </c>
      <c r="S216" s="43"/>
      <c r="T216" s="44">
        <f>N216*S216</f>
        <v>0</v>
      </c>
      <c r="U216" s="42">
        <v>21</v>
      </c>
      <c r="V216" s="42">
        <f>P216*(U216/100)</f>
        <v>0</v>
      </c>
      <c r="W216" s="42">
        <f>P216+V216</f>
        <v>0</v>
      </c>
      <c r="X216" s="39"/>
      <c r="Y216" s="38" t="s">
        <v>33</v>
      </c>
      <c r="Z216" s="38" t="s">
        <v>324</v>
      </c>
    </row>
    <row r="217" spans="6:26" s="45" customFormat="1" ht="11.25" outlineLevel="3" x14ac:dyDescent="0.25">
      <c r="F217" s="46"/>
      <c r="G217" s="47"/>
      <c r="H217" s="47"/>
      <c r="I217" s="47"/>
      <c r="J217" s="48" t="s">
        <v>354</v>
      </c>
      <c r="K217" s="47"/>
      <c r="L217" s="49">
        <v>852.19</v>
      </c>
      <c r="M217" s="50"/>
      <c r="N217" s="51"/>
      <c r="O217" s="50"/>
      <c r="P217" s="52"/>
      <c r="Q217" s="53"/>
      <c r="R217" s="50"/>
      <c r="S217" s="50"/>
      <c r="T217" s="50"/>
      <c r="U217" s="54" t="s">
        <v>22</v>
      </c>
      <c r="V217" s="50"/>
      <c r="W217" s="50"/>
      <c r="X217" s="48"/>
      <c r="Y217" s="47"/>
      <c r="Z217" s="47"/>
    </row>
    <row r="218" spans="6:26" s="35" customFormat="1" ht="24" outlineLevel="2" x14ac:dyDescent="0.2">
      <c r="F218" s="36">
        <v>15</v>
      </c>
      <c r="G218" s="37" t="s">
        <v>29</v>
      </c>
      <c r="H218" s="38" t="s">
        <v>355</v>
      </c>
      <c r="I218" s="38"/>
      <c r="J218" s="39" t="s">
        <v>356</v>
      </c>
      <c r="K218" s="37" t="s">
        <v>95</v>
      </c>
      <c r="L218" s="40">
        <v>852.19</v>
      </c>
      <c r="M218" s="41">
        <v>0</v>
      </c>
      <c r="N218" s="40">
        <f>L218*(1+M218/100)</f>
        <v>852.19</v>
      </c>
      <c r="O218" s="95"/>
      <c r="P218" s="42">
        <f>N218*O218</f>
        <v>0</v>
      </c>
      <c r="Q218" s="43"/>
      <c r="R218" s="44">
        <f>N218*Q218</f>
        <v>0</v>
      </c>
      <c r="S218" s="43"/>
      <c r="T218" s="44">
        <f>N218*S218</f>
        <v>0</v>
      </c>
      <c r="U218" s="42">
        <v>21</v>
      </c>
      <c r="V218" s="42">
        <f>P218*(U218/100)</f>
        <v>0</v>
      </c>
      <c r="W218" s="42">
        <f>P218+V218</f>
        <v>0</v>
      </c>
      <c r="X218" s="39"/>
      <c r="Y218" s="38" t="s">
        <v>33</v>
      </c>
      <c r="Z218" s="38" t="s">
        <v>324</v>
      </c>
    </row>
    <row r="219" spans="6:26" s="35" customFormat="1" ht="12" outlineLevel="2" x14ac:dyDescent="0.2">
      <c r="F219" s="36">
        <v>16</v>
      </c>
      <c r="G219" s="37" t="s">
        <v>29</v>
      </c>
      <c r="H219" s="38" t="s">
        <v>357</v>
      </c>
      <c r="I219" s="38"/>
      <c r="J219" s="39" t="s">
        <v>358</v>
      </c>
      <c r="K219" s="37" t="s">
        <v>32</v>
      </c>
      <c r="L219" s="40">
        <v>20.72</v>
      </c>
      <c r="M219" s="41">
        <v>0</v>
      </c>
      <c r="N219" s="40">
        <f>L219*(1+M219/100)</f>
        <v>20.72</v>
      </c>
      <c r="O219" s="95"/>
      <c r="P219" s="42">
        <f>N219*O219</f>
        <v>0</v>
      </c>
      <c r="Q219" s="43"/>
      <c r="R219" s="44">
        <f>N219*Q219</f>
        <v>0</v>
      </c>
      <c r="S219" s="43"/>
      <c r="T219" s="44">
        <f>N219*S219</f>
        <v>0</v>
      </c>
      <c r="U219" s="42">
        <v>21</v>
      </c>
      <c r="V219" s="42">
        <f>P219*(U219/100)</f>
        <v>0</v>
      </c>
      <c r="W219" s="42">
        <f>P219+V219</f>
        <v>0</v>
      </c>
      <c r="X219" s="39"/>
      <c r="Y219" s="38" t="s">
        <v>33</v>
      </c>
      <c r="Z219" s="38" t="s">
        <v>324</v>
      </c>
    </row>
    <row r="220" spans="6:26" s="45" customFormat="1" ht="11.25" outlineLevel="3" x14ac:dyDescent="0.25">
      <c r="F220" s="46"/>
      <c r="G220" s="47"/>
      <c r="H220" s="47"/>
      <c r="I220" s="47"/>
      <c r="J220" s="48" t="s">
        <v>347</v>
      </c>
      <c r="K220" s="47"/>
      <c r="L220" s="49">
        <v>20.72</v>
      </c>
      <c r="M220" s="50"/>
      <c r="N220" s="51"/>
      <c r="O220" s="50"/>
      <c r="P220" s="52"/>
      <c r="Q220" s="53"/>
      <c r="R220" s="50"/>
      <c r="S220" s="50"/>
      <c r="T220" s="50"/>
      <c r="U220" s="54" t="s">
        <v>22</v>
      </c>
      <c r="V220" s="50"/>
      <c r="W220" s="50"/>
      <c r="X220" s="48"/>
      <c r="Y220" s="47"/>
      <c r="Z220" s="47"/>
    </row>
    <row r="221" spans="6:26" s="35" customFormat="1" ht="12" outlineLevel="2" x14ac:dyDescent="0.2">
      <c r="F221" s="36">
        <v>17</v>
      </c>
      <c r="G221" s="37" t="s">
        <v>29</v>
      </c>
      <c r="H221" s="38" t="s">
        <v>359</v>
      </c>
      <c r="I221" s="38"/>
      <c r="J221" s="39" t="s">
        <v>360</v>
      </c>
      <c r="K221" s="37" t="s">
        <v>319</v>
      </c>
      <c r="L221" s="40">
        <v>2.71</v>
      </c>
      <c r="M221" s="41">
        <v>0</v>
      </c>
      <c r="N221" s="40">
        <f>L221*(1+M221/100)</f>
        <v>2.71</v>
      </c>
      <c r="O221" s="95"/>
      <c r="P221" s="42">
        <f>N221*O221</f>
        <v>0</v>
      </c>
      <c r="Q221" s="43"/>
      <c r="R221" s="44">
        <f>N221*Q221</f>
        <v>0</v>
      </c>
      <c r="S221" s="43"/>
      <c r="T221" s="44">
        <f>N221*S221</f>
        <v>0</v>
      </c>
      <c r="U221" s="42">
        <v>21</v>
      </c>
      <c r="V221" s="42">
        <f>P221*(U221/100)</f>
        <v>0</v>
      </c>
      <c r="W221" s="42">
        <f>P221+V221</f>
        <v>0</v>
      </c>
      <c r="X221" s="39"/>
      <c r="Y221" s="38" t="s">
        <v>33</v>
      </c>
      <c r="Z221" s="38" t="s">
        <v>324</v>
      </c>
    </row>
    <row r="222" spans="6:26" s="55" customFormat="1" ht="12.75" customHeight="1" outlineLevel="2" x14ac:dyDescent="0.25">
      <c r="F222" s="56"/>
      <c r="G222" s="57"/>
      <c r="H222" s="57"/>
      <c r="I222" s="57"/>
      <c r="J222" s="58"/>
      <c r="K222" s="57"/>
      <c r="L222" s="59"/>
      <c r="M222" s="60"/>
      <c r="N222" s="59"/>
      <c r="O222" s="60"/>
      <c r="P222" s="61"/>
      <c r="Q222" s="62"/>
      <c r="R222" s="60"/>
      <c r="S222" s="60"/>
      <c r="T222" s="60"/>
      <c r="U222" s="63" t="s">
        <v>22</v>
      </c>
      <c r="V222" s="60"/>
      <c r="W222" s="60"/>
      <c r="X222" s="60"/>
      <c r="Y222" s="57"/>
      <c r="Z222" s="57"/>
    </row>
    <row r="223" spans="6:26" s="26" customFormat="1" ht="16.5" customHeight="1" outlineLevel="1" x14ac:dyDescent="0.2">
      <c r="F223" s="27"/>
      <c r="G223" s="11"/>
      <c r="H223" s="28"/>
      <c r="I223" s="28"/>
      <c r="J223" s="28" t="s">
        <v>361</v>
      </c>
      <c r="K223" s="11"/>
      <c r="L223" s="29"/>
      <c r="M223" s="30"/>
      <c r="N223" s="29"/>
      <c r="O223" s="30"/>
      <c r="P223" s="31">
        <f>SUBTOTAL(9,P224:P239)</f>
        <v>0</v>
      </c>
      <c r="Q223" s="32"/>
      <c r="R223" s="33">
        <f>SUBTOTAL(9,R224:R239)</f>
        <v>0.75110472200000011</v>
      </c>
      <c r="S223" s="30"/>
      <c r="T223" s="33">
        <f>SUBTOTAL(9,T224:T239)</f>
        <v>0</v>
      </c>
      <c r="U223" s="34" t="s">
        <v>22</v>
      </c>
      <c r="V223" s="31">
        <f>SUBTOTAL(9,V224:V239)</f>
        <v>0</v>
      </c>
      <c r="W223" s="31">
        <f>SUBTOTAL(9,W224:W239)</f>
        <v>0</v>
      </c>
      <c r="Y223" s="12"/>
      <c r="Z223" s="12"/>
    </row>
    <row r="224" spans="6:26" s="35" customFormat="1" ht="12" outlineLevel="2" x14ac:dyDescent="0.2">
      <c r="F224" s="36">
        <v>1</v>
      </c>
      <c r="G224" s="37" t="s">
        <v>66</v>
      </c>
      <c r="H224" s="38" t="s">
        <v>362</v>
      </c>
      <c r="I224" s="38"/>
      <c r="J224" s="39" t="s">
        <v>363</v>
      </c>
      <c r="K224" s="37" t="s">
        <v>38</v>
      </c>
      <c r="L224" s="40">
        <v>47.722639999999998</v>
      </c>
      <c r="M224" s="41">
        <v>3</v>
      </c>
      <c r="N224" s="40">
        <f>L224*(1+M224/100)</f>
        <v>49.154319199999996</v>
      </c>
      <c r="O224" s="95"/>
      <c r="P224" s="42">
        <f>N224*O224</f>
        <v>0</v>
      </c>
      <c r="Q224" s="43"/>
      <c r="R224" s="44">
        <f>N224*Q224</f>
        <v>0</v>
      </c>
      <c r="S224" s="43"/>
      <c r="T224" s="44">
        <f>N224*S224</f>
        <v>0</v>
      </c>
      <c r="U224" s="42">
        <v>21</v>
      </c>
      <c r="V224" s="42">
        <f>P224*(U224/100)</f>
        <v>0</v>
      </c>
      <c r="W224" s="42">
        <f>P224+V224</f>
        <v>0</v>
      </c>
      <c r="X224" s="39"/>
      <c r="Y224" s="38" t="s">
        <v>33</v>
      </c>
      <c r="Z224" s="38" t="s">
        <v>364</v>
      </c>
    </row>
    <row r="225" spans="6:26" s="45" customFormat="1" ht="11.25" outlineLevel="3" x14ac:dyDescent="0.25">
      <c r="F225" s="46"/>
      <c r="G225" s="47"/>
      <c r="H225" s="47"/>
      <c r="I225" s="47"/>
      <c r="J225" s="48" t="s">
        <v>365</v>
      </c>
      <c r="K225" s="47"/>
      <c r="L225" s="49">
        <v>47.722639999999998</v>
      </c>
      <c r="M225" s="50"/>
      <c r="N225" s="51"/>
      <c r="O225" s="50"/>
      <c r="P225" s="52"/>
      <c r="Q225" s="53"/>
      <c r="R225" s="50"/>
      <c r="S225" s="50"/>
      <c r="T225" s="50"/>
      <c r="U225" s="54" t="s">
        <v>22</v>
      </c>
      <c r="V225" s="50"/>
      <c r="W225" s="50"/>
      <c r="X225" s="48"/>
      <c r="Y225" s="47"/>
      <c r="Z225" s="47"/>
    </row>
    <row r="226" spans="6:26" s="35" customFormat="1" ht="12" outlineLevel="2" x14ac:dyDescent="0.2">
      <c r="F226" s="36">
        <v>2</v>
      </c>
      <c r="G226" s="37" t="s">
        <v>66</v>
      </c>
      <c r="H226" s="38" t="s">
        <v>366</v>
      </c>
      <c r="I226" s="38"/>
      <c r="J226" s="39" t="s">
        <v>367</v>
      </c>
      <c r="K226" s="37" t="s">
        <v>32</v>
      </c>
      <c r="L226" s="40">
        <v>163.30000000000001</v>
      </c>
      <c r="M226" s="41">
        <v>3</v>
      </c>
      <c r="N226" s="40">
        <f>L226*(1+M226/100)</f>
        <v>168.19900000000001</v>
      </c>
      <c r="O226" s="95"/>
      <c r="P226" s="42">
        <f>N226*O226</f>
        <v>0</v>
      </c>
      <c r="Q226" s="43">
        <v>1.2E-4</v>
      </c>
      <c r="R226" s="44">
        <f>N226*Q226</f>
        <v>2.0183880000000001E-2</v>
      </c>
      <c r="S226" s="43"/>
      <c r="T226" s="44">
        <f>N226*S226</f>
        <v>0</v>
      </c>
      <c r="U226" s="42">
        <v>21</v>
      </c>
      <c r="V226" s="42">
        <f>P226*(U226/100)</f>
        <v>0</v>
      </c>
      <c r="W226" s="42">
        <f>P226+V226</f>
        <v>0</v>
      </c>
      <c r="X226" s="39"/>
      <c r="Y226" s="38" t="s">
        <v>33</v>
      </c>
      <c r="Z226" s="38" t="s">
        <v>364</v>
      </c>
    </row>
    <row r="227" spans="6:26" s="35" customFormat="1" ht="12" outlineLevel="2" x14ac:dyDescent="0.2">
      <c r="F227" s="36">
        <v>3</v>
      </c>
      <c r="G227" s="37" t="s">
        <v>66</v>
      </c>
      <c r="H227" s="38" t="s">
        <v>368</v>
      </c>
      <c r="I227" s="38"/>
      <c r="J227" s="39" t="s">
        <v>369</v>
      </c>
      <c r="K227" s="37" t="s">
        <v>32</v>
      </c>
      <c r="L227" s="40">
        <v>326.60000000000002</v>
      </c>
      <c r="M227" s="41">
        <v>3</v>
      </c>
      <c r="N227" s="40">
        <f>L227*(1+M227/100)</f>
        <v>336.39800000000002</v>
      </c>
      <c r="O227" s="95"/>
      <c r="P227" s="42">
        <f>N227*O227</f>
        <v>0</v>
      </c>
      <c r="Q227" s="43">
        <v>1.5E-3</v>
      </c>
      <c r="R227" s="44">
        <f>N227*Q227</f>
        <v>0.50459700000000007</v>
      </c>
      <c r="S227" s="43"/>
      <c r="T227" s="44">
        <f>N227*S227</f>
        <v>0</v>
      </c>
      <c r="U227" s="42">
        <v>21</v>
      </c>
      <c r="V227" s="42">
        <f>P227*(U227/100)</f>
        <v>0</v>
      </c>
      <c r="W227" s="42">
        <f>P227+V227</f>
        <v>0</v>
      </c>
      <c r="X227" s="39"/>
      <c r="Y227" s="38" t="s">
        <v>33</v>
      </c>
      <c r="Z227" s="38" t="s">
        <v>364</v>
      </c>
    </row>
    <row r="228" spans="6:26" s="45" customFormat="1" ht="11.25" outlineLevel="3" x14ac:dyDescent="0.25">
      <c r="F228" s="46"/>
      <c r="G228" s="47"/>
      <c r="H228" s="47"/>
      <c r="I228" s="47"/>
      <c r="J228" s="48" t="s">
        <v>370</v>
      </c>
      <c r="K228" s="47"/>
      <c r="L228" s="49">
        <v>326.60000000000002</v>
      </c>
      <c r="M228" s="50"/>
      <c r="N228" s="51"/>
      <c r="O228" s="50"/>
      <c r="P228" s="52"/>
      <c r="Q228" s="53"/>
      <c r="R228" s="50"/>
      <c r="S228" s="50"/>
      <c r="T228" s="50"/>
      <c r="U228" s="54" t="s">
        <v>22</v>
      </c>
      <c r="V228" s="50"/>
      <c r="W228" s="50"/>
      <c r="X228" s="48"/>
      <c r="Y228" s="47"/>
      <c r="Z228" s="47"/>
    </row>
    <row r="229" spans="6:26" s="35" customFormat="1" ht="24" outlineLevel="2" x14ac:dyDescent="0.2">
      <c r="F229" s="36">
        <v>4</v>
      </c>
      <c r="G229" s="37" t="s">
        <v>66</v>
      </c>
      <c r="H229" s="38" t="s">
        <v>371</v>
      </c>
      <c r="I229" s="38"/>
      <c r="J229" s="39" t="s">
        <v>372</v>
      </c>
      <c r="K229" s="37" t="s">
        <v>32</v>
      </c>
      <c r="L229" s="40">
        <v>20.266999999999999</v>
      </c>
      <c r="M229" s="41">
        <v>3</v>
      </c>
      <c r="N229" s="40">
        <f>L229*(1+M229/100)</f>
        <v>20.87501</v>
      </c>
      <c r="O229" s="95"/>
      <c r="P229" s="42">
        <f>N229*O229</f>
        <v>0</v>
      </c>
      <c r="Q229" s="43">
        <v>4.1999999999999997E-3</v>
      </c>
      <c r="R229" s="44">
        <f>N229*Q229</f>
        <v>8.7675041999999995E-2</v>
      </c>
      <c r="S229" s="43"/>
      <c r="T229" s="44">
        <f>N229*S229</f>
        <v>0</v>
      </c>
      <c r="U229" s="42">
        <v>21</v>
      </c>
      <c r="V229" s="42">
        <f>P229*(U229/100)</f>
        <v>0</v>
      </c>
      <c r="W229" s="42">
        <f>P229+V229</f>
        <v>0</v>
      </c>
      <c r="X229" s="39"/>
      <c r="Y229" s="38" t="s">
        <v>33</v>
      </c>
      <c r="Z229" s="38" t="s">
        <v>364</v>
      </c>
    </row>
    <row r="230" spans="6:26" s="35" customFormat="1" ht="24" outlineLevel="2" x14ac:dyDescent="0.2">
      <c r="F230" s="36">
        <v>5</v>
      </c>
      <c r="G230" s="37" t="s">
        <v>29</v>
      </c>
      <c r="H230" s="38" t="s">
        <v>373</v>
      </c>
      <c r="I230" s="38"/>
      <c r="J230" s="39" t="s">
        <v>374</v>
      </c>
      <c r="K230" s="37" t="s">
        <v>32</v>
      </c>
      <c r="L230" s="40">
        <v>163.30000000000001</v>
      </c>
      <c r="M230" s="41">
        <v>0</v>
      </c>
      <c r="N230" s="40">
        <f>L230*(1+M230/100)</f>
        <v>163.30000000000001</v>
      </c>
      <c r="O230" s="95"/>
      <c r="P230" s="42">
        <f>N230*O230</f>
        <v>0</v>
      </c>
      <c r="Q230" s="43"/>
      <c r="R230" s="44">
        <f>N230*Q230</f>
        <v>0</v>
      </c>
      <c r="S230" s="43"/>
      <c r="T230" s="44">
        <f>N230*S230</f>
        <v>0</v>
      </c>
      <c r="U230" s="42">
        <v>21</v>
      </c>
      <c r="V230" s="42">
        <f>P230*(U230/100)</f>
        <v>0</v>
      </c>
      <c r="W230" s="42">
        <f>P230+V230</f>
        <v>0</v>
      </c>
      <c r="X230" s="39"/>
      <c r="Y230" s="38" t="s">
        <v>33</v>
      </c>
      <c r="Z230" s="38" t="s">
        <v>364</v>
      </c>
    </row>
    <row r="231" spans="6:26" s="35" customFormat="1" ht="24" outlineLevel="2" x14ac:dyDescent="0.2">
      <c r="F231" s="36">
        <v>6</v>
      </c>
      <c r="G231" s="37" t="s">
        <v>29</v>
      </c>
      <c r="H231" s="38" t="s">
        <v>375</v>
      </c>
      <c r="I231" s="38"/>
      <c r="J231" s="39" t="s">
        <v>376</v>
      </c>
      <c r="K231" s="37" t="s">
        <v>32</v>
      </c>
      <c r="L231" s="40">
        <v>20.267499999999998</v>
      </c>
      <c r="M231" s="41">
        <v>0</v>
      </c>
      <c r="N231" s="40">
        <f>L231*(1+M231/100)</f>
        <v>20.267499999999998</v>
      </c>
      <c r="O231" s="95"/>
      <c r="P231" s="42">
        <f>N231*O231</f>
        <v>0</v>
      </c>
      <c r="Q231" s="43">
        <v>6.0000000000000001E-3</v>
      </c>
      <c r="R231" s="44">
        <f>N231*Q231</f>
        <v>0.12160499999999999</v>
      </c>
      <c r="S231" s="43"/>
      <c r="T231" s="44">
        <f>N231*S231</f>
        <v>0</v>
      </c>
      <c r="U231" s="42">
        <v>21</v>
      </c>
      <c r="V231" s="42">
        <f>P231*(U231/100)</f>
        <v>0</v>
      </c>
      <c r="W231" s="42">
        <f>P231+V231</f>
        <v>0</v>
      </c>
      <c r="X231" s="39"/>
      <c r="Y231" s="38" t="s">
        <v>33</v>
      </c>
      <c r="Z231" s="38" t="s">
        <v>364</v>
      </c>
    </row>
    <row r="232" spans="6:26" s="45" customFormat="1" ht="11.25" outlineLevel="3" x14ac:dyDescent="0.25">
      <c r="F232" s="46"/>
      <c r="G232" s="47"/>
      <c r="H232" s="47"/>
      <c r="I232" s="47"/>
      <c r="J232" s="48" t="s">
        <v>377</v>
      </c>
      <c r="K232" s="47"/>
      <c r="L232" s="49">
        <v>20.267499999999998</v>
      </c>
      <c r="M232" s="50"/>
      <c r="N232" s="51"/>
      <c r="O232" s="50"/>
      <c r="P232" s="52"/>
      <c r="Q232" s="53"/>
      <c r="R232" s="50"/>
      <c r="S232" s="50"/>
      <c r="T232" s="50"/>
      <c r="U232" s="54" t="s">
        <v>22</v>
      </c>
      <c r="V232" s="50"/>
      <c r="W232" s="50"/>
      <c r="X232" s="48"/>
      <c r="Y232" s="47"/>
      <c r="Z232" s="47"/>
    </row>
    <row r="233" spans="6:26" s="35" customFormat="1" ht="12" outlineLevel="2" x14ac:dyDescent="0.2">
      <c r="F233" s="36">
        <v>7</v>
      </c>
      <c r="G233" s="37" t="s">
        <v>29</v>
      </c>
      <c r="H233" s="38" t="s">
        <v>378</v>
      </c>
      <c r="I233" s="38"/>
      <c r="J233" s="39" t="s">
        <v>379</v>
      </c>
      <c r="K233" s="37" t="s">
        <v>32</v>
      </c>
      <c r="L233" s="40">
        <v>170.43799999999999</v>
      </c>
      <c r="M233" s="41">
        <v>0</v>
      </c>
      <c r="N233" s="40">
        <f>L233*(1+M233/100)</f>
        <v>170.43799999999999</v>
      </c>
      <c r="O233" s="95"/>
      <c r="P233" s="42">
        <f>N233*O233</f>
        <v>0</v>
      </c>
      <c r="Q233" s="43">
        <v>1E-4</v>
      </c>
      <c r="R233" s="44">
        <f>N233*Q233</f>
        <v>1.7043800000000001E-2</v>
      </c>
      <c r="S233" s="43"/>
      <c r="T233" s="44">
        <f>N233*S233</f>
        <v>0</v>
      </c>
      <c r="U233" s="42">
        <v>21</v>
      </c>
      <c r="V233" s="42">
        <f>P233*(U233/100)</f>
        <v>0</v>
      </c>
      <c r="W233" s="42">
        <f>P233+V233</f>
        <v>0</v>
      </c>
      <c r="X233" s="39"/>
      <c r="Y233" s="38" t="s">
        <v>33</v>
      </c>
      <c r="Z233" s="38" t="s">
        <v>364</v>
      </c>
    </row>
    <row r="234" spans="6:26" s="35" customFormat="1" ht="12" outlineLevel="2" x14ac:dyDescent="0.2">
      <c r="F234" s="36">
        <v>8</v>
      </c>
      <c r="G234" s="37" t="s">
        <v>29</v>
      </c>
      <c r="H234" s="38" t="s">
        <v>380</v>
      </c>
      <c r="I234" s="38"/>
      <c r="J234" s="39" t="s">
        <v>381</v>
      </c>
      <c r="K234" s="37" t="s">
        <v>32</v>
      </c>
      <c r="L234" s="40">
        <v>170.43799999999999</v>
      </c>
      <c r="M234" s="41">
        <v>0</v>
      </c>
      <c r="N234" s="40">
        <f>L234*(1+M234/100)</f>
        <v>170.43799999999999</v>
      </c>
      <c r="O234" s="95"/>
      <c r="P234" s="42">
        <f>N234*O234</f>
        <v>0</v>
      </c>
      <c r="Q234" s="43"/>
      <c r="R234" s="44">
        <f>N234*Q234</f>
        <v>0</v>
      </c>
      <c r="S234" s="43"/>
      <c r="T234" s="44">
        <f>N234*S234</f>
        <v>0</v>
      </c>
      <c r="U234" s="42">
        <v>21</v>
      </c>
      <c r="V234" s="42">
        <f>P234*(U234/100)</f>
        <v>0</v>
      </c>
      <c r="W234" s="42">
        <f>P234+V234</f>
        <v>0</v>
      </c>
      <c r="X234" s="39"/>
      <c r="Y234" s="38" t="s">
        <v>33</v>
      </c>
      <c r="Z234" s="38" t="s">
        <v>364</v>
      </c>
    </row>
    <row r="235" spans="6:26" s="45" customFormat="1" ht="11.25" outlineLevel="3" x14ac:dyDescent="0.25">
      <c r="F235" s="46"/>
      <c r="G235" s="47"/>
      <c r="H235" s="47"/>
      <c r="I235" s="47"/>
      <c r="J235" s="48" t="s">
        <v>382</v>
      </c>
      <c r="K235" s="47"/>
      <c r="L235" s="49">
        <v>104.33799999999999</v>
      </c>
      <c r="M235" s="50"/>
      <c r="N235" s="51"/>
      <c r="O235" s="50"/>
      <c r="P235" s="52"/>
      <c r="Q235" s="53"/>
      <c r="R235" s="50"/>
      <c r="S235" s="50"/>
      <c r="T235" s="50"/>
      <c r="U235" s="54" t="s">
        <v>22</v>
      </c>
      <c r="V235" s="50"/>
      <c r="W235" s="50"/>
      <c r="X235" s="48"/>
      <c r="Y235" s="47"/>
      <c r="Z235" s="47"/>
    </row>
    <row r="236" spans="6:26" s="45" customFormat="1" ht="11.25" outlineLevel="3" x14ac:dyDescent="0.25">
      <c r="F236" s="46"/>
      <c r="G236" s="47"/>
      <c r="H236" s="47"/>
      <c r="I236" s="47"/>
      <c r="J236" s="48" t="s">
        <v>259</v>
      </c>
      <c r="K236" s="47"/>
      <c r="L236" s="49">
        <v>66.099999999999994</v>
      </c>
      <c r="M236" s="50"/>
      <c r="N236" s="51"/>
      <c r="O236" s="50"/>
      <c r="P236" s="52"/>
      <c r="Q236" s="53"/>
      <c r="R236" s="50"/>
      <c r="S236" s="50"/>
      <c r="T236" s="50"/>
      <c r="U236" s="54" t="s">
        <v>22</v>
      </c>
      <c r="V236" s="50"/>
      <c r="W236" s="50"/>
      <c r="X236" s="48"/>
      <c r="Y236" s="47"/>
      <c r="Z236" s="47"/>
    </row>
    <row r="237" spans="6:26" s="35" customFormat="1" ht="24" outlineLevel="2" x14ac:dyDescent="0.2">
      <c r="F237" s="36">
        <v>9</v>
      </c>
      <c r="G237" s="37" t="s">
        <v>29</v>
      </c>
      <c r="H237" s="38" t="s">
        <v>383</v>
      </c>
      <c r="I237" s="38"/>
      <c r="J237" s="39" t="s">
        <v>384</v>
      </c>
      <c r="K237" s="37" t="s">
        <v>32</v>
      </c>
      <c r="L237" s="40">
        <v>163.30000000000001</v>
      </c>
      <c r="M237" s="41">
        <v>0</v>
      </c>
      <c r="N237" s="40">
        <f>L237*(1+M237/100)</f>
        <v>163.30000000000001</v>
      </c>
      <c r="O237" s="95"/>
      <c r="P237" s="42">
        <f>N237*O237</f>
        <v>0</v>
      </c>
      <c r="Q237" s="43"/>
      <c r="R237" s="44">
        <f>N237*Q237</f>
        <v>0</v>
      </c>
      <c r="S237" s="43"/>
      <c r="T237" s="44">
        <f>N237*S237</f>
        <v>0</v>
      </c>
      <c r="U237" s="42">
        <v>21</v>
      </c>
      <c r="V237" s="42">
        <f>P237*(U237/100)</f>
        <v>0</v>
      </c>
      <c r="W237" s="42">
        <f>P237+V237</f>
        <v>0</v>
      </c>
      <c r="X237" s="39"/>
      <c r="Y237" s="38" t="s">
        <v>33</v>
      </c>
      <c r="Z237" s="38" t="s">
        <v>364</v>
      </c>
    </row>
    <row r="238" spans="6:26" s="35" customFormat="1" ht="12" outlineLevel="2" x14ac:dyDescent="0.2">
      <c r="F238" s="36">
        <v>10</v>
      </c>
      <c r="G238" s="37" t="s">
        <v>29</v>
      </c>
      <c r="H238" s="38" t="s">
        <v>385</v>
      </c>
      <c r="I238" s="38"/>
      <c r="J238" s="39" t="s">
        <v>386</v>
      </c>
      <c r="K238" s="37" t="s">
        <v>319</v>
      </c>
      <c r="L238" s="40">
        <v>1.77</v>
      </c>
      <c r="M238" s="41">
        <v>0</v>
      </c>
      <c r="N238" s="40">
        <f>L238*(1+M238/100)</f>
        <v>1.77</v>
      </c>
      <c r="O238" s="95"/>
      <c r="P238" s="42">
        <f>N238*O238</f>
        <v>0</v>
      </c>
      <c r="Q238" s="43"/>
      <c r="R238" s="44">
        <f>N238*Q238</f>
        <v>0</v>
      </c>
      <c r="S238" s="43"/>
      <c r="T238" s="44">
        <f>N238*S238</f>
        <v>0</v>
      </c>
      <c r="U238" s="42">
        <v>21</v>
      </c>
      <c r="V238" s="42">
        <f>P238*(U238/100)</f>
        <v>0</v>
      </c>
      <c r="W238" s="42">
        <f>P238+V238</f>
        <v>0</v>
      </c>
      <c r="X238" s="39"/>
      <c r="Y238" s="38" t="s">
        <v>33</v>
      </c>
      <c r="Z238" s="38" t="s">
        <v>364</v>
      </c>
    </row>
    <row r="239" spans="6:26" s="55" customFormat="1" ht="12.75" customHeight="1" outlineLevel="2" x14ac:dyDescent="0.25">
      <c r="F239" s="56"/>
      <c r="G239" s="57"/>
      <c r="H239" s="57"/>
      <c r="I239" s="57"/>
      <c r="J239" s="58"/>
      <c r="K239" s="57"/>
      <c r="L239" s="59"/>
      <c r="M239" s="60"/>
      <c r="N239" s="59"/>
      <c r="O239" s="60"/>
      <c r="P239" s="61"/>
      <c r="Q239" s="62"/>
      <c r="R239" s="60"/>
      <c r="S239" s="60"/>
      <c r="T239" s="60"/>
      <c r="U239" s="63" t="s">
        <v>22</v>
      </c>
      <c r="V239" s="60"/>
      <c r="W239" s="60"/>
      <c r="X239" s="60"/>
      <c r="Y239" s="57"/>
      <c r="Z239" s="57"/>
    </row>
    <row r="240" spans="6:26" s="26" customFormat="1" ht="16.5" customHeight="1" outlineLevel="1" x14ac:dyDescent="0.2">
      <c r="F240" s="27"/>
      <c r="G240" s="11"/>
      <c r="H240" s="28"/>
      <c r="I240" s="28"/>
      <c r="J240" s="28" t="s">
        <v>387</v>
      </c>
      <c r="K240" s="11"/>
      <c r="L240" s="29"/>
      <c r="M240" s="30"/>
      <c r="N240" s="29"/>
      <c r="O240" s="30"/>
      <c r="P240" s="31">
        <f>SUBTOTAL(9,P241:P294)</f>
        <v>0</v>
      </c>
      <c r="Q240" s="32"/>
      <c r="R240" s="33">
        <f>SUBTOTAL(9,R241:R294)</f>
        <v>0</v>
      </c>
      <c r="S240" s="30"/>
      <c r="T240" s="33">
        <f>SUBTOTAL(9,T241:T294)</f>
        <v>0</v>
      </c>
      <c r="U240" s="34" t="s">
        <v>22</v>
      </c>
      <c r="V240" s="31">
        <f>SUBTOTAL(9,V241:V294)</f>
        <v>0</v>
      </c>
      <c r="W240" s="31">
        <f>SUBTOTAL(9,W241:W294)</f>
        <v>0</v>
      </c>
      <c r="Y240" s="12"/>
      <c r="Z240" s="12"/>
    </row>
    <row r="241" spans="6:26" s="35" customFormat="1" ht="24" outlineLevel="2" x14ac:dyDescent="0.2">
      <c r="F241" s="36">
        <v>1</v>
      </c>
      <c r="G241" s="37" t="s">
        <v>29</v>
      </c>
      <c r="H241" s="38" t="s">
        <v>389</v>
      </c>
      <c r="I241" s="38"/>
      <c r="J241" s="39" t="s">
        <v>390</v>
      </c>
      <c r="K241" s="37" t="s">
        <v>266</v>
      </c>
      <c r="L241" s="40">
        <v>1</v>
      </c>
      <c r="M241" s="41">
        <v>0</v>
      </c>
      <c r="N241" s="40">
        <f t="shared" ref="N241:N292" si="6">L241*(1+M241/100)</f>
        <v>1</v>
      </c>
      <c r="O241" s="95"/>
      <c r="P241" s="42">
        <f t="shared" ref="P241:P292" si="7">N241*O241</f>
        <v>0</v>
      </c>
      <c r="Q241" s="43"/>
      <c r="R241" s="44">
        <f t="shared" ref="R241:R292" si="8">N241*Q241</f>
        <v>0</v>
      </c>
      <c r="S241" s="43"/>
      <c r="T241" s="44">
        <f t="shared" ref="T241:T292" si="9">N241*S241</f>
        <v>0</v>
      </c>
      <c r="U241" s="42">
        <v>21</v>
      </c>
      <c r="V241" s="42">
        <f t="shared" ref="V241:V292" si="10">P241*(U241/100)</f>
        <v>0</v>
      </c>
      <c r="W241" s="42">
        <f t="shared" ref="W241:W292" si="11">P241+V241</f>
        <v>0</v>
      </c>
      <c r="X241" s="39"/>
      <c r="Y241" s="38" t="s">
        <v>33</v>
      </c>
      <c r="Z241" s="38" t="s">
        <v>388</v>
      </c>
    </row>
    <row r="242" spans="6:26" s="35" customFormat="1" ht="24" outlineLevel="2" x14ac:dyDescent="0.2">
      <c r="F242" s="36">
        <f>F241+1</f>
        <v>2</v>
      </c>
      <c r="G242" s="37" t="s">
        <v>29</v>
      </c>
      <c r="H242" s="38" t="s">
        <v>391</v>
      </c>
      <c r="I242" s="38"/>
      <c r="J242" s="39" t="s">
        <v>392</v>
      </c>
      <c r="K242" s="37" t="s">
        <v>266</v>
      </c>
      <c r="L242" s="40">
        <v>1</v>
      </c>
      <c r="M242" s="41">
        <v>0</v>
      </c>
      <c r="N242" s="40">
        <f t="shared" si="6"/>
        <v>1</v>
      </c>
      <c r="O242" s="95"/>
      <c r="P242" s="42">
        <f t="shared" si="7"/>
        <v>0</v>
      </c>
      <c r="Q242" s="43"/>
      <c r="R242" s="44">
        <f t="shared" si="8"/>
        <v>0</v>
      </c>
      <c r="S242" s="43"/>
      <c r="T242" s="44">
        <f t="shared" si="9"/>
        <v>0</v>
      </c>
      <c r="U242" s="42">
        <v>21</v>
      </c>
      <c r="V242" s="42">
        <f t="shared" si="10"/>
        <v>0</v>
      </c>
      <c r="W242" s="42">
        <f t="shared" si="11"/>
        <v>0</v>
      </c>
      <c r="X242" s="39"/>
      <c r="Y242" s="38" t="s">
        <v>33</v>
      </c>
      <c r="Z242" s="38" t="s">
        <v>388</v>
      </c>
    </row>
    <row r="243" spans="6:26" s="35" customFormat="1" ht="12" outlineLevel="2" x14ac:dyDescent="0.2">
      <c r="F243" s="36">
        <f t="shared" ref="F243:F293" si="12">F242+1</f>
        <v>3</v>
      </c>
      <c r="G243" s="37" t="s">
        <v>29</v>
      </c>
      <c r="H243" s="38" t="s">
        <v>393</v>
      </c>
      <c r="I243" s="38"/>
      <c r="J243" s="39" t="s">
        <v>394</v>
      </c>
      <c r="K243" s="37" t="s">
        <v>266</v>
      </c>
      <c r="L243" s="40">
        <v>1</v>
      </c>
      <c r="M243" s="41">
        <v>0</v>
      </c>
      <c r="N243" s="40">
        <f t="shared" si="6"/>
        <v>1</v>
      </c>
      <c r="O243" s="95"/>
      <c r="P243" s="42">
        <f t="shared" si="7"/>
        <v>0</v>
      </c>
      <c r="Q243" s="43"/>
      <c r="R243" s="44">
        <f t="shared" si="8"/>
        <v>0</v>
      </c>
      <c r="S243" s="43"/>
      <c r="T243" s="44">
        <f t="shared" si="9"/>
        <v>0</v>
      </c>
      <c r="U243" s="42">
        <v>21</v>
      </c>
      <c r="V243" s="42">
        <f t="shared" si="10"/>
        <v>0</v>
      </c>
      <c r="W243" s="42">
        <f t="shared" si="11"/>
        <v>0</v>
      </c>
      <c r="X243" s="39"/>
      <c r="Y243" s="38" t="s">
        <v>33</v>
      </c>
      <c r="Z243" s="38" t="s">
        <v>388</v>
      </c>
    </row>
    <row r="244" spans="6:26" s="35" customFormat="1" ht="24" outlineLevel="2" x14ac:dyDescent="0.2">
      <c r="F244" s="36">
        <f t="shared" si="12"/>
        <v>4</v>
      </c>
      <c r="G244" s="37" t="s">
        <v>29</v>
      </c>
      <c r="H244" s="38" t="s">
        <v>395</v>
      </c>
      <c r="I244" s="38"/>
      <c r="J244" s="39" t="s">
        <v>396</v>
      </c>
      <c r="K244" s="37" t="s">
        <v>266</v>
      </c>
      <c r="L244" s="40">
        <v>1</v>
      </c>
      <c r="M244" s="41">
        <v>0</v>
      </c>
      <c r="N244" s="40">
        <f t="shared" si="6"/>
        <v>1</v>
      </c>
      <c r="O244" s="95"/>
      <c r="P244" s="42">
        <f t="shared" si="7"/>
        <v>0</v>
      </c>
      <c r="Q244" s="43"/>
      <c r="R244" s="44">
        <f t="shared" si="8"/>
        <v>0</v>
      </c>
      <c r="S244" s="43"/>
      <c r="T244" s="44">
        <f t="shared" si="9"/>
        <v>0</v>
      </c>
      <c r="U244" s="42">
        <v>21</v>
      </c>
      <c r="V244" s="42">
        <f t="shared" si="10"/>
        <v>0</v>
      </c>
      <c r="W244" s="42">
        <f t="shared" si="11"/>
        <v>0</v>
      </c>
      <c r="X244" s="39"/>
      <c r="Y244" s="38" t="s">
        <v>33</v>
      </c>
      <c r="Z244" s="38" t="s">
        <v>388</v>
      </c>
    </row>
    <row r="245" spans="6:26" s="35" customFormat="1" ht="12" outlineLevel="2" x14ac:dyDescent="0.2">
      <c r="F245" s="36">
        <f t="shared" si="12"/>
        <v>5</v>
      </c>
      <c r="G245" s="37" t="s">
        <v>29</v>
      </c>
      <c r="H245" s="38" t="s">
        <v>397</v>
      </c>
      <c r="I245" s="38"/>
      <c r="J245" s="39" t="s">
        <v>398</v>
      </c>
      <c r="K245" s="37" t="s">
        <v>266</v>
      </c>
      <c r="L245" s="40">
        <v>1</v>
      </c>
      <c r="M245" s="41">
        <v>0</v>
      </c>
      <c r="N245" s="40">
        <f t="shared" si="6"/>
        <v>1</v>
      </c>
      <c r="O245" s="95"/>
      <c r="P245" s="42">
        <f t="shared" si="7"/>
        <v>0</v>
      </c>
      <c r="Q245" s="43"/>
      <c r="R245" s="44">
        <f t="shared" si="8"/>
        <v>0</v>
      </c>
      <c r="S245" s="43"/>
      <c r="T245" s="44">
        <f t="shared" si="9"/>
        <v>0</v>
      </c>
      <c r="U245" s="42">
        <v>21</v>
      </c>
      <c r="V245" s="42">
        <f t="shared" si="10"/>
        <v>0</v>
      </c>
      <c r="W245" s="42">
        <f t="shared" si="11"/>
        <v>0</v>
      </c>
      <c r="X245" s="39"/>
      <c r="Y245" s="38" t="s">
        <v>33</v>
      </c>
      <c r="Z245" s="38" t="s">
        <v>388</v>
      </c>
    </row>
    <row r="246" spans="6:26" s="35" customFormat="1" ht="24" outlineLevel="2" x14ac:dyDescent="0.2">
      <c r="F246" s="36">
        <f t="shared" si="12"/>
        <v>6</v>
      </c>
      <c r="G246" s="37" t="s">
        <v>29</v>
      </c>
      <c r="H246" s="38" t="s">
        <v>399</v>
      </c>
      <c r="I246" s="38"/>
      <c r="J246" s="39" t="s">
        <v>400</v>
      </c>
      <c r="K246" s="37" t="s">
        <v>266</v>
      </c>
      <c r="L246" s="40">
        <v>2</v>
      </c>
      <c r="M246" s="41">
        <v>0</v>
      </c>
      <c r="N246" s="40">
        <f t="shared" si="6"/>
        <v>2</v>
      </c>
      <c r="O246" s="95"/>
      <c r="P246" s="42">
        <f t="shared" si="7"/>
        <v>0</v>
      </c>
      <c r="Q246" s="43"/>
      <c r="R246" s="44">
        <f t="shared" si="8"/>
        <v>0</v>
      </c>
      <c r="S246" s="43"/>
      <c r="T246" s="44">
        <f t="shared" si="9"/>
        <v>0</v>
      </c>
      <c r="U246" s="42">
        <v>21</v>
      </c>
      <c r="V246" s="42">
        <f t="shared" si="10"/>
        <v>0</v>
      </c>
      <c r="W246" s="42">
        <f t="shared" si="11"/>
        <v>0</v>
      </c>
      <c r="X246" s="39"/>
      <c r="Y246" s="38" t="s">
        <v>33</v>
      </c>
      <c r="Z246" s="38" t="s">
        <v>388</v>
      </c>
    </row>
    <row r="247" spans="6:26" s="35" customFormat="1" ht="12" outlineLevel="2" x14ac:dyDescent="0.2">
      <c r="F247" s="36">
        <f t="shared" si="12"/>
        <v>7</v>
      </c>
      <c r="G247" s="37" t="s">
        <v>29</v>
      </c>
      <c r="H247" s="38" t="s">
        <v>401</v>
      </c>
      <c r="I247" s="38"/>
      <c r="J247" s="39" t="s">
        <v>402</v>
      </c>
      <c r="K247" s="37" t="s">
        <v>266</v>
      </c>
      <c r="L247" s="40">
        <v>2</v>
      </c>
      <c r="M247" s="41">
        <v>0</v>
      </c>
      <c r="N247" s="40">
        <f t="shared" si="6"/>
        <v>2</v>
      </c>
      <c r="O247" s="95"/>
      <c r="P247" s="42">
        <f t="shared" si="7"/>
        <v>0</v>
      </c>
      <c r="Q247" s="43"/>
      <c r="R247" s="44">
        <f t="shared" si="8"/>
        <v>0</v>
      </c>
      <c r="S247" s="43"/>
      <c r="T247" s="44">
        <f t="shared" si="9"/>
        <v>0</v>
      </c>
      <c r="U247" s="42">
        <v>21</v>
      </c>
      <c r="V247" s="42">
        <f t="shared" si="10"/>
        <v>0</v>
      </c>
      <c r="W247" s="42">
        <f t="shared" si="11"/>
        <v>0</v>
      </c>
      <c r="X247" s="39"/>
      <c r="Y247" s="38" t="s">
        <v>33</v>
      </c>
      <c r="Z247" s="38" t="s">
        <v>388</v>
      </c>
    </row>
    <row r="248" spans="6:26" s="35" customFormat="1" ht="12" outlineLevel="2" x14ac:dyDescent="0.2">
      <c r="F248" s="36">
        <f t="shared" si="12"/>
        <v>8</v>
      </c>
      <c r="G248" s="37" t="s">
        <v>29</v>
      </c>
      <c r="H248" s="38" t="s">
        <v>403</v>
      </c>
      <c r="I248" s="38"/>
      <c r="J248" s="39" t="s">
        <v>404</v>
      </c>
      <c r="K248" s="37" t="s">
        <v>266</v>
      </c>
      <c r="L248" s="40">
        <v>1</v>
      </c>
      <c r="M248" s="41">
        <v>0</v>
      </c>
      <c r="N248" s="40">
        <f t="shared" si="6"/>
        <v>1</v>
      </c>
      <c r="O248" s="95"/>
      <c r="P248" s="42">
        <f t="shared" si="7"/>
        <v>0</v>
      </c>
      <c r="Q248" s="43"/>
      <c r="R248" s="44">
        <f t="shared" si="8"/>
        <v>0</v>
      </c>
      <c r="S248" s="43"/>
      <c r="T248" s="44">
        <f t="shared" si="9"/>
        <v>0</v>
      </c>
      <c r="U248" s="42">
        <v>21</v>
      </c>
      <c r="V248" s="42">
        <f t="shared" si="10"/>
        <v>0</v>
      </c>
      <c r="W248" s="42">
        <f t="shared" si="11"/>
        <v>0</v>
      </c>
      <c r="X248" s="39"/>
      <c r="Y248" s="38" t="s">
        <v>33</v>
      </c>
      <c r="Z248" s="38" t="s">
        <v>388</v>
      </c>
    </row>
    <row r="249" spans="6:26" s="35" customFormat="1" ht="12" outlineLevel="2" x14ac:dyDescent="0.2">
      <c r="F249" s="36">
        <f t="shared" si="12"/>
        <v>9</v>
      </c>
      <c r="G249" s="37" t="s">
        <v>29</v>
      </c>
      <c r="H249" s="38" t="s">
        <v>405</v>
      </c>
      <c r="I249" s="38"/>
      <c r="J249" s="39" t="s">
        <v>406</v>
      </c>
      <c r="K249" s="37" t="s">
        <v>266</v>
      </c>
      <c r="L249" s="40">
        <v>1</v>
      </c>
      <c r="M249" s="41">
        <v>0</v>
      </c>
      <c r="N249" s="40">
        <f t="shared" si="6"/>
        <v>1</v>
      </c>
      <c r="O249" s="95"/>
      <c r="P249" s="42">
        <f t="shared" si="7"/>
        <v>0</v>
      </c>
      <c r="Q249" s="43"/>
      <c r="R249" s="44">
        <f t="shared" si="8"/>
        <v>0</v>
      </c>
      <c r="S249" s="43"/>
      <c r="T249" s="44">
        <f t="shared" si="9"/>
        <v>0</v>
      </c>
      <c r="U249" s="42">
        <v>21</v>
      </c>
      <c r="V249" s="42">
        <f t="shared" si="10"/>
        <v>0</v>
      </c>
      <c r="W249" s="42">
        <f t="shared" si="11"/>
        <v>0</v>
      </c>
      <c r="X249" s="39"/>
      <c r="Y249" s="38" t="s">
        <v>33</v>
      </c>
      <c r="Z249" s="38" t="s">
        <v>388</v>
      </c>
    </row>
    <row r="250" spans="6:26" s="35" customFormat="1" ht="12" outlineLevel="2" x14ac:dyDescent="0.2">
      <c r="F250" s="36">
        <f t="shared" si="12"/>
        <v>10</v>
      </c>
      <c r="G250" s="37" t="s">
        <v>29</v>
      </c>
      <c r="H250" s="38" t="s">
        <v>407</v>
      </c>
      <c r="I250" s="38"/>
      <c r="J250" s="39" t="s">
        <v>408</v>
      </c>
      <c r="K250" s="37" t="s">
        <v>266</v>
      </c>
      <c r="L250" s="40">
        <v>1</v>
      </c>
      <c r="M250" s="41">
        <v>0</v>
      </c>
      <c r="N250" s="40">
        <f t="shared" si="6"/>
        <v>1</v>
      </c>
      <c r="O250" s="95"/>
      <c r="P250" s="42">
        <f t="shared" si="7"/>
        <v>0</v>
      </c>
      <c r="Q250" s="43"/>
      <c r="R250" s="44">
        <f t="shared" si="8"/>
        <v>0</v>
      </c>
      <c r="S250" s="43"/>
      <c r="T250" s="44">
        <f t="shared" si="9"/>
        <v>0</v>
      </c>
      <c r="U250" s="42">
        <v>21</v>
      </c>
      <c r="V250" s="42">
        <f t="shared" si="10"/>
        <v>0</v>
      </c>
      <c r="W250" s="42">
        <f t="shared" si="11"/>
        <v>0</v>
      </c>
      <c r="X250" s="39"/>
      <c r="Y250" s="38" t="s">
        <v>33</v>
      </c>
      <c r="Z250" s="38" t="s">
        <v>388</v>
      </c>
    </row>
    <row r="251" spans="6:26" s="35" customFormat="1" ht="12" outlineLevel="2" x14ac:dyDescent="0.2">
      <c r="F251" s="36">
        <f t="shared" si="12"/>
        <v>11</v>
      </c>
      <c r="G251" s="37" t="s">
        <v>29</v>
      </c>
      <c r="H251" s="38" t="s">
        <v>409</v>
      </c>
      <c r="I251" s="38"/>
      <c r="J251" s="39" t="s">
        <v>410</v>
      </c>
      <c r="K251" s="37" t="s">
        <v>60</v>
      </c>
      <c r="L251" s="40">
        <v>4</v>
      </c>
      <c r="M251" s="41">
        <v>0</v>
      </c>
      <c r="N251" s="40">
        <f t="shared" si="6"/>
        <v>4</v>
      </c>
      <c r="O251" s="95"/>
      <c r="P251" s="42">
        <f t="shared" si="7"/>
        <v>0</v>
      </c>
      <c r="Q251" s="43"/>
      <c r="R251" s="44">
        <f t="shared" si="8"/>
        <v>0</v>
      </c>
      <c r="S251" s="43"/>
      <c r="T251" s="44">
        <f t="shared" si="9"/>
        <v>0</v>
      </c>
      <c r="U251" s="42">
        <v>21</v>
      </c>
      <c r="V251" s="42">
        <f t="shared" si="10"/>
        <v>0</v>
      </c>
      <c r="W251" s="42">
        <f t="shared" si="11"/>
        <v>0</v>
      </c>
      <c r="X251" s="39"/>
      <c r="Y251" s="38" t="s">
        <v>33</v>
      </c>
      <c r="Z251" s="38" t="s">
        <v>388</v>
      </c>
    </row>
    <row r="252" spans="6:26" s="35" customFormat="1" ht="12" outlineLevel="2" x14ac:dyDescent="0.2">
      <c r="F252" s="36">
        <f t="shared" si="12"/>
        <v>12</v>
      </c>
      <c r="G252" s="37" t="s">
        <v>29</v>
      </c>
      <c r="H252" s="38" t="s">
        <v>411</v>
      </c>
      <c r="I252" s="38"/>
      <c r="J252" s="39" t="s">
        <v>412</v>
      </c>
      <c r="K252" s="37" t="s">
        <v>60</v>
      </c>
      <c r="L252" s="40">
        <v>69</v>
      </c>
      <c r="M252" s="41">
        <v>0</v>
      </c>
      <c r="N252" s="40">
        <f t="shared" si="6"/>
        <v>69</v>
      </c>
      <c r="O252" s="95"/>
      <c r="P252" s="42">
        <f t="shared" si="7"/>
        <v>0</v>
      </c>
      <c r="Q252" s="43"/>
      <c r="R252" s="44">
        <f t="shared" si="8"/>
        <v>0</v>
      </c>
      <c r="S252" s="43"/>
      <c r="T252" s="44">
        <f t="shared" si="9"/>
        <v>0</v>
      </c>
      <c r="U252" s="42">
        <v>21</v>
      </c>
      <c r="V252" s="42">
        <f t="shared" si="10"/>
        <v>0</v>
      </c>
      <c r="W252" s="42">
        <f t="shared" si="11"/>
        <v>0</v>
      </c>
      <c r="X252" s="39"/>
      <c r="Y252" s="38" t="s">
        <v>33</v>
      </c>
      <c r="Z252" s="38" t="s">
        <v>388</v>
      </c>
    </row>
    <row r="253" spans="6:26" s="35" customFormat="1" ht="12" outlineLevel="2" x14ac:dyDescent="0.2">
      <c r="F253" s="36">
        <f t="shared" si="12"/>
        <v>13</v>
      </c>
      <c r="G253" s="37" t="s">
        <v>29</v>
      </c>
      <c r="H253" s="38" t="s">
        <v>413</v>
      </c>
      <c r="I253" s="38"/>
      <c r="J253" s="39" t="s">
        <v>414</v>
      </c>
      <c r="K253" s="37" t="s">
        <v>60</v>
      </c>
      <c r="L253" s="40">
        <v>8</v>
      </c>
      <c r="M253" s="41">
        <v>0</v>
      </c>
      <c r="N253" s="40">
        <f t="shared" si="6"/>
        <v>8</v>
      </c>
      <c r="O253" s="95"/>
      <c r="P253" s="42">
        <f t="shared" si="7"/>
        <v>0</v>
      </c>
      <c r="Q253" s="43"/>
      <c r="R253" s="44">
        <f t="shared" si="8"/>
        <v>0</v>
      </c>
      <c r="S253" s="43"/>
      <c r="T253" s="44">
        <f t="shared" si="9"/>
        <v>0</v>
      </c>
      <c r="U253" s="42">
        <v>21</v>
      </c>
      <c r="V253" s="42">
        <f t="shared" si="10"/>
        <v>0</v>
      </c>
      <c r="W253" s="42">
        <f t="shared" si="11"/>
        <v>0</v>
      </c>
      <c r="X253" s="39"/>
      <c r="Y253" s="38" t="s">
        <v>33</v>
      </c>
      <c r="Z253" s="38" t="s">
        <v>388</v>
      </c>
    </row>
    <row r="254" spans="6:26" s="35" customFormat="1" ht="12" outlineLevel="2" x14ac:dyDescent="0.2">
      <c r="F254" s="36">
        <f t="shared" si="12"/>
        <v>14</v>
      </c>
      <c r="G254" s="37" t="s">
        <v>29</v>
      </c>
      <c r="H254" s="38" t="s">
        <v>415</v>
      </c>
      <c r="I254" s="38"/>
      <c r="J254" s="39" t="s">
        <v>416</v>
      </c>
      <c r="K254" s="37" t="s">
        <v>60</v>
      </c>
      <c r="L254" s="40">
        <v>5</v>
      </c>
      <c r="M254" s="41">
        <v>0</v>
      </c>
      <c r="N254" s="40">
        <f t="shared" si="6"/>
        <v>5</v>
      </c>
      <c r="O254" s="95"/>
      <c r="P254" s="42">
        <f t="shared" si="7"/>
        <v>0</v>
      </c>
      <c r="Q254" s="43"/>
      <c r="R254" s="44">
        <f t="shared" si="8"/>
        <v>0</v>
      </c>
      <c r="S254" s="43"/>
      <c r="T254" s="44">
        <f t="shared" si="9"/>
        <v>0</v>
      </c>
      <c r="U254" s="42">
        <v>21</v>
      </c>
      <c r="V254" s="42">
        <f t="shared" si="10"/>
        <v>0</v>
      </c>
      <c r="W254" s="42">
        <f t="shared" si="11"/>
        <v>0</v>
      </c>
      <c r="X254" s="39"/>
      <c r="Y254" s="38" t="s">
        <v>33</v>
      </c>
      <c r="Z254" s="38" t="s">
        <v>388</v>
      </c>
    </row>
    <row r="255" spans="6:26" s="35" customFormat="1" ht="12" outlineLevel="2" x14ac:dyDescent="0.2">
      <c r="F255" s="36">
        <f t="shared" si="12"/>
        <v>15</v>
      </c>
      <c r="G255" s="37" t="s">
        <v>29</v>
      </c>
      <c r="H255" s="38" t="s">
        <v>417</v>
      </c>
      <c r="I255" s="38"/>
      <c r="J255" s="39" t="s">
        <v>418</v>
      </c>
      <c r="K255" s="37" t="s">
        <v>60</v>
      </c>
      <c r="L255" s="40">
        <v>9</v>
      </c>
      <c r="M255" s="41">
        <v>0</v>
      </c>
      <c r="N255" s="40">
        <f t="shared" si="6"/>
        <v>9</v>
      </c>
      <c r="O255" s="95"/>
      <c r="P255" s="42">
        <f t="shared" si="7"/>
        <v>0</v>
      </c>
      <c r="Q255" s="43"/>
      <c r="R255" s="44">
        <f t="shared" si="8"/>
        <v>0</v>
      </c>
      <c r="S255" s="43"/>
      <c r="T255" s="44">
        <f t="shared" si="9"/>
        <v>0</v>
      </c>
      <c r="U255" s="42">
        <v>21</v>
      </c>
      <c r="V255" s="42">
        <f t="shared" si="10"/>
        <v>0</v>
      </c>
      <c r="W255" s="42">
        <f t="shared" si="11"/>
        <v>0</v>
      </c>
      <c r="X255" s="39"/>
      <c r="Y255" s="38" t="s">
        <v>33</v>
      </c>
      <c r="Z255" s="38" t="s">
        <v>388</v>
      </c>
    </row>
    <row r="256" spans="6:26" s="35" customFormat="1" ht="12" outlineLevel="2" x14ac:dyDescent="0.2">
      <c r="F256" s="36">
        <f t="shared" si="12"/>
        <v>16</v>
      </c>
      <c r="G256" s="37" t="s">
        <v>29</v>
      </c>
      <c r="H256" s="38" t="s">
        <v>419</v>
      </c>
      <c r="I256" s="38"/>
      <c r="J256" s="39" t="s">
        <v>420</v>
      </c>
      <c r="K256" s="37" t="s">
        <v>60</v>
      </c>
      <c r="L256" s="40">
        <v>69</v>
      </c>
      <c r="M256" s="41">
        <v>0</v>
      </c>
      <c r="N256" s="40">
        <f t="shared" si="6"/>
        <v>69</v>
      </c>
      <c r="O256" s="95"/>
      <c r="P256" s="42">
        <f t="shared" si="7"/>
        <v>0</v>
      </c>
      <c r="Q256" s="43"/>
      <c r="R256" s="44">
        <f t="shared" si="8"/>
        <v>0</v>
      </c>
      <c r="S256" s="43"/>
      <c r="T256" s="44">
        <f t="shared" si="9"/>
        <v>0</v>
      </c>
      <c r="U256" s="42">
        <v>21</v>
      </c>
      <c r="V256" s="42">
        <f t="shared" si="10"/>
        <v>0</v>
      </c>
      <c r="W256" s="42">
        <f t="shared" si="11"/>
        <v>0</v>
      </c>
      <c r="X256" s="39"/>
      <c r="Y256" s="38" t="s">
        <v>33</v>
      </c>
      <c r="Z256" s="38" t="s">
        <v>388</v>
      </c>
    </row>
    <row r="257" spans="6:26" s="35" customFormat="1" ht="12" outlineLevel="2" x14ac:dyDescent="0.2">
      <c r="F257" s="36">
        <f t="shared" si="12"/>
        <v>17</v>
      </c>
      <c r="G257" s="37" t="s">
        <v>29</v>
      </c>
      <c r="H257" s="38" t="s">
        <v>421</v>
      </c>
      <c r="I257" s="38"/>
      <c r="J257" s="39" t="s">
        <v>422</v>
      </c>
      <c r="K257" s="37" t="s">
        <v>60</v>
      </c>
      <c r="L257" s="40">
        <v>8</v>
      </c>
      <c r="M257" s="41">
        <v>0</v>
      </c>
      <c r="N257" s="40">
        <f t="shared" si="6"/>
        <v>8</v>
      </c>
      <c r="O257" s="95"/>
      <c r="P257" s="42">
        <f t="shared" si="7"/>
        <v>0</v>
      </c>
      <c r="Q257" s="43"/>
      <c r="R257" s="44">
        <f t="shared" si="8"/>
        <v>0</v>
      </c>
      <c r="S257" s="43"/>
      <c r="T257" s="44">
        <f t="shared" si="9"/>
        <v>0</v>
      </c>
      <c r="U257" s="42">
        <v>21</v>
      </c>
      <c r="V257" s="42">
        <f t="shared" si="10"/>
        <v>0</v>
      </c>
      <c r="W257" s="42">
        <f t="shared" si="11"/>
        <v>0</v>
      </c>
      <c r="X257" s="39"/>
      <c r="Y257" s="38" t="s">
        <v>33</v>
      </c>
      <c r="Z257" s="38" t="s">
        <v>388</v>
      </c>
    </row>
    <row r="258" spans="6:26" s="35" customFormat="1" ht="12" outlineLevel="2" x14ac:dyDescent="0.2">
      <c r="F258" s="36">
        <f t="shared" si="12"/>
        <v>18</v>
      </c>
      <c r="G258" s="37" t="s">
        <v>29</v>
      </c>
      <c r="H258" s="38" t="s">
        <v>423</v>
      </c>
      <c r="I258" s="38"/>
      <c r="J258" s="39" t="s">
        <v>424</v>
      </c>
      <c r="K258" s="37" t="s">
        <v>425</v>
      </c>
      <c r="L258" s="40">
        <v>30</v>
      </c>
      <c r="M258" s="41">
        <v>0</v>
      </c>
      <c r="N258" s="40">
        <f t="shared" si="6"/>
        <v>30</v>
      </c>
      <c r="O258" s="95"/>
      <c r="P258" s="42">
        <f t="shared" si="7"/>
        <v>0</v>
      </c>
      <c r="Q258" s="43"/>
      <c r="R258" s="44">
        <f t="shared" si="8"/>
        <v>0</v>
      </c>
      <c r="S258" s="43"/>
      <c r="T258" s="44">
        <f t="shared" si="9"/>
        <v>0</v>
      </c>
      <c r="U258" s="42">
        <v>21</v>
      </c>
      <c r="V258" s="42">
        <f t="shared" si="10"/>
        <v>0</v>
      </c>
      <c r="W258" s="42">
        <f t="shared" si="11"/>
        <v>0</v>
      </c>
      <c r="X258" s="39"/>
      <c r="Y258" s="38" t="s">
        <v>33</v>
      </c>
      <c r="Z258" s="38" t="s">
        <v>388</v>
      </c>
    </row>
    <row r="259" spans="6:26" s="35" customFormat="1" ht="12" outlineLevel="2" x14ac:dyDescent="0.2">
      <c r="F259" s="36">
        <f t="shared" si="12"/>
        <v>19</v>
      </c>
      <c r="G259" s="37" t="s">
        <v>29</v>
      </c>
      <c r="H259" s="38" t="s">
        <v>426</v>
      </c>
      <c r="I259" s="38"/>
      <c r="J259" s="39" t="s">
        <v>427</v>
      </c>
      <c r="K259" s="37" t="s">
        <v>425</v>
      </c>
      <c r="L259" s="40">
        <v>4</v>
      </c>
      <c r="M259" s="41">
        <v>0</v>
      </c>
      <c r="N259" s="40">
        <f t="shared" si="6"/>
        <v>4</v>
      </c>
      <c r="O259" s="95"/>
      <c r="P259" s="42">
        <f t="shared" si="7"/>
        <v>0</v>
      </c>
      <c r="Q259" s="43"/>
      <c r="R259" s="44">
        <f t="shared" si="8"/>
        <v>0</v>
      </c>
      <c r="S259" s="43"/>
      <c r="T259" s="44">
        <f t="shared" si="9"/>
        <v>0</v>
      </c>
      <c r="U259" s="42">
        <v>21</v>
      </c>
      <c r="V259" s="42">
        <f t="shared" si="10"/>
        <v>0</v>
      </c>
      <c r="W259" s="42">
        <f t="shared" si="11"/>
        <v>0</v>
      </c>
      <c r="X259" s="39"/>
      <c r="Y259" s="38" t="s">
        <v>33</v>
      </c>
      <c r="Z259" s="38" t="s">
        <v>388</v>
      </c>
    </row>
    <row r="260" spans="6:26" s="35" customFormat="1" ht="12" outlineLevel="2" x14ac:dyDescent="0.2">
      <c r="F260" s="36">
        <f t="shared" si="12"/>
        <v>20</v>
      </c>
      <c r="G260" s="37" t="s">
        <v>29</v>
      </c>
      <c r="H260" s="38" t="s">
        <v>428</v>
      </c>
      <c r="I260" s="38"/>
      <c r="J260" s="39" t="s">
        <v>429</v>
      </c>
      <c r="K260" s="37" t="s">
        <v>425</v>
      </c>
      <c r="L260" s="40">
        <v>3</v>
      </c>
      <c r="M260" s="41">
        <v>0</v>
      </c>
      <c r="N260" s="40">
        <f t="shared" si="6"/>
        <v>3</v>
      </c>
      <c r="O260" s="95"/>
      <c r="P260" s="42">
        <f t="shared" si="7"/>
        <v>0</v>
      </c>
      <c r="Q260" s="43"/>
      <c r="R260" s="44">
        <f t="shared" si="8"/>
        <v>0</v>
      </c>
      <c r="S260" s="43"/>
      <c r="T260" s="44">
        <f t="shared" si="9"/>
        <v>0</v>
      </c>
      <c r="U260" s="42">
        <v>21</v>
      </c>
      <c r="V260" s="42">
        <f t="shared" si="10"/>
        <v>0</v>
      </c>
      <c r="W260" s="42">
        <f t="shared" si="11"/>
        <v>0</v>
      </c>
      <c r="X260" s="39"/>
      <c r="Y260" s="38" t="s">
        <v>33</v>
      </c>
      <c r="Z260" s="38" t="s">
        <v>388</v>
      </c>
    </row>
    <row r="261" spans="6:26" s="35" customFormat="1" ht="12" outlineLevel="2" x14ac:dyDescent="0.2">
      <c r="F261" s="36">
        <f t="shared" si="12"/>
        <v>21</v>
      </c>
      <c r="G261" s="37" t="s">
        <v>29</v>
      </c>
      <c r="H261" s="38" t="s">
        <v>430</v>
      </c>
      <c r="I261" s="38"/>
      <c r="J261" s="39" t="s">
        <v>431</v>
      </c>
      <c r="K261" s="37" t="s">
        <v>425</v>
      </c>
      <c r="L261" s="40">
        <v>3</v>
      </c>
      <c r="M261" s="41">
        <v>0</v>
      </c>
      <c r="N261" s="40">
        <f t="shared" si="6"/>
        <v>3</v>
      </c>
      <c r="O261" s="95"/>
      <c r="P261" s="42">
        <f t="shared" si="7"/>
        <v>0</v>
      </c>
      <c r="Q261" s="43"/>
      <c r="R261" s="44">
        <f t="shared" si="8"/>
        <v>0</v>
      </c>
      <c r="S261" s="43"/>
      <c r="T261" s="44">
        <f t="shared" si="9"/>
        <v>0</v>
      </c>
      <c r="U261" s="42">
        <v>21</v>
      </c>
      <c r="V261" s="42">
        <f t="shared" si="10"/>
        <v>0</v>
      </c>
      <c r="W261" s="42">
        <f t="shared" si="11"/>
        <v>0</v>
      </c>
      <c r="X261" s="39"/>
      <c r="Y261" s="38" t="s">
        <v>33</v>
      </c>
      <c r="Z261" s="38" t="s">
        <v>388</v>
      </c>
    </row>
    <row r="262" spans="6:26" s="35" customFormat="1" ht="12" outlineLevel="2" x14ac:dyDescent="0.2">
      <c r="F262" s="36">
        <f t="shared" si="12"/>
        <v>22</v>
      </c>
      <c r="G262" s="37" t="s">
        <v>29</v>
      </c>
      <c r="H262" s="38" t="s">
        <v>432</v>
      </c>
      <c r="I262" s="38"/>
      <c r="J262" s="39" t="s">
        <v>433</v>
      </c>
      <c r="K262" s="37" t="s">
        <v>425</v>
      </c>
      <c r="L262" s="40">
        <v>3</v>
      </c>
      <c r="M262" s="41">
        <v>0</v>
      </c>
      <c r="N262" s="40">
        <f t="shared" si="6"/>
        <v>3</v>
      </c>
      <c r="O262" s="95"/>
      <c r="P262" s="42">
        <f t="shared" si="7"/>
        <v>0</v>
      </c>
      <c r="Q262" s="43"/>
      <c r="R262" s="44">
        <f t="shared" si="8"/>
        <v>0</v>
      </c>
      <c r="S262" s="43"/>
      <c r="T262" s="44">
        <f t="shared" si="9"/>
        <v>0</v>
      </c>
      <c r="U262" s="42">
        <v>21</v>
      </c>
      <c r="V262" s="42">
        <f t="shared" si="10"/>
        <v>0</v>
      </c>
      <c r="W262" s="42">
        <f t="shared" si="11"/>
        <v>0</v>
      </c>
      <c r="X262" s="39"/>
      <c r="Y262" s="38" t="s">
        <v>33</v>
      </c>
      <c r="Z262" s="38" t="s">
        <v>388</v>
      </c>
    </row>
    <row r="263" spans="6:26" s="35" customFormat="1" ht="12" outlineLevel="2" x14ac:dyDescent="0.2">
      <c r="F263" s="36">
        <f t="shared" si="12"/>
        <v>23</v>
      </c>
      <c r="G263" s="37" t="s">
        <v>29</v>
      </c>
      <c r="H263" s="38" t="s">
        <v>434</v>
      </c>
      <c r="I263" s="38"/>
      <c r="J263" s="39" t="s">
        <v>435</v>
      </c>
      <c r="K263" s="37" t="s">
        <v>425</v>
      </c>
      <c r="L263" s="40">
        <v>5</v>
      </c>
      <c r="M263" s="41">
        <v>0</v>
      </c>
      <c r="N263" s="40">
        <f t="shared" si="6"/>
        <v>5</v>
      </c>
      <c r="O263" s="95"/>
      <c r="P263" s="42">
        <f t="shared" si="7"/>
        <v>0</v>
      </c>
      <c r="Q263" s="43"/>
      <c r="R263" s="44">
        <f t="shared" si="8"/>
        <v>0</v>
      </c>
      <c r="S263" s="43"/>
      <c r="T263" s="44">
        <f t="shared" si="9"/>
        <v>0</v>
      </c>
      <c r="U263" s="42">
        <v>21</v>
      </c>
      <c r="V263" s="42">
        <f t="shared" si="10"/>
        <v>0</v>
      </c>
      <c r="W263" s="42">
        <f t="shared" si="11"/>
        <v>0</v>
      </c>
      <c r="X263" s="39"/>
      <c r="Y263" s="38" t="s">
        <v>33</v>
      </c>
      <c r="Z263" s="38" t="s">
        <v>388</v>
      </c>
    </row>
    <row r="264" spans="6:26" s="35" customFormat="1" ht="12" outlineLevel="2" x14ac:dyDescent="0.2">
      <c r="F264" s="36">
        <f t="shared" si="12"/>
        <v>24</v>
      </c>
      <c r="G264" s="37" t="s">
        <v>29</v>
      </c>
      <c r="H264" s="38" t="s">
        <v>436</v>
      </c>
      <c r="I264" s="38"/>
      <c r="J264" s="39" t="s">
        <v>437</v>
      </c>
      <c r="K264" s="37" t="s">
        <v>425</v>
      </c>
      <c r="L264" s="40">
        <v>3</v>
      </c>
      <c r="M264" s="41">
        <v>0</v>
      </c>
      <c r="N264" s="40">
        <f t="shared" si="6"/>
        <v>3</v>
      </c>
      <c r="O264" s="95"/>
      <c r="P264" s="42">
        <f t="shared" si="7"/>
        <v>0</v>
      </c>
      <c r="Q264" s="43"/>
      <c r="R264" s="44">
        <f t="shared" si="8"/>
        <v>0</v>
      </c>
      <c r="S264" s="43"/>
      <c r="T264" s="44">
        <f t="shared" si="9"/>
        <v>0</v>
      </c>
      <c r="U264" s="42">
        <v>21</v>
      </c>
      <c r="V264" s="42">
        <f t="shared" si="10"/>
        <v>0</v>
      </c>
      <c r="W264" s="42">
        <f t="shared" si="11"/>
        <v>0</v>
      </c>
      <c r="X264" s="39"/>
      <c r="Y264" s="38" t="s">
        <v>33</v>
      </c>
      <c r="Z264" s="38" t="s">
        <v>388</v>
      </c>
    </row>
    <row r="265" spans="6:26" s="35" customFormat="1" ht="12" outlineLevel="2" x14ac:dyDescent="0.2">
      <c r="F265" s="36">
        <f t="shared" si="12"/>
        <v>25</v>
      </c>
      <c r="G265" s="37" t="s">
        <v>29</v>
      </c>
      <c r="H265" s="38" t="s">
        <v>438</v>
      </c>
      <c r="I265" s="38"/>
      <c r="J265" s="39" t="s">
        <v>439</v>
      </c>
      <c r="K265" s="37" t="s">
        <v>425</v>
      </c>
      <c r="L265" s="40">
        <v>5</v>
      </c>
      <c r="M265" s="41">
        <v>0</v>
      </c>
      <c r="N265" s="40">
        <f t="shared" si="6"/>
        <v>5</v>
      </c>
      <c r="O265" s="95"/>
      <c r="P265" s="42">
        <f t="shared" si="7"/>
        <v>0</v>
      </c>
      <c r="Q265" s="43"/>
      <c r="R265" s="44">
        <f t="shared" si="8"/>
        <v>0</v>
      </c>
      <c r="S265" s="43"/>
      <c r="T265" s="44">
        <f t="shared" si="9"/>
        <v>0</v>
      </c>
      <c r="U265" s="42">
        <v>21</v>
      </c>
      <c r="V265" s="42">
        <f t="shared" si="10"/>
        <v>0</v>
      </c>
      <c r="W265" s="42">
        <f t="shared" si="11"/>
        <v>0</v>
      </c>
      <c r="X265" s="39"/>
      <c r="Y265" s="38" t="s">
        <v>33</v>
      </c>
      <c r="Z265" s="38" t="s">
        <v>388</v>
      </c>
    </row>
    <row r="266" spans="6:26" s="35" customFormat="1" ht="12" outlineLevel="2" x14ac:dyDescent="0.2">
      <c r="F266" s="36">
        <f t="shared" si="12"/>
        <v>26</v>
      </c>
      <c r="G266" s="37" t="s">
        <v>29</v>
      </c>
      <c r="H266" s="38" t="s">
        <v>440</v>
      </c>
      <c r="I266" s="38"/>
      <c r="J266" s="39" t="s">
        <v>441</v>
      </c>
      <c r="K266" s="37" t="s">
        <v>425</v>
      </c>
      <c r="L266" s="40">
        <v>1</v>
      </c>
      <c r="M266" s="41">
        <v>0</v>
      </c>
      <c r="N266" s="40">
        <f t="shared" si="6"/>
        <v>1</v>
      </c>
      <c r="O266" s="95"/>
      <c r="P266" s="42">
        <f t="shared" si="7"/>
        <v>0</v>
      </c>
      <c r="Q266" s="43"/>
      <c r="R266" s="44">
        <f t="shared" si="8"/>
        <v>0</v>
      </c>
      <c r="S266" s="43"/>
      <c r="T266" s="44">
        <f t="shared" si="9"/>
        <v>0</v>
      </c>
      <c r="U266" s="42">
        <v>21</v>
      </c>
      <c r="V266" s="42">
        <f t="shared" si="10"/>
        <v>0</v>
      </c>
      <c r="W266" s="42">
        <f t="shared" si="11"/>
        <v>0</v>
      </c>
      <c r="X266" s="39"/>
      <c r="Y266" s="38" t="s">
        <v>33</v>
      </c>
      <c r="Z266" s="38" t="s">
        <v>388</v>
      </c>
    </row>
    <row r="267" spans="6:26" s="35" customFormat="1" ht="12" outlineLevel="2" x14ac:dyDescent="0.2">
      <c r="F267" s="36">
        <f t="shared" si="12"/>
        <v>27</v>
      </c>
      <c r="G267" s="37" t="s">
        <v>29</v>
      </c>
      <c r="H267" s="38" t="s">
        <v>442</v>
      </c>
      <c r="I267" s="38"/>
      <c r="J267" s="39" t="s">
        <v>443</v>
      </c>
      <c r="K267" s="37" t="s">
        <v>425</v>
      </c>
      <c r="L267" s="40">
        <v>1</v>
      </c>
      <c r="M267" s="41">
        <v>0</v>
      </c>
      <c r="N267" s="40">
        <f t="shared" si="6"/>
        <v>1</v>
      </c>
      <c r="O267" s="95"/>
      <c r="P267" s="42">
        <f t="shared" si="7"/>
        <v>0</v>
      </c>
      <c r="Q267" s="43"/>
      <c r="R267" s="44">
        <f t="shared" si="8"/>
        <v>0</v>
      </c>
      <c r="S267" s="43"/>
      <c r="T267" s="44">
        <f t="shared" si="9"/>
        <v>0</v>
      </c>
      <c r="U267" s="42">
        <v>21</v>
      </c>
      <c r="V267" s="42">
        <f t="shared" si="10"/>
        <v>0</v>
      </c>
      <c r="W267" s="42">
        <f t="shared" si="11"/>
        <v>0</v>
      </c>
      <c r="X267" s="39"/>
      <c r="Y267" s="38" t="s">
        <v>33</v>
      </c>
      <c r="Z267" s="38" t="s">
        <v>388</v>
      </c>
    </row>
    <row r="268" spans="6:26" s="35" customFormat="1" ht="12" outlineLevel="2" x14ac:dyDescent="0.2">
      <c r="F268" s="36">
        <f t="shared" si="12"/>
        <v>28</v>
      </c>
      <c r="G268" s="37" t="s">
        <v>29</v>
      </c>
      <c r="H268" s="38" t="s">
        <v>444</v>
      </c>
      <c r="I268" s="38"/>
      <c r="J268" s="39" t="s">
        <v>445</v>
      </c>
      <c r="K268" s="37" t="s">
        <v>425</v>
      </c>
      <c r="L268" s="40">
        <v>1</v>
      </c>
      <c r="M268" s="41">
        <v>0</v>
      </c>
      <c r="N268" s="40">
        <f t="shared" si="6"/>
        <v>1</v>
      </c>
      <c r="O268" s="95"/>
      <c r="P268" s="42">
        <f t="shared" si="7"/>
        <v>0</v>
      </c>
      <c r="Q268" s="43"/>
      <c r="R268" s="44">
        <f t="shared" si="8"/>
        <v>0</v>
      </c>
      <c r="S268" s="43"/>
      <c r="T268" s="44">
        <f t="shared" si="9"/>
        <v>0</v>
      </c>
      <c r="U268" s="42">
        <v>21</v>
      </c>
      <c r="V268" s="42">
        <f t="shared" si="10"/>
        <v>0</v>
      </c>
      <c r="W268" s="42">
        <f t="shared" si="11"/>
        <v>0</v>
      </c>
      <c r="X268" s="39"/>
      <c r="Y268" s="38" t="s">
        <v>33</v>
      </c>
      <c r="Z268" s="38" t="s">
        <v>388</v>
      </c>
    </row>
    <row r="269" spans="6:26" s="35" customFormat="1" ht="12" outlineLevel="2" x14ac:dyDescent="0.2">
      <c r="F269" s="36">
        <f t="shared" si="12"/>
        <v>29</v>
      </c>
      <c r="G269" s="37" t="s">
        <v>29</v>
      </c>
      <c r="H269" s="38" t="s">
        <v>446</v>
      </c>
      <c r="I269" s="38"/>
      <c r="J269" s="39" t="s">
        <v>447</v>
      </c>
      <c r="K269" s="37" t="s">
        <v>425</v>
      </c>
      <c r="L269" s="40">
        <v>1</v>
      </c>
      <c r="M269" s="41">
        <v>0</v>
      </c>
      <c r="N269" s="40">
        <f t="shared" si="6"/>
        <v>1</v>
      </c>
      <c r="O269" s="95"/>
      <c r="P269" s="42">
        <f t="shared" si="7"/>
        <v>0</v>
      </c>
      <c r="Q269" s="43"/>
      <c r="R269" s="44">
        <f t="shared" si="8"/>
        <v>0</v>
      </c>
      <c r="S269" s="43"/>
      <c r="T269" s="44">
        <f t="shared" si="9"/>
        <v>0</v>
      </c>
      <c r="U269" s="42">
        <v>21</v>
      </c>
      <c r="V269" s="42">
        <f t="shared" si="10"/>
        <v>0</v>
      </c>
      <c r="W269" s="42">
        <f t="shared" si="11"/>
        <v>0</v>
      </c>
      <c r="X269" s="39"/>
      <c r="Y269" s="38" t="s">
        <v>33</v>
      </c>
      <c r="Z269" s="38" t="s">
        <v>388</v>
      </c>
    </row>
    <row r="270" spans="6:26" s="35" customFormat="1" ht="12" outlineLevel="2" x14ac:dyDescent="0.2">
      <c r="F270" s="36">
        <f t="shared" si="12"/>
        <v>30</v>
      </c>
      <c r="G270" s="37" t="s">
        <v>29</v>
      </c>
      <c r="H270" s="38" t="s">
        <v>448</v>
      </c>
      <c r="I270" s="38"/>
      <c r="J270" s="39" t="s">
        <v>449</v>
      </c>
      <c r="K270" s="37" t="s">
        <v>425</v>
      </c>
      <c r="L270" s="40">
        <v>7</v>
      </c>
      <c r="M270" s="41">
        <v>0</v>
      </c>
      <c r="N270" s="40">
        <f t="shared" si="6"/>
        <v>7</v>
      </c>
      <c r="O270" s="95"/>
      <c r="P270" s="42">
        <f t="shared" si="7"/>
        <v>0</v>
      </c>
      <c r="Q270" s="43"/>
      <c r="R270" s="44">
        <f t="shared" si="8"/>
        <v>0</v>
      </c>
      <c r="S270" s="43"/>
      <c r="T270" s="44">
        <f t="shared" si="9"/>
        <v>0</v>
      </c>
      <c r="U270" s="42">
        <v>21</v>
      </c>
      <c r="V270" s="42">
        <f t="shared" si="10"/>
        <v>0</v>
      </c>
      <c r="W270" s="42">
        <f t="shared" si="11"/>
        <v>0</v>
      </c>
      <c r="X270" s="39"/>
      <c r="Y270" s="38" t="s">
        <v>33</v>
      </c>
      <c r="Z270" s="38" t="s">
        <v>388</v>
      </c>
    </row>
    <row r="271" spans="6:26" s="35" customFormat="1" ht="12" outlineLevel="2" x14ac:dyDescent="0.2">
      <c r="F271" s="36">
        <f t="shared" si="12"/>
        <v>31</v>
      </c>
      <c r="G271" s="37" t="s">
        <v>29</v>
      </c>
      <c r="H271" s="38" t="s">
        <v>450</v>
      </c>
      <c r="I271" s="38"/>
      <c r="J271" s="39" t="s">
        <v>451</v>
      </c>
      <c r="K271" s="37" t="s">
        <v>425</v>
      </c>
      <c r="L271" s="40">
        <v>6</v>
      </c>
      <c r="M271" s="41">
        <v>0</v>
      </c>
      <c r="N271" s="40">
        <f t="shared" si="6"/>
        <v>6</v>
      </c>
      <c r="O271" s="95"/>
      <c r="P271" s="42">
        <f t="shared" si="7"/>
        <v>0</v>
      </c>
      <c r="Q271" s="43"/>
      <c r="R271" s="44">
        <f t="shared" si="8"/>
        <v>0</v>
      </c>
      <c r="S271" s="43"/>
      <c r="T271" s="44">
        <f t="shared" si="9"/>
        <v>0</v>
      </c>
      <c r="U271" s="42">
        <v>21</v>
      </c>
      <c r="V271" s="42">
        <f t="shared" si="10"/>
        <v>0</v>
      </c>
      <c r="W271" s="42">
        <f t="shared" si="11"/>
        <v>0</v>
      </c>
      <c r="X271" s="39"/>
      <c r="Y271" s="38" t="s">
        <v>33</v>
      </c>
      <c r="Z271" s="38" t="s">
        <v>388</v>
      </c>
    </row>
    <row r="272" spans="6:26" s="35" customFormat="1" ht="12" outlineLevel="2" x14ac:dyDescent="0.2">
      <c r="F272" s="36">
        <f t="shared" si="12"/>
        <v>32</v>
      </c>
      <c r="G272" s="37" t="s">
        <v>29</v>
      </c>
      <c r="H272" s="38" t="s">
        <v>452</v>
      </c>
      <c r="I272" s="38"/>
      <c r="J272" s="39" t="s">
        <v>453</v>
      </c>
      <c r="K272" s="37" t="s">
        <v>425</v>
      </c>
      <c r="L272" s="40">
        <v>1</v>
      </c>
      <c r="M272" s="41">
        <v>0</v>
      </c>
      <c r="N272" s="40">
        <f t="shared" si="6"/>
        <v>1</v>
      </c>
      <c r="O272" s="95"/>
      <c r="P272" s="42">
        <f t="shared" si="7"/>
        <v>0</v>
      </c>
      <c r="Q272" s="43"/>
      <c r="R272" s="44">
        <f t="shared" si="8"/>
        <v>0</v>
      </c>
      <c r="S272" s="43"/>
      <c r="T272" s="44">
        <f t="shared" si="9"/>
        <v>0</v>
      </c>
      <c r="U272" s="42">
        <v>21</v>
      </c>
      <c r="V272" s="42">
        <f t="shared" si="10"/>
        <v>0</v>
      </c>
      <c r="W272" s="42">
        <f t="shared" si="11"/>
        <v>0</v>
      </c>
      <c r="X272" s="39"/>
      <c r="Y272" s="38" t="s">
        <v>33</v>
      </c>
      <c r="Z272" s="38" t="s">
        <v>388</v>
      </c>
    </row>
    <row r="273" spans="6:26" s="35" customFormat="1" ht="12" outlineLevel="2" x14ac:dyDescent="0.2">
      <c r="F273" s="36">
        <f t="shared" si="12"/>
        <v>33</v>
      </c>
      <c r="G273" s="37" t="s">
        <v>29</v>
      </c>
      <c r="H273" s="38" t="s">
        <v>454</v>
      </c>
      <c r="I273" s="38"/>
      <c r="J273" s="39" t="s">
        <v>455</v>
      </c>
      <c r="K273" s="37" t="s">
        <v>425</v>
      </c>
      <c r="L273" s="40">
        <v>6</v>
      </c>
      <c r="M273" s="41">
        <v>0</v>
      </c>
      <c r="N273" s="40">
        <f t="shared" si="6"/>
        <v>6</v>
      </c>
      <c r="O273" s="95"/>
      <c r="P273" s="42">
        <f t="shared" si="7"/>
        <v>0</v>
      </c>
      <c r="Q273" s="43"/>
      <c r="R273" s="44">
        <f t="shared" si="8"/>
        <v>0</v>
      </c>
      <c r="S273" s="43"/>
      <c r="T273" s="44">
        <f t="shared" si="9"/>
        <v>0</v>
      </c>
      <c r="U273" s="42">
        <v>21</v>
      </c>
      <c r="V273" s="42">
        <f t="shared" si="10"/>
        <v>0</v>
      </c>
      <c r="W273" s="42">
        <f t="shared" si="11"/>
        <v>0</v>
      </c>
      <c r="X273" s="39"/>
      <c r="Y273" s="38" t="s">
        <v>33</v>
      </c>
      <c r="Z273" s="38" t="s">
        <v>388</v>
      </c>
    </row>
    <row r="274" spans="6:26" s="35" customFormat="1" ht="12" outlineLevel="2" x14ac:dyDescent="0.2">
      <c r="F274" s="36">
        <f t="shared" si="12"/>
        <v>34</v>
      </c>
      <c r="G274" s="37" t="s">
        <v>29</v>
      </c>
      <c r="H274" s="38" t="s">
        <v>456</v>
      </c>
      <c r="I274" s="38"/>
      <c r="J274" s="39" t="s">
        <v>457</v>
      </c>
      <c r="K274" s="37" t="s">
        <v>425</v>
      </c>
      <c r="L274" s="40">
        <v>2</v>
      </c>
      <c r="M274" s="41">
        <v>0</v>
      </c>
      <c r="N274" s="40">
        <f t="shared" si="6"/>
        <v>2</v>
      </c>
      <c r="O274" s="95"/>
      <c r="P274" s="42">
        <f t="shared" si="7"/>
        <v>0</v>
      </c>
      <c r="Q274" s="43"/>
      <c r="R274" s="44">
        <f t="shared" si="8"/>
        <v>0</v>
      </c>
      <c r="S274" s="43"/>
      <c r="T274" s="44">
        <f t="shared" si="9"/>
        <v>0</v>
      </c>
      <c r="U274" s="42">
        <v>21</v>
      </c>
      <c r="V274" s="42">
        <f t="shared" si="10"/>
        <v>0</v>
      </c>
      <c r="W274" s="42">
        <f t="shared" si="11"/>
        <v>0</v>
      </c>
      <c r="X274" s="39"/>
      <c r="Y274" s="38" t="s">
        <v>33</v>
      </c>
      <c r="Z274" s="38" t="s">
        <v>388</v>
      </c>
    </row>
    <row r="275" spans="6:26" s="35" customFormat="1" ht="12" outlineLevel="2" x14ac:dyDescent="0.2">
      <c r="F275" s="36">
        <f t="shared" si="12"/>
        <v>35</v>
      </c>
      <c r="G275" s="37" t="s">
        <v>29</v>
      </c>
      <c r="H275" s="38" t="s">
        <v>458</v>
      </c>
      <c r="I275" s="38"/>
      <c r="J275" s="39" t="s">
        <v>459</v>
      </c>
      <c r="K275" s="37" t="s">
        <v>425</v>
      </c>
      <c r="L275" s="40">
        <v>1</v>
      </c>
      <c r="M275" s="41">
        <v>0</v>
      </c>
      <c r="N275" s="40">
        <f t="shared" si="6"/>
        <v>1</v>
      </c>
      <c r="O275" s="95"/>
      <c r="P275" s="42">
        <f t="shared" si="7"/>
        <v>0</v>
      </c>
      <c r="Q275" s="43"/>
      <c r="R275" s="44">
        <f t="shared" si="8"/>
        <v>0</v>
      </c>
      <c r="S275" s="43"/>
      <c r="T275" s="44">
        <f t="shared" si="9"/>
        <v>0</v>
      </c>
      <c r="U275" s="42">
        <v>21</v>
      </c>
      <c r="V275" s="42">
        <f t="shared" si="10"/>
        <v>0</v>
      </c>
      <c r="W275" s="42">
        <f t="shared" si="11"/>
        <v>0</v>
      </c>
      <c r="X275" s="39"/>
      <c r="Y275" s="38" t="s">
        <v>33</v>
      </c>
      <c r="Z275" s="38" t="s">
        <v>388</v>
      </c>
    </row>
    <row r="276" spans="6:26" s="35" customFormat="1" ht="12" outlineLevel="2" x14ac:dyDescent="0.2">
      <c r="F276" s="36">
        <f t="shared" si="12"/>
        <v>36</v>
      </c>
      <c r="G276" s="37" t="s">
        <v>29</v>
      </c>
      <c r="H276" s="38" t="s">
        <v>460</v>
      </c>
      <c r="I276" s="38"/>
      <c r="J276" s="39" t="s">
        <v>461</v>
      </c>
      <c r="K276" s="37" t="s">
        <v>60</v>
      </c>
      <c r="L276" s="40">
        <v>962</v>
      </c>
      <c r="M276" s="41">
        <v>0</v>
      </c>
      <c r="N276" s="40">
        <f t="shared" si="6"/>
        <v>962</v>
      </c>
      <c r="O276" s="95"/>
      <c r="P276" s="42">
        <f t="shared" si="7"/>
        <v>0</v>
      </c>
      <c r="Q276" s="43"/>
      <c r="R276" s="44">
        <f t="shared" si="8"/>
        <v>0</v>
      </c>
      <c r="S276" s="43"/>
      <c r="T276" s="44">
        <f t="shared" si="9"/>
        <v>0</v>
      </c>
      <c r="U276" s="42">
        <v>21</v>
      </c>
      <c r="V276" s="42">
        <f t="shared" si="10"/>
        <v>0</v>
      </c>
      <c r="W276" s="42">
        <f t="shared" si="11"/>
        <v>0</v>
      </c>
      <c r="X276" s="39"/>
      <c r="Y276" s="38" t="s">
        <v>33</v>
      </c>
      <c r="Z276" s="38" t="s">
        <v>388</v>
      </c>
    </row>
    <row r="277" spans="6:26" s="35" customFormat="1" ht="12" outlineLevel="2" x14ac:dyDescent="0.2">
      <c r="F277" s="36">
        <f t="shared" si="12"/>
        <v>37</v>
      </c>
      <c r="G277" s="37" t="s">
        <v>29</v>
      </c>
      <c r="H277" s="38" t="s">
        <v>462</v>
      </c>
      <c r="I277" s="38"/>
      <c r="J277" s="39" t="s">
        <v>463</v>
      </c>
      <c r="K277" s="37" t="s">
        <v>32</v>
      </c>
      <c r="L277" s="40">
        <v>158</v>
      </c>
      <c r="M277" s="41">
        <v>0</v>
      </c>
      <c r="N277" s="40">
        <f t="shared" si="6"/>
        <v>158</v>
      </c>
      <c r="O277" s="95"/>
      <c r="P277" s="42">
        <f t="shared" si="7"/>
        <v>0</v>
      </c>
      <c r="Q277" s="43"/>
      <c r="R277" s="44">
        <f t="shared" si="8"/>
        <v>0</v>
      </c>
      <c r="S277" s="43"/>
      <c r="T277" s="44">
        <f t="shared" si="9"/>
        <v>0</v>
      </c>
      <c r="U277" s="42">
        <v>21</v>
      </c>
      <c r="V277" s="42">
        <f t="shared" si="10"/>
        <v>0</v>
      </c>
      <c r="W277" s="42">
        <f t="shared" si="11"/>
        <v>0</v>
      </c>
      <c r="X277" s="39"/>
      <c r="Y277" s="38" t="s">
        <v>33</v>
      </c>
      <c r="Z277" s="38" t="s">
        <v>388</v>
      </c>
    </row>
    <row r="278" spans="6:26" s="35" customFormat="1" ht="12" outlineLevel="2" x14ac:dyDescent="0.2">
      <c r="F278" s="36">
        <f t="shared" si="12"/>
        <v>38</v>
      </c>
      <c r="G278" s="37" t="s">
        <v>29</v>
      </c>
      <c r="H278" s="38" t="s">
        <v>464</v>
      </c>
      <c r="I278" s="38"/>
      <c r="J278" s="39" t="s">
        <v>465</v>
      </c>
      <c r="K278" s="37" t="s">
        <v>266</v>
      </c>
      <c r="L278" s="40">
        <v>1</v>
      </c>
      <c r="M278" s="41">
        <v>0</v>
      </c>
      <c r="N278" s="40">
        <f t="shared" si="6"/>
        <v>1</v>
      </c>
      <c r="O278" s="95"/>
      <c r="P278" s="42">
        <f t="shared" si="7"/>
        <v>0</v>
      </c>
      <c r="Q278" s="43"/>
      <c r="R278" s="44">
        <f t="shared" si="8"/>
        <v>0</v>
      </c>
      <c r="S278" s="43"/>
      <c r="T278" s="44">
        <f t="shared" si="9"/>
        <v>0</v>
      </c>
      <c r="U278" s="42">
        <v>21</v>
      </c>
      <c r="V278" s="42">
        <f t="shared" si="10"/>
        <v>0</v>
      </c>
      <c r="W278" s="42">
        <f t="shared" si="11"/>
        <v>0</v>
      </c>
      <c r="X278" s="39"/>
      <c r="Y278" s="38" t="s">
        <v>33</v>
      </c>
      <c r="Z278" s="38" t="s">
        <v>388</v>
      </c>
    </row>
    <row r="279" spans="6:26" s="35" customFormat="1" ht="12" outlineLevel="2" x14ac:dyDescent="0.2">
      <c r="F279" s="36">
        <f t="shared" si="12"/>
        <v>39</v>
      </c>
      <c r="G279" s="37" t="s">
        <v>29</v>
      </c>
      <c r="H279" s="38" t="s">
        <v>466</v>
      </c>
      <c r="I279" s="38"/>
      <c r="J279" s="39" t="s">
        <v>467</v>
      </c>
      <c r="K279" s="37" t="s">
        <v>266</v>
      </c>
      <c r="L279" s="40">
        <v>1</v>
      </c>
      <c r="M279" s="41">
        <v>0</v>
      </c>
      <c r="N279" s="40">
        <f t="shared" si="6"/>
        <v>1</v>
      </c>
      <c r="O279" s="95"/>
      <c r="P279" s="42">
        <f t="shared" si="7"/>
        <v>0</v>
      </c>
      <c r="Q279" s="43"/>
      <c r="R279" s="44">
        <f t="shared" si="8"/>
        <v>0</v>
      </c>
      <c r="S279" s="43"/>
      <c r="T279" s="44">
        <f t="shared" si="9"/>
        <v>0</v>
      </c>
      <c r="U279" s="42">
        <v>21</v>
      </c>
      <c r="V279" s="42">
        <f t="shared" si="10"/>
        <v>0</v>
      </c>
      <c r="W279" s="42">
        <f t="shared" si="11"/>
        <v>0</v>
      </c>
      <c r="X279" s="39"/>
      <c r="Y279" s="38" t="s">
        <v>33</v>
      </c>
      <c r="Z279" s="38" t="s">
        <v>388</v>
      </c>
    </row>
    <row r="280" spans="6:26" s="35" customFormat="1" ht="12" outlineLevel="2" x14ac:dyDescent="0.2">
      <c r="F280" s="36">
        <f t="shared" si="12"/>
        <v>40</v>
      </c>
      <c r="G280" s="37" t="s">
        <v>29</v>
      </c>
      <c r="H280" s="38" t="s">
        <v>468</v>
      </c>
      <c r="I280" s="38"/>
      <c r="J280" s="39" t="s">
        <v>469</v>
      </c>
      <c r="K280" s="37" t="s">
        <v>425</v>
      </c>
      <c r="L280" s="40">
        <v>1</v>
      </c>
      <c r="M280" s="41">
        <v>0</v>
      </c>
      <c r="N280" s="40">
        <f t="shared" si="6"/>
        <v>1</v>
      </c>
      <c r="O280" s="95"/>
      <c r="P280" s="42">
        <f t="shared" si="7"/>
        <v>0</v>
      </c>
      <c r="Q280" s="43"/>
      <c r="R280" s="44">
        <f t="shared" si="8"/>
        <v>0</v>
      </c>
      <c r="S280" s="43"/>
      <c r="T280" s="44">
        <f t="shared" si="9"/>
        <v>0</v>
      </c>
      <c r="U280" s="42">
        <v>21</v>
      </c>
      <c r="V280" s="42">
        <f t="shared" si="10"/>
        <v>0</v>
      </c>
      <c r="W280" s="42">
        <f t="shared" si="11"/>
        <v>0</v>
      </c>
      <c r="X280" s="39"/>
      <c r="Y280" s="38" t="s">
        <v>33</v>
      </c>
      <c r="Z280" s="38" t="s">
        <v>388</v>
      </c>
    </row>
    <row r="281" spans="6:26" s="35" customFormat="1" ht="12" outlineLevel="2" x14ac:dyDescent="0.2">
      <c r="F281" s="36">
        <f t="shared" si="12"/>
        <v>41</v>
      </c>
      <c r="G281" s="37" t="s">
        <v>29</v>
      </c>
      <c r="H281" s="38" t="s">
        <v>470</v>
      </c>
      <c r="I281" s="38"/>
      <c r="J281" s="39" t="s">
        <v>471</v>
      </c>
      <c r="K281" s="37" t="s">
        <v>425</v>
      </c>
      <c r="L281" s="40">
        <v>1</v>
      </c>
      <c r="M281" s="41">
        <v>0</v>
      </c>
      <c r="N281" s="40">
        <f t="shared" si="6"/>
        <v>1</v>
      </c>
      <c r="O281" s="95"/>
      <c r="P281" s="42">
        <f t="shared" si="7"/>
        <v>0</v>
      </c>
      <c r="Q281" s="43"/>
      <c r="R281" s="44">
        <f t="shared" si="8"/>
        <v>0</v>
      </c>
      <c r="S281" s="43"/>
      <c r="T281" s="44">
        <f t="shared" si="9"/>
        <v>0</v>
      </c>
      <c r="U281" s="42">
        <v>21</v>
      </c>
      <c r="V281" s="42">
        <f t="shared" si="10"/>
        <v>0</v>
      </c>
      <c r="W281" s="42">
        <f t="shared" si="11"/>
        <v>0</v>
      </c>
      <c r="X281" s="39"/>
      <c r="Y281" s="38" t="s">
        <v>33</v>
      </c>
      <c r="Z281" s="38" t="s">
        <v>388</v>
      </c>
    </row>
    <row r="282" spans="6:26" s="35" customFormat="1" ht="12" outlineLevel="2" x14ac:dyDescent="0.2">
      <c r="F282" s="36">
        <f t="shared" si="12"/>
        <v>42</v>
      </c>
      <c r="G282" s="37" t="s">
        <v>29</v>
      </c>
      <c r="H282" s="38" t="s">
        <v>472</v>
      </c>
      <c r="I282" s="38"/>
      <c r="J282" s="39" t="s">
        <v>473</v>
      </c>
      <c r="K282" s="37" t="s">
        <v>425</v>
      </c>
      <c r="L282" s="40">
        <v>34</v>
      </c>
      <c r="M282" s="41">
        <v>0</v>
      </c>
      <c r="N282" s="40">
        <f t="shared" si="6"/>
        <v>34</v>
      </c>
      <c r="O282" s="95"/>
      <c r="P282" s="42">
        <f t="shared" si="7"/>
        <v>0</v>
      </c>
      <c r="Q282" s="43"/>
      <c r="R282" s="44">
        <f t="shared" si="8"/>
        <v>0</v>
      </c>
      <c r="S282" s="43"/>
      <c r="T282" s="44">
        <f t="shared" si="9"/>
        <v>0</v>
      </c>
      <c r="U282" s="42">
        <v>21</v>
      </c>
      <c r="V282" s="42">
        <f t="shared" si="10"/>
        <v>0</v>
      </c>
      <c r="W282" s="42">
        <f t="shared" si="11"/>
        <v>0</v>
      </c>
      <c r="X282" s="39"/>
      <c r="Y282" s="38" t="s">
        <v>33</v>
      </c>
      <c r="Z282" s="38" t="s">
        <v>388</v>
      </c>
    </row>
    <row r="283" spans="6:26" s="35" customFormat="1" ht="12" outlineLevel="2" x14ac:dyDescent="0.2">
      <c r="F283" s="36">
        <f t="shared" si="12"/>
        <v>43</v>
      </c>
      <c r="G283" s="37" t="s">
        <v>29</v>
      </c>
      <c r="H283" s="38" t="s">
        <v>474</v>
      </c>
      <c r="I283" s="38"/>
      <c r="J283" s="39" t="s">
        <v>475</v>
      </c>
      <c r="K283" s="37" t="s">
        <v>425</v>
      </c>
      <c r="L283" s="40">
        <v>34</v>
      </c>
      <c r="M283" s="41">
        <v>0</v>
      </c>
      <c r="N283" s="40">
        <f t="shared" si="6"/>
        <v>34</v>
      </c>
      <c r="O283" s="95"/>
      <c r="P283" s="42">
        <f t="shared" si="7"/>
        <v>0</v>
      </c>
      <c r="Q283" s="43"/>
      <c r="R283" s="44">
        <f t="shared" si="8"/>
        <v>0</v>
      </c>
      <c r="S283" s="43"/>
      <c r="T283" s="44">
        <f t="shared" si="9"/>
        <v>0</v>
      </c>
      <c r="U283" s="42">
        <v>21</v>
      </c>
      <c r="V283" s="42">
        <f t="shared" si="10"/>
        <v>0</v>
      </c>
      <c r="W283" s="42">
        <f t="shared" si="11"/>
        <v>0</v>
      </c>
      <c r="X283" s="39"/>
      <c r="Y283" s="38" t="s">
        <v>33</v>
      </c>
      <c r="Z283" s="38" t="s">
        <v>388</v>
      </c>
    </row>
    <row r="284" spans="6:26" s="35" customFormat="1" ht="12" outlineLevel="2" x14ac:dyDescent="0.2">
      <c r="F284" s="36">
        <f t="shared" si="12"/>
        <v>44</v>
      </c>
      <c r="G284" s="37" t="s">
        <v>29</v>
      </c>
      <c r="H284" s="38" t="s">
        <v>476</v>
      </c>
      <c r="I284" s="38"/>
      <c r="J284" s="39" t="s">
        <v>477</v>
      </c>
      <c r="K284" s="37" t="s">
        <v>60</v>
      </c>
      <c r="L284" s="40">
        <v>200</v>
      </c>
      <c r="M284" s="41">
        <v>0</v>
      </c>
      <c r="N284" s="40">
        <f t="shared" si="6"/>
        <v>200</v>
      </c>
      <c r="O284" s="95"/>
      <c r="P284" s="42">
        <f t="shared" si="7"/>
        <v>0</v>
      </c>
      <c r="Q284" s="43"/>
      <c r="R284" s="44">
        <f t="shared" si="8"/>
        <v>0</v>
      </c>
      <c r="S284" s="43"/>
      <c r="T284" s="44">
        <f t="shared" si="9"/>
        <v>0</v>
      </c>
      <c r="U284" s="42">
        <v>21</v>
      </c>
      <c r="V284" s="42">
        <f t="shared" si="10"/>
        <v>0</v>
      </c>
      <c r="W284" s="42">
        <f t="shared" si="11"/>
        <v>0</v>
      </c>
      <c r="X284" s="39"/>
      <c r="Y284" s="38" t="s">
        <v>33</v>
      </c>
      <c r="Z284" s="38" t="s">
        <v>388</v>
      </c>
    </row>
    <row r="285" spans="6:26" s="35" customFormat="1" ht="12" outlineLevel="2" x14ac:dyDescent="0.2">
      <c r="F285" s="36">
        <f t="shared" si="12"/>
        <v>45</v>
      </c>
      <c r="G285" s="37" t="s">
        <v>29</v>
      </c>
      <c r="H285" s="38" t="s">
        <v>478</v>
      </c>
      <c r="I285" s="38"/>
      <c r="J285" s="39" t="s">
        <v>479</v>
      </c>
      <c r="K285" s="37" t="s">
        <v>69</v>
      </c>
      <c r="L285" s="40">
        <v>35</v>
      </c>
      <c r="M285" s="41">
        <v>0</v>
      </c>
      <c r="N285" s="40">
        <f t="shared" si="6"/>
        <v>35</v>
      </c>
      <c r="O285" s="95"/>
      <c r="P285" s="42">
        <f t="shared" si="7"/>
        <v>0</v>
      </c>
      <c r="Q285" s="43"/>
      <c r="R285" s="44">
        <f t="shared" si="8"/>
        <v>0</v>
      </c>
      <c r="S285" s="43"/>
      <c r="T285" s="44">
        <f t="shared" si="9"/>
        <v>0</v>
      </c>
      <c r="U285" s="42">
        <v>21</v>
      </c>
      <c r="V285" s="42">
        <f t="shared" si="10"/>
        <v>0</v>
      </c>
      <c r="W285" s="42">
        <f t="shared" si="11"/>
        <v>0</v>
      </c>
      <c r="X285" s="39"/>
      <c r="Y285" s="38" t="s">
        <v>33</v>
      </c>
      <c r="Z285" s="38" t="s">
        <v>388</v>
      </c>
    </row>
    <row r="286" spans="6:26" s="35" customFormat="1" ht="12" outlineLevel="2" x14ac:dyDescent="0.2">
      <c r="F286" s="36">
        <f t="shared" si="12"/>
        <v>46</v>
      </c>
      <c r="G286" s="37" t="s">
        <v>29</v>
      </c>
      <c r="H286" s="38" t="s">
        <v>480</v>
      </c>
      <c r="I286" s="38"/>
      <c r="J286" s="39" t="s">
        <v>481</v>
      </c>
      <c r="K286" s="37" t="s">
        <v>60</v>
      </c>
      <c r="L286" s="40">
        <v>53</v>
      </c>
      <c r="M286" s="41">
        <v>0</v>
      </c>
      <c r="N286" s="40">
        <f t="shared" si="6"/>
        <v>53</v>
      </c>
      <c r="O286" s="95"/>
      <c r="P286" s="42">
        <f t="shared" si="7"/>
        <v>0</v>
      </c>
      <c r="Q286" s="43"/>
      <c r="R286" s="44">
        <f t="shared" si="8"/>
        <v>0</v>
      </c>
      <c r="S286" s="43"/>
      <c r="T286" s="44">
        <f t="shared" si="9"/>
        <v>0</v>
      </c>
      <c r="U286" s="42">
        <v>21</v>
      </c>
      <c r="V286" s="42">
        <f t="shared" si="10"/>
        <v>0</v>
      </c>
      <c r="W286" s="42">
        <f t="shared" si="11"/>
        <v>0</v>
      </c>
      <c r="X286" s="39"/>
      <c r="Y286" s="38" t="s">
        <v>33</v>
      </c>
      <c r="Z286" s="38" t="s">
        <v>388</v>
      </c>
    </row>
    <row r="287" spans="6:26" s="35" customFormat="1" ht="12" outlineLevel="2" x14ac:dyDescent="0.2">
      <c r="F287" s="36">
        <f t="shared" si="12"/>
        <v>47</v>
      </c>
      <c r="G287" s="37" t="s">
        <v>29</v>
      </c>
      <c r="H287" s="38" t="s">
        <v>482</v>
      </c>
      <c r="I287" s="38"/>
      <c r="J287" s="39" t="s">
        <v>483</v>
      </c>
      <c r="K287" s="37" t="s">
        <v>425</v>
      </c>
      <c r="L287" s="40">
        <v>25</v>
      </c>
      <c r="M287" s="41">
        <v>0</v>
      </c>
      <c r="N287" s="40">
        <f t="shared" si="6"/>
        <v>25</v>
      </c>
      <c r="O287" s="95"/>
      <c r="P287" s="42">
        <f t="shared" si="7"/>
        <v>0</v>
      </c>
      <c r="Q287" s="43"/>
      <c r="R287" s="44">
        <f t="shared" si="8"/>
        <v>0</v>
      </c>
      <c r="S287" s="43"/>
      <c r="T287" s="44">
        <f t="shared" si="9"/>
        <v>0</v>
      </c>
      <c r="U287" s="42">
        <v>21</v>
      </c>
      <c r="V287" s="42">
        <f t="shared" si="10"/>
        <v>0</v>
      </c>
      <c r="W287" s="42">
        <f t="shared" si="11"/>
        <v>0</v>
      </c>
      <c r="X287" s="39"/>
      <c r="Y287" s="38" t="s">
        <v>33</v>
      </c>
      <c r="Z287" s="38" t="s">
        <v>388</v>
      </c>
    </row>
    <row r="288" spans="6:26" s="35" customFormat="1" ht="12" outlineLevel="2" x14ac:dyDescent="0.2">
      <c r="F288" s="36">
        <f t="shared" si="12"/>
        <v>48</v>
      </c>
      <c r="G288" s="37" t="s">
        <v>29</v>
      </c>
      <c r="H288" s="38" t="s">
        <v>484</v>
      </c>
      <c r="I288" s="38"/>
      <c r="J288" s="39" t="s">
        <v>485</v>
      </c>
      <c r="K288" s="37" t="s">
        <v>425</v>
      </c>
      <c r="L288" s="40">
        <v>49</v>
      </c>
      <c r="M288" s="41">
        <v>0</v>
      </c>
      <c r="N288" s="40">
        <f t="shared" si="6"/>
        <v>49</v>
      </c>
      <c r="O288" s="95"/>
      <c r="P288" s="42">
        <f t="shared" si="7"/>
        <v>0</v>
      </c>
      <c r="Q288" s="43"/>
      <c r="R288" s="44">
        <f t="shared" si="8"/>
        <v>0</v>
      </c>
      <c r="S288" s="43"/>
      <c r="T288" s="44">
        <f t="shared" si="9"/>
        <v>0</v>
      </c>
      <c r="U288" s="42">
        <v>21</v>
      </c>
      <c r="V288" s="42">
        <f t="shared" si="10"/>
        <v>0</v>
      </c>
      <c r="W288" s="42">
        <f t="shared" si="11"/>
        <v>0</v>
      </c>
      <c r="X288" s="39"/>
      <c r="Y288" s="38" t="s">
        <v>33</v>
      </c>
      <c r="Z288" s="38" t="s">
        <v>388</v>
      </c>
    </row>
    <row r="289" spans="6:26" s="35" customFormat="1" ht="12" outlineLevel="2" x14ac:dyDescent="0.2">
      <c r="F289" s="36">
        <f t="shared" si="12"/>
        <v>49</v>
      </c>
      <c r="G289" s="37" t="s">
        <v>29</v>
      </c>
      <c r="H289" s="38" t="s">
        <v>486</v>
      </c>
      <c r="I289" s="38"/>
      <c r="J289" s="39" t="s">
        <v>487</v>
      </c>
      <c r="K289" s="37" t="s">
        <v>425</v>
      </c>
      <c r="L289" s="40">
        <v>17</v>
      </c>
      <c r="M289" s="41">
        <v>0</v>
      </c>
      <c r="N289" s="40">
        <f t="shared" si="6"/>
        <v>17</v>
      </c>
      <c r="O289" s="95"/>
      <c r="P289" s="42">
        <f t="shared" si="7"/>
        <v>0</v>
      </c>
      <c r="Q289" s="43"/>
      <c r="R289" s="44">
        <f t="shared" si="8"/>
        <v>0</v>
      </c>
      <c r="S289" s="43"/>
      <c r="T289" s="44">
        <f t="shared" si="9"/>
        <v>0</v>
      </c>
      <c r="U289" s="42">
        <v>21</v>
      </c>
      <c r="V289" s="42">
        <f t="shared" si="10"/>
        <v>0</v>
      </c>
      <c r="W289" s="42">
        <f t="shared" si="11"/>
        <v>0</v>
      </c>
      <c r="X289" s="39"/>
      <c r="Y289" s="38" t="s">
        <v>33</v>
      </c>
      <c r="Z289" s="38" t="s">
        <v>388</v>
      </c>
    </row>
    <row r="290" spans="6:26" s="35" customFormat="1" ht="12" outlineLevel="2" x14ac:dyDescent="0.2">
      <c r="F290" s="36">
        <f t="shared" si="12"/>
        <v>50</v>
      </c>
      <c r="G290" s="37" t="s">
        <v>29</v>
      </c>
      <c r="H290" s="38" t="s">
        <v>488</v>
      </c>
      <c r="I290" s="38"/>
      <c r="J290" s="39" t="s">
        <v>489</v>
      </c>
      <c r="K290" s="37" t="s">
        <v>425</v>
      </c>
      <c r="L290" s="40">
        <v>2</v>
      </c>
      <c r="M290" s="41">
        <v>0</v>
      </c>
      <c r="N290" s="40">
        <f t="shared" si="6"/>
        <v>2</v>
      </c>
      <c r="O290" s="95"/>
      <c r="P290" s="42">
        <f t="shared" si="7"/>
        <v>0</v>
      </c>
      <c r="Q290" s="43"/>
      <c r="R290" s="44">
        <f t="shared" si="8"/>
        <v>0</v>
      </c>
      <c r="S290" s="43"/>
      <c r="T290" s="44">
        <f t="shared" si="9"/>
        <v>0</v>
      </c>
      <c r="U290" s="42">
        <v>21</v>
      </c>
      <c r="V290" s="42">
        <f t="shared" si="10"/>
        <v>0</v>
      </c>
      <c r="W290" s="42">
        <f t="shared" si="11"/>
        <v>0</v>
      </c>
      <c r="X290" s="39"/>
      <c r="Y290" s="38" t="s">
        <v>33</v>
      </c>
      <c r="Z290" s="38" t="s">
        <v>388</v>
      </c>
    </row>
    <row r="291" spans="6:26" s="35" customFormat="1" ht="12" outlineLevel="2" x14ac:dyDescent="0.2">
      <c r="F291" s="36">
        <f t="shared" si="12"/>
        <v>51</v>
      </c>
      <c r="G291" s="37" t="s">
        <v>29</v>
      </c>
      <c r="H291" s="38" t="s">
        <v>490</v>
      </c>
      <c r="I291" s="38"/>
      <c r="J291" s="39" t="s">
        <v>491</v>
      </c>
      <c r="K291" s="37" t="s">
        <v>425</v>
      </c>
      <c r="L291" s="40">
        <v>12</v>
      </c>
      <c r="M291" s="41">
        <v>0</v>
      </c>
      <c r="N291" s="40">
        <f t="shared" si="6"/>
        <v>12</v>
      </c>
      <c r="O291" s="95"/>
      <c r="P291" s="42">
        <f t="shared" si="7"/>
        <v>0</v>
      </c>
      <c r="Q291" s="43"/>
      <c r="R291" s="44">
        <f t="shared" si="8"/>
        <v>0</v>
      </c>
      <c r="S291" s="43"/>
      <c r="T291" s="44">
        <f t="shared" si="9"/>
        <v>0</v>
      </c>
      <c r="U291" s="42">
        <v>21</v>
      </c>
      <c r="V291" s="42">
        <f t="shared" si="10"/>
        <v>0</v>
      </c>
      <c r="W291" s="42">
        <f t="shared" si="11"/>
        <v>0</v>
      </c>
      <c r="X291" s="39"/>
      <c r="Y291" s="38" t="s">
        <v>33</v>
      </c>
      <c r="Z291" s="38" t="s">
        <v>388</v>
      </c>
    </row>
    <row r="292" spans="6:26" s="35" customFormat="1" ht="12" outlineLevel="2" x14ac:dyDescent="0.2">
      <c r="F292" s="36">
        <f t="shared" si="12"/>
        <v>52</v>
      </c>
      <c r="G292" s="37" t="s">
        <v>29</v>
      </c>
      <c r="H292" s="38" t="s">
        <v>492</v>
      </c>
      <c r="I292" s="38"/>
      <c r="J292" s="39" t="s">
        <v>493</v>
      </c>
      <c r="K292" s="37" t="s">
        <v>425</v>
      </c>
      <c r="L292" s="40">
        <v>2</v>
      </c>
      <c r="M292" s="41">
        <v>0</v>
      </c>
      <c r="N292" s="40">
        <f t="shared" si="6"/>
        <v>2</v>
      </c>
      <c r="O292" s="95"/>
      <c r="P292" s="42">
        <f t="shared" si="7"/>
        <v>0</v>
      </c>
      <c r="Q292" s="43"/>
      <c r="R292" s="44">
        <f t="shared" si="8"/>
        <v>0</v>
      </c>
      <c r="S292" s="43"/>
      <c r="T292" s="44">
        <f t="shared" si="9"/>
        <v>0</v>
      </c>
      <c r="U292" s="42">
        <v>21</v>
      </c>
      <c r="V292" s="42">
        <f t="shared" si="10"/>
        <v>0</v>
      </c>
      <c r="W292" s="42">
        <f t="shared" si="11"/>
        <v>0</v>
      </c>
      <c r="X292" s="39"/>
      <c r="Y292" s="38" t="s">
        <v>33</v>
      </c>
      <c r="Z292" s="38" t="s">
        <v>388</v>
      </c>
    </row>
    <row r="293" spans="6:26" s="35" customFormat="1" ht="12" outlineLevel="2" x14ac:dyDescent="0.2">
      <c r="F293" s="36">
        <f t="shared" si="12"/>
        <v>53</v>
      </c>
      <c r="G293" s="37" t="s">
        <v>29</v>
      </c>
      <c r="H293" s="38" t="s">
        <v>494</v>
      </c>
      <c r="I293" s="38"/>
      <c r="J293" s="39" t="s">
        <v>495</v>
      </c>
      <c r="K293" s="37" t="s">
        <v>425</v>
      </c>
      <c r="L293" s="40">
        <v>1</v>
      </c>
      <c r="M293" s="41">
        <v>0</v>
      </c>
      <c r="N293" s="40">
        <f>L293*(1+M293/100)</f>
        <v>1</v>
      </c>
      <c r="O293" s="95"/>
      <c r="P293" s="42">
        <f>N293*O293</f>
        <v>0</v>
      </c>
      <c r="Q293" s="43"/>
      <c r="R293" s="44">
        <f>N293*Q293</f>
        <v>0</v>
      </c>
      <c r="S293" s="43"/>
      <c r="T293" s="44">
        <f>N293*S293</f>
        <v>0</v>
      </c>
      <c r="U293" s="42">
        <v>21</v>
      </c>
      <c r="V293" s="42">
        <f>P293*(U293/100)</f>
        <v>0</v>
      </c>
      <c r="W293" s="42">
        <f>P293+V293</f>
        <v>0</v>
      </c>
      <c r="X293" s="39"/>
      <c r="Y293" s="38" t="s">
        <v>33</v>
      </c>
      <c r="Z293" s="38" t="s">
        <v>388</v>
      </c>
    </row>
    <row r="294" spans="6:26" s="55" customFormat="1" ht="12.75" customHeight="1" outlineLevel="2" x14ac:dyDescent="0.25">
      <c r="F294" s="56"/>
      <c r="G294" s="57"/>
      <c r="H294" s="57"/>
      <c r="I294" s="57"/>
      <c r="J294" s="58"/>
      <c r="K294" s="57"/>
      <c r="L294" s="59"/>
      <c r="M294" s="60"/>
      <c r="N294" s="59"/>
      <c r="O294" s="60"/>
      <c r="P294" s="61"/>
      <c r="Q294" s="62"/>
      <c r="R294" s="60"/>
      <c r="S294" s="60"/>
      <c r="T294" s="60"/>
      <c r="U294" s="63" t="s">
        <v>22</v>
      </c>
      <c r="V294" s="60"/>
      <c r="W294" s="60"/>
      <c r="X294" s="60"/>
      <c r="Y294" s="57"/>
      <c r="Z294" s="57"/>
    </row>
    <row r="295" spans="6:26" s="26" customFormat="1" ht="16.5" customHeight="1" outlineLevel="1" x14ac:dyDescent="0.2">
      <c r="F295" s="27"/>
      <c r="G295" s="11"/>
      <c r="H295" s="28"/>
      <c r="I295" s="28"/>
      <c r="J295" s="28" t="s">
        <v>496</v>
      </c>
      <c r="K295" s="11"/>
      <c r="L295" s="29"/>
      <c r="M295" s="30"/>
      <c r="N295" s="29"/>
      <c r="O295" s="30"/>
      <c r="P295" s="31">
        <f>SUBTOTAL(9,P296:P303)</f>
        <v>0</v>
      </c>
      <c r="Q295" s="32"/>
      <c r="R295" s="33">
        <f>SUBTOTAL(9,R296:R303)</f>
        <v>2.3554724600000001</v>
      </c>
      <c r="S295" s="30"/>
      <c r="T295" s="33">
        <f>SUBTOTAL(9,T296:T303)</f>
        <v>0</v>
      </c>
      <c r="U295" s="34" t="s">
        <v>22</v>
      </c>
      <c r="V295" s="31">
        <f>SUBTOTAL(9,V296:V303)</f>
        <v>0</v>
      </c>
      <c r="W295" s="31">
        <f>SUBTOTAL(9,W296:W303)</f>
        <v>0</v>
      </c>
      <c r="Y295" s="12"/>
      <c r="Z295" s="12"/>
    </row>
    <row r="296" spans="6:26" s="35" customFormat="1" ht="12" outlineLevel="2" x14ac:dyDescent="0.2">
      <c r="F296" s="36">
        <v>1</v>
      </c>
      <c r="G296" s="37" t="s">
        <v>66</v>
      </c>
      <c r="H296" s="38" t="s">
        <v>497</v>
      </c>
      <c r="I296" s="38"/>
      <c r="J296" s="39" t="s">
        <v>498</v>
      </c>
      <c r="K296" s="37" t="s">
        <v>32</v>
      </c>
      <c r="L296" s="40">
        <v>126.74</v>
      </c>
      <c r="M296" s="41">
        <v>10</v>
      </c>
      <c r="N296" s="40">
        <f>L296*(1+M296/100)</f>
        <v>139.41400000000002</v>
      </c>
      <c r="O296" s="95"/>
      <c r="P296" s="42">
        <f>N296*O296</f>
        <v>0</v>
      </c>
      <c r="Q296" s="43">
        <v>1.3999999999999999E-4</v>
      </c>
      <c r="R296" s="44">
        <f>N296*Q296</f>
        <v>1.9517960000000001E-2</v>
      </c>
      <c r="S296" s="43"/>
      <c r="T296" s="44">
        <f>N296*S296</f>
        <v>0</v>
      </c>
      <c r="U296" s="42">
        <v>21</v>
      </c>
      <c r="V296" s="42">
        <f>P296*(U296/100)</f>
        <v>0</v>
      </c>
      <c r="W296" s="42">
        <f>P296+V296</f>
        <v>0</v>
      </c>
      <c r="X296" s="39"/>
      <c r="Y296" s="38" t="s">
        <v>33</v>
      </c>
      <c r="Z296" s="38" t="s">
        <v>499</v>
      </c>
    </row>
    <row r="297" spans="6:26" s="35" customFormat="1" ht="24" outlineLevel="2" x14ac:dyDescent="0.2">
      <c r="F297" s="36">
        <v>2</v>
      </c>
      <c r="G297" s="37" t="s">
        <v>29</v>
      </c>
      <c r="H297" s="38" t="s">
        <v>500</v>
      </c>
      <c r="I297" s="38"/>
      <c r="J297" s="39" t="s">
        <v>501</v>
      </c>
      <c r="K297" s="37" t="s">
        <v>32</v>
      </c>
      <c r="L297" s="40">
        <v>126.74</v>
      </c>
      <c r="M297" s="41">
        <v>0</v>
      </c>
      <c r="N297" s="40">
        <f>L297*(1+M297/100)</f>
        <v>126.74</v>
      </c>
      <c r="O297" s="95"/>
      <c r="P297" s="42">
        <f>N297*O297</f>
        <v>0</v>
      </c>
      <c r="Q297" s="43">
        <v>1.6910000000000001E-2</v>
      </c>
      <c r="R297" s="44">
        <f>N297*Q297</f>
        <v>2.1431734000000002</v>
      </c>
      <c r="S297" s="43"/>
      <c r="T297" s="44">
        <f>N297*S297</f>
        <v>0</v>
      </c>
      <c r="U297" s="42">
        <v>21</v>
      </c>
      <c r="V297" s="42">
        <f>P297*(U297/100)</f>
        <v>0</v>
      </c>
      <c r="W297" s="42">
        <f>P297+V297</f>
        <v>0</v>
      </c>
      <c r="X297" s="39"/>
      <c r="Y297" s="38" t="s">
        <v>33</v>
      </c>
      <c r="Z297" s="38" t="s">
        <v>499</v>
      </c>
    </row>
    <row r="298" spans="6:26" s="45" customFormat="1" ht="11.25" outlineLevel="3" x14ac:dyDescent="0.25">
      <c r="F298" s="46"/>
      <c r="G298" s="47"/>
      <c r="H298" s="47"/>
      <c r="I298" s="47"/>
      <c r="J298" s="48" t="s">
        <v>502</v>
      </c>
      <c r="K298" s="47"/>
      <c r="L298" s="49">
        <v>126.74</v>
      </c>
      <c r="M298" s="50"/>
      <c r="N298" s="51"/>
      <c r="O298" s="50"/>
      <c r="P298" s="52"/>
      <c r="Q298" s="53"/>
      <c r="R298" s="50"/>
      <c r="S298" s="50"/>
      <c r="T298" s="50"/>
      <c r="U298" s="54" t="s">
        <v>22</v>
      </c>
      <c r="V298" s="50"/>
      <c r="W298" s="50"/>
      <c r="X298" s="48"/>
      <c r="Y298" s="47"/>
      <c r="Z298" s="47"/>
    </row>
    <row r="299" spans="6:26" s="35" customFormat="1" ht="12" outlineLevel="2" x14ac:dyDescent="0.2">
      <c r="F299" s="36">
        <v>3</v>
      </c>
      <c r="G299" s="37" t="s">
        <v>29</v>
      </c>
      <c r="H299" s="38" t="s">
        <v>503</v>
      </c>
      <c r="I299" s="38"/>
      <c r="J299" s="39" t="s">
        <v>504</v>
      </c>
      <c r="K299" s="37" t="s">
        <v>32</v>
      </c>
      <c r="L299" s="40">
        <v>126.74</v>
      </c>
      <c r="M299" s="41">
        <v>0</v>
      </c>
      <c r="N299" s="40">
        <f>L299*(1+M299/100)</f>
        <v>126.74</v>
      </c>
      <c r="O299" s="95"/>
      <c r="P299" s="42">
        <f>N299*O299</f>
        <v>0</v>
      </c>
      <c r="Q299" s="43">
        <v>1E-4</v>
      </c>
      <c r="R299" s="44">
        <f>N299*Q299</f>
        <v>1.2674E-2</v>
      </c>
      <c r="S299" s="43"/>
      <c r="T299" s="44">
        <f>N299*S299</f>
        <v>0</v>
      </c>
      <c r="U299" s="42">
        <v>21</v>
      </c>
      <c r="V299" s="42">
        <f>P299*(U299/100)</f>
        <v>0</v>
      </c>
      <c r="W299" s="42">
        <f>P299+V299</f>
        <v>0</v>
      </c>
      <c r="X299" s="39"/>
      <c r="Y299" s="38" t="s">
        <v>33</v>
      </c>
      <c r="Z299" s="38" t="s">
        <v>499</v>
      </c>
    </row>
    <row r="300" spans="6:26" s="35" customFormat="1" ht="12" outlineLevel="2" x14ac:dyDescent="0.2">
      <c r="F300" s="36">
        <v>4</v>
      </c>
      <c r="G300" s="37" t="s">
        <v>29</v>
      </c>
      <c r="H300" s="38" t="s">
        <v>505</v>
      </c>
      <c r="I300" s="38"/>
      <c r="J300" s="39" t="s">
        <v>506</v>
      </c>
      <c r="K300" s="37" t="s">
        <v>60</v>
      </c>
      <c r="L300" s="40">
        <v>26.37</v>
      </c>
      <c r="M300" s="41">
        <v>0</v>
      </c>
      <c r="N300" s="40">
        <f>L300*(1+M300/100)</f>
        <v>26.37</v>
      </c>
      <c r="O300" s="95"/>
      <c r="P300" s="42">
        <f>N300*O300</f>
        <v>0</v>
      </c>
      <c r="Q300" s="43">
        <v>6.8300000000000001E-3</v>
      </c>
      <c r="R300" s="44">
        <f>N300*Q300</f>
        <v>0.18010710000000002</v>
      </c>
      <c r="S300" s="43"/>
      <c r="T300" s="44">
        <f>N300*S300</f>
        <v>0</v>
      </c>
      <c r="U300" s="42">
        <v>21</v>
      </c>
      <c r="V300" s="42">
        <f>P300*(U300/100)</f>
        <v>0</v>
      </c>
      <c r="W300" s="42">
        <f>P300+V300</f>
        <v>0</v>
      </c>
      <c r="X300" s="39"/>
      <c r="Y300" s="38" t="s">
        <v>33</v>
      </c>
      <c r="Z300" s="38" t="s">
        <v>499</v>
      </c>
    </row>
    <row r="301" spans="6:26" s="45" customFormat="1" ht="11.25" outlineLevel="3" x14ac:dyDescent="0.25">
      <c r="F301" s="46"/>
      <c r="G301" s="47"/>
      <c r="H301" s="47"/>
      <c r="I301" s="47"/>
      <c r="J301" s="48" t="s">
        <v>507</v>
      </c>
      <c r="K301" s="47"/>
      <c r="L301" s="49">
        <v>26.37</v>
      </c>
      <c r="M301" s="50"/>
      <c r="N301" s="51"/>
      <c r="O301" s="50"/>
      <c r="P301" s="52"/>
      <c r="Q301" s="53"/>
      <c r="R301" s="50"/>
      <c r="S301" s="50"/>
      <c r="T301" s="50"/>
      <c r="U301" s="54" t="s">
        <v>22</v>
      </c>
      <c r="V301" s="50"/>
      <c r="W301" s="50"/>
      <c r="X301" s="48"/>
      <c r="Y301" s="47"/>
      <c r="Z301" s="47"/>
    </row>
    <row r="302" spans="6:26" s="35" customFormat="1" ht="12" outlineLevel="2" x14ac:dyDescent="0.2">
      <c r="F302" s="36">
        <v>5</v>
      </c>
      <c r="G302" s="37" t="s">
        <v>29</v>
      </c>
      <c r="H302" s="38" t="s">
        <v>508</v>
      </c>
      <c r="I302" s="38"/>
      <c r="J302" s="39" t="s">
        <v>509</v>
      </c>
      <c r="K302" s="37" t="s">
        <v>319</v>
      </c>
      <c r="L302" s="40">
        <v>1.42</v>
      </c>
      <c r="M302" s="41">
        <v>0</v>
      </c>
      <c r="N302" s="40">
        <f>L302*(1+M302/100)</f>
        <v>1.42</v>
      </c>
      <c r="O302" s="95"/>
      <c r="P302" s="42">
        <f>N302*O302</f>
        <v>0</v>
      </c>
      <c r="Q302" s="43"/>
      <c r="R302" s="44">
        <f>N302*Q302</f>
        <v>0</v>
      </c>
      <c r="S302" s="43"/>
      <c r="T302" s="44">
        <f>N302*S302</f>
        <v>0</v>
      </c>
      <c r="U302" s="42">
        <v>21</v>
      </c>
      <c r="V302" s="42">
        <f>P302*(U302/100)</f>
        <v>0</v>
      </c>
      <c r="W302" s="42">
        <f>P302+V302</f>
        <v>0</v>
      </c>
      <c r="X302" s="39"/>
      <c r="Y302" s="38" t="s">
        <v>33</v>
      </c>
      <c r="Z302" s="38" t="s">
        <v>499</v>
      </c>
    </row>
    <row r="303" spans="6:26" s="55" customFormat="1" ht="12.75" customHeight="1" outlineLevel="2" x14ac:dyDescent="0.25">
      <c r="F303" s="56"/>
      <c r="G303" s="57"/>
      <c r="H303" s="57"/>
      <c r="I303" s="57"/>
      <c r="J303" s="58"/>
      <c r="K303" s="57"/>
      <c r="L303" s="59"/>
      <c r="M303" s="60"/>
      <c r="N303" s="59"/>
      <c r="O303" s="60"/>
      <c r="P303" s="61"/>
      <c r="Q303" s="62"/>
      <c r="R303" s="60"/>
      <c r="S303" s="60"/>
      <c r="T303" s="60"/>
      <c r="U303" s="63" t="s">
        <v>22</v>
      </c>
      <c r="V303" s="60"/>
      <c r="W303" s="60"/>
      <c r="X303" s="60"/>
      <c r="Y303" s="57"/>
      <c r="Z303" s="57"/>
    </row>
    <row r="304" spans="6:26" s="26" customFormat="1" ht="16.5" customHeight="1" outlineLevel="1" x14ac:dyDescent="0.2">
      <c r="F304" s="27"/>
      <c r="G304" s="11"/>
      <c r="H304" s="28"/>
      <c r="I304" s="28"/>
      <c r="J304" s="28" t="s">
        <v>510</v>
      </c>
      <c r="K304" s="11"/>
      <c r="L304" s="29"/>
      <c r="M304" s="30"/>
      <c r="N304" s="29"/>
      <c r="O304" s="30"/>
      <c r="P304" s="31">
        <f>SUBTOTAL(9,P305:P323)</f>
        <v>0</v>
      </c>
      <c r="Q304" s="32"/>
      <c r="R304" s="33">
        <f>SUBTOTAL(9,R305:R323)</f>
        <v>0.74300780000000011</v>
      </c>
      <c r="S304" s="30"/>
      <c r="T304" s="33">
        <f>SUBTOTAL(9,T305:T323)</f>
        <v>0</v>
      </c>
      <c r="U304" s="34" t="s">
        <v>22</v>
      </c>
      <c r="V304" s="31">
        <f>SUBTOTAL(9,V305:V323)</f>
        <v>0</v>
      </c>
      <c r="W304" s="31">
        <f>SUBTOTAL(9,W305:W323)</f>
        <v>0</v>
      </c>
      <c r="Y304" s="12"/>
      <c r="Z304" s="12"/>
    </row>
    <row r="305" spans="6:26" s="35" customFormat="1" ht="12" outlineLevel="2" x14ac:dyDescent="0.2">
      <c r="F305" s="36">
        <v>1</v>
      </c>
      <c r="G305" s="37" t="s">
        <v>29</v>
      </c>
      <c r="H305" s="38" t="s">
        <v>511</v>
      </c>
      <c r="I305" s="38"/>
      <c r="J305" s="39" t="s">
        <v>512</v>
      </c>
      <c r="K305" s="37" t="s">
        <v>60</v>
      </c>
      <c r="L305" s="40">
        <v>8.1</v>
      </c>
      <c r="M305" s="41">
        <v>0</v>
      </c>
      <c r="N305" s="40">
        <f>L305*(1+M305/100)</f>
        <v>8.1</v>
      </c>
      <c r="O305" s="95"/>
      <c r="P305" s="42">
        <f>N305*O305</f>
        <v>0</v>
      </c>
      <c r="Q305" s="43">
        <v>1.5900000000000001E-3</v>
      </c>
      <c r="R305" s="44">
        <f>N305*Q305</f>
        <v>1.2879E-2</v>
      </c>
      <c r="S305" s="43"/>
      <c r="T305" s="44">
        <f>N305*S305</f>
        <v>0</v>
      </c>
      <c r="U305" s="42">
        <v>21</v>
      </c>
      <c r="V305" s="42">
        <f>P305*(U305/100)</f>
        <v>0</v>
      </c>
      <c r="W305" s="42">
        <f>P305+V305</f>
        <v>0</v>
      </c>
      <c r="X305" s="39"/>
      <c r="Y305" s="38" t="s">
        <v>33</v>
      </c>
      <c r="Z305" s="38" t="s">
        <v>513</v>
      </c>
    </row>
    <row r="306" spans="6:26" s="45" customFormat="1" ht="11.25" outlineLevel="3" x14ac:dyDescent="0.25">
      <c r="F306" s="46"/>
      <c r="G306" s="47"/>
      <c r="H306" s="47"/>
      <c r="I306" s="47"/>
      <c r="J306" s="48" t="s">
        <v>514</v>
      </c>
      <c r="K306" s="47"/>
      <c r="L306" s="49">
        <v>8.1</v>
      </c>
      <c r="M306" s="50"/>
      <c r="N306" s="51"/>
      <c r="O306" s="50"/>
      <c r="P306" s="52"/>
      <c r="Q306" s="53"/>
      <c r="R306" s="50"/>
      <c r="S306" s="50"/>
      <c r="T306" s="50"/>
      <c r="U306" s="54" t="s">
        <v>22</v>
      </c>
      <c r="V306" s="50"/>
      <c r="W306" s="50"/>
      <c r="X306" s="48"/>
      <c r="Y306" s="47"/>
      <c r="Z306" s="47"/>
    </row>
    <row r="307" spans="6:26" s="35" customFormat="1" ht="24" outlineLevel="2" x14ac:dyDescent="0.2">
      <c r="F307" s="36">
        <v>2</v>
      </c>
      <c r="G307" s="37" t="s">
        <v>29</v>
      </c>
      <c r="H307" s="38" t="s">
        <v>515</v>
      </c>
      <c r="I307" s="38"/>
      <c r="J307" s="39" t="s">
        <v>516</v>
      </c>
      <c r="K307" s="37" t="s">
        <v>60</v>
      </c>
      <c r="L307" s="40">
        <v>5.85</v>
      </c>
      <c r="M307" s="41">
        <v>0</v>
      </c>
      <c r="N307" s="40">
        <f>L307*(1+M307/100)</f>
        <v>5.85</v>
      </c>
      <c r="O307" s="95"/>
      <c r="P307" s="42">
        <f>N307*O307</f>
        <v>0</v>
      </c>
      <c r="Q307" s="43">
        <v>1.47E-3</v>
      </c>
      <c r="R307" s="44">
        <f>N307*Q307</f>
        <v>8.5994999999999995E-3</v>
      </c>
      <c r="S307" s="43"/>
      <c r="T307" s="44">
        <f>N307*S307</f>
        <v>0</v>
      </c>
      <c r="U307" s="42">
        <v>21</v>
      </c>
      <c r="V307" s="42">
        <f>P307*(U307/100)</f>
        <v>0</v>
      </c>
      <c r="W307" s="42">
        <f>P307+V307</f>
        <v>0</v>
      </c>
      <c r="X307" s="39"/>
      <c r="Y307" s="38" t="s">
        <v>33</v>
      </c>
      <c r="Z307" s="38" t="s">
        <v>513</v>
      </c>
    </row>
    <row r="308" spans="6:26" s="45" customFormat="1" ht="11.25" outlineLevel="3" x14ac:dyDescent="0.25">
      <c r="F308" s="46"/>
      <c r="G308" s="47"/>
      <c r="H308" s="47"/>
      <c r="I308" s="47"/>
      <c r="J308" s="48" t="s">
        <v>517</v>
      </c>
      <c r="K308" s="47"/>
      <c r="L308" s="49">
        <v>5.85</v>
      </c>
      <c r="M308" s="50"/>
      <c r="N308" s="51"/>
      <c r="O308" s="50"/>
      <c r="P308" s="52"/>
      <c r="Q308" s="53"/>
      <c r="R308" s="50"/>
      <c r="S308" s="50"/>
      <c r="T308" s="50"/>
      <c r="U308" s="54" t="s">
        <v>22</v>
      </c>
      <c r="V308" s="50"/>
      <c r="W308" s="50"/>
      <c r="X308" s="48"/>
      <c r="Y308" s="47"/>
      <c r="Z308" s="47"/>
    </row>
    <row r="309" spans="6:26" s="35" customFormat="1" ht="24" outlineLevel="2" x14ac:dyDescent="0.2">
      <c r="F309" s="36">
        <v>3</v>
      </c>
      <c r="G309" s="37" t="s">
        <v>29</v>
      </c>
      <c r="H309" s="38" t="s">
        <v>518</v>
      </c>
      <c r="I309" s="38"/>
      <c r="J309" s="39" t="s">
        <v>519</v>
      </c>
      <c r="K309" s="37" t="s">
        <v>60</v>
      </c>
      <c r="L309" s="40">
        <v>38.130000000000003</v>
      </c>
      <c r="M309" s="41">
        <v>0</v>
      </c>
      <c r="N309" s="40">
        <f>L309*(1+M309/100)</f>
        <v>38.130000000000003</v>
      </c>
      <c r="O309" s="95"/>
      <c r="P309" s="42">
        <f>N309*O309</f>
        <v>0</v>
      </c>
      <c r="Q309" s="43">
        <v>2.2399999999999998E-3</v>
      </c>
      <c r="R309" s="44">
        <f>N309*Q309</f>
        <v>8.5411199999999993E-2</v>
      </c>
      <c r="S309" s="43"/>
      <c r="T309" s="44">
        <f>N309*S309</f>
        <v>0</v>
      </c>
      <c r="U309" s="42">
        <v>21</v>
      </c>
      <c r="V309" s="42">
        <f>P309*(U309/100)</f>
        <v>0</v>
      </c>
      <c r="W309" s="42">
        <f>P309+V309</f>
        <v>0</v>
      </c>
      <c r="X309" s="39"/>
      <c r="Y309" s="38" t="s">
        <v>33</v>
      </c>
      <c r="Z309" s="38" t="s">
        <v>513</v>
      </c>
    </row>
    <row r="310" spans="6:26" s="35" customFormat="1" ht="24" outlineLevel="2" x14ac:dyDescent="0.2">
      <c r="F310" s="36">
        <v>4</v>
      </c>
      <c r="G310" s="37" t="s">
        <v>29</v>
      </c>
      <c r="H310" s="38" t="s">
        <v>520</v>
      </c>
      <c r="I310" s="38"/>
      <c r="J310" s="39" t="s">
        <v>521</v>
      </c>
      <c r="K310" s="37" t="s">
        <v>60</v>
      </c>
      <c r="L310" s="40">
        <v>105.59</v>
      </c>
      <c r="M310" s="41">
        <v>0</v>
      </c>
      <c r="N310" s="40">
        <f>L310*(1+M310/100)</f>
        <v>105.59</v>
      </c>
      <c r="O310" s="95"/>
      <c r="P310" s="42">
        <f>N310*O310</f>
        <v>0</v>
      </c>
      <c r="Q310" s="43">
        <v>2.7799999999999999E-3</v>
      </c>
      <c r="R310" s="44">
        <f>N310*Q310</f>
        <v>0.29354019999999997</v>
      </c>
      <c r="S310" s="43"/>
      <c r="T310" s="44">
        <f>N310*S310</f>
        <v>0</v>
      </c>
      <c r="U310" s="42">
        <v>21</v>
      </c>
      <c r="V310" s="42">
        <f>P310*(U310/100)</f>
        <v>0</v>
      </c>
      <c r="W310" s="42">
        <f>P310+V310</f>
        <v>0</v>
      </c>
      <c r="X310" s="39"/>
      <c r="Y310" s="38" t="s">
        <v>33</v>
      </c>
      <c r="Z310" s="38" t="s">
        <v>513</v>
      </c>
    </row>
    <row r="311" spans="6:26" s="45" customFormat="1" ht="11.25" outlineLevel="3" x14ac:dyDescent="0.25">
      <c r="F311" s="46"/>
      <c r="G311" s="47"/>
      <c r="H311" s="47"/>
      <c r="I311" s="47"/>
      <c r="J311" s="48" t="s">
        <v>522</v>
      </c>
      <c r="K311" s="47"/>
      <c r="L311" s="49">
        <v>105.59</v>
      </c>
      <c r="M311" s="50"/>
      <c r="N311" s="51"/>
      <c r="O311" s="50"/>
      <c r="P311" s="52"/>
      <c r="Q311" s="53"/>
      <c r="R311" s="50"/>
      <c r="S311" s="50"/>
      <c r="T311" s="50"/>
      <c r="U311" s="54" t="s">
        <v>22</v>
      </c>
      <c r="V311" s="50"/>
      <c r="W311" s="50"/>
      <c r="X311" s="48"/>
      <c r="Y311" s="47"/>
      <c r="Z311" s="47"/>
    </row>
    <row r="312" spans="6:26" s="35" customFormat="1" ht="24" outlineLevel="2" x14ac:dyDescent="0.2">
      <c r="F312" s="36">
        <v>5</v>
      </c>
      <c r="G312" s="37" t="s">
        <v>29</v>
      </c>
      <c r="H312" s="38" t="s">
        <v>523</v>
      </c>
      <c r="I312" s="38"/>
      <c r="J312" s="39" t="s">
        <v>524</v>
      </c>
      <c r="K312" s="37" t="s">
        <v>60</v>
      </c>
      <c r="L312" s="40">
        <v>13.72</v>
      </c>
      <c r="M312" s="41">
        <v>0</v>
      </c>
      <c r="N312" s="40">
        <f>L312*(1+M312/100)</f>
        <v>13.72</v>
      </c>
      <c r="O312" s="95"/>
      <c r="P312" s="42">
        <f>N312*O312</f>
        <v>0</v>
      </c>
      <c r="Q312" s="43">
        <v>2.2200000000000002E-3</v>
      </c>
      <c r="R312" s="44">
        <f>N312*Q312</f>
        <v>3.0458400000000004E-2</v>
      </c>
      <c r="S312" s="43"/>
      <c r="T312" s="44">
        <f>N312*S312</f>
        <v>0</v>
      </c>
      <c r="U312" s="42">
        <v>21</v>
      </c>
      <c r="V312" s="42">
        <f>P312*(U312/100)</f>
        <v>0</v>
      </c>
      <c r="W312" s="42">
        <f>P312+V312</f>
        <v>0</v>
      </c>
      <c r="X312" s="39"/>
      <c r="Y312" s="38" t="s">
        <v>33</v>
      </c>
      <c r="Z312" s="38" t="s">
        <v>513</v>
      </c>
    </row>
    <row r="313" spans="6:26" s="45" customFormat="1" ht="11.25" outlineLevel="3" x14ac:dyDescent="0.25">
      <c r="F313" s="46"/>
      <c r="G313" s="47"/>
      <c r="H313" s="47"/>
      <c r="I313" s="47"/>
      <c r="J313" s="48" t="s">
        <v>525</v>
      </c>
      <c r="K313" s="47"/>
      <c r="L313" s="49">
        <v>13.72</v>
      </c>
      <c r="M313" s="50"/>
      <c r="N313" s="51"/>
      <c r="O313" s="50"/>
      <c r="P313" s="52"/>
      <c r="Q313" s="53"/>
      <c r="R313" s="50"/>
      <c r="S313" s="50"/>
      <c r="T313" s="50"/>
      <c r="U313" s="54" t="s">
        <v>22</v>
      </c>
      <c r="V313" s="50"/>
      <c r="W313" s="50"/>
      <c r="X313" s="48"/>
      <c r="Y313" s="47"/>
      <c r="Z313" s="47"/>
    </row>
    <row r="314" spans="6:26" s="35" customFormat="1" ht="24" outlineLevel="2" x14ac:dyDescent="0.2">
      <c r="F314" s="36">
        <v>6</v>
      </c>
      <c r="G314" s="37" t="s">
        <v>29</v>
      </c>
      <c r="H314" s="38" t="s">
        <v>526</v>
      </c>
      <c r="I314" s="38"/>
      <c r="J314" s="39" t="s">
        <v>527</v>
      </c>
      <c r="K314" s="37" t="s">
        <v>60</v>
      </c>
      <c r="L314" s="40">
        <v>77.36</v>
      </c>
      <c r="M314" s="41">
        <v>0</v>
      </c>
      <c r="N314" s="40">
        <f>L314*(1+M314/100)</f>
        <v>77.36</v>
      </c>
      <c r="O314" s="95"/>
      <c r="P314" s="42">
        <f>N314*O314</f>
        <v>0</v>
      </c>
      <c r="Q314" s="43">
        <v>2.8900000000000002E-3</v>
      </c>
      <c r="R314" s="44">
        <f>N314*Q314</f>
        <v>0.2235704</v>
      </c>
      <c r="S314" s="43"/>
      <c r="T314" s="44">
        <f>N314*S314</f>
        <v>0</v>
      </c>
      <c r="U314" s="42">
        <v>21</v>
      </c>
      <c r="V314" s="42">
        <f>P314*(U314/100)</f>
        <v>0</v>
      </c>
      <c r="W314" s="42">
        <f>P314+V314</f>
        <v>0</v>
      </c>
      <c r="X314" s="39"/>
      <c r="Y314" s="38" t="s">
        <v>33</v>
      </c>
      <c r="Z314" s="38" t="s">
        <v>513</v>
      </c>
    </row>
    <row r="315" spans="6:26" s="45" customFormat="1" ht="11.25" outlineLevel="3" x14ac:dyDescent="0.25">
      <c r="F315" s="46"/>
      <c r="G315" s="47"/>
      <c r="H315" s="47"/>
      <c r="I315" s="47"/>
      <c r="J315" s="48" t="s">
        <v>528</v>
      </c>
      <c r="K315" s="47"/>
      <c r="L315" s="49">
        <v>77.36</v>
      </c>
      <c r="M315" s="50"/>
      <c r="N315" s="51"/>
      <c r="O315" s="50"/>
      <c r="P315" s="52"/>
      <c r="Q315" s="53"/>
      <c r="R315" s="50"/>
      <c r="S315" s="50"/>
      <c r="T315" s="50"/>
      <c r="U315" s="54" t="s">
        <v>22</v>
      </c>
      <c r="V315" s="50"/>
      <c r="W315" s="50"/>
      <c r="X315" s="48"/>
      <c r="Y315" s="47"/>
      <c r="Z315" s="47"/>
    </row>
    <row r="316" spans="6:26" s="35" customFormat="1" ht="12" outlineLevel="2" x14ac:dyDescent="0.2">
      <c r="F316" s="36">
        <v>7</v>
      </c>
      <c r="G316" s="37" t="s">
        <v>29</v>
      </c>
      <c r="H316" s="38" t="s">
        <v>529</v>
      </c>
      <c r="I316" s="38"/>
      <c r="J316" s="39" t="s">
        <v>530</v>
      </c>
      <c r="K316" s="37" t="s">
        <v>60</v>
      </c>
      <c r="L316" s="40">
        <v>13.28</v>
      </c>
      <c r="M316" s="41">
        <v>0</v>
      </c>
      <c r="N316" s="40">
        <f>L316*(1+M316/100)</f>
        <v>13.28</v>
      </c>
      <c r="O316" s="95"/>
      <c r="P316" s="42">
        <f>N316*O316</f>
        <v>0</v>
      </c>
      <c r="Q316" s="43">
        <v>2.8900000000000002E-3</v>
      </c>
      <c r="R316" s="44">
        <f>N316*Q316</f>
        <v>3.8379200000000002E-2</v>
      </c>
      <c r="S316" s="43"/>
      <c r="T316" s="44">
        <f>N316*S316</f>
        <v>0</v>
      </c>
      <c r="U316" s="42">
        <v>21</v>
      </c>
      <c r="V316" s="42">
        <f>P316*(U316/100)</f>
        <v>0</v>
      </c>
      <c r="W316" s="42">
        <f>P316+V316</f>
        <v>0</v>
      </c>
      <c r="X316" s="39"/>
      <c r="Y316" s="38" t="s">
        <v>33</v>
      </c>
      <c r="Z316" s="38" t="s">
        <v>513</v>
      </c>
    </row>
    <row r="317" spans="6:26" s="35" customFormat="1" ht="12" outlineLevel="2" x14ac:dyDescent="0.2">
      <c r="F317" s="36">
        <v>8</v>
      </c>
      <c r="G317" s="37" t="s">
        <v>29</v>
      </c>
      <c r="H317" s="38" t="s">
        <v>531</v>
      </c>
      <c r="I317" s="38"/>
      <c r="J317" s="39" t="s">
        <v>532</v>
      </c>
      <c r="K317" s="37" t="s">
        <v>60</v>
      </c>
      <c r="L317" s="40">
        <v>20.73</v>
      </c>
      <c r="M317" s="41">
        <v>0</v>
      </c>
      <c r="N317" s="40">
        <f>L317*(1+M317/100)</f>
        <v>20.73</v>
      </c>
      <c r="O317" s="95"/>
      <c r="P317" s="42">
        <f>N317*O317</f>
        <v>0</v>
      </c>
      <c r="Q317" s="43">
        <v>1.6299999999999999E-3</v>
      </c>
      <c r="R317" s="44">
        <f>N317*Q317</f>
        <v>3.3789899999999998E-2</v>
      </c>
      <c r="S317" s="43"/>
      <c r="T317" s="44">
        <f>N317*S317</f>
        <v>0</v>
      </c>
      <c r="U317" s="42">
        <v>21</v>
      </c>
      <c r="V317" s="42">
        <f>P317*(U317/100)</f>
        <v>0</v>
      </c>
      <c r="W317" s="42">
        <f>P317+V317</f>
        <v>0</v>
      </c>
      <c r="X317" s="39"/>
      <c r="Y317" s="38" t="s">
        <v>33</v>
      </c>
      <c r="Z317" s="38" t="s">
        <v>513</v>
      </c>
    </row>
    <row r="318" spans="6:26" s="45" customFormat="1" ht="11.25" outlineLevel="3" x14ac:dyDescent="0.25">
      <c r="F318" s="46"/>
      <c r="G318" s="47"/>
      <c r="H318" s="47"/>
      <c r="I318" s="47"/>
      <c r="J318" s="48" t="s">
        <v>533</v>
      </c>
      <c r="K318" s="47"/>
      <c r="L318" s="49">
        <v>20.73</v>
      </c>
      <c r="M318" s="50"/>
      <c r="N318" s="51"/>
      <c r="O318" s="50"/>
      <c r="P318" s="52"/>
      <c r="Q318" s="53"/>
      <c r="R318" s="50"/>
      <c r="S318" s="50"/>
      <c r="T318" s="50"/>
      <c r="U318" s="54" t="s">
        <v>22</v>
      </c>
      <c r="V318" s="50"/>
      <c r="W318" s="50"/>
      <c r="X318" s="48"/>
      <c r="Y318" s="47"/>
      <c r="Z318" s="47"/>
    </row>
    <row r="319" spans="6:26" s="35" customFormat="1" ht="12" outlineLevel="2" x14ac:dyDescent="0.2">
      <c r="F319" s="36">
        <v>9</v>
      </c>
      <c r="G319" s="37" t="s">
        <v>29</v>
      </c>
      <c r="H319" s="38" t="s">
        <v>534</v>
      </c>
      <c r="I319" s="38"/>
      <c r="J319" s="39" t="s">
        <v>535</v>
      </c>
      <c r="K319" s="37" t="s">
        <v>60</v>
      </c>
      <c r="L319" s="40">
        <v>5.2</v>
      </c>
      <c r="M319" s="41">
        <v>0</v>
      </c>
      <c r="N319" s="40">
        <f>L319*(1+M319/100)</f>
        <v>5.2</v>
      </c>
      <c r="O319" s="95"/>
      <c r="P319" s="42">
        <f>N319*O319</f>
        <v>0</v>
      </c>
      <c r="Q319" s="43">
        <v>2.0999999999999999E-3</v>
      </c>
      <c r="R319" s="44">
        <f>N319*Q319</f>
        <v>1.0919999999999999E-2</v>
      </c>
      <c r="S319" s="43"/>
      <c r="T319" s="44">
        <f>N319*S319</f>
        <v>0</v>
      </c>
      <c r="U319" s="42">
        <v>21</v>
      </c>
      <c r="V319" s="42">
        <f>P319*(U319/100)</f>
        <v>0</v>
      </c>
      <c r="W319" s="42">
        <f>P319+V319</f>
        <v>0</v>
      </c>
      <c r="X319" s="39"/>
      <c r="Y319" s="38" t="s">
        <v>33</v>
      </c>
      <c r="Z319" s="38" t="s">
        <v>513</v>
      </c>
    </row>
    <row r="320" spans="6:26" s="45" customFormat="1" ht="11.25" outlineLevel="3" x14ac:dyDescent="0.25">
      <c r="F320" s="46"/>
      <c r="G320" s="47"/>
      <c r="H320" s="47"/>
      <c r="I320" s="47"/>
      <c r="J320" s="48" t="s">
        <v>536</v>
      </c>
      <c r="K320" s="47"/>
      <c r="L320" s="49">
        <v>5.2</v>
      </c>
      <c r="M320" s="50"/>
      <c r="N320" s="51"/>
      <c r="O320" s="50"/>
      <c r="P320" s="52"/>
      <c r="Q320" s="53"/>
      <c r="R320" s="50"/>
      <c r="S320" s="50"/>
      <c r="T320" s="50"/>
      <c r="U320" s="54" t="s">
        <v>22</v>
      </c>
      <c r="V320" s="50"/>
      <c r="W320" s="50"/>
      <c r="X320" s="48"/>
      <c r="Y320" s="47"/>
      <c r="Z320" s="47"/>
    </row>
    <row r="321" spans="6:26" s="35" customFormat="1" ht="12" outlineLevel="2" x14ac:dyDescent="0.2">
      <c r="F321" s="36">
        <v>10</v>
      </c>
      <c r="G321" s="37" t="s">
        <v>29</v>
      </c>
      <c r="H321" s="38" t="s">
        <v>537</v>
      </c>
      <c r="I321" s="38"/>
      <c r="J321" s="39" t="s">
        <v>538</v>
      </c>
      <c r="K321" s="37" t="s">
        <v>60</v>
      </c>
      <c r="L321" s="40">
        <v>2.6</v>
      </c>
      <c r="M321" s="41">
        <v>0</v>
      </c>
      <c r="N321" s="40">
        <f>L321*(1+M321/100)</f>
        <v>2.6</v>
      </c>
      <c r="O321" s="95"/>
      <c r="P321" s="42">
        <f>N321*O321</f>
        <v>0</v>
      </c>
      <c r="Q321" s="43">
        <v>2.0999999999999999E-3</v>
      </c>
      <c r="R321" s="44">
        <f>N321*Q321</f>
        <v>5.4599999999999996E-3</v>
      </c>
      <c r="S321" s="43"/>
      <c r="T321" s="44">
        <f>N321*S321</f>
        <v>0</v>
      </c>
      <c r="U321" s="42">
        <v>21</v>
      </c>
      <c r="V321" s="42">
        <f>P321*(U321/100)</f>
        <v>0</v>
      </c>
      <c r="W321" s="42">
        <f>P321+V321</f>
        <v>0</v>
      </c>
      <c r="X321" s="39"/>
      <c r="Y321" s="38" t="s">
        <v>33</v>
      </c>
      <c r="Z321" s="38" t="s">
        <v>513</v>
      </c>
    </row>
    <row r="322" spans="6:26" s="35" customFormat="1" ht="12" outlineLevel="2" x14ac:dyDescent="0.2">
      <c r="F322" s="36">
        <v>11</v>
      </c>
      <c r="G322" s="37" t="s">
        <v>29</v>
      </c>
      <c r="H322" s="38" t="s">
        <v>539</v>
      </c>
      <c r="I322" s="38"/>
      <c r="J322" s="39" t="s">
        <v>540</v>
      </c>
      <c r="K322" s="37" t="s">
        <v>319</v>
      </c>
      <c r="L322" s="40">
        <v>1.52</v>
      </c>
      <c r="M322" s="41">
        <v>0</v>
      </c>
      <c r="N322" s="40">
        <f>L322*(1+M322/100)</f>
        <v>1.52</v>
      </c>
      <c r="O322" s="95"/>
      <c r="P322" s="42">
        <f>N322*O322</f>
        <v>0</v>
      </c>
      <c r="Q322" s="43"/>
      <c r="R322" s="44">
        <f>N322*Q322</f>
        <v>0</v>
      </c>
      <c r="S322" s="43"/>
      <c r="T322" s="44">
        <f>N322*S322</f>
        <v>0</v>
      </c>
      <c r="U322" s="42">
        <v>21</v>
      </c>
      <c r="V322" s="42">
        <f>P322*(U322/100)</f>
        <v>0</v>
      </c>
      <c r="W322" s="42">
        <f>P322+V322</f>
        <v>0</v>
      </c>
      <c r="X322" s="39"/>
      <c r="Y322" s="38" t="s">
        <v>33</v>
      </c>
      <c r="Z322" s="38" t="s">
        <v>513</v>
      </c>
    </row>
    <row r="323" spans="6:26" s="55" customFormat="1" ht="12.75" customHeight="1" outlineLevel="2" x14ac:dyDescent="0.25">
      <c r="F323" s="56"/>
      <c r="G323" s="57"/>
      <c r="H323" s="57"/>
      <c r="I323" s="57"/>
      <c r="J323" s="58"/>
      <c r="K323" s="57"/>
      <c r="L323" s="59"/>
      <c r="M323" s="60"/>
      <c r="N323" s="59"/>
      <c r="O323" s="60"/>
      <c r="P323" s="61"/>
      <c r="Q323" s="62"/>
      <c r="R323" s="60"/>
      <c r="S323" s="60"/>
      <c r="T323" s="60"/>
      <c r="U323" s="63" t="s">
        <v>22</v>
      </c>
      <c r="V323" s="60"/>
      <c r="W323" s="60"/>
      <c r="X323" s="60"/>
      <c r="Y323" s="57"/>
      <c r="Z323" s="57"/>
    </row>
    <row r="324" spans="6:26" s="26" customFormat="1" ht="16.5" customHeight="1" outlineLevel="1" x14ac:dyDescent="0.2">
      <c r="F324" s="27"/>
      <c r="G324" s="11"/>
      <c r="H324" s="28"/>
      <c r="I324" s="28"/>
      <c r="J324" s="28" t="s">
        <v>541</v>
      </c>
      <c r="K324" s="11"/>
      <c r="L324" s="29"/>
      <c r="M324" s="30"/>
      <c r="N324" s="29"/>
      <c r="O324" s="30"/>
      <c r="P324" s="31">
        <f>SUBTOTAL(9,P325:P328)</f>
        <v>0</v>
      </c>
      <c r="Q324" s="32"/>
      <c r="R324" s="33">
        <f>SUBTOTAL(9,R325:R328)</f>
        <v>4.0927599999999995E-2</v>
      </c>
      <c r="S324" s="30"/>
      <c r="T324" s="33">
        <f>SUBTOTAL(9,T325:T328)</f>
        <v>0</v>
      </c>
      <c r="U324" s="34" t="s">
        <v>22</v>
      </c>
      <c r="V324" s="31">
        <f>SUBTOTAL(9,V325:V328)</f>
        <v>0</v>
      </c>
      <c r="W324" s="31">
        <f>SUBTOTAL(9,W325:W328)</f>
        <v>0</v>
      </c>
      <c r="Y324" s="12"/>
      <c r="Z324" s="12"/>
    </row>
    <row r="325" spans="6:26" s="35" customFormat="1" ht="12" outlineLevel="2" x14ac:dyDescent="0.2">
      <c r="F325" s="36">
        <v>1</v>
      </c>
      <c r="G325" s="37" t="s">
        <v>29</v>
      </c>
      <c r="H325" s="38" t="s">
        <v>542</v>
      </c>
      <c r="I325" s="38"/>
      <c r="J325" s="39" t="s">
        <v>543</v>
      </c>
      <c r="K325" s="37" t="s">
        <v>32</v>
      </c>
      <c r="L325" s="40">
        <v>21.77</v>
      </c>
      <c r="M325" s="41">
        <v>0</v>
      </c>
      <c r="N325" s="40">
        <f>L325*(1+M325/100)</f>
        <v>21.77</v>
      </c>
      <c r="O325" s="95"/>
      <c r="P325" s="42">
        <f>N325*O325</f>
        <v>0</v>
      </c>
      <c r="Q325" s="43">
        <v>1.8799999999999999E-3</v>
      </c>
      <c r="R325" s="44">
        <f>N325*Q325</f>
        <v>4.0927599999999995E-2</v>
      </c>
      <c r="S325" s="43"/>
      <c r="T325" s="44">
        <f>N325*S325</f>
        <v>0</v>
      </c>
      <c r="U325" s="42">
        <v>21</v>
      </c>
      <c r="V325" s="42">
        <f>P325*(U325/100)</f>
        <v>0</v>
      </c>
      <c r="W325" s="42">
        <f>P325+V325</f>
        <v>0</v>
      </c>
      <c r="X325" s="39"/>
      <c r="Y325" s="38" t="s">
        <v>33</v>
      </c>
      <c r="Z325" s="38" t="s">
        <v>544</v>
      </c>
    </row>
    <row r="326" spans="6:26" s="45" customFormat="1" ht="11.25" outlineLevel="3" x14ac:dyDescent="0.25">
      <c r="F326" s="46"/>
      <c r="G326" s="47"/>
      <c r="H326" s="47"/>
      <c r="I326" s="47"/>
      <c r="J326" s="48" t="s">
        <v>545</v>
      </c>
      <c r="K326" s="47"/>
      <c r="L326" s="49">
        <v>21.77</v>
      </c>
      <c r="M326" s="50"/>
      <c r="N326" s="51"/>
      <c r="O326" s="50"/>
      <c r="P326" s="52"/>
      <c r="Q326" s="53"/>
      <c r="R326" s="50"/>
      <c r="S326" s="50"/>
      <c r="T326" s="50"/>
      <c r="U326" s="54" t="s">
        <v>22</v>
      </c>
      <c r="V326" s="50"/>
      <c r="W326" s="50"/>
      <c r="X326" s="48"/>
      <c r="Y326" s="47"/>
      <c r="Z326" s="47"/>
    </row>
    <row r="327" spans="6:26" s="35" customFormat="1" ht="12" outlineLevel="2" x14ac:dyDescent="0.2">
      <c r="F327" s="36">
        <v>2</v>
      </c>
      <c r="G327" s="37" t="s">
        <v>29</v>
      </c>
      <c r="H327" s="38" t="s">
        <v>546</v>
      </c>
      <c r="I327" s="38"/>
      <c r="J327" s="39" t="s">
        <v>547</v>
      </c>
      <c r="K327" s="37" t="s">
        <v>319</v>
      </c>
      <c r="L327" s="40">
        <v>4.84</v>
      </c>
      <c r="M327" s="41">
        <v>0</v>
      </c>
      <c r="N327" s="40">
        <f>L327*(1+M327/100)</f>
        <v>4.84</v>
      </c>
      <c r="O327" s="95"/>
      <c r="P327" s="42">
        <f>N327*O327</f>
        <v>0</v>
      </c>
      <c r="Q327" s="43"/>
      <c r="R327" s="44">
        <f>N327*Q327</f>
        <v>0</v>
      </c>
      <c r="S327" s="43"/>
      <c r="T327" s="44">
        <f>N327*S327</f>
        <v>0</v>
      </c>
      <c r="U327" s="42">
        <v>21</v>
      </c>
      <c r="V327" s="42">
        <f>P327*(U327/100)</f>
        <v>0</v>
      </c>
      <c r="W327" s="42">
        <f>P327+V327</f>
        <v>0</v>
      </c>
      <c r="X327" s="39"/>
      <c r="Y327" s="38" t="s">
        <v>33</v>
      </c>
      <c r="Z327" s="38" t="s">
        <v>544</v>
      </c>
    </row>
    <row r="328" spans="6:26" s="55" customFormat="1" ht="12.75" customHeight="1" outlineLevel="2" x14ac:dyDescent="0.25">
      <c r="F328" s="56"/>
      <c r="G328" s="57"/>
      <c r="H328" s="57"/>
      <c r="I328" s="57"/>
      <c r="J328" s="58"/>
      <c r="K328" s="57"/>
      <c r="L328" s="59"/>
      <c r="M328" s="60"/>
      <c r="N328" s="59"/>
      <c r="O328" s="60"/>
      <c r="P328" s="61"/>
      <c r="Q328" s="62"/>
      <c r="R328" s="60"/>
      <c r="S328" s="60"/>
      <c r="T328" s="60"/>
      <c r="U328" s="63" t="s">
        <v>22</v>
      </c>
      <c r="V328" s="60"/>
      <c r="W328" s="60"/>
      <c r="X328" s="60"/>
      <c r="Y328" s="57"/>
      <c r="Z328" s="57"/>
    </row>
    <row r="329" spans="6:26" s="26" customFormat="1" ht="16.5" customHeight="1" outlineLevel="1" x14ac:dyDescent="0.2">
      <c r="F329" s="27"/>
      <c r="G329" s="11"/>
      <c r="H329" s="28"/>
      <c r="I329" s="28"/>
      <c r="J329" s="28" t="s">
        <v>548</v>
      </c>
      <c r="K329" s="11"/>
      <c r="L329" s="29"/>
      <c r="M329" s="30"/>
      <c r="N329" s="29"/>
      <c r="O329" s="30"/>
      <c r="P329" s="31">
        <f>SUBTOTAL(9,P330:P362)</f>
        <v>0</v>
      </c>
      <c r="Q329" s="32"/>
      <c r="R329" s="33">
        <f>SUBTOTAL(9,R330:R362)</f>
        <v>0.86151200000000006</v>
      </c>
      <c r="S329" s="30"/>
      <c r="T329" s="33">
        <f>SUBTOTAL(9,T330:T362)</f>
        <v>0</v>
      </c>
      <c r="U329" s="34" t="s">
        <v>22</v>
      </c>
      <c r="V329" s="31">
        <f>SUBTOTAL(9,V330:V362)</f>
        <v>0</v>
      </c>
      <c r="W329" s="31">
        <f>SUBTOTAL(9,W330:W362)</f>
        <v>0</v>
      </c>
      <c r="Y329" s="12"/>
      <c r="Z329" s="12"/>
    </row>
    <row r="330" spans="6:26" s="35" customFormat="1" ht="12" outlineLevel="2" x14ac:dyDescent="0.2">
      <c r="F330" s="36">
        <v>1</v>
      </c>
      <c r="G330" s="37" t="s">
        <v>66</v>
      </c>
      <c r="H330" s="38" t="s">
        <v>549</v>
      </c>
      <c r="I330" s="38"/>
      <c r="J330" s="39" t="s">
        <v>550</v>
      </c>
      <c r="K330" s="37" t="s">
        <v>95</v>
      </c>
      <c r="L330" s="40">
        <v>2</v>
      </c>
      <c r="M330" s="41">
        <v>0</v>
      </c>
      <c r="N330" s="40">
        <f>L330*(1+M330/100)</f>
        <v>2</v>
      </c>
      <c r="O330" s="95"/>
      <c r="P330" s="42">
        <f>N330*O330</f>
        <v>0</v>
      </c>
      <c r="Q330" s="43">
        <v>2.0000000000000001E-4</v>
      </c>
      <c r="R330" s="44">
        <f>N330*Q330</f>
        <v>4.0000000000000002E-4</v>
      </c>
      <c r="S330" s="43"/>
      <c r="T330" s="44">
        <f>N330*S330</f>
        <v>0</v>
      </c>
      <c r="U330" s="42">
        <v>21</v>
      </c>
      <c r="V330" s="42">
        <f>P330*(U330/100)</f>
        <v>0</v>
      </c>
      <c r="W330" s="42">
        <f>P330+V330</f>
        <v>0</v>
      </c>
      <c r="X330" s="39"/>
      <c r="Y330" s="38" t="s">
        <v>33</v>
      </c>
      <c r="Z330" s="38" t="s">
        <v>551</v>
      </c>
    </row>
    <row r="331" spans="6:26" s="35" customFormat="1" ht="12" outlineLevel="2" x14ac:dyDescent="0.2">
      <c r="F331" s="36">
        <v>2</v>
      </c>
      <c r="G331" s="37" t="s">
        <v>66</v>
      </c>
      <c r="H331" s="38" t="s">
        <v>552</v>
      </c>
      <c r="I331" s="38"/>
      <c r="J331" s="39" t="s">
        <v>553</v>
      </c>
      <c r="K331" s="37" t="s">
        <v>95</v>
      </c>
      <c r="L331" s="40">
        <v>18</v>
      </c>
      <c r="M331" s="41">
        <v>0</v>
      </c>
      <c r="N331" s="40">
        <f>L331*(1+M331/100)</f>
        <v>18</v>
      </c>
      <c r="O331" s="95"/>
      <c r="P331" s="42">
        <f>N331*O331</f>
        <v>0</v>
      </c>
      <c r="Q331" s="43">
        <v>1.1999999999999999E-3</v>
      </c>
      <c r="R331" s="44">
        <f>N331*Q331</f>
        <v>2.1599999999999998E-2</v>
      </c>
      <c r="S331" s="43"/>
      <c r="T331" s="44">
        <f>N331*S331</f>
        <v>0</v>
      </c>
      <c r="U331" s="42">
        <v>21</v>
      </c>
      <c r="V331" s="42">
        <f>P331*(U331/100)</f>
        <v>0</v>
      </c>
      <c r="W331" s="42">
        <f>P331+V331</f>
        <v>0</v>
      </c>
      <c r="X331" s="39"/>
      <c r="Y331" s="38" t="s">
        <v>33</v>
      </c>
      <c r="Z331" s="38" t="s">
        <v>551</v>
      </c>
    </row>
    <row r="332" spans="6:26" s="35" customFormat="1" ht="12" outlineLevel="2" x14ac:dyDescent="0.2">
      <c r="F332" s="36">
        <v>3</v>
      </c>
      <c r="G332" s="37" t="s">
        <v>66</v>
      </c>
      <c r="H332" s="38" t="s">
        <v>554</v>
      </c>
      <c r="I332" s="38"/>
      <c r="J332" s="39" t="s">
        <v>555</v>
      </c>
      <c r="K332" s="37" t="s">
        <v>60</v>
      </c>
      <c r="L332" s="40">
        <v>13.2</v>
      </c>
      <c r="M332" s="41">
        <v>0</v>
      </c>
      <c r="N332" s="40">
        <f>L332*(1+M332/100)</f>
        <v>13.2</v>
      </c>
      <c r="O332" s="95"/>
      <c r="P332" s="42">
        <f>N332*O332</f>
        <v>0</v>
      </c>
      <c r="Q332" s="43">
        <v>2.3999999999999998E-3</v>
      </c>
      <c r="R332" s="44">
        <f>N332*Q332</f>
        <v>3.1679999999999993E-2</v>
      </c>
      <c r="S332" s="43"/>
      <c r="T332" s="44">
        <f>N332*S332</f>
        <v>0</v>
      </c>
      <c r="U332" s="42">
        <v>21</v>
      </c>
      <c r="V332" s="42">
        <f>P332*(U332/100)</f>
        <v>0</v>
      </c>
      <c r="W332" s="42">
        <f>P332+V332</f>
        <v>0</v>
      </c>
      <c r="X332" s="39"/>
      <c r="Y332" s="38" t="s">
        <v>33</v>
      </c>
      <c r="Z332" s="38" t="s">
        <v>551</v>
      </c>
    </row>
    <row r="333" spans="6:26" s="45" customFormat="1" ht="11.25" outlineLevel="3" x14ac:dyDescent="0.25">
      <c r="F333" s="46"/>
      <c r="G333" s="47"/>
      <c r="H333" s="47"/>
      <c r="I333" s="47"/>
      <c r="J333" s="48" t="s">
        <v>556</v>
      </c>
      <c r="K333" s="47"/>
      <c r="L333" s="49">
        <v>13.2</v>
      </c>
      <c r="M333" s="50"/>
      <c r="N333" s="51"/>
      <c r="O333" s="50"/>
      <c r="P333" s="52"/>
      <c r="Q333" s="53"/>
      <c r="R333" s="50"/>
      <c r="S333" s="50"/>
      <c r="T333" s="50"/>
      <c r="U333" s="54" t="s">
        <v>22</v>
      </c>
      <c r="V333" s="50"/>
      <c r="W333" s="50"/>
      <c r="X333" s="48"/>
      <c r="Y333" s="47"/>
      <c r="Z333" s="47"/>
    </row>
    <row r="334" spans="6:26" s="35" customFormat="1" ht="12" outlineLevel="2" x14ac:dyDescent="0.2">
      <c r="F334" s="36">
        <v>4</v>
      </c>
      <c r="G334" s="37" t="s">
        <v>66</v>
      </c>
      <c r="H334" s="38" t="s">
        <v>557</v>
      </c>
      <c r="I334" s="38"/>
      <c r="J334" s="39" t="s">
        <v>558</v>
      </c>
      <c r="K334" s="37" t="s">
        <v>95</v>
      </c>
      <c r="L334" s="40">
        <v>1</v>
      </c>
      <c r="M334" s="41">
        <v>0</v>
      </c>
      <c r="N334" s="40">
        <f t="shared" ref="N334:N340" si="13">L334*(1+M334/100)</f>
        <v>1</v>
      </c>
      <c r="O334" s="95"/>
      <c r="P334" s="42">
        <f t="shared" ref="P334:P340" si="14">N334*O334</f>
        <v>0</v>
      </c>
      <c r="Q334" s="43">
        <v>1.6E-2</v>
      </c>
      <c r="R334" s="44">
        <f t="shared" ref="R334:R340" si="15">N334*Q334</f>
        <v>1.6E-2</v>
      </c>
      <c r="S334" s="43"/>
      <c r="T334" s="44">
        <f t="shared" ref="T334:T340" si="16">N334*S334</f>
        <v>0</v>
      </c>
      <c r="U334" s="42">
        <v>21</v>
      </c>
      <c r="V334" s="42">
        <f t="shared" ref="V334:V340" si="17">P334*(U334/100)</f>
        <v>0</v>
      </c>
      <c r="W334" s="42">
        <f t="shared" ref="W334:W340" si="18">P334+V334</f>
        <v>0</v>
      </c>
      <c r="X334" s="39"/>
      <c r="Y334" s="38" t="s">
        <v>33</v>
      </c>
      <c r="Z334" s="38" t="s">
        <v>551</v>
      </c>
    </row>
    <row r="335" spans="6:26" s="35" customFormat="1" ht="12" outlineLevel="2" x14ac:dyDescent="0.2">
      <c r="F335" s="36">
        <v>5</v>
      </c>
      <c r="G335" s="37" t="s">
        <v>66</v>
      </c>
      <c r="H335" s="38" t="s">
        <v>559</v>
      </c>
      <c r="I335" s="38"/>
      <c r="J335" s="39" t="s">
        <v>560</v>
      </c>
      <c r="K335" s="37" t="s">
        <v>95</v>
      </c>
      <c r="L335" s="40">
        <v>10</v>
      </c>
      <c r="M335" s="41">
        <v>0</v>
      </c>
      <c r="N335" s="40">
        <f t="shared" si="13"/>
        <v>10</v>
      </c>
      <c r="O335" s="95"/>
      <c r="P335" s="42">
        <f t="shared" si="14"/>
        <v>0</v>
      </c>
      <c r="Q335" s="43">
        <v>1.7500000000000002E-2</v>
      </c>
      <c r="R335" s="44">
        <f t="shared" si="15"/>
        <v>0.17500000000000002</v>
      </c>
      <c r="S335" s="43"/>
      <c r="T335" s="44">
        <f t="shared" si="16"/>
        <v>0</v>
      </c>
      <c r="U335" s="42">
        <v>21</v>
      </c>
      <c r="V335" s="42">
        <f t="shared" si="17"/>
        <v>0</v>
      </c>
      <c r="W335" s="42">
        <f t="shared" si="18"/>
        <v>0</v>
      </c>
      <c r="X335" s="39"/>
      <c r="Y335" s="38" t="s">
        <v>33</v>
      </c>
      <c r="Z335" s="38" t="s">
        <v>551</v>
      </c>
    </row>
    <row r="336" spans="6:26" s="35" customFormat="1" ht="12" outlineLevel="2" x14ac:dyDescent="0.2">
      <c r="F336" s="36">
        <v>6</v>
      </c>
      <c r="G336" s="37" t="s">
        <v>66</v>
      </c>
      <c r="H336" s="38" t="s">
        <v>561</v>
      </c>
      <c r="I336" s="38"/>
      <c r="J336" s="39" t="s">
        <v>562</v>
      </c>
      <c r="K336" s="37" t="s">
        <v>95</v>
      </c>
      <c r="L336" s="40">
        <v>6</v>
      </c>
      <c r="M336" s="41">
        <v>0</v>
      </c>
      <c r="N336" s="40">
        <f t="shared" si="13"/>
        <v>6</v>
      </c>
      <c r="O336" s="95"/>
      <c r="P336" s="42">
        <f t="shared" si="14"/>
        <v>0</v>
      </c>
      <c r="Q336" s="43">
        <v>1.95E-2</v>
      </c>
      <c r="R336" s="44">
        <f t="shared" si="15"/>
        <v>0.11699999999999999</v>
      </c>
      <c r="S336" s="43"/>
      <c r="T336" s="44">
        <f t="shared" si="16"/>
        <v>0</v>
      </c>
      <c r="U336" s="42">
        <v>21</v>
      </c>
      <c r="V336" s="42">
        <f t="shared" si="17"/>
        <v>0</v>
      </c>
      <c r="W336" s="42">
        <f t="shared" si="18"/>
        <v>0</v>
      </c>
      <c r="X336" s="39"/>
      <c r="Y336" s="38" t="s">
        <v>33</v>
      </c>
      <c r="Z336" s="38" t="s">
        <v>551</v>
      </c>
    </row>
    <row r="337" spans="6:26" s="35" customFormat="1" ht="24" outlineLevel="2" x14ac:dyDescent="0.2">
      <c r="F337" s="36">
        <v>7</v>
      </c>
      <c r="G337" s="37" t="s">
        <v>66</v>
      </c>
      <c r="H337" s="38" t="s">
        <v>563</v>
      </c>
      <c r="I337" s="38"/>
      <c r="J337" s="39" t="s">
        <v>564</v>
      </c>
      <c r="K337" s="37" t="s">
        <v>95</v>
      </c>
      <c r="L337" s="40">
        <v>1</v>
      </c>
      <c r="M337" s="41">
        <v>0</v>
      </c>
      <c r="N337" s="40">
        <f t="shared" si="13"/>
        <v>1</v>
      </c>
      <c r="O337" s="95"/>
      <c r="P337" s="42">
        <f t="shared" si="14"/>
        <v>0</v>
      </c>
      <c r="Q337" s="43">
        <v>2.0500000000000001E-2</v>
      </c>
      <c r="R337" s="44">
        <f t="shared" si="15"/>
        <v>2.0500000000000001E-2</v>
      </c>
      <c r="S337" s="43"/>
      <c r="T337" s="44">
        <f t="shared" si="16"/>
        <v>0</v>
      </c>
      <c r="U337" s="42">
        <v>21</v>
      </c>
      <c r="V337" s="42">
        <f t="shared" si="17"/>
        <v>0</v>
      </c>
      <c r="W337" s="42">
        <f t="shared" si="18"/>
        <v>0</v>
      </c>
      <c r="X337" s="39"/>
      <c r="Y337" s="38" t="s">
        <v>33</v>
      </c>
      <c r="Z337" s="38" t="s">
        <v>551</v>
      </c>
    </row>
    <row r="338" spans="6:26" s="35" customFormat="1" ht="24" outlineLevel="2" x14ac:dyDescent="0.2">
      <c r="F338" s="36">
        <v>8</v>
      </c>
      <c r="G338" s="37" t="s">
        <v>66</v>
      </c>
      <c r="H338" s="38" t="s">
        <v>565</v>
      </c>
      <c r="I338" s="38"/>
      <c r="J338" s="39" t="s">
        <v>566</v>
      </c>
      <c r="K338" s="37" t="s">
        <v>95</v>
      </c>
      <c r="L338" s="40">
        <v>17</v>
      </c>
      <c r="M338" s="41">
        <v>0</v>
      </c>
      <c r="N338" s="40">
        <f t="shared" si="13"/>
        <v>17</v>
      </c>
      <c r="O338" s="95"/>
      <c r="P338" s="42">
        <f t="shared" si="14"/>
        <v>0</v>
      </c>
      <c r="Q338" s="43">
        <v>2.5999999999999999E-2</v>
      </c>
      <c r="R338" s="44">
        <f t="shared" si="15"/>
        <v>0.442</v>
      </c>
      <c r="S338" s="43"/>
      <c r="T338" s="44">
        <f t="shared" si="16"/>
        <v>0</v>
      </c>
      <c r="U338" s="42">
        <v>21</v>
      </c>
      <c r="V338" s="42">
        <f t="shared" si="17"/>
        <v>0</v>
      </c>
      <c r="W338" s="42">
        <f t="shared" si="18"/>
        <v>0</v>
      </c>
      <c r="X338" s="39"/>
      <c r="Y338" s="38" t="s">
        <v>33</v>
      </c>
      <c r="Z338" s="38" t="s">
        <v>551</v>
      </c>
    </row>
    <row r="339" spans="6:26" s="35" customFormat="1" ht="24" outlineLevel="2" x14ac:dyDescent="0.2">
      <c r="F339" s="36">
        <v>9</v>
      </c>
      <c r="G339" s="37" t="s">
        <v>66</v>
      </c>
      <c r="H339" s="38" t="s">
        <v>567</v>
      </c>
      <c r="I339" s="38"/>
      <c r="J339" s="39" t="s">
        <v>568</v>
      </c>
      <c r="K339" s="37" t="s">
        <v>95</v>
      </c>
      <c r="L339" s="40">
        <v>1</v>
      </c>
      <c r="M339" s="41">
        <v>0</v>
      </c>
      <c r="N339" s="40">
        <f t="shared" si="13"/>
        <v>1</v>
      </c>
      <c r="O339" s="95"/>
      <c r="P339" s="42">
        <f t="shared" si="14"/>
        <v>0</v>
      </c>
      <c r="Q339" s="43">
        <v>1.7999999999999999E-2</v>
      </c>
      <c r="R339" s="44">
        <f t="shared" si="15"/>
        <v>1.7999999999999999E-2</v>
      </c>
      <c r="S339" s="43"/>
      <c r="T339" s="44">
        <f t="shared" si="16"/>
        <v>0</v>
      </c>
      <c r="U339" s="42">
        <v>21</v>
      </c>
      <c r="V339" s="42">
        <f t="shared" si="17"/>
        <v>0</v>
      </c>
      <c r="W339" s="42">
        <f t="shared" si="18"/>
        <v>0</v>
      </c>
      <c r="X339" s="39"/>
      <c r="Y339" s="38" t="s">
        <v>33</v>
      </c>
      <c r="Z339" s="38" t="s">
        <v>551</v>
      </c>
    </row>
    <row r="340" spans="6:26" s="35" customFormat="1" ht="24" outlineLevel="2" x14ac:dyDescent="0.2">
      <c r="F340" s="36">
        <v>10</v>
      </c>
      <c r="G340" s="37" t="s">
        <v>29</v>
      </c>
      <c r="H340" s="38" t="s">
        <v>569</v>
      </c>
      <c r="I340" s="38"/>
      <c r="J340" s="39" t="s">
        <v>570</v>
      </c>
      <c r="K340" s="37" t="s">
        <v>32</v>
      </c>
      <c r="L340" s="40">
        <v>8</v>
      </c>
      <c r="M340" s="41">
        <v>0</v>
      </c>
      <c r="N340" s="40">
        <f t="shared" si="13"/>
        <v>8</v>
      </c>
      <c r="O340" s="95"/>
      <c r="P340" s="42">
        <f t="shared" si="14"/>
        <v>0</v>
      </c>
      <c r="Q340" s="43">
        <v>2.7E-4</v>
      </c>
      <c r="R340" s="44">
        <f t="shared" si="15"/>
        <v>2.16E-3</v>
      </c>
      <c r="S340" s="43"/>
      <c r="T340" s="44">
        <f t="shared" si="16"/>
        <v>0</v>
      </c>
      <c r="U340" s="42">
        <v>21</v>
      </c>
      <c r="V340" s="42">
        <f t="shared" si="17"/>
        <v>0</v>
      </c>
      <c r="W340" s="42">
        <f t="shared" si="18"/>
        <v>0</v>
      </c>
      <c r="X340" s="39"/>
      <c r="Y340" s="38" t="s">
        <v>33</v>
      </c>
      <c r="Z340" s="38" t="s">
        <v>551</v>
      </c>
    </row>
    <row r="341" spans="6:26" s="45" customFormat="1" ht="11.25" outlineLevel="3" x14ac:dyDescent="0.25">
      <c r="F341" s="46"/>
      <c r="G341" s="47"/>
      <c r="H341" s="47"/>
      <c r="I341" s="47"/>
      <c r="J341" s="48" t="s">
        <v>571</v>
      </c>
      <c r="K341" s="47"/>
      <c r="L341" s="49">
        <v>8</v>
      </c>
      <c r="M341" s="50"/>
      <c r="N341" s="51"/>
      <c r="O341" s="50"/>
      <c r="P341" s="52"/>
      <c r="Q341" s="53"/>
      <c r="R341" s="50"/>
      <c r="S341" s="50"/>
      <c r="T341" s="50"/>
      <c r="U341" s="54" t="s">
        <v>22</v>
      </c>
      <c r="V341" s="50"/>
      <c r="W341" s="50"/>
      <c r="X341" s="48"/>
      <c r="Y341" s="47"/>
      <c r="Z341" s="47"/>
    </row>
    <row r="342" spans="6:26" s="35" customFormat="1" ht="24" outlineLevel="2" x14ac:dyDescent="0.2">
      <c r="F342" s="36">
        <v>11</v>
      </c>
      <c r="G342" s="37" t="s">
        <v>29</v>
      </c>
      <c r="H342" s="38" t="s">
        <v>572</v>
      </c>
      <c r="I342" s="38"/>
      <c r="J342" s="39" t="s">
        <v>573</v>
      </c>
      <c r="K342" s="37" t="s">
        <v>32</v>
      </c>
      <c r="L342" s="40">
        <v>4.7</v>
      </c>
      <c r="M342" s="41">
        <v>0</v>
      </c>
      <c r="N342" s="40">
        <f>L342*(1+M342/100)</f>
        <v>4.7</v>
      </c>
      <c r="O342" s="95"/>
      <c r="P342" s="42">
        <f>N342*O342</f>
        <v>0</v>
      </c>
      <c r="Q342" s="43">
        <v>2.5999999999999998E-4</v>
      </c>
      <c r="R342" s="44">
        <f>N342*Q342</f>
        <v>1.222E-3</v>
      </c>
      <c r="S342" s="43"/>
      <c r="T342" s="44">
        <f>N342*S342</f>
        <v>0</v>
      </c>
      <c r="U342" s="42">
        <v>21</v>
      </c>
      <c r="V342" s="42">
        <f>P342*(U342/100)</f>
        <v>0</v>
      </c>
      <c r="W342" s="42">
        <f>P342+V342</f>
        <v>0</v>
      </c>
      <c r="X342" s="39"/>
      <c r="Y342" s="38" t="s">
        <v>33</v>
      </c>
      <c r="Z342" s="38" t="s">
        <v>551</v>
      </c>
    </row>
    <row r="343" spans="6:26" s="45" customFormat="1" ht="11.25" outlineLevel="3" x14ac:dyDescent="0.25">
      <c r="F343" s="46"/>
      <c r="G343" s="47"/>
      <c r="H343" s="47"/>
      <c r="I343" s="47"/>
      <c r="J343" s="48" t="s">
        <v>574</v>
      </c>
      <c r="K343" s="47"/>
      <c r="L343" s="49">
        <v>4.7</v>
      </c>
      <c r="M343" s="50"/>
      <c r="N343" s="51"/>
      <c r="O343" s="50"/>
      <c r="P343" s="52"/>
      <c r="Q343" s="53"/>
      <c r="R343" s="50"/>
      <c r="S343" s="50"/>
      <c r="T343" s="50"/>
      <c r="U343" s="54" t="s">
        <v>22</v>
      </c>
      <c r="V343" s="50"/>
      <c r="W343" s="50"/>
      <c r="X343" s="48"/>
      <c r="Y343" s="47"/>
      <c r="Z343" s="47"/>
    </row>
    <row r="344" spans="6:26" s="35" customFormat="1" ht="12" outlineLevel="2" x14ac:dyDescent="0.2">
      <c r="F344" s="36">
        <v>12</v>
      </c>
      <c r="G344" s="37" t="s">
        <v>29</v>
      </c>
      <c r="H344" s="38" t="s">
        <v>575</v>
      </c>
      <c r="I344" s="38"/>
      <c r="J344" s="39" t="s">
        <v>576</v>
      </c>
      <c r="K344" s="37" t="s">
        <v>95</v>
      </c>
      <c r="L344" s="40">
        <v>11</v>
      </c>
      <c r="M344" s="41">
        <v>0</v>
      </c>
      <c r="N344" s="40">
        <f t="shared" ref="N344:N351" si="19">L344*(1+M344/100)</f>
        <v>11</v>
      </c>
      <c r="O344" s="95"/>
      <c r="P344" s="42">
        <f t="shared" ref="P344:P351" si="20">N344*O344</f>
        <v>0</v>
      </c>
      <c r="Q344" s="43">
        <v>2.7E-4</v>
      </c>
      <c r="R344" s="44">
        <f t="shared" ref="R344:R351" si="21">N344*Q344</f>
        <v>2.97E-3</v>
      </c>
      <c r="S344" s="43"/>
      <c r="T344" s="44">
        <f t="shared" ref="T344:T351" si="22">N344*S344</f>
        <v>0</v>
      </c>
      <c r="U344" s="42">
        <v>21</v>
      </c>
      <c r="V344" s="42">
        <f t="shared" ref="V344:V351" si="23">P344*(U344/100)</f>
        <v>0</v>
      </c>
      <c r="W344" s="42">
        <f t="shared" ref="W344:W351" si="24">P344+V344</f>
        <v>0</v>
      </c>
      <c r="X344" s="39"/>
      <c r="Y344" s="38" t="s">
        <v>33</v>
      </c>
      <c r="Z344" s="38" t="s">
        <v>551</v>
      </c>
    </row>
    <row r="345" spans="6:26" s="35" customFormat="1" ht="24" outlineLevel="2" x14ac:dyDescent="0.2">
      <c r="F345" s="36">
        <v>13</v>
      </c>
      <c r="G345" s="37" t="s">
        <v>29</v>
      </c>
      <c r="H345" s="38" t="s">
        <v>577</v>
      </c>
      <c r="I345" s="38"/>
      <c r="J345" s="39" t="s">
        <v>578</v>
      </c>
      <c r="K345" s="37" t="s">
        <v>95</v>
      </c>
      <c r="L345" s="40">
        <v>17</v>
      </c>
      <c r="M345" s="41">
        <v>0</v>
      </c>
      <c r="N345" s="40">
        <f t="shared" si="19"/>
        <v>17</v>
      </c>
      <c r="O345" s="95"/>
      <c r="P345" s="42">
        <f t="shared" si="20"/>
        <v>0</v>
      </c>
      <c r="Q345" s="43"/>
      <c r="R345" s="44">
        <f t="shared" si="21"/>
        <v>0</v>
      </c>
      <c r="S345" s="43"/>
      <c r="T345" s="44">
        <f t="shared" si="22"/>
        <v>0</v>
      </c>
      <c r="U345" s="42">
        <v>21</v>
      </c>
      <c r="V345" s="42">
        <f t="shared" si="23"/>
        <v>0</v>
      </c>
      <c r="W345" s="42">
        <f t="shared" si="24"/>
        <v>0</v>
      </c>
      <c r="X345" s="39"/>
      <c r="Y345" s="38" t="s">
        <v>33</v>
      </c>
      <c r="Z345" s="38" t="s">
        <v>551</v>
      </c>
    </row>
    <row r="346" spans="6:26" s="35" customFormat="1" ht="24" outlineLevel="2" x14ac:dyDescent="0.2">
      <c r="F346" s="36">
        <v>14</v>
      </c>
      <c r="G346" s="37" t="s">
        <v>29</v>
      </c>
      <c r="H346" s="38" t="s">
        <v>579</v>
      </c>
      <c r="I346" s="38"/>
      <c r="J346" s="39" t="s">
        <v>580</v>
      </c>
      <c r="K346" s="37" t="s">
        <v>95</v>
      </c>
      <c r="L346" s="40">
        <v>1</v>
      </c>
      <c r="M346" s="41">
        <v>0</v>
      </c>
      <c r="N346" s="40">
        <f t="shared" si="19"/>
        <v>1</v>
      </c>
      <c r="O346" s="95"/>
      <c r="P346" s="42">
        <f t="shared" si="20"/>
        <v>0</v>
      </c>
      <c r="Q346" s="43"/>
      <c r="R346" s="44">
        <f t="shared" si="21"/>
        <v>0</v>
      </c>
      <c r="S346" s="43"/>
      <c r="T346" s="44">
        <f t="shared" si="22"/>
        <v>0</v>
      </c>
      <c r="U346" s="42">
        <v>21</v>
      </c>
      <c r="V346" s="42">
        <f t="shared" si="23"/>
        <v>0</v>
      </c>
      <c r="W346" s="42">
        <f t="shared" si="24"/>
        <v>0</v>
      </c>
      <c r="X346" s="39"/>
      <c r="Y346" s="38" t="s">
        <v>33</v>
      </c>
      <c r="Z346" s="38" t="s">
        <v>551</v>
      </c>
    </row>
    <row r="347" spans="6:26" s="35" customFormat="1" ht="12" outlineLevel="2" x14ac:dyDescent="0.2">
      <c r="F347" s="36">
        <v>15</v>
      </c>
      <c r="G347" s="37" t="s">
        <v>29</v>
      </c>
      <c r="H347" s="38" t="s">
        <v>581</v>
      </c>
      <c r="I347" s="38"/>
      <c r="J347" s="39" t="s">
        <v>582</v>
      </c>
      <c r="K347" s="37" t="s">
        <v>95</v>
      </c>
      <c r="L347" s="40">
        <v>3</v>
      </c>
      <c r="M347" s="41">
        <v>0</v>
      </c>
      <c r="N347" s="40">
        <f t="shared" si="19"/>
        <v>3</v>
      </c>
      <c r="O347" s="95"/>
      <c r="P347" s="42">
        <f t="shared" si="20"/>
        <v>0</v>
      </c>
      <c r="Q347" s="43">
        <v>9.2000000000000003E-4</v>
      </c>
      <c r="R347" s="44">
        <f t="shared" si="21"/>
        <v>2.7600000000000003E-3</v>
      </c>
      <c r="S347" s="43"/>
      <c r="T347" s="44">
        <f t="shared" si="22"/>
        <v>0</v>
      </c>
      <c r="U347" s="42">
        <v>21</v>
      </c>
      <c r="V347" s="42">
        <f t="shared" si="23"/>
        <v>0</v>
      </c>
      <c r="W347" s="42">
        <f t="shared" si="24"/>
        <v>0</v>
      </c>
      <c r="X347" s="39"/>
      <c r="Y347" s="38" t="s">
        <v>33</v>
      </c>
      <c r="Z347" s="38" t="s">
        <v>551</v>
      </c>
    </row>
    <row r="348" spans="6:26" s="35" customFormat="1" ht="12" outlineLevel="2" x14ac:dyDescent="0.2">
      <c r="F348" s="36">
        <v>16</v>
      </c>
      <c r="G348" s="37" t="s">
        <v>29</v>
      </c>
      <c r="H348" s="38" t="s">
        <v>583</v>
      </c>
      <c r="I348" s="38"/>
      <c r="J348" s="39" t="s">
        <v>584</v>
      </c>
      <c r="K348" s="37" t="s">
        <v>95</v>
      </c>
      <c r="L348" s="40">
        <v>2</v>
      </c>
      <c r="M348" s="41">
        <v>0</v>
      </c>
      <c r="N348" s="40">
        <f t="shared" si="19"/>
        <v>2</v>
      </c>
      <c r="O348" s="95"/>
      <c r="P348" s="42">
        <f t="shared" si="20"/>
        <v>0</v>
      </c>
      <c r="Q348" s="43">
        <v>8.8000000000000003E-4</v>
      </c>
      <c r="R348" s="44">
        <f t="shared" si="21"/>
        <v>1.7600000000000001E-3</v>
      </c>
      <c r="S348" s="43"/>
      <c r="T348" s="44">
        <f t="shared" si="22"/>
        <v>0</v>
      </c>
      <c r="U348" s="42">
        <v>21</v>
      </c>
      <c r="V348" s="42">
        <f t="shared" si="23"/>
        <v>0</v>
      </c>
      <c r="W348" s="42">
        <f t="shared" si="24"/>
        <v>0</v>
      </c>
      <c r="X348" s="39"/>
      <c r="Y348" s="38" t="s">
        <v>33</v>
      </c>
      <c r="Z348" s="38" t="s">
        <v>551</v>
      </c>
    </row>
    <row r="349" spans="6:26" s="35" customFormat="1" ht="12" outlineLevel="2" x14ac:dyDescent="0.2">
      <c r="F349" s="36">
        <v>17</v>
      </c>
      <c r="G349" s="37" t="s">
        <v>29</v>
      </c>
      <c r="H349" s="38" t="s">
        <v>585</v>
      </c>
      <c r="I349" s="38"/>
      <c r="J349" s="39" t="s">
        <v>586</v>
      </c>
      <c r="K349" s="37" t="s">
        <v>95</v>
      </c>
      <c r="L349" s="40">
        <v>2</v>
      </c>
      <c r="M349" s="41">
        <v>0</v>
      </c>
      <c r="N349" s="40">
        <f t="shared" si="19"/>
        <v>2</v>
      </c>
      <c r="O349" s="95"/>
      <c r="P349" s="42">
        <f t="shared" si="20"/>
        <v>0</v>
      </c>
      <c r="Q349" s="43"/>
      <c r="R349" s="44">
        <f t="shared" si="21"/>
        <v>0</v>
      </c>
      <c r="S349" s="43"/>
      <c r="T349" s="44">
        <f t="shared" si="22"/>
        <v>0</v>
      </c>
      <c r="U349" s="42">
        <v>21</v>
      </c>
      <c r="V349" s="42">
        <f t="shared" si="23"/>
        <v>0</v>
      </c>
      <c r="W349" s="42">
        <f t="shared" si="24"/>
        <v>0</v>
      </c>
      <c r="X349" s="39"/>
      <c r="Y349" s="38" t="s">
        <v>33</v>
      </c>
      <c r="Z349" s="38" t="s">
        <v>551</v>
      </c>
    </row>
    <row r="350" spans="6:26" s="35" customFormat="1" ht="12" outlineLevel="2" x14ac:dyDescent="0.2">
      <c r="F350" s="36">
        <v>18</v>
      </c>
      <c r="G350" s="37" t="s">
        <v>29</v>
      </c>
      <c r="H350" s="38" t="s">
        <v>587</v>
      </c>
      <c r="I350" s="38"/>
      <c r="J350" s="39" t="s">
        <v>588</v>
      </c>
      <c r="K350" s="37" t="s">
        <v>95</v>
      </c>
      <c r="L350" s="40">
        <v>18</v>
      </c>
      <c r="M350" s="41">
        <v>0</v>
      </c>
      <c r="N350" s="40">
        <f t="shared" si="19"/>
        <v>18</v>
      </c>
      <c r="O350" s="95"/>
      <c r="P350" s="42">
        <f t="shared" si="20"/>
        <v>0</v>
      </c>
      <c r="Q350" s="43"/>
      <c r="R350" s="44">
        <f t="shared" si="21"/>
        <v>0</v>
      </c>
      <c r="S350" s="43"/>
      <c r="T350" s="44">
        <f t="shared" si="22"/>
        <v>0</v>
      </c>
      <c r="U350" s="42">
        <v>21</v>
      </c>
      <c r="V350" s="42">
        <f t="shared" si="23"/>
        <v>0</v>
      </c>
      <c r="W350" s="42">
        <f t="shared" si="24"/>
        <v>0</v>
      </c>
      <c r="X350" s="39"/>
      <c r="Y350" s="38" t="s">
        <v>33</v>
      </c>
      <c r="Z350" s="38" t="s">
        <v>551</v>
      </c>
    </row>
    <row r="351" spans="6:26" s="35" customFormat="1" ht="12" outlineLevel="2" x14ac:dyDescent="0.2">
      <c r="F351" s="36">
        <v>19</v>
      </c>
      <c r="G351" s="37" t="s">
        <v>29</v>
      </c>
      <c r="H351" s="38" t="s">
        <v>589</v>
      </c>
      <c r="I351" s="38"/>
      <c r="J351" s="39" t="s">
        <v>590</v>
      </c>
      <c r="K351" s="37" t="s">
        <v>32</v>
      </c>
      <c r="L351" s="40">
        <v>15.559999999999999</v>
      </c>
      <c r="M351" s="41">
        <v>0</v>
      </c>
      <c r="N351" s="40">
        <f t="shared" si="19"/>
        <v>15.559999999999999</v>
      </c>
      <c r="O351" s="95"/>
      <c r="P351" s="42">
        <f t="shared" si="20"/>
        <v>0</v>
      </c>
      <c r="Q351" s="43"/>
      <c r="R351" s="44">
        <f t="shared" si="21"/>
        <v>0</v>
      </c>
      <c r="S351" s="43"/>
      <c r="T351" s="44">
        <f t="shared" si="22"/>
        <v>0</v>
      </c>
      <c r="U351" s="42">
        <v>21</v>
      </c>
      <c r="V351" s="42">
        <f t="shared" si="23"/>
        <v>0</v>
      </c>
      <c r="W351" s="42">
        <f t="shared" si="24"/>
        <v>0</v>
      </c>
      <c r="X351" s="39"/>
      <c r="Y351" s="38" t="s">
        <v>33</v>
      </c>
      <c r="Z351" s="38" t="s">
        <v>551</v>
      </c>
    </row>
    <row r="352" spans="6:26" s="45" customFormat="1" ht="11.25" outlineLevel="3" x14ac:dyDescent="0.25">
      <c r="F352" s="46"/>
      <c r="G352" s="47"/>
      <c r="H352" s="47"/>
      <c r="I352" s="47"/>
      <c r="J352" s="48" t="s">
        <v>230</v>
      </c>
      <c r="K352" s="47"/>
      <c r="L352" s="49">
        <v>15.559999999999999</v>
      </c>
      <c r="M352" s="50"/>
      <c r="N352" s="51"/>
      <c r="O352" s="50"/>
      <c r="P352" s="52"/>
      <c r="Q352" s="53"/>
      <c r="R352" s="50"/>
      <c r="S352" s="50"/>
      <c r="T352" s="50"/>
      <c r="U352" s="54" t="s">
        <v>22</v>
      </c>
      <c r="V352" s="50"/>
      <c r="W352" s="50"/>
      <c r="X352" s="48"/>
      <c r="Y352" s="47"/>
      <c r="Z352" s="47"/>
    </row>
    <row r="353" spans="6:26" s="35" customFormat="1" ht="12" outlineLevel="2" x14ac:dyDescent="0.2">
      <c r="F353" s="36">
        <v>20</v>
      </c>
      <c r="G353" s="37" t="s">
        <v>29</v>
      </c>
      <c r="H353" s="38" t="s">
        <v>591</v>
      </c>
      <c r="I353" s="38"/>
      <c r="J353" s="39" t="s">
        <v>592</v>
      </c>
      <c r="K353" s="37" t="s">
        <v>32</v>
      </c>
      <c r="L353" s="40">
        <v>5.44</v>
      </c>
      <c r="M353" s="41">
        <v>0</v>
      </c>
      <c r="N353" s="40">
        <f>L353*(1+M353/100)</f>
        <v>5.44</v>
      </c>
      <c r="O353" s="95"/>
      <c r="P353" s="42">
        <f>N353*O353</f>
        <v>0</v>
      </c>
      <c r="Q353" s="43"/>
      <c r="R353" s="44">
        <f>N353*Q353</f>
        <v>0</v>
      </c>
      <c r="S353" s="43"/>
      <c r="T353" s="44">
        <f>N353*S353</f>
        <v>0</v>
      </c>
      <c r="U353" s="42">
        <v>21</v>
      </c>
      <c r="V353" s="42">
        <f>P353*(U353/100)</f>
        <v>0</v>
      </c>
      <c r="W353" s="42">
        <f>P353+V353</f>
        <v>0</v>
      </c>
      <c r="X353" s="39"/>
      <c r="Y353" s="38" t="s">
        <v>33</v>
      </c>
      <c r="Z353" s="38" t="s">
        <v>551</v>
      </c>
    </row>
    <row r="354" spans="6:26" s="45" customFormat="1" ht="11.25" outlineLevel="3" x14ac:dyDescent="0.25">
      <c r="F354" s="46"/>
      <c r="G354" s="47"/>
      <c r="H354" s="47"/>
      <c r="I354" s="47"/>
      <c r="J354" s="48" t="s">
        <v>593</v>
      </c>
      <c r="K354" s="47"/>
      <c r="L354" s="49">
        <v>5.44</v>
      </c>
      <c r="M354" s="50"/>
      <c r="N354" s="51"/>
      <c r="O354" s="50"/>
      <c r="P354" s="52"/>
      <c r="Q354" s="53"/>
      <c r="R354" s="50"/>
      <c r="S354" s="50"/>
      <c r="T354" s="50"/>
      <c r="U354" s="54" t="s">
        <v>22</v>
      </c>
      <c r="V354" s="50"/>
      <c r="W354" s="50"/>
      <c r="X354" s="48"/>
      <c r="Y354" s="47"/>
      <c r="Z354" s="47"/>
    </row>
    <row r="355" spans="6:26" s="35" customFormat="1" ht="12" outlineLevel="2" x14ac:dyDescent="0.2">
      <c r="F355" s="36">
        <v>21</v>
      </c>
      <c r="G355" s="37" t="s">
        <v>29</v>
      </c>
      <c r="H355" s="38" t="s">
        <v>594</v>
      </c>
      <c r="I355" s="38"/>
      <c r="J355" s="39" t="s">
        <v>595</v>
      </c>
      <c r="K355" s="37" t="s">
        <v>95</v>
      </c>
      <c r="L355" s="40">
        <v>17</v>
      </c>
      <c r="M355" s="41">
        <v>0</v>
      </c>
      <c r="N355" s="40">
        <f>L355*(1+M355/100)</f>
        <v>17</v>
      </c>
      <c r="O355" s="95"/>
      <c r="P355" s="42">
        <f>N355*O355</f>
        <v>0</v>
      </c>
      <c r="Q355" s="43">
        <v>4.6999999999999999E-4</v>
      </c>
      <c r="R355" s="44">
        <f>N355*Q355</f>
        <v>7.9900000000000006E-3</v>
      </c>
      <c r="S355" s="43"/>
      <c r="T355" s="44">
        <f>N355*S355</f>
        <v>0</v>
      </c>
      <c r="U355" s="42">
        <v>21</v>
      </c>
      <c r="V355" s="42">
        <f>P355*(U355/100)</f>
        <v>0</v>
      </c>
      <c r="W355" s="42">
        <f>P355+V355</f>
        <v>0</v>
      </c>
      <c r="X355" s="39"/>
      <c r="Y355" s="38" t="s">
        <v>33</v>
      </c>
      <c r="Z355" s="38" t="s">
        <v>551</v>
      </c>
    </row>
    <row r="356" spans="6:26" s="35" customFormat="1" ht="12" outlineLevel="2" x14ac:dyDescent="0.2">
      <c r="F356" s="36">
        <v>22</v>
      </c>
      <c r="G356" s="37" t="s">
        <v>29</v>
      </c>
      <c r="H356" s="38" t="s">
        <v>596</v>
      </c>
      <c r="I356" s="38"/>
      <c r="J356" s="39" t="s">
        <v>597</v>
      </c>
      <c r="K356" s="37" t="s">
        <v>95</v>
      </c>
      <c r="L356" s="40">
        <v>1</v>
      </c>
      <c r="M356" s="41">
        <v>0</v>
      </c>
      <c r="N356" s="40">
        <f>L356*(1+M356/100)</f>
        <v>1</v>
      </c>
      <c r="O356" s="95"/>
      <c r="P356" s="42">
        <f>N356*O356</f>
        <v>0</v>
      </c>
      <c r="Q356" s="43">
        <v>4.6999999999999999E-4</v>
      </c>
      <c r="R356" s="44">
        <f>N356*Q356</f>
        <v>4.6999999999999999E-4</v>
      </c>
      <c r="S356" s="43"/>
      <c r="T356" s="44">
        <f>N356*S356</f>
        <v>0</v>
      </c>
      <c r="U356" s="42">
        <v>21</v>
      </c>
      <c r="V356" s="42">
        <f>P356*(U356/100)</f>
        <v>0</v>
      </c>
      <c r="W356" s="42">
        <f>P356+V356</f>
        <v>0</v>
      </c>
      <c r="X356" s="39"/>
      <c r="Y356" s="38" t="s">
        <v>33</v>
      </c>
      <c r="Z356" s="38" t="s">
        <v>551</v>
      </c>
    </row>
    <row r="357" spans="6:26" s="35" customFormat="1" ht="24" outlineLevel="2" x14ac:dyDescent="0.2">
      <c r="F357" s="36">
        <v>23</v>
      </c>
      <c r="G357" s="37" t="s">
        <v>29</v>
      </c>
      <c r="H357" s="38" t="s">
        <v>598</v>
      </c>
      <c r="I357" s="38"/>
      <c r="J357" s="39" t="s">
        <v>599</v>
      </c>
      <c r="K357" s="37" t="s">
        <v>95</v>
      </c>
      <c r="L357" s="40">
        <v>11</v>
      </c>
      <c r="M357" s="41">
        <v>0</v>
      </c>
      <c r="N357" s="40">
        <f>L357*(1+M357/100)</f>
        <v>11</v>
      </c>
      <c r="O357" s="95"/>
      <c r="P357" s="42">
        <f>N357*O357</f>
        <v>0</v>
      </c>
      <c r="Q357" s="43"/>
      <c r="R357" s="44">
        <f>N357*Q357</f>
        <v>0</v>
      </c>
      <c r="S357" s="43"/>
      <c r="T357" s="44">
        <f>N357*S357</f>
        <v>0</v>
      </c>
      <c r="U357" s="42">
        <v>21</v>
      </c>
      <c r="V357" s="42">
        <f>P357*(U357/100)</f>
        <v>0</v>
      </c>
      <c r="W357" s="42">
        <f>P357+V357</f>
        <v>0</v>
      </c>
      <c r="X357" s="39"/>
      <c r="Y357" s="38" t="s">
        <v>33</v>
      </c>
      <c r="Z357" s="38" t="s">
        <v>551</v>
      </c>
    </row>
    <row r="358" spans="6:26" s="35" customFormat="1" ht="24" outlineLevel="2" x14ac:dyDescent="0.2">
      <c r="F358" s="36">
        <v>24</v>
      </c>
      <c r="G358" s="37" t="s">
        <v>29</v>
      </c>
      <c r="H358" s="38" t="s">
        <v>600</v>
      </c>
      <c r="I358" s="38"/>
      <c r="J358" s="39" t="s">
        <v>601</v>
      </c>
      <c r="K358" s="37" t="s">
        <v>95</v>
      </c>
      <c r="L358" s="40">
        <v>2</v>
      </c>
      <c r="M358" s="41">
        <v>0</v>
      </c>
      <c r="N358" s="40">
        <f>L358*(1+M358/100)</f>
        <v>2</v>
      </c>
      <c r="O358" s="95"/>
      <c r="P358" s="42">
        <f>N358*O358</f>
        <v>0</v>
      </c>
      <c r="Q358" s="43"/>
      <c r="R358" s="44">
        <f>N358*Q358</f>
        <v>0</v>
      </c>
      <c r="S358" s="43"/>
      <c r="T358" s="44">
        <f>N358*S358</f>
        <v>0</v>
      </c>
      <c r="U358" s="42">
        <v>21</v>
      </c>
      <c r="V358" s="42">
        <f>P358*(U358/100)</f>
        <v>0</v>
      </c>
      <c r="W358" s="42">
        <f>P358+V358</f>
        <v>0</v>
      </c>
      <c r="X358" s="39"/>
      <c r="Y358" s="38" t="s">
        <v>33</v>
      </c>
      <c r="Z358" s="38" t="s">
        <v>551</v>
      </c>
    </row>
    <row r="359" spans="6:26" s="35" customFormat="1" ht="24" outlineLevel="2" x14ac:dyDescent="0.2">
      <c r="F359" s="36">
        <v>25</v>
      </c>
      <c r="G359" s="37" t="s">
        <v>29</v>
      </c>
      <c r="H359" s="38" t="s">
        <v>602</v>
      </c>
      <c r="I359" s="38"/>
      <c r="J359" s="39" t="s">
        <v>603</v>
      </c>
      <c r="K359" s="37" t="s">
        <v>32</v>
      </c>
      <c r="L359" s="40">
        <v>70.698300000000003</v>
      </c>
      <c r="M359" s="41">
        <v>0</v>
      </c>
      <c r="N359" s="40">
        <f>L359*(1+M359/100)</f>
        <v>70.698300000000003</v>
      </c>
      <c r="O359" s="95"/>
      <c r="P359" s="42">
        <f>N359*O359</f>
        <v>0</v>
      </c>
      <c r="Q359" s="43"/>
      <c r="R359" s="44">
        <f>N359*Q359</f>
        <v>0</v>
      </c>
      <c r="S359" s="43"/>
      <c r="T359" s="44">
        <f>N359*S359</f>
        <v>0</v>
      </c>
      <c r="U359" s="42">
        <v>21</v>
      </c>
      <c r="V359" s="42">
        <f>P359*(U359/100)</f>
        <v>0</v>
      </c>
      <c r="W359" s="42">
        <f>P359+V359</f>
        <v>0</v>
      </c>
      <c r="X359" s="39"/>
      <c r="Y359" s="38" t="s">
        <v>33</v>
      </c>
      <c r="Z359" s="38" t="s">
        <v>551</v>
      </c>
    </row>
    <row r="360" spans="6:26" s="45" customFormat="1" ht="11.25" outlineLevel="3" x14ac:dyDescent="0.25">
      <c r="F360" s="46"/>
      <c r="G360" s="47"/>
      <c r="H360" s="47"/>
      <c r="I360" s="47"/>
      <c r="J360" s="48" t="s">
        <v>604</v>
      </c>
      <c r="K360" s="47"/>
      <c r="L360" s="49">
        <v>70.698300000000003</v>
      </c>
      <c r="M360" s="50"/>
      <c r="N360" s="51"/>
      <c r="O360" s="50"/>
      <c r="P360" s="52"/>
      <c r="Q360" s="53"/>
      <c r="R360" s="50"/>
      <c r="S360" s="50"/>
      <c r="T360" s="50"/>
      <c r="U360" s="54" t="s">
        <v>22</v>
      </c>
      <c r="V360" s="50"/>
      <c r="W360" s="50"/>
      <c r="X360" s="48"/>
      <c r="Y360" s="47"/>
      <c r="Z360" s="47"/>
    </row>
    <row r="361" spans="6:26" s="35" customFormat="1" ht="12" outlineLevel="2" x14ac:dyDescent="0.2">
      <c r="F361" s="36">
        <v>26</v>
      </c>
      <c r="G361" s="37" t="s">
        <v>29</v>
      </c>
      <c r="H361" s="38" t="s">
        <v>605</v>
      </c>
      <c r="I361" s="38"/>
      <c r="J361" s="39" t="s">
        <v>606</v>
      </c>
      <c r="K361" s="37" t="s">
        <v>319</v>
      </c>
      <c r="L361" s="40">
        <v>0.74</v>
      </c>
      <c r="M361" s="41">
        <v>0</v>
      </c>
      <c r="N361" s="40">
        <f>L361*(1+M361/100)</f>
        <v>0.74</v>
      </c>
      <c r="O361" s="95"/>
      <c r="P361" s="42">
        <f>N361*O361</f>
        <v>0</v>
      </c>
      <c r="Q361" s="43"/>
      <c r="R361" s="44">
        <f>N361*Q361</f>
        <v>0</v>
      </c>
      <c r="S361" s="43"/>
      <c r="T361" s="44">
        <f>N361*S361</f>
        <v>0</v>
      </c>
      <c r="U361" s="42">
        <v>21</v>
      </c>
      <c r="V361" s="42">
        <f>P361*(U361/100)</f>
        <v>0</v>
      </c>
      <c r="W361" s="42">
        <f>P361+V361</f>
        <v>0</v>
      </c>
      <c r="X361" s="39"/>
      <c r="Y361" s="38" t="s">
        <v>33</v>
      </c>
      <c r="Z361" s="38" t="s">
        <v>551</v>
      </c>
    </row>
    <row r="362" spans="6:26" s="55" customFormat="1" ht="12.75" customHeight="1" outlineLevel="2" x14ac:dyDescent="0.25">
      <c r="F362" s="56"/>
      <c r="G362" s="57"/>
      <c r="H362" s="57"/>
      <c r="I362" s="57"/>
      <c r="J362" s="58"/>
      <c r="K362" s="57"/>
      <c r="L362" s="59"/>
      <c r="M362" s="60"/>
      <c r="N362" s="59"/>
      <c r="O362" s="60"/>
      <c r="P362" s="61"/>
      <c r="Q362" s="62"/>
      <c r="R362" s="60"/>
      <c r="S362" s="60"/>
      <c r="T362" s="60"/>
      <c r="U362" s="63" t="s">
        <v>22</v>
      </c>
      <c r="V362" s="60"/>
      <c r="W362" s="60"/>
      <c r="X362" s="60"/>
      <c r="Y362" s="57"/>
      <c r="Z362" s="57"/>
    </row>
    <row r="363" spans="6:26" s="26" customFormat="1" ht="16.5" customHeight="1" outlineLevel="1" x14ac:dyDescent="0.2">
      <c r="F363" s="27"/>
      <c r="G363" s="11"/>
      <c r="H363" s="28"/>
      <c r="I363" s="28"/>
      <c r="J363" s="28" t="s">
        <v>607</v>
      </c>
      <c r="K363" s="11"/>
      <c r="L363" s="29"/>
      <c r="M363" s="30"/>
      <c r="N363" s="29"/>
      <c r="O363" s="30"/>
      <c r="P363" s="31">
        <f>SUBTOTAL(9,P364:P382)</f>
        <v>0</v>
      </c>
      <c r="Q363" s="32"/>
      <c r="R363" s="33">
        <f>SUBTOTAL(9,R364:R382)</f>
        <v>0.2303115</v>
      </c>
      <c r="S363" s="30"/>
      <c r="T363" s="33">
        <f>SUBTOTAL(9,T364:T382)</f>
        <v>0</v>
      </c>
      <c r="U363" s="34" t="s">
        <v>22</v>
      </c>
      <c r="V363" s="31">
        <f>SUBTOTAL(9,V364:V382)</f>
        <v>0</v>
      </c>
      <c r="W363" s="31">
        <f>SUBTOTAL(9,W364:W382)</f>
        <v>0</v>
      </c>
      <c r="Y363" s="12"/>
      <c r="Z363" s="12"/>
    </row>
    <row r="364" spans="6:26" s="35" customFormat="1" ht="12" outlineLevel="2" x14ac:dyDescent="0.2">
      <c r="F364" s="36">
        <v>1</v>
      </c>
      <c r="G364" s="37" t="s">
        <v>29</v>
      </c>
      <c r="H364" s="38" t="s">
        <v>608</v>
      </c>
      <c r="I364" s="38"/>
      <c r="J364" s="39" t="s">
        <v>609</v>
      </c>
      <c r="K364" s="37" t="s">
        <v>69</v>
      </c>
      <c r="L364" s="40">
        <v>3886.23</v>
      </c>
      <c r="M364" s="41">
        <v>8</v>
      </c>
      <c r="N364" s="40">
        <f>L364*(1+M364/100)</f>
        <v>4197.1284000000005</v>
      </c>
      <c r="O364" s="95"/>
      <c r="P364" s="42">
        <f>N364*O364</f>
        <v>0</v>
      </c>
      <c r="Q364" s="43"/>
      <c r="R364" s="44">
        <f>N364*Q364</f>
        <v>0</v>
      </c>
      <c r="S364" s="43"/>
      <c r="T364" s="44">
        <f>N364*S364</f>
        <v>0</v>
      </c>
      <c r="U364" s="42">
        <v>21</v>
      </c>
      <c r="V364" s="42">
        <f>P364*(U364/100)</f>
        <v>0</v>
      </c>
      <c r="W364" s="42">
        <f>P364+V364</f>
        <v>0</v>
      </c>
      <c r="X364" s="39"/>
      <c r="Y364" s="38" t="s">
        <v>33</v>
      </c>
      <c r="Z364" s="38" t="s">
        <v>610</v>
      </c>
    </row>
    <row r="365" spans="6:26" s="45" customFormat="1" ht="33.75" outlineLevel="3" x14ac:dyDescent="0.25">
      <c r="F365" s="46"/>
      <c r="G365" s="47"/>
      <c r="H365" s="47"/>
      <c r="I365" s="47"/>
      <c r="J365" s="48" t="s">
        <v>611</v>
      </c>
      <c r="K365" s="47"/>
      <c r="L365" s="49">
        <v>2543.0099999999998</v>
      </c>
      <c r="M365" s="50"/>
      <c r="N365" s="51"/>
      <c r="O365" s="50"/>
      <c r="P365" s="52"/>
      <c r="Q365" s="53"/>
      <c r="R365" s="50"/>
      <c r="S365" s="50"/>
      <c r="T365" s="50"/>
      <c r="U365" s="54" t="s">
        <v>22</v>
      </c>
      <c r="V365" s="50"/>
      <c r="W365" s="50"/>
      <c r="X365" s="48"/>
      <c r="Y365" s="47"/>
      <c r="Z365" s="47"/>
    </row>
    <row r="366" spans="6:26" s="45" customFormat="1" ht="11.25" outlineLevel="3" x14ac:dyDescent="0.25">
      <c r="F366" s="46"/>
      <c r="G366" s="47"/>
      <c r="H366" s="47"/>
      <c r="I366" s="47"/>
      <c r="J366" s="48" t="s">
        <v>612</v>
      </c>
      <c r="K366" s="47"/>
      <c r="L366" s="49">
        <v>1343.2200000000003</v>
      </c>
      <c r="M366" s="50"/>
      <c r="N366" s="51"/>
      <c r="O366" s="50"/>
      <c r="P366" s="52"/>
      <c r="Q366" s="53"/>
      <c r="R366" s="50"/>
      <c r="S366" s="50"/>
      <c r="T366" s="50"/>
      <c r="U366" s="54" t="s">
        <v>22</v>
      </c>
      <c r="V366" s="50"/>
      <c r="W366" s="50"/>
      <c r="X366" s="48"/>
      <c r="Y366" s="47"/>
      <c r="Z366" s="47"/>
    </row>
    <row r="367" spans="6:26" s="35" customFormat="1" ht="12" outlineLevel="2" x14ac:dyDescent="0.2">
      <c r="F367" s="36">
        <v>2</v>
      </c>
      <c r="G367" s="37" t="s">
        <v>29</v>
      </c>
      <c r="H367" s="38" t="s">
        <v>613</v>
      </c>
      <c r="I367" s="38"/>
      <c r="J367" s="39" t="s">
        <v>614</v>
      </c>
      <c r="K367" s="37" t="s">
        <v>69</v>
      </c>
      <c r="L367" s="40">
        <v>3886.23</v>
      </c>
      <c r="M367" s="41">
        <v>0</v>
      </c>
      <c r="N367" s="40">
        <f t="shared" ref="N367:N372" si="25">L367*(1+M367/100)</f>
        <v>3886.23</v>
      </c>
      <c r="O367" s="95"/>
      <c r="P367" s="42">
        <f t="shared" ref="P367:P372" si="26">N367*O367</f>
        <v>0</v>
      </c>
      <c r="Q367" s="43"/>
      <c r="R367" s="44">
        <f t="shared" ref="R367:R372" si="27">N367*Q367</f>
        <v>0</v>
      </c>
      <c r="S367" s="43"/>
      <c r="T367" s="44">
        <f t="shared" ref="T367:T372" si="28">N367*S367</f>
        <v>0</v>
      </c>
      <c r="U367" s="42">
        <v>21</v>
      </c>
      <c r="V367" s="42">
        <f t="shared" ref="V367:V372" si="29">P367*(U367/100)</f>
        <v>0</v>
      </c>
      <c r="W367" s="42">
        <f t="shared" ref="W367:W372" si="30">P367+V367</f>
        <v>0</v>
      </c>
      <c r="X367" s="39"/>
      <c r="Y367" s="38" t="s">
        <v>33</v>
      </c>
      <c r="Z367" s="38" t="s">
        <v>610</v>
      </c>
    </row>
    <row r="368" spans="6:26" s="35" customFormat="1" ht="12" outlineLevel="2" x14ac:dyDescent="0.2">
      <c r="F368" s="36">
        <v>3</v>
      </c>
      <c r="G368" s="37" t="s">
        <v>66</v>
      </c>
      <c r="H368" s="38" t="s">
        <v>615</v>
      </c>
      <c r="I368" s="38"/>
      <c r="J368" s="39" t="s">
        <v>616</v>
      </c>
      <c r="K368" s="37" t="s">
        <v>95</v>
      </c>
      <c r="L368" s="40">
        <v>2</v>
      </c>
      <c r="M368" s="41">
        <v>0</v>
      </c>
      <c r="N368" s="40">
        <f t="shared" si="25"/>
        <v>2</v>
      </c>
      <c r="O368" s="95"/>
      <c r="P368" s="42">
        <f t="shared" si="26"/>
        <v>0</v>
      </c>
      <c r="Q368" s="43">
        <v>1.7999999999999999E-2</v>
      </c>
      <c r="R368" s="44">
        <f t="shared" si="27"/>
        <v>3.5999999999999997E-2</v>
      </c>
      <c r="S368" s="43"/>
      <c r="T368" s="44">
        <f t="shared" si="28"/>
        <v>0</v>
      </c>
      <c r="U368" s="42">
        <v>21</v>
      </c>
      <c r="V368" s="42">
        <f t="shared" si="29"/>
        <v>0</v>
      </c>
      <c r="W368" s="42">
        <f t="shared" si="30"/>
        <v>0</v>
      </c>
      <c r="X368" s="39"/>
      <c r="Y368" s="38" t="s">
        <v>33</v>
      </c>
      <c r="Z368" s="38" t="s">
        <v>610</v>
      </c>
    </row>
    <row r="369" spans="6:26" s="35" customFormat="1" ht="24" outlineLevel="2" x14ac:dyDescent="0.2">
      <c r="F369" s="36">
        <v>4</v>
      </c>
      <c r="G369" s="37" t="s">
        <v>29</v>
      </c>
      <c r="H369" s="38" t="s">
        <v>617</v>
      </c>
      <c r="I369" s="38"/>
      <c r="J369" s="39" t="s">
        <v>618</v>
      </c>
      <c r="K369" s="37" t="s">
        <v>95</v>
      </c>
      <c r="L369" s="40">
        <v>2</v>
      </c>
      <c r="M369" s="41">
        <v>0</v>
      </c>
      <c r="N369" s="40">
        <f t="shared" si="25"/>
        <v>2</v>
      </c>
      <c r="O369" s="95"/>
      <c r="P369" s="42">
        <f t="shared" si="26"/>
        <v>0</v>
      </c>
      <c r="Q369" s="43"/>
      <c r="R369" s="44">
        <f t="shared" si="27"/>
        <v>0</v>
      </c>
      <c r="S369" s="43"/>
      <c r="T369" s="44">
        <f t="shared" si="28"/>
        <v>0</v>
      </c>
      <c r="U369" s="42">
        <v>21</v>
      </c>
      <c r="V369" s="42">
        <f t="shared" si="29"/>
        <v>0</v>
      </c>
      <c r="W369" s="42">
        <f t="shared" si="30"/>
        <v>0</v>
      </c>
      <c r="X369" s="39"/>
      <c r="Y369" s="38" t="s">
        <v>33</v>
      </c>
      <c r="Z369" s="38" t="s">
        <v>610</v>
      </c>
    </row>
    <row r="370" spans="6:26" s="35" customFormat="1" ht="24" outlineLevel="2" x14ac:dyDescent="0.2">
      <c r="F370" s="36">
        <v>5</v>
      </c>
      <c r="G370" s="37" t="s">
        <v>29</v>
      </c>
      <c r="H370" s="38" t="s">
        <v>619</v>
      </c>
      <c r="I370" s="38"/>
      <c r="J370" s="39" t="s">
        <v>620</v>
      </c>
      <c r="K370" s="37" t="s">
        <v>95</v>
      </c>
      <c r="L370" s="40">
        <v>1</v>
      </c>
      <c r="M370" s="41">
        <v>0</v>
      </c>
      <c r="N370" s="40">
        <f t="shared" si="25"/>
        <v>1</v>
      </c>
      <c r="O370" s="95"/>
      <c r="P370" s="42">
        <f t="shared" si="26"/>
        <v>0</v>
      </c>
      <c r="Q370" s="43"/>
      <c r="R370" s="44">
        <f t="shared" si="27"/>
        <v>0</v>
      </c>
      <c r="S370" s="43"/>
      <c r="T370" s="44">
        <f t="shared" si="28"/>
        <v>0</v>
      </c>
      <c r="U370" s="42">
        <v>21</v>
      </c>
      <c r="V370" s="42">
        <f t="shared" si="29"/>
        <v>0</v>
      </c>
      <c r="W370" s="42">
        <f t="shared" si="30"/>
        <v>0</v>
      </c>
      <c r="X370" s="39"/>
      <c r="Y370" s="38" t="s">
        <v>33</v>
      </c>
      <c r="Z370" s="38" t="s">
        <v>610</v>
      </c>
    </row>
    <row r="371" spans="6:26" s="35" customFormat="1" ht="24" outlineLevel="2" x14ac:dyDescent="0.2">
      <c r="F371" s="36">
        <v>6</v>
      </c>
      <c r="G371" s="37" t="s">
        <v>29</v>
      </c>
      <c r="H371" s="38" t="s">
        <v>621</v>
      </c>
      <c r="I371" s="38"/>
      <c r="J371" s="39" t="s">
        <v>622</v>
      </c>
      <c r="K371" s="37" t="s">
        <v>95</v>
      </c>
      <c r="L371" s="40">
        <v>1</v>
      </c>
      <c r="M371" s="41">
        <v>0</v>
      </c>
      <c r="N371" s="40">
        <f t="shared" si="25"/>
        <v>1</v>
      </c>
      <c r="O371" s="95"/>
      <c r="P371" s="42">
        <f t="shared" si="26"/>
        <v>0</v>
      </c>
      <c r="Q371" s="43"/>
      <c r="R371" s="44">
        <f t="shared" si="27"/>
        <v>0</v>
      </c>
      <c r="S371" s="43"/>
      <c r="T371" s="44">
        <f t="shared" si="28"/>
        <v>0</v>
      </c>
      <c r="U371" s="42">
        <v>21</v>
      </c>
      <c r="V371" s="42">
        <f t="shared" si="29"/>
        <v>0</v>
      </c>
      <c r="W371" s="42">
        <f t="shared" si="30"/>
        <v>0</v>
      </c>
      <c r="X371" s="39"/>
      <c r="Y371" s="38" t="s">
        <v>33</v>
      </c>
      <c r="Z371" s="38" t="s">
        <v>610</v>
      </c>
    </row>
    <row r="372" spans="6:26" s="35" customFormat="1" ht="24" outlineLevel="2" x14ac:dyDescent="0.2">
      <c r="F372" s="36">
        <v>7</v>
      </c>
      <c r="G372" s="37" t="s">
        <v>29</v>
      </c>
      <c r="H372" s="38" t="s">
        <v>623</v>
      </c>
      <c r="I372" s="38"/>
      <c r="J372" s="39" t="s">
        <v>624</v>
      </c>
      <c r="K372" s="37" t="s">
        <v>32</v>
      </c>
      <c r="L372" s="40">
        <v>21.859199999999998</v>
      </c>
      <c r="M372" s="41">
        <v>0</v>
      </c>
      <c r="N372" s="40">
        <f t="shared" si="25"/>
        <v>21.859199999999998</v>
      </c>
      <c r="O372" s="95"/>
      <c r="P372" s="42">
        <f t="shared" si="26"/>
        <v>0</v>
      </c>
      <c r="Q372" s="43"/>
      <c r="R372" s="44">
        <f t="shared" si="27"/>
        <v>0</v>
      </c>
      <c r="S372" s="43"/>
      <c r="T372" s="44">
        <f t="shared" si="28"/>
        <v>0</v>
      </c>
      <c r="U372" s="42">
        <v>21</v>
      </c>
      <c r="V372" s="42">
        <f t="shared" si="29"/>
        <v>0</v>
      </c>
      <c r="W372" s="42">
        <f t="shared" si="30"/>
        <v>0</v>
      </c>
      <c r="X372" s="39"/>
      <c r="Y372" s="38" t="s">
        <v>33</v>
      </c>
      <c r="Z372" s="38" t="s">
        <v>610</v>
      </c>
    </row>
    <row r="373" spans="6:26" s="45" customFormat="1" ht="11.25" outlineLevel="3" x14ac:dyDescent="0.25">
      <c r="F373" s="46"/>
      <c r="G373" s="47"/>
      <c r="H373" s="47"/>
      <c r="I373" s="47"/>
      <c r="J373" s="48" t="s">
        <v>625</v>
      </c>
      <c r="K373" s="47"/>
      <c r="L373" s="49">
        <v>21.859199999999998</v>
      </c>
      <c r="M373" s="50"/>
      <c r="N373" s="51"/>
      <c r="O373" s="50"/>
      <c r="P373" s="52"/>
      <c r="Q373" s="53"/>
      <c r="R373" s="50"/>
      <c r="S373" s="50"/>
      <c r="T373" s="50"/>
      <c r="U373" s="54" t="s">
        <v>22</v>
      </c>
      <c r="V373" s="50"/>
      <c r="W373" s="50"/>
      <c r="X373" s="48"/>
      <c r="Y373" s="47"/>
      <c r="Z373" s="47"/>
    </row>
    <row r="374" spans="6:26" s="35" customFormat="1" ht="24" outlineLevel="2" x14ac:dyDescent="0.2">
      <c r="F374" s="36">
        <v>8</v>
      </c>
      <c r="G374" s="37" t="s">
        <v>29</v>
      </c>
      <c r="H374" s="38" t="s">
        <v>626</v>
      </c>
      <c r="I374" s="38"/>
      <c r="J374" s="39" t="s">
        <v>627</v>
      </c>
      <c r="K374" s="37" t="s">
        <v>32</v>
      </c>
      <c r="L374" s="40">
        <v>9.1228499999999997</v>
      </c>
      <c r="M374" s="41">
        <v>0</v>
      </c>
      <c r="N374" s="40">
        <f>L374*(1+M374/100)</f>
        <v>9.1228499999999997</v>
      </c>
      <c r="O374" s="95"/>
      <c r="P374" s="42">
        <f>N374*O374</f>
        <v>0</v>
      </c>
      <c r="Q374" s="43"/>
      <c r="R374" s="44">
        <f>N374*Q374</f>
        <v>0</v>
      </c>
      <c r="S374" s="43"/>
      <c r="T374" s="44">
        <f>N374*S374</f>
        <v>0</v>
      </c>
      <c r="U374" s="42">
        <v>21</v>
      </c>
      <c r="V374" s="42">
        <f>P374*(U374/100)</f>
        <v>0</v>
      </c>
      <c r="W374" s="42">
        <f>P374+V374</f>
        <v>0</v>
      </c>
      <c r="X374" s="39"/>
      <c r="Y374" s="38" t="s">
        <v>33</v>
      </c>
      <c r="Z374" s="38" t="s">
        <v>610</v>
      </c>
    </row>
    <row r="375" spans="6:26" s="45" customFormat="1" ht="11.25" outlineLevel="3" x14ac:dyDescent="0.25">
      <c r="F375" s="46"/>
      <c r="G375" s="47"/>
      <c r="H375" s="47"/>
      <c r="I375" s="47"/>
      <c r="J375" s="48" t="s">
        <v>628</v>
      </c>
      <c r="K375" s="47"/>
      <c r="L375" s="49">
        <v>9.1228499999999997</v>
      </c>
      <c r="M375" s="50"/>
      <c r="N375" s="51"/>
      <c r="O375" s="50"/>
      <c r="P375" s="52"/>
      <c r="Q375" s="53"/>
      <c r="R375" s="50"/>
      <c r="S375" s="50"/>
      <c r="T375" s="50"/>
      <c r="U375" s="54" t="s">
        <v>22</v>
      </c>
      <c r="V375" s="50"/>
      <c r="W375" s="50"/>
      <c r="X375" s="48"/>
      <c r="Y375" s="47"/>
      <c r="Z375" s="47"/>
    </row>
    <row r="376" spans="6:26" s="35" customFormat="1" ht="12" outlineLevel="2" x14ac:dyDescent="0.2">
      <c r="F376" s="36">
        <v>9</v>
      </c>
      <c r="G376" s="37" t="s">
        <v>29</v>
      </c>
      <c r="H376" s="38" t="s">
        <v>629</v>
      </c>
      <c r="I376" s="38"/>
      <c r="J376" s="39" t="s">
        <v>630</v>
      </c>
      <c r="K376" s="37" t="s">
        <v>32</v>
      </c>
      <c r="L376" s="40">
        <v>3.165</v>
      </c>
      <c r="M376" s="41">
        <v>0</v>
      </c>
      <c r="N376" s="40">
        <f>L376*(1+M376/100)</f>
        <v>3.165</v>
      </c>
      <c r="O376" s="95"/>
      <c r="P376" s="42">
        <f>N376*O376</f>
        <v>0</v>
      </c>
      <c r="Q376" s="43"/>
      <c r="R376" s="44">
        <f>N376*Q376</f>
        <v>0</v>
      </c>
      <c r="S376" s="43"/>
      <c r="T376" s="44">
        <f>N376*S376</f>
        <v>0</v>
      </c>
      <c r="U376" s="42">
        <v>21</v>
      </c>
      <c r="V376" s="42">
        <f>P376*(U376/100)</f>
        <v>0</v>
      </c>
      <c r="W376" s="42">
        <f>P376+V376</f>
        <v>0</v>
      </c>
      <c r="X376" s="39"/>
      <c r="Y376" s="38" t="s">
        <v>33</v>
      </c>
      <c r="Z376" s="38" t="s">
        <v>610</v>
      </c>
    </row>
    <row r="377" spans="6:26" s="45" customFormat="1" ht="11.25" outlineLevel="3" x14ac:dyDescent="0.25">
      <c r="F377" s="46"/>
      <c r="G377" s="47"/>
      <c r="H377" s="47"/>
      <c r="I377" s="47"/>
      <c r="J377" s="48" t="s">
        <v>631</v>
      </c>
      <c r="K377" s="47"/>
      <c r="L377" s="49">
        <v>3.165</v>
      </c>
      <c r="M377" s="50"/>
      <c r="N377" s="51"/>
      <c r="O377" s="50"/>
      <c r="P377" s="52"/>
      <c r="Q377" s="53"/>
      <c r="R377" s="50"/>
      <c r="S377" s="50"/>
      <c r="T377" s="50"/>
      <c r="U377" s="54" t="s">
        <v>22</v>
      </c>
      <c r="V377" s="50"/>
      <c r="W377" s="50"/>
      <c r="X377" s="48"/>
      <c r="Y377" s="47"/>
      <c r="Z377" s="47"/>
    </row>
    <row r="378" spans="6:26" s="35" customFormat="1" ht="24" outlineLevel="2" x14ac:dyDescent="0.2">
      <c r="F378" s="36">
        <v>10</v>
      </c>
      <c r="G378" s="37" t="s">
        <v>29</v>
      </c>
      <c r="H378" s="38" t="s">
        <v>632</v>
      </c>
      <c r="I378" s="38"/>
      <c r="J378" s="39" t="s">
        <v>633</v>
      </c>
      <c r="K378" s="37" t="s">
        <v>32</v>
      </c>
      <c r="L378" s="40">
        <v>10.22725</v>
      </c>
      <c r="M378" s="41">
        <v>0</v>
      </c>
      <c r="N378" s="40">
        <f>L378*(1+M378/100)</f>
        <v>10.22725</v>
      </c>
      <c r="O378" s="95"/>
      <c r="P378" s="42">
        <f>N378*O378</f>
        <v>0</v>
      </c>
      <c r="Q378" s="43"/>
      <c r="R378" s="44">
        <f>N378*Q378</f>
        <v>0</v>
      </c>
      <c r="S378" s="43"/>
      <c r="T378" s="44">
        <f>N378*S378</f>
        <v>0</v>
      </c>
      <c r="U378" s="42">
        <v>21</v>
      </c>
      <c r="V378" s="42">
        <f>P378*(U378/100)</f>
        <v>0</v>
      </c>
      <c r="W378" s="42">
        <f>P378+V378</f>
        <v>0</v>
      </c>
      <c r="X378" s="39"/>
      <c r="Y378" s="38" t="s">
        <v>33</v>
      </c>
      <c r="Z378" s="38" t="s">
        <v>610</v>
      </c>
    </row>
    <row r="379" spans="6:26" s="45" customFormat="1" ht="11.25" outlineLevel="3" x14ac:dyDescent="0.25">
      <c r="F379" s="46"/>
      <c r="G379" s="47"/>
      <c r="H379" s="47"/>
      <c r="I379" s="47"/>
      <c r="J379" s="48" t="s">
        <v>634</v>
      </c>
      <c r="K379" s="47"/>
      <c r="L379" s="49">
        <v>10.22725</v>
      </c>
      <c r="M379" s="50"/>
      <c r="N379" s="51"/>
      <c r="O379" s="50"/>
      <c r="P379" s="52"/>
      <c r="Q379" s="53"/>
      <c r="R379" s="50"/>
      <c r="S379" s="50"/>
      <c r="T379" s="50"/>
      <c r="U379" s="54" t="s">
        <v>22</v>
      </c>
      <c r="V379" s="50"/>
      <c r="W379" s="50"/>
      <c r="X379" s="48"/>
      <c r="Y379" s="47"/>
      <c r="Z379" s="47"/>
    </row>
    <row r="380" spans="6:26" s="35" customFormat="1" ht="12" outlineLevel="2" x14ac:dyDescent="0.2">
      <c r="F380" s="36">
        <v>11</v>
      </c>
      <c r="G380" s="37" t="s">
        <v>29</v>
      </c>
      <c r="H380" s="38" t="s">
        <v>635</v>
      </c>
      <c r="I380" s="38"/>
      <c r="J380" s="39" t="s">
        <v>636</v>
      </c>
      <c r="K380" s="37" t="s">
        <v>69</v>
      </c>
      <c r="L380" s="40">
        <v>3886.23</v>
      </c>
      <c r="M380" s="41">
        <v>0</v>
      </c>
      <c r="N380" s="40">
        <f>L380*(1+M380/100)</f>
        <v>3886.23</v>
      </c>
      <c r="O380" s="95"/>
      <c r="P380" s="42">
        <f>N380*O380</f>
        <v>0</v>
      </c>
      <c r="Q380" s="43">
        <v>5.0000000000000002E-5</v>
      </c>
      <c r="R380" s="44">
        <f>N380*Q380</f>
        <v>0.1943115</v>
      </c>
      <c r="S380" s="43"/>
      <c r="T380" s="44">
        <f>N380*S380</f>
        <v>0</v>
      </c>
      <c r="U380" s="42">
        <v>21</v>
      </c>
      <c r="V380" s="42">
        <f>P380*(U380/100)</f>
        <v>0</v>
      </c>
      <c r="W380" s="42">
        <f>P380+V380</f>
        <v>0</v>
      </c>
      <c r="X380" s="39"/>
      <c r="Y380" s="38" t="s">
        <v>33</v>
      </c>
      <c r="Z380" s="38" t="s">
        <v>610</v>
      </c>
    </row>
    <row r="381" spans="6:26" s="35" customFormat="1" ht="12" outlineLevel="2" x14ac:dyDescent="0.2">
      <c r="F381" s="36">
        <v>12</v>
      </c>
      <c r="G381" s="37" t="s">
        <v>29</v>
      </c>
      <c r="H381" s="38" t="s">
        <v>637</v>
      </c>
      <c r="I381" s="38"/>
      <c r="J381" s="39" t="s">
        <v>638</v>
      </c>
      <c r="K381" s="37" t="s">
        <v>319</v>
      </c>
      <c r="L381" s="40">
        <v>1.35</v>
      </c>
      <c r="M381" s="41">
        <v>0</v>
      </c>
      <c r="N381" s="40">
        <f>L381*(1+M381/100)</f>
        <v>1.35</v>
      </c>
      <c r="O381" s="95"/>
      <c r="P381" s="42">
        <f>N381*O381</f>
        <v>0</v>
      </c>
      <c r="Q381" s="43"/>
      <c r="R381" s="44">
        <f>N381*Q381</f>
        <v>0</v>
      </c>
      <c r="S381" s="43"/>
      <c r="T381" s="44">
        <f>N381*S381</f>
        <v>0</v>
      </c>
      <c r="U381" s="42">
        <v>21</v>
      </c>
      <c r="V381" s="42">
        <f>P381*(U381/100)</f>
        <v>0</v>
      </c>
      <c r="W381" s="42">
        <f>P381+V381</f>
        <v>0</v>
      </c>
      <c r="X381" s="39"/>
      <c r="Y381" s="38" t="s">
        <v>33</v>
      </c>
      <c r="Z381" s="38" t="s">
        <v>610</v>
      </c>
    </row>
    <row r="382" spans="6:26" s="55" customFormat="1" ht="12.75" customHeight="1" outlineLevel="2" x14ac:dyDescent="0.25">
      <c r="F382" s="56"/>
      <c r="G382" s="57"/>
      <c r="H382" s="57"/>
      <c r="I382" s="57"/>
      <c r="J382" s="58"/>
      <c r="K382" s="57"/>
      <c r="L382" s="59"/>
      <c r="M382" s="60"/>
      <c r="N382" s="59"/>
      <c r="O382" s="60"/>
      <c r="P382" s="61"/>
      <c r="Q382" s="62"/>
      <c r="R382" s="60"/>
      <c r="S382" s="60"/>
      <c r="T382" s="60"/>
      <c r="U382" s="63" t="s">
        <v>22</v>
      </c>
      <c r="V382" s="60"/>
      <c r="W382" s="60"/>
      <c r="X382" s="60"/>
      <c r="Y382" s="57"/>
      <c r="Z382" s="57"/>
    </row>
    <row r="383" spans="6:26" s="26" customFormat="1" ht="16.5" customHeight="1" outlineLevel="1" x14ac:dyDescent="0.2">
      <c r="F383" s="27"/>
      <c r="G383" s="11"/>
      <c r="H383" s="28"/>
      <c r="I383" s="28"/>
      <c r="J383" s="28" t="s">
        <v>639</v>
      </c>
      <c r="K383" s="11"/>
      <c r="L383" s="29"/>
      <c r="M383" s="30"/>
      <c r="N383" s="29"/>
      <c r="O383" s="30"/>
      <c r="P383" s="31">
        <f>SUBTOTAL(9,P384:P400)</f>
        <v>0</v>
      </c>
      <c r="Q383" s="32"/>
      <c r="R383" s="33">
        <f>SUBTOTAL(9,R384:R400)</f>
        <v>4.9261675545000001</v>
      </c>
      <c r="S383" s="30"/>
      <c r="T383" s="33">
        <f>SUBTOTAL(9,T384:T400)</f>
        <v>0</v>
      </c>
      <c r="U383" s="34" t="s">
        <v>22</v>
      </c>
      <c r="V383" s="31">
        <f>SUBTOTAL(9,V384:V400)</f>
        <v>0</v>
      </c>
      <c r="W383" s="31">
        <f>SUBTOTAL(9,W384:W400)</f>
        <v>0</v>
      </c>
      <c r="Y383" s="12"/>
      <c r="Z383" s="12"/>
    </row>
    <row r="384" spans="6:26" s="35" customFormat="1" ht="24" outlineLevel="2" x14ac:dyDescent="0.2">
      <c r="F384" s="36">
        <v>1</v>
      </c>
      <c r="G384" s="37" t="s">
        <v>66</v>
      </c>
      <c r="H384" s="38" t="s">
        <v>640</v>
      </c>
      <c r="I384" s="38"/>
      <c r="J384" s="39" t="s">
        <v>641</v>
      </c>
      <c r="K384" s="37" t="s">
        <v>95</v>
      </c>
      <c r="L384" s="40">
        <v>276.8562</v>
      </c>
      <c r="M384" s="41">
        <v>5</v>
      </c>
      <c r="N384" s="40">
        <f>L384*(1+M384/100)</f>
        <v>290.69900999999999</v>
      </c>
      <c r="O384" s="95"/>
      <c r="P384" s="42">
        <f>N384*O384</f>
        <v>0</v>
      </c>
      <c r="Q384" s="43">
        <v>4.4999999999999999E-4</v>
      </c>
      <c r="R384" s="44">
        <f>N384*Q384</f>
        <v>0.13081455449999999</v>
      </c>
      <c r="S384" s="43"/>
      <c r="T384" s="44">
        <f>N384*S384</f>
        <v>0</v>
      </c>
      <c r="U384" s="42">
        <v>21</v>
      </c>
      <c r="V384" s="42">
        <f>P384*(U384/100)</f>
        <v>0</v>
      </c>
      <c r="W384" s="42">
        <f>P384+V384</f>
        <v>0</v>
      </c>
      <c r="X384" s="39"/>
      <c r="Y384" s="38" t="s">
        <v>33</v>
      </c>
      <c r="Z384" s="38" t="s">
        <v>642</v>
      </c>
    </row>
    <row r="385" spans="6:26" s="45" customFormat="1" ht="11.25" outlineLevel="3" x14ac:dyDescent="0.25">
      <c r="F385" s="46"/>
      <c r="G385" s="47"/>
      <c r="H385" s="47"/>
      <c r="I385" s="47"/>
      <c r="J385" s="48" t="s">
        <v>643</v>
      </c>
      <c r="K385" s="47"/>
      <c r="L385" s="49">
        <v>276.8562</v>
      </c>
      <c r="M385" s="50"/>
      <c r="N385" s="51"/>
      <c r="O385" s="50"/>
      <c r="P385" s="52"/>
      <c r="Q385" s="53"/>
      <c r="R385" s="50"/>
      <c r="S385" s="50"/>
      <c r="T385" s="50"/>
      <c r="U385" s="54" t="s">
        <v>22</v>
      </c>
      <c r="V385" s="50"/>
      <c r="W385" s="50"/>
      <c r="X385" s="48"/>
      <c r="Y385" s="47"/>
      <c r="Z385" s="47"/>
    </row>
    <row r="386" spans="6:26" s="35" customFormat="1" ht="24" outlineLevel="2" x14ac:dyDescent="0.2">
      <c r="F386" s="36">
        <v>2</v>
      </c>
      <c r="G386" s="37" t="s">
        <v>66</v>
      </c>
      <c r="H386" s="38" t="s">
        <v>644</v>
      </c>
      <c r="I386" s="38"/>
      <c r="J386" s="39" t="s">
        <v>645</v>
      </c>
      <c r="K386" s="37" t="s">
        <v>32</v>
      </c>
      <c r="L386" s="40">
        <v>163.30000000000001</v>
      </c>
      <c r="M386" s="41">
        <v>10</v>
      </c>
      <c r="N386" s="40">
        <f>L386*(1+M386/100)</f>
        <v>179.63000000000002</v>
      </c>
      <c r="O386" s="95"/>
      <c r="P386" s="42">
        <f>N386*O386</f>
        <v>0</v>
      </c>
      <c r="Q386" s="43">
        <v>1.9199999999999998E-2</v>
      </c>
      <c r="R386" s="44">
        <f>N386*Q386</f>
        <v>3.448896</v>
      </c>
      <c r="S386" s="43"/>
      <c r="T386" s="44">
        <f>N386*S386</f>
        <v>0</v>
      </c>
      <c r="U386" s="42">
        <v>21</v>
      </c>
      <c r="V386" s="42">
        <f>P386*(U386/100)</f>
        <v>0</v>
      </c>
      <c r="W386" s="42">
        <f>P386+V386</f>
        <v>0</v>
      </c>
      <c r="X386" s="39"/>
      <c r="Y386" s="38" t="s">
        <v>33</v>
      </c>
      <c r="Z386" s="38" t="s">
        <v>642</v>
      </c>
    </row>
    <row r="387" spans="6:26" s="35" customFormat="1" ht="12" outlineLevel="2" x14ac:dyDescent="0.2">
      <c r="F387" s="36">
        <v>3</v>
      </c>
      <c r="G387" s="37" t="s">
        <v>29</v>
      </c>
      <c r="H387" s="38" t="s">
        <v>646</v>
      </c>
      <c r="I387" s="38"/>
      <c r="J387" s="39" t="s">
        <v>647</v>
      </c>
      <c r="K387" s="37" t="s">
        <v>32</v>
      </c>
      <c r="L387" s="40">
        <v>163.30000000000001</v>
      </c>
      <c r="M387" s="41">
        <v>0</v>
      </c>
      <c r="N387" s="40">
        <f>L387*(1+M387/100)</f>
        <v>163.30000000000001</v>
      </c>
      <c r="O387" s="95"/>
      <c r="P387" s="42">
        <f>N387*O387</f>
        <v>0</v>
      </c>
      <c r="Q387" s="43"/>
      <c r="R387" s="44">
        <f>N387*Q387</f>
        <v>0</v>
      </c>
      <c r="S387" s="43"/>
      <c r="T387" s="44">
        <f>N387*S387</f>
        <v>0</v>
      </c>
      <c r="U387" s="42">
        <v>21</v>
      </c>
      <c r="V387" s="42">
        <f>P387*(U387/100)</f>
        <v>0</v>
      </c>
      <c r="W387" s="42">
        <f>P387+V387</f>
        <v>0</v>
      </c>
      <c r="X387" s="39"/>
      <c r="Y387" s="38" t="s">
        <v>33</v>
      </c>
      <c r="Z387" s="38" t="s">
        <v>642</v>
      </c>
    </row>
    <row r="388" spans="6:26" s="35" customFormat="1" ht="12" outlineLevel="2" x14ac:dyDescent="0.2">
      <c r="F388" s="36">
        <v>4</v>
      </c>
      <c r="G388" s="37" t="s">
        <v>29</v>
      </c>
      <c r="H388" s="38" t="s">
        <v>648</v>
      </c>
      <c r="I388" s="38"/>
      <c r="J388" s="39" t="s">
        <v>649</v>
      </c>
      <c r="K388" s="37" t="s">
        <v>32</v>
      </c>
      <c r="L388" s="40">
        <v>163.30000000000001</v>
      </c>
      <c r="M388" s="41">
        <v>0</v>
      </c>
      <c r="N388" s="40">
        <f>L388*(1+M388/100)</f>
        <v>163.30000000000001</v>
      </c>
      <c r="O388" s="95"/>
      <c r="P388" s="42">
        <f>N388*O388</f>
        <v>0</v>
      </c>
      <c r="Q388" s="43">
        <v>2.9999999999999997E-4</v>
      </c>
      <c r="R388" s="44">
        <f>N388*Q388</f>
        <v>4.8989999999999999E-2</v>
      </c>
      <c r="S388" s="43"/>
      <c r="T388" s="44">
        <f>N388*S388</f>
        <v>0</v>
      </c>
      <c r="U388" s="42">
        <v>21</v>
      </c>
      <c r="V388" s="42">
        <f>P388*(U388/100)</f>
        <v>0</v>
      </c>
      <c r="W388" s="42">
        <f>P388+V388</f>
        <v>0</v>
      </c>
      <c r="X388" s="39"/>
      <c r="Y388" s="38" t="s">
        <v>33</v>
      </c>
      <c r="Z388" s="38" t="s">
        <v>642</v>
      </c>
    </row>
    <row r="389" spans="6:26" s="35" customFormat="1" ht="12" outlineLevel="2" x14ac:dyDescent="0.2">
      <c r="F389" s="36">
        <v>5</v>
      </c>
      <c r="G389" s="37" t="s">
        <v>29</v>
      </c>
      <c r="H389" s="38" t="s">
        <v>650</v>
      </c>
      <c r="I389" s="38"/>
      <c r="J389" s="39" t="s">
        <v>651</v>
      </c>
      <c r="K389" s="37" t="s">
        <v>60</v>
      </c>
      <c r="L389" s="40">
        <v>83.14</v>
      </c>
      <c r="M389" s="41">
        <v>0</v>
      </c>
      <c r="N389" s="40">
        <f>L389*(1+M389/100)</f>
        <v>83.14</v>
      </c>
      <c r="O389" s="95"/>
      <c r="P389" s="42">
        <f>N389*O389</f>
        <v>0</v>
      </c>
      <c r="Q389" s="43">
        <v>4.2999999999999999E-4</v>
      </c>
      <c r="R389" s="44">
        <f>N389*Q389</f>
        <v>3.5750200000000003E-2</v>
      </c>
      <c r="S389" s="43"/>
      <c r="T389" s="44">
        <f>N389*S389</f>
        <v>0</v>
      </c>
      <c r="U389" s="42">
        <v>21</v>
      </c>
      <c r="V389" s="42">
        <f>P389*(U389/100)</f>
        <v>0</v>
      </c>
      <c r="W389" s="42">
        <f>P389+V389</f>
        <v>0</v>
      </c>
      <c r="X389" s="39"/>
      <c r="Y389" s="38" t="s">
        <v>33</v>
      </c>
      <c r="Z389" s="38" t="s">
        <v>642</v>
      </c>
    </row>
    <row r="390" spans="6:26" s="45" customFormat="1" ht="11.25" outlineLevel="3" x14ac:dyDescent="0.25">
      <c r="F390" s="46"/>
      <c r="G390" s="47"/>
      <c r="H390" s="47"/>
      <c r="I390" s="47"/>
      <c r="J390" s="48" t="s">
        <v>652</v>
      </c>
      <c r="K390" s="47"/>
      <c r="L390" s="49">
        <v>83.14</v>
      </c>
      <c r="M390" s="50"/>
      <c r="N390" s="51"/>
      <c r="O390" s="50"/>
      <c r="P390" s="52"/>
      <c r="Q390" s="53"/>
      <c r="R390" s="50"/>
      <c r="S390" s="50"/>
      <c r="T390" s="50"/>
      <c r="U390" s="54" t="s">
        <v>22</v>
      </c>
      <c r="V390" s="50"/>
      <c r="W390" s="50"/>
      <c r="X390" s="48"/>
      <c r="Y390" s="47"/>
      <c r="Z390" s="47"/>
    </row>
    <row r="391" spans="6:26" s="35" customFormat="1" ht="12" outlineLevel="2" x14ac:dyDescent="0.2">
      <c r="F391" s="36">
        <v>6</v>
      </c>
      <c r="G391" s="37" t="s">
        <v>29</v>
      </c>
      <c r="H391" s="38" t="s">
        <v>653</v>
      </c>
      <c r="I391" s="38"/>
      <c r="J391" s="39" t="s">
        <v>654</v>
      </c>
      <c r="K391" s="37" t="s">
        <v>32</v>
      </c>
      <c r="L391" s="40">
        <v>163.30000000000001</v>
      </c>
      <c r="M391" s="41">
        <v>0</v>
      </c>
      <c r="N391" s="40">
        <f>L391*(1+M391/100)</f>
        <v>163.30000000000001</v>
      </c>
      <c r="O391" s="95"/>
      <c r="P391" s="42">
        <f>N391*O391</f>
        <v>0</v>
      </c>
      <c r="Q391" s="43">
        <v>7.4999999999999997E-3</v>
      </c>
      <c r="R391" s="44">
        <f>N391*Q391</f>
        <v>1.22475</v>
      </c>
      <c r="S391" s="43"/>
      <c r="T391" s="44">
        <f>N391*S391</f>
        <v>0</v>
      </c>
      <c r="U391" s="42">
        <v>21</v>
      </c>
      <c r="V391" s="42">
        <f>P391*(U391/100)</f>
        <v>0</v>
      </c>
      <c r="W391" s="42">
        <f>P391+V391</f>
        <v>0</v>
      </c>
      <c r="X391" s="39"/>
      <c r="Y391" s="38" t="s">
        <v>33</v>
      </c>
      <c r="Z391" s="38" t="s">
        <v>642</v>
      </c>
    </row>
    <row r="392" spans="6:26" s="35" customFormat="1" ht="12" outlineLevel="2" x14ac:dyDescent="0.2">
      <c r="F392" s="36">
        <v>7</v>
      </c>
      <c r="G392" s="37" t="s">
        <v>29</v>
      </c>
      <c r="H392" s="38" t="s">
        <v>655</v>
      </c>
      <c r="I392" s="38"/>
      <c r="J392" s="39" t="s">
        <v>656</v>
      </c>
      <c r="K392" s="37" t="s">
        <v>32</v>
      </c>
      <c r="L392" s="40">
        <v>34.099999999999994</v>
      </c>
      <c r="M392" s="41">
        <v>0</v>
      </c>
      <c r="N392" s="40">
        <f>L392*(1+M392/100)</f>
        <v>34.099999999999994</v>
      </c>
      <c r="O392" s="95"/>
      <c r="P392" s="42">
        <f>N392*O392</f>
        <v>0</v>
      </c>
      <c r="Q392" s="43"/>
      <c r="R392" s="44">
        <f>N392*Q392</f>
        <v>0</v>
      </c>
      <c r="S392" s="43"/>
      <c r="T392" s="44">
        <f>N392*S392</f>
        <v>0</v>
      </c>
      <c r="U392" s="42">
        <v>21</v>
      </c>
      <c r="V392" s="42">
        <f>P392*(U392/100)</f>
        <v>0</v>
      </c>
      <c r="W392" s="42">
        <f>P392+V392</f>
        <v>0</v>
      </c>
      <c r="X392" s="39"/>
      <c r="Y392" s="38" t="s">
        <v>33</v>
      </c>
      <c r="Z392" s="38" t="s">
        <v>642</v>
      </c>
    </row>
    <row r="393" spans="6:26" s="45" customFormat="1" ht="11.25" outlineLevel="3" x14ac:dyDescent="0.25">
      <c r="F393" s="46"/>
      <c r="G393" s="47"/>
      <c r="H393" s="47"/>
      <c r="I393" s="47"/>
      <c r="J393" s="48" t="s">
        <v>657</v>
      </c>
      <c r="K393" s="47"/>
      <c r="L393" s="49">
        <v>34.099999999999994</v>
      </c>
      <c r="M393" s="50"/>
      <c r="N393" s="51"/>
      <c r="O393" s="50"/>
      <c r="P393" s="52"/>
      <c r="Q393" s="53"/>
      <c r="R393" s="50"/>
      <c r="S393" s="50"/>
      <c r="T393" s="50"/>
      <c r="U393" s="54" t="s">
        <v>22</v>
      </c>
      <c r="V393" s="50"/>
      <c r="W393" s="50"/>
      <c r="X393" s="48"/>
      <c r="Y393" s="47"/>
      <c r="Z393" s="47"/>
    </row>
    <row r="394" spans="6:26" s="35" customFormat="1" ht="12" outlineLevel="2" x14ac:dyDescent="0.2">
      <c r="F394" s="36">
        <v>8</v>
      </c>
      <c r="G394" s="37" t="s">
        <v>29</v>
      </c>
      <c r="H394" s="38" t="s">
        <v>658</v>
      </c>
      <c r="I394" s="38"/>
      <c r="J394" s="39" t="s">
        <v>659</v>
      </c>
      <c r="K394" s="37" t="s">
        <v>95</v>
      </c>
      <c r="L394" s="40">
        <v>45</v>
      </c>
      <c r="M394" s="41">
        <v>0</v>
      </c>
      <c r="N394" s="40">
        <f>L394*(1+M394/100)</f>
        <v>45</v>
      </c>
      <c r="O394" s="95"/>
      <c r="P394" s="42">
        <f>N394*O394</f>
        <v>0</v>
      </c>
      <c r="Q394" s="43">
        <v>2.1000000000000001E-4</v>
      </c>
      <c r="R394" s="44">
        <f>N394*Q394</f>
        <v>9.4500000000000001E-3</v>
      </c>
      <c r="S394" s="43"/>
      <c r="T394" s="44">
        <f>N394*S394</f>
        <v>0</v>
      </c>
      <c r="U394" s="42">
        <v>21</v>
      </c>
      <c r="V394" s="42">
        <f>P394*(U394/100)</f>
        <v>0</v>
      </c>
      <c r="W394" s="42">
        <f>P394+V394</f>
        <v>0</v>
      </c>
      <c r="X394" s="39"/>
      <c r="Y394" s="38" t="s">
        <v>33</v>
      </c>
      <c r="Z394" s="38" t="s">
        <v>642</v>
      </c>
    </row>
    <row r="395" spans="6:26" s="45" customFormat="1" ht="11.25" outlineLevel="3" x14ac:dyDescent="0.25">
      <c r="F395" s="46"/>
      <c r="G395" s="47"/>
      <c r="H395" s="47"/>
      <c r="I395" s="47"/>
      <c r="J395" s="48" t="s">
        <v>660</v>
      </c>
      <c r="K395" s="47"/>
      <c r="L395" s="49">
        <v>45</v>
      </c>
      <c r="M395" s="50"/>
      <c r="N395" s="51"/>
      <c r="O395" s="50"/>
      <c r="P395" s="52"/>
      <c r="Q395" s="53"/>
      <c r="R395" s="50"/>
      <c r="S395" s="50"/>
      <c r="T395" s="50"/>
      <c r="U395" s="54" t="s">
        <v>22</v>
      </c>
      <c r="V395" s="50"/>
      <c r="W395" s="50"/>
      <c r="X395" s="48"/>
      <c r="Y395" s="47"/>
      <c r="Z395" s="47"/>
    </row>
    <row r="396" spans="6:26" s="35" customFormat="1" ht="12" outlineLevel="2" x14ac:dyDescent="0.2">
      <c r="F396" s="36">
        <v>9</v>
      </c>
      <c r="G396" s="37" t="s">
        <v>29</v>
      </c>
      <c r="H396" s="38" t="s">
        <v>661</v>
      </c>
      <c r="I396" s="38"/>
      <c r="J396" s="39" t="s">
        <v>662</v>
      </c>
      <c r="K396" s="37" t="s">
        <v>95</v>
      </c>
      <c r="L396" s="40">
        <v>4</v>
      </c>
      <c r="M396" s="41">
        <v>0</v>
      </c>
      <c r="N396" s="40">
        <f>L396*(1+M396/100)</f>
        <v>4</v>
      </c>
      <c r="O396" s="95"/>
      <c r="P396" s="42">
        <f>N396*O396</f>
        <v>0</v>
      </c>
      <c r="Q396" s="43">
        <v>2.0000000000000001E-4</v>
      </c>
      <c r="R396" s="44">
        <f>N396*Q396</f>
        <v>8.0000000000000004E-4</v>
      </c>
      <c r="S396" s="43"/>
      <c r="T396" s="44">
        <f>N396*S396</f>
        <v>0</v>
      </c>
      <c r="U396" s="42">
        <v>21</v>
      </c>
      <c r="V396" s="42">
        <f>P396*(U396/100)</f>
        <v>0</v>
      </c>
      <c r="W396" s="42">
        <f>P396+V396</f>
        <v>0</v>
      </c>
      <c r="X396" s="39"/>
      <c r="Y396" s="38" t="s">
        <v>33</v>
      </c>
      <c r="Z396" s="38" t="s">
        <v>642</v>
      </c>
    </row>
    <row r="397" spans="6:26" s="35" customFormat="1" ht="12" outlineLevel="2" x14ac:dyDescent="0.2">
      <c r="F397" s="36">
        <v>10</v>
      </c>
      <c r="G397" s="37" t="s">
        <v>29</v>
      </c>
      <c r="H397" s="38" t="s">
        <v>663</v>
      </c>
      <c r="I397" s="38"/>
      <c r="J397" s="39" t="s">
        <v>664</v>
      </c>
      <c r="K397" s="37" t="s">
        <v>60</v>
      </c>
      <c r="L397" s="40">
        <v>83.49</v>
      </c>
      <c r="M397" s="41">
        <v>0</v>
      </c>
      <c r="N397" s="40">
        <f>L397*(1+M397/100)</f>
        <v>83.49</v>
      </c>
      <c r="O397" s="95"/>
      <c r="P397" s="42">
        <f>N397*O397</f>
        <v>0</v>
      </c>
      <c r="Q397" s="43">
        <v>3.2000000000000003E-4</v>
      </c>
      <c r="R397" s="44">
        <f>N397*Q397</f>
        <v>2.6716799999999999E-2</v>
      </c>
      <c r="S397" s="43"/>
      <c r="T397" s="44">
        <f>N397*S397</f>
        <v>0</v>
      </c>
      <c r="U397" s="42">
        <v>21</v>
      </c>
      <c r="V397" s="42">
        <f>P397*(U397/100)</f>
        <v>0</v>
      </c>
      <c r="W397" s="42">
        <f>P397+V397</f>
        <v>0</v>
      </c>
      <c r="X397" s="39"/>
      <c r="Y397" s="38" t="s">
        <v>33</v>
      </c>
      <c r="Z397" s="38" t="s">
        <v>642</v>
      </c>
    </row>
    <row r="398" spans="6:26" s="45" customFormat="1" ht="11.25" outlineLevel="3" x14ac:dyDescent="0.25">
      <c r="F398" s="46"/>
      <c r="G398" s="47"/>
      <c r="H398" s="47"/>
      <c r="I398" s="47"/>
      <c r="J398" s="48" t="s">
        <v>665</v>
      </c>
      <c r="K398" s="47"/>
      <c r="L398" s="49">
        <v>83.49</v>
      </c>
      <c r="M398" s="50"/>
      <c r="N398" s="51"/>
      <c r="O398" s="50"/>
      <c r="P398" s="52"/>
      <c r="Q398" s="53"/>
      <c r="R398" s="50"/>
      <c r="S398" s="50"/>
      <c r="T398" s="50"/>
      <c r="U398" s="54" t="s">
        <v>22</v>
      </c>
      <c r="V398" s="50"/>
      <c r="W398" s="50"/>
      <c r="X398" s="48"/>
      <c r="Y398" s="47"/>
      <c r="Z398" s="47"/>
    </row>
    <row r="399" spans="6:26" s="35" customFormat="1" ht="12" outlineLevel="2" x14ac:dyDescent="0.2">
      <c r="F399" s="36">
        <v>11</v>
      </c>
      <c r="G399" s="37" t="s">
        <v>29</v>
      </c>
      <c r="H399" s="38" t="s">
        <v>666</v>
      </c>
      <c r="I399" s="38"/>
      <c r="J399" s="39" t="s">
        <v>667</v>
      </c>
      <c r="K399" s="37" t="s">
        <v>319</v>
      </c>
      <c r="L399" s="40">
        <v>5.47</v>
      </c>
      <c r="M399" s="41">
        <v>0</v>
      </c>
      <c r="N399" s="40">
        <f>L399*(1+M399/100)</f>
        <v>5.47</v>
      </c>
      <c r="O399" s="95"/>
      <c r="P399" s="42">
        <f>N399*O399</f>
        <v>0</v>
      </c>
      <c r="Q399" s="43"/>
      <c r="R399" s="44">
        <f>N399*Q399</f>
        <v>0</v>
      </c>
      <c r="S399" s="43"/>
      <c r="T399" s="44">
        <f>N399*S399</f>
        <v>0</v>
      </c>
      <c r="U399" s="42">
        <v>21</v>
      </c>
      <c r="V399" s="42">
        <f>P399*(U399/100)</f>
        <v>0</v>
      </c>
      <c r="W399" s="42">
        <f>P399+V399</f>
        <v>0</v>
      </c>
      <c r="X399" s="39"/>
      <c r="Y399" s="38" t="s">
        <v>33</v>
      </c>
      <c r="Z399" s="38" t="s">
        <v>642</v>
      </c>
    </row>
    <row r="400" spans="6:26" s="55" customFormat="1" ht="12.75" customHeight="1" outlineLevel="2" x14ac:dyDescent="0.25">
      <c r="F400" s="56"/>
      <c r="G400" s="57"/>
      <c r="H400" s="57"/>
      <c r="I400" s="57"/>
      <c r="J400" s="58"/>
      <c r="K400" s="57"/>
      <c r="L400" s="59"/>
      <c r="M400" s="60"/>
      <c r="N400" s="59"/>
      <c r="O400" s="60"/>
      <c r="P400" s="61"/>
      <c r="Q400" s="62"/>
      <c r="R400" s="60"/>
      <c r="S400" s="60"/>
      <c r="T400" s="60"/>
      <c r="U400" s="63" t="s">
        <v>22</v>
      </c>
      <c r="V400" s="60"/>
      <c r="W400" s="60"/>
      <c r="X400" s="60"/>
      <c r="Y400" s="57"/>
      <c r="Z400" s="57"/>
    </row>
    <row r="401" spans="6:26" s="26" customFormat="1" ht="16.5" customHeight="1" outlineLevel="1" x14ac:dyDescent="0.2">
      <c r="F401" s="27"/>
      <c r="G401" s="11"/>
      <c r="H401" s="28"/>
      <c r="I401" s="28"/>
      <c r="J401" s="28" t="s">
        <v>668</v>
      </c>
      <c r="K401" s="11"/>
      <c r="L401" s="29"/>
      <c r="M401" s="30"/>
      <c r="N401" s="29"/>
      <c r="O401" s="30"/>
      <c r="P401" s="31">
        <f>SUBTOTAL(9,P402:P406)</f>
        <v>0</v>
      </c>
      <c r="Q401" s="32"/>
      <c r="R401" s="33">
        <f>SUBTOTAL(9,R402:R406)</f>
        <v>2.8580864000000004</v>
      </c>
      <c r="S401" s="30"/>
      <c r="T401" s="33">
        <f>SUBTOTAL(9,T402:T406)</f>
        <v>0</v>
      </c>
      <c r="U401" s="34" t="s">
        <v>22</v>
      </c>
      <c r="V401" s="31">
        <f>SUBTOTAL(9,V402:V406)</f>
        <v>0</v>
      </c>
      <c r="W401" s="31">
        <f>SUBTOTAL(9,W402:W406)</f>
        <v>0</v>
      </c>
      <c r="Y401" s="12"/>
      <c r="Z401" s="12"/>
    </row>
    <row r="402" spans="6:26" s="35" customFormat="1" ht="12" outlineLevel="2" x14ac:dyDescent="0.2">
      <c r="F402" s="36">
        <v>1</v>
      </c>
      <c r="G402" s="37" t="s">
        <v>66</v>
      </c>
      <c r="H402" s="38" t="s">
        <v>669</v>
      </c>
      <c r="I402" s="38"/>
      <c r="J402" s="39" t="s">
        <v>670</v>
      </c>
      <c r="K402" s="37" t="s">
        <v>32</v>
      </c>
      <c r="L402" s="40">
        <v>158.08000000000001</v>
      </c>
      <c r="M402" s="41">
        <v>10</v>
      </c>
      <c r="N402" s="40">
        <f>L402*(1+M402/100)</f>
        <v>173.88800000000003</v>
      </c>
      <c r="O402" s="95"/>
      <c r="P402" s="42">
        <f>N402*O402</f>
        <v>0</v>
      </c>
      <c r="Q402" s="43">
        <v>1.18E-2</v>
      </c>
      <c r="R402" s="44">
        <f>N402*Q402</f>
        <v>2.0518784000000005</v>
      </c>
      <c r="S402" s="43"/>
      <c r="T402" s="44">
        <f>N402*S402</f>
        <v>0</v>
      </c>
      <c r="U402" s="42">
        <v>21</v>
      </c>
      <c r="V402" s="42">
        <f>P402*(U402/100)</f>
        <v>0</v>
      </c>
      <c r="W402" s="42">
        <f>P402+V402</f>
        <v>0</v>
      </c>
      <c r="X402" s="39"/>
      <c r="Y402" s="38" t="s">
        <v>33</v>
      </c>
      <c r="Z402" s="38" t="s">
        <v>671</v>
      </c>
    </row>
    <row r="403" spans="6:26" s="35" customFormat="1" ht="24" outlineLevel="2" x14ac:dyDescent="0.2">
      <c r="F403" s="36">
        <v>2</v>
      </c>
      <c r="G403" s="37" t="s">
        <v>29</v>
      </c>
      <c r="H403" s="38" t="s">
        <v>672</v>
      </c>
      <c r="I403" s="38"/>
      <c r="J403" s="39" t="s">
        <v>673</v>
      </c>
      <c r="K403" s="37" t="s">
        <v>32</v>
      </c>
      <c r="L403" s="40">
        <v>158.07999999999998</v>
      </c>
      <c r="M403" s="41">
        <v>0</v>
      </c>
      <c r="N403" s="40">
        <f>L403*(1+M403/100)</f>
        <v>158.07999999999998</v>
      </c>
      <c r="O403" s="95"/>
      <c r="P403" s="42">
        <f>N403*O403</f>
        <v>0</v>
      </c>
      <c r="Q403" s="43">
        <v>5.1000000000000004E-3</v>
      </c>
      <c r="R403" s="44">
        <f>N403*Q403</f>
        <v>0.80620799999999992</v>
      </c>
      <c r="S403" s="43"/>
      <c r="T403" s="44">
        <f>N403*S403</f>
        <v>0</v>
      </c>
      <c r="U403" s="42">
        <v>21</v>
      </c>
      <c r="V403" s="42">
        <f>P403*(U403/100)</f>
        <v>0</v>
      </c>
      <c r="W403" s="42">
        <f>P403+V403</f>
        <v>0</v>
      </c>
      <c r="X403" s="39"/>
      <c r="Y403" s="38" t="s">
        <v>33</v>
      </c>
      <c r="Z403" s="38" t="s">
        <v>671</v>
      </c>
    </row>
    <row r="404" spans="6:26" s="45" customFormat="1" ht="22.5" outlineLevel="3" x14ac:dyDescent="0.25">
      <c r="F404" s="46"/>
      <c r="G404" s="47"/>
      <c r="H404" s="47"/>
      <c r="I404" s="47"/>
      <c r="J404" s="48" t="s">
        <v>200</v>
      </c>
      <c r="K404" s="47"/>
      <c r="L404" s="49">
        <v>158.07999999999998</v>
      </c>
      <c r="M404" s="50"/>
      <c r="N404" s="51"/>
      <c r="O404" s="50"/>
      <c r="P404" s="52"/>
      <c r="Q404" s="53"/>
      <c r="R404" s="50"/>
      <c r="S404" s="50"/>
      <c r="T404" s="50"/>
      <c r="U404" s="54" t="s">
        <v>22</v>
      </c>
      <c r="V404" s="50"/>
      <c r="W404" s="50"/>
      <c r="X404" s="48"/>
      <c r="Y404" s="47"/>
      <c r="Z404" s="47"/>
    </row>
    <row r="405" spans="6:26" s="35" customFormat="1" ht="12" outlineLevel="2" x14ac:dyDescent="0.2">
      <c r="F405" s="36">
        <v>3</v>
      </c>
      <c r="G405" s="37" t="s">
        <v>29</v>
      </c>
      <c r="H405" s="38" t="s">
        <v>674</v>
      </c>
      <c r="I405" s="38"/>
      <c r="J405" s="39" t="s">
        <v>675</v>
      </c>
      <c r="K405" s="37" t="s">
        <v>319</v>
      </c>
      <c r="L405" s="40">
        <v>2.8</v>
      </c>
      <c r="M405" s="41">
        <v>0</v>
      </c>
      <c r="N405" s="40">
        <f>L405*(1+M405/100)</f>
        <v>2.8</v>
      </c>
      <c r="O405" s="95"/>
      <c r="P405" s="42">
        <f>N405*O405</f>
        <v>0</v>
      </c>
      <c r="Q405" s="43"/>
      <c r="R405" s="44">
        <f>N405*Q405</f>
        <v>0</v>
      </c>
      <c r="S405" s="43"/>
      <c r="T405" s="44">
        <f>N405*S405</f>
        <v>0</v>
      </c>
      <c r="U405" s="42">
        <v>21</v>
      </c>
      <c r="V405" s="42">
        <f>P405*(U405/100)</f>
        <v>0</v>
      </c>
      <c r="W405" s="42">
        <f>P405+V405</f>
        <v>0</v>
      </c>
      <c r="X405" s="39"/>
      <c r="Y405" s="38" t="s">
        <v>33</v>
      </c>
      <c r="Z405" s="38" t="s">
        <v>671</v>
      </c>
    </row>
    <row r="406" spans="6:26" s="55" customFormat="1" ht="12.75" customHeight="1" outlineLevel="2" x14ac:dyDescent="0.25">
      <c r="F406" s="56"/>
      <c r="G406" s="57"/>
      <c r="H406" s="57"/>
      <c r="I406" s="57"/>
      <c r="J406" s="58"/>
      <c r="K406" s="57"/>
      <c r="L406" s="59"/>
      <c r="M406" s="60"/>
      <c r="N406" s="59"/>
      <c r="O406" s="60"/>
      <c r="P406" s="61"/>
      <c r="Q406" s="62"/>
      <c r="R406" s="60"/>
      <c r="S406" s="60"/>
      <c r="T406" s="60"/>
      <c r="U406" s="63" t="s">
        <v>22</v>
      </c>
      <c r="V406" s="60"/>
      <c r="W406" s="60"/>
      <c r="X406" s="60"/>
      <c r="Y406" s="57"/>
      <c r="Z406" s="57"/>
    </row>
    <row r="407" spans="6:26" s="26" customFormat="1" ht="16.5" customHeight="1" outlineLevel="1" x14ac:dyDescent="0.2">
      <c r="F407" s="27"/>
      <c r="G407" s="11"/>
      <c r="H407" s="28"/>
      <c r="I407" s="28"/>
      <c r="J407" s="28" t="s">
        <v>676</v>
      </c>
      <c r="K407" s="11"/>
      <c r="L407" s="29"/>
      <c r="M407" s="30"/>
      <c r="N407" s="29"/>
      <c r="O407" s="30"/>
      <c r="P407" s="31">
        <f>SUBTOTAL(9,P408:P410)</f>
        <v>0</v>
      </c>
      <c r="Q407" s="32"/>
      <c r="R407" s="33">
        <f>SUBTOTAL(9,R408:R410)</f>
        <v>0.14030715999999999</v>
      </c>
      <c r="S407" s="30"/>
      <c r="T407" s="33">
        <f>SUBTOTAL(9,T408:T410)</f>
        <v>0</v>
      </c>
      <c r="U407" s="34" t="s">
        <v>22</v>
      </c>
      <c r="V407" s="31">
        <f>SUBTOTAL(9,V408:V410)</f>
        <v>0</v>
      </c>
      <c r="W407" s="31">
        <f>SUBTOTAL(9,W408:W410)</f>
        <v>0</v>
      </c>
      <c r="Y407" s="12"/>
      <c r="Z407" s="12"/>
    </row>
    <row r="408" spans="6:26" s="35" customFormat="1" ht="24" outlineLevel="2" x14ac:dyDescent="0.2">
      <c r="F408" s="36">
        <v>1</v>
      </c>
      <c r="G408" s="37" t="s">
        <v>29</v>
      </c>
      <c r="H408" s="38" t="s">
        <v>677</v>
      </c>
      <c r="I408" s="38"/>
      <c r="J408" s="39" t="s">
        <v>678</v>
      </c>
      <c r="K408" s="37" t="s">
        <v>32</v>
      </c>
      <c r="L408" s="40">
        <v>501.09699999999998</v>
      </c>
      <c r="M408" s="41">
        <v>0</v>
      </c>
      <c r="N408" s="40">
        <f>L408*(1+M408/100)</f>
        <v>501.09699999999998</v>
      </c>
      <c r="O408" s="95"/>
      <c r="P408" s="42">
        <f>N408*O408</f>
        <v>0</v>
      </c>
      <c r="Q408" s="43">
        <v>2.7999999999999998E-4</v>
      </c>
      <c r="R408" s="44">
        <f>N408*Q408</f>
        <v>0.14030715999999999</v>
      </c>
      <c r="S408" s="43"/>
      <c r="T408" s="44">
        <f>N408*S408</f>
        <v>0</v>
      </c>
      <c r="U408" s="42">
        <v>21</v>
      </c>
      <c r="V408" s="42">
        <f>P408*(U408/100)</f>
        <v>0</v>
      </c>
      <c r="W408" s="42">
        <f>P408+V408</f>
        <v>0</v>
      </c>
      <c r="X408" s="39"/>
      <c r="Y408" s="38" t="s">
        <v>33</v>
      </c>
      <c r="Z408" s="38" t="s">
        <v>679</v>
      </c>
    </row>
    <row r="409" spans="6:26" s="45" customFormat="1" ht="11.25" outlineLevel="3" x14ac:dyDescent="0.25">
      <c r="F409" s="46"/>
      <c r="G409" s="47"/>
      <c r="H409" s="47"/>
      <c r="I409" s="47"/>
      <c r="J409" s="48" t="s">
        <v>680</v>
      </c>
      <c r="K409" s="47"/>
      <c r="L409" s="49">
        <v>501.09699999999998</v>
      </c>
      <c r="M409" s="50"/>
      <c r="N409" s="51"/>
      <c r="O409" s="50"/>
      <c r="P409" s="52"/>
      <c r="Q409" s="53"/>
      <c r="R409" s="50"/>
      <c r="S409" s="50"/>
      <c r="T409" s="50"/>
      <c r="U409" s="54" t="s">
        <v>22</v>
      </c>
      <c r="V409" s="50"/>
      <c r="W409" s="50"/>
      <c r="X409" s="48"/>
      <c r="Y409" s="47"/>
      <c r="Z409" s="47"/>
    </row>
    <row r="410" spans="6:26" s="55" customFormat="1" ht="12.75" customHeight="1" outlineLevel="2" x14ac:dyDescent="0.25">
      <c r="F410" s="56"/>
      <c r="G410" s="57"/>
      <c r="H410" s="57"/>
      <c r="I410" s="57"/>
      <c r="J410" s="58"/>
      <c r="K410" s="57"/>
      <c r="L410" s="59"/>
      <c r="M410" s="60"/>
      <c r="N410" s="59"/>
      <c r="O410" s="60"/>
      <c r="P410" s="61"/>
      <c r="Q410" s="62"/>
      <c r="R410" s="60"/>
      <c r="S410" s="60"/>
      <c r="T410" s="60"/>
      <c r="U410" s="63" t="s">
        <v>22</v>
      </c>
      <c r="V410" s="60"/>
      <c r="W410" s="60"/>
      <c r="X410" s="60"/>
      <c r="Y410" s="57"/>
      <c r="Z410" s="57"/>
    </row>
    <row r="411" spans="6:26" s="26" customFormat="1" ht="16.5" customHeight="1" outlineLevel="1" x14ac:dyDescent="0.2">
      <c r="F411" s="27"/>
      <c r="G411" s="11"/>
      <c r="H411" s="28"/>
      <c r="I411" s="28"/>
      <c r="J411" s="28" t="s">
        <v>681</v>
      </c>
      <c r="K411" s="11"/>
      <c r="L411" s="29"/>
      <c r="M411" s="30"/>
      <c r="N411" s="29"/>
      <c r="O411" s="30"/>
      <c r="P411" s="31">
        <f>SUBTOTAL(9,P412:P416)</f>
        <v>0</v>
      </c>
      <c r="Q411" s="32"/>
      <c r="R411" s="33">
        <f>SUBTOTAL(9,R412:R416)</f>
        <v>4.7000000000000002E-3</v>
      </c>
      <c r="S411" s="30"/>
      <c r="T411" s="33">
        <f>SUBTOTAL(9,T412:T416)</f>
        <v>0</v>
      </c>
      <c r="U411" s="34" t="s">
        <v>22</v>
      </c>
      <c r="V411" s="31">
        <f>SUBTOTAL(9,V412:V416)</f>
        <v>0</v>
      </c>
      <c r="W411" s="31">
        <f>SUBTOTAL(9,W412:W416)</f>
        <v>0</v>
      </c>
      <c r="Y411" s="12"/>
      <c r="Z411" s="12"/>
    </row>
    <row r="412" spans="6:26" s="35" customFormat="1" ht="12" outlineLevel="2" x14ac:dyDescent="0.2">
      <c r="F412" s="36">
        <v>1</v>
      </c>
      <c r="G412" s="37" t="s">
        <v>66</v>
      </c>
      <c r="H412" s="38" t="s">
        <v>682</v>
      </c>
      <c r="I412" s="38"/>
      <c r="J412" s="39" t="s">
        <v>683</v>
      </c>
      <c r="K412" s="37" t="s">
        <v>32</v>
      </c>
      <c r="L412" s="40">
        <v>4.7</v>
      </c>
      <c r="M412" s="41">
        <v>0</v>
      </c>
      <c r="N412" s="40">
        <f>L412*(1+M412/100)</f>
        <v>4.7</v>
      </c>
      <c r="O412" s="95"/>
      <c r="P412" s="42">
        <f>N412*O412</f>
        <v>0</v>
      </c>
      <c r="Q412" s="43">
        <v>1E-3</v>
      </c>
      <c r="R412" s="44">
        <f>N412*Q412</f>
        <v>4.7000000000000002E-3</v>
      </c>
      <c r="S412" s="43"/>
      <c r="T412" s="44">
        <f>N412*S412</f>
        <v>0</v>
      </c>
      <c r="U412" s="42">
        <v>21</v>
      </c>
      <c r="V412" s="42">
        <f>P412*(U412/100)</f>
        <v>0</v>
      </c>
      <c r="W412" s="42">
        <f>P412+V412</f>
        <v>0</v>
      </c>
      <c r="X412" s="39"/>
      <c r="Y412" s="38" t="s">
        <v>33</v>
      </c>
      <c r="Z412" s="38" t="s">
        <v>684</v>
      </c>
    </row>
    <row r="413" spans="6:26" s="45" customFormat="1" ht="11.25" outlineLevel="3" x14ac:dyDescent="0.25">
      <c r="F413" s="46"/>
      <c r="G413" s="47"/>
      <c r="H413" s="47"/>
      <c r="I413" s="47"/>
      <c r="J413" s="48" t="s">
        <v>685</v>
      </c>
      <c r="K413" s="47"/>
      <c r="L413" s="49">
        <v>4.7</v>
      </c>
      <c r="M413" s="50"/>
      <c r="N413" s="51"/>
      <c r="O413" s="50"/>
      <c r="P413" s="52"/>
      <c r="Q413" s="53"/>
      <c r="R413" s="50"/>
      <c r="S413" s="50"/>
      <c r="T413" s="50"/>
      <c r="U413" s="54" t="s">
        <v>22</v>
      </c>
      <c r="V413" s="50"/>
      <c r="W413" s="50"/>
      <c r="X413" s="48"/>
      <c r="Y413" s="47"/>
      <c r="Z413" s="47"/>
    </row>
    <row r="414" spans="6:26" s="35" customFormat="1" ht="24" outlineLevel="2" x14ac:dyDescent="0.2">
      <c r="F414" s="36">
        <v>2</v>
      </c>
      <c r="G414" s="37" t="s">
        <v>29</v>
      </c>
      <c r="H414" s="38" t="s">
        <v>686</v>
      </c>
      <c r="I414" s="38"/>
      <c r="J414" s="39" t="s">
        <v>687</v>
      </c>
      <c r="K414" s="37" t="s">
        <v>95</v>
      </c>
      <c r="L414" s="40">
        <v>1</v>
      </c>
      <c r="M414" s="41">
        <v>0</v>
      </c>
      <c r="N414" s="40">
        <f>L414*(1+M414/100)</f>
        <v>1</v>
      </c>
      <c r="O414" s="95"/>
      <c r="P414" s="42">
        <f>N414*O414</f>
        <v>0</v>
      </c>
      <c r="Q414" s="43"/>
      <c r="R414" s="44">
        <f>N414*Q414</f>
        <v>0</v>
      </c>
      <c r="S414" s="43"/>
      <c r="T414" s="44">
        <f>N414*S414</f>
        <v>0</v>
      </c>
      <c r="U414" s="42">
        <v>21</v>
      </c>
      <c r="V414" s="42">
        <f>P414*(U414/100)</f>
        <v>0</v>
      </c>
      <c r="W414" s="42">
        <f>P414+V414</f>
        <v>0</v>
      </c>
      <c r="X414" s="39"/>
      <c r="Y414" s="38" t="s">
        <v>33</v>
      </c>
      <c r="Z414" s="38" t="s">
        <v>684</v>
      </c>
    </row>
    <row r="415" spans="6:26" s="35" customFormat="1" ht="12" outlineLevel="2" x14ac:dyDescent="0.2">
      <c r="F415" s="36">
        <v>3</v>
      </c>
      <c r="G415" s="37" t="s">
        <v>29</v>
      </c>
      <c r="H415" s="38" t="s">
        <v>688</v>
      </c>
      <c r="I415" s="38"/>
      <c r="J415" s="39" t="s">
        <v>689</v>
      </c>
      <c r="K415" s="37" t="s">
        <v>319</v>
      </c>
      <c r="L415" s="40">
        <v>0.2</v>
      </c>
      <c r="M415" s="41">
        <v>0</v>
      </c>
      <c r="N415" s="40">
        <f>L415*(1+M415/100)</f>
        <v>0.2</v>
      </c>
      <c r="O415" s="95"/>
      <c r="P415" s="42">
        <f>N415*O415</f>
        <v>0</v>
      </c>
      <c r="Q415" s="43"/>
      <c r="R415" s="44">
        <f>N415*Q415</f>
        <v>0</v>
      </c>
      <c r="S415" s="43"/>
      <c r="T415" s="44">
        <f>N415*S415</f>
        <v>0</v>
      </c>
      <c r="U415" s="42">
        <v>21</v>
      </c>
      <c r="V415" s="42">
        <f>P415*(U415/100)</f>
        <v>0</v>
      </c>
      <c r="W415" s="42">
        <f>P415+V415</f>
        <v>0</v>
      </c>
      <c r="X415" s="39"/>
      <c r="Y415" s="38" t="s">
        <v>33</v>
      </c>
      <c r="Z415" s="38" t="s">
        <v>684</v>
      </c>
    </row>
    <row r="416" spans="6:26" s="55" customFormat="1" ht="12.75" customHeight="1" outlineLevel="2" x14ac:dyDescent="0.25">
      <c r="F416" s="56"/>
      <c r="G416" s="57"/>
      <c r="H416" s="57"/>
      <c r="I416" s="57"/>
      <c r="J416" s="58"/>
      <c r="K416" s="57"/>
      <c r="L416" s="59"/>
      <c r="M416" s="60"/>
      <c r="N416" s="59"/>
      <c r="O416" s="60"/>
      <c r="P416" s="61"/>
      <c r="Q416" s="62"/>
      <c r="R416" s="60"/>
      <c r="S416" s="60"/>
      <c r="T416" s="60"/>
      <c r="U416" s="63" t="s">
        <v>22</v>
      </c>
      <c r="V416" s="60"/>
      <c r="W416" s="60"/>
      <c r="X416" s="60"/>
      <c r="Y416" s="57"/>
      <c r="Z416" s="57"/>
    </row>
    <row r="417" spans="6:27" s="26" customFormat="1" ht="16.5" customHeight="1" outlineLevel="1" x14ac:dyDescent="0.2">
      <c r="F417" s="27"/>
      <c r="G417" s="11"/>
      <c r="H417" s="28"/>
      <c r="I417" s="28"/>
      <c r="J417" s="28" t="s">
        <v>690</v>
      </c>
      <c r="K417" s="11"/>
      <c r="L417" s="29"/>
      <c r="M417" s="30"/>
      <c r="N417" s="29"/>
      <c r="O417" s="30"/>
      <c r="P417" s="31">
        <f>SUBTOTAL(9,P418:P419)</f>
        <v>0</v>
      </c>
      <c r="Q417" s="32"/>
      <c r="R417" s="33">
        <f>SUBTOTAL(9,R418:R419)</f>
        <v>0</v>
      </c>
      <c r="S417" s="30"/>
      <c r="T417" s="33">
        <f>SUBTOTAL(9,T418:T419)</f>
        <v>0</v>
      </c>
      <c r="U417" s="34" t="s">
        <v>22</v>
      </c>
      <c r="V417" s="31">
        <f>SUBTOTAL(9,V418:V419)</f>
        <v>0</v>
      </c>
      <c r="W417" s="31">
        <f>SUBTOTAL(9,W418:W419)</f>
        <v>0</v>
      </c>
      <c r="Y417" s="12"/>
      <c r="Z417" s="12"/>
    </row>
    <row r="418" spans="6:27" s="35" customFormat="1" ht="24" outlineLevel="2" x14ac:dyDescent="0.2">
      <c r="F418" s="36">
        <v>1</v>
      </c>
      <c r="G418" s="37" t="s">
        <v>29</v>
      </c>
      <c r="H418" s="38" t="s">
        <v>691</v>
      </c>
      <c r="I418" s="38"/>
      <c r="J418" s="39" t="s">
        <v>692</v>
      </c>
      <c r="K418" s="37" t="s">
        <v>95</v>
      </c>
      <c r="L418" s="40">
        <v>1</v>
      </c>
      <c r="M418" s="41">
        <v>0</v>
      </c>
      <c r="N418" s="40">
        <f>L418*(1+M418/100)</f>
        <v>1</v>
      </c>
      <c r="O418" s="95"/>
      <c r="P418" s="42">
        <f>N418*O418</f>
        <v>0</v>
      </c>
      <c r="Q418" s="43"/>
      <c r="R418" s="44">
        <f>N418*Q418</f>
        <v>0</v>
      </c>
      <c r="S418" s="43"/>
      <c r="T418" s="44">
        <f>N418*S418</f>
        <v>0</v>
      </c>
      <c r="U418" s="42">
        <v>21</v>
      </c>
      <c r="V418" s="42">
        <f>P418*(U418/100)</f>
        <v>0</v>
      </c>
      <c r="W418" s="42">
        <f>P418+V418</f>
        <v>0</v>
      </c>
      <c r="X418" s="39"/>
      <c r="Y418" s="38" t="s">
        <v>33</v>
      </c>
      <c r="Z418" s="38" t="s">
        <v>693</v>
      </c>
    </row>
    <row r="419" spans="6:27" s="55" customFormat="1" ht="12.75" customHeight="1" outlineLevel="2" x14ac:dyDescent="0.25">
      <c r="F419" s="56"/>
      <c r="G419" s="57"/>
      <c r="H419" s="57"/>
      <c r="I419" s="57"/>
      <c r="J419" s="58"/>
      <c r="K419" s="57"/>
      <c r="L419" s="59"/>
      <c r="M419" s="60"/>
      <c r="N419" s="59"/>
      <c r="O419" s="60"/>
      <c r="P419" s="61"/>
      <c r="Q419" s="62"/>
      <c r="R419" s="60"/>
      <c r="S419" s="60"/>
      <c r="T419" s="60"/>
      <c r="U419" s="63" t="s">
        <v>22</v>
      </c>
      <c r="V419" s="60"/>
      <c r="W419" s="60"/>
      <c r="X419" s="60"/>
      <c r="Y419" s="57"/>
      <c r="Z419" s="57"/>
    </row>
    <row r="420" spans="6:27" s="26" customFormat="1" ht="16.5" customHeight="1" outlineLevel="1" x14ac:dyDescent="0.2">
      <c r="F420" s="27"/>
      <c r="G420" s="11"/>
      <c r="H420" s="28"/>
      <c r="I420" s="28"/>
      <c r="J420" s="28" t="s">
        <v>694</v>
      </c>
      <c r="K420" s="11"/>
      <c r="L420" s="29"/>
      <c r="M420" s="30"/>
      <c r="N420" s="29"/>
      <c r="O420" s="30"/>
      <c r="P420" s="31">
        <f>SUBTOTAL(9,P421:P423)</f>
        <v>0</v>
      </c>
      <c r="Q420" s="32"/>
      <c r="R420" s="33">
        <f>SUBTOTAL(9,R421:R423)</f>
        <v>0</v>
      </c>
      <c r="S420" s="30"/>
      <c r="T420" s="33">
        <f>SUBTOTAL(9,T421:T423)</f>
        <v>0</v>
      </c>
      <c r="U420" s="34" t="s">
        <v>22</v>
      </c>
      <c r="V420" s="31">
        <f>SUBTOTAL(9,V421:V423)</f>
        <v>0</v>
      </c>
      <c r="W420" s="31">
        <f>SUBTOTAL(9,W421:W423)</f>
        <v>0</v>
      </c>
      <c r="Y420" s="12"/>
      <c r="Z420" s="12"/>
    </row>
    <row r="421" spans="6:27" s="35" customFormat="1" ht="12" outlineLevel="2" x14ac:dyDescent="0.2">
      <c r="F421" s="36">
        <v>1</v>
      </c>
      <c r="G421" s="37" t="s">
        <v>695</v>
      </c>
      <c r="H421" s="38" t="s">
        <v>696</v>
      </c>
      <c r="I421" s="38"/>
      <c r="J421" s="39" t="s">
        <v>697</v>
      </c>
      <c r="K421" s="37" t="s">
        <v>319</v>
      </c>
      <c r="L421" s="40">
        <v>1.5</v>
      </c>
      <c r="M421" s="41">
        <v>0</v>
      </c>
      <c r="N421" s="40">
        <f>L421*(1+M421/100)</f>
        <v>1.5</v>
      </c>
      <c r="O421" s="95"/>
      <c r="P421" s="42">
        <f>N421*O421</f>
        <v>0</v>
      </c>
      <c r="Q421" s="43"/>
      <c r="R421" s="44">
        <f>N421*Q421</f>
        <v>0</v>
      </c>
      <c r="S421" s="43"/>
      <c r="T421" s="44">
        <f>N421*S421</f>
        <v>0</v>
      </c>
      <c r="U421" s="42">
        <v>21</v>
      </c>
      <c r="V421" s="42">
        <f>P421*(U421/100)</f>
        <v>0</v>
      </c>
      <c r="W421" s="42">
        <f>P421+V421</f>
        <v>0</v>
      </c>
      <c r="X421" s="39"/>
      <c r="Y421" s="38" t="s">
        <v>33</v>
      </c>
      <c r="Z421" s="38" t="s">
        <v>698</v>
      </c>
    </row>
    <row r="422" spans="6:27" s="35" customFormat="1" ht="12" outlineLevel="2" x14ac:dyDescent="0.2">
      <c r="F422" s="36">
        <v>2</v>
      </c>
      <c r="G422" s="37" t="s">
        <v>695</v>
      </c>
      <c r="H422" s="38" t="s">
        <v>699</v>
      </c>
      <c r="I422" s="38"/>
      <c r="J422" s="39" t="s">
        <v>700</v>
      </c>
      <c r="K422" s="37" t="s">
        <v>319</v>
      </c>
      <c r="L422" s="40">
        <v>1</v>
      </c>
      <c r="M422" s="41">
        <v>0</v>
      </c>
      <c r="N422" s="40">
        <f>L422*(1+M422/100)</f>
        <v>1</v>
      </c>
      <c r="O422" s="95"/>
      <c r="P422" s="42">
        <f>N422*O422</f>
        <v>0</v>
      </c>
      <c r="Q422" s="43"/>
      <c r="R422" s="44">
        <f>N422*Q422</f>
        <v>0</v>
      </c>
      <c r="S422" s="43"/>
      <c r="T422" s="44">
        <f>N422*S422</f>
        <v>0</v>
      </c>
      <c r="U422" s="42">
        <v>21</v>
      </c>
      <c r="V422" s="42">
        <f>P422*(U422/100)</f>
        <v>0</v>
      </c>
      <c r="W422" s="42">
        <f>P422+V422</f>
        <v>0</v>
      </c>
      <c r="X422" s="39"/>
      <c r="Y422" s="38" t="s">
        <v>33</v>
      </c>
      <c r="Z422" s="38" t="s">
        <v>698</v>
      </c>
    </row>
    <row r="423" spans="6:27" s="55" customFormat="1" ht="12.75" customHeight="1" outlineLevel="2" x14ac:dyDescent="0.25">
      <c r="F423" s="36">
        <v>3</v>
      </c>
      <c r="G423" s="37" t="s">
        <v>695</v>
      </c>
      <c r="H423" s="38"/>
      <c r="I423" s="38"/>
      <c r="J423" s="39" t="s">
        <v>701</v>
      </c>
      <c r="K423" s="37" t="s">
        <v>266</v>
      </c>
      <c r="L423" s="40">
        <v>1</v>
      </c>
      <c r="M423" s="41">
        <v>0</v>
      </c>
      <c r="N423" s="40">
        <f>L423*(1+M423/100)</f>
        <v>1</v>
      </c>
      <c r="O423" s="95"/>
      <c r="P423" s="42">
        <f>N423*O423</f>
        <v>0</v>
      </c>
      <c r="Q423" s="62"/>
      <c r="R423" s="44">
        <f>N423*Q423</f>
        <v>0</v>
      </c>
      <c r="S423" s="60"/>
      <c r="T423" s="44">
        <f>N423*S423</f>
        <v>0</v>
      </c>
      <c r="U423" s="42">
        <v>21</v>
      </c>
      <c r="V423" s="42">
        <f>P423*(U423/100)</f>
        <v>0</v>
      </c>
      <c r="W423" s="42">
        <f>P423+V423</f>
        <v>0</v>
      </c>
      <c r="X423" s="60"/>
      <c r="Y423" s="57"/>
      <c r="Z423" s="57"/>
    </row>
    <row r="424" spans="6:27" s="55" customFormat="1" ht="12.75" customHeight="1" outlineLevel="1" x14ac:dyDescent="0.25">
      <c r="F424" s="56"/>
      <c r="G424" s="57"/>
      <c r="H424" s="57"/>
      <c r="I424" s="57"/>
      <c r="J424" s="58"/>
      <c r="K424" s="57"/>
      <c r="L424" s="59"/>
      <c r="M424" s="60"/>
      <c r="N424" s="59"/>
      <c r="O424" s="60"/>
      <c r="P424" s="61"/>
      <c r="Q424" s="62"/>
      <c r="R424" s="60"/>
      <c r="S424" s="60"/>
      <c r="T424" s="60"/>
      <c r="U424" s="63" t="s">
        <v>22</v>
      </c>
      <c r="V424" s="60"/>
      <c r="W424" s="60"/>
      <c r="X424" s="60"/>
      <c r="Y424" s="57"/>
      <c r="Z424" s="57"/>
    </row>
    <row r="425" spans="6:27" s="15" customFormat="1" ht="18.75" customHeight="1" x14ac:dyDescent="0.2">
      <c r="F425" s="16"/>
      <c r="G425" s="17"/>
      <c r="H425" s="18"/>
      <c r="I425" s="18"/>
      <c r="J425" s="18" t="s">
        <v>702</v>
      </c>
      <c r="K425" s="17"/>
      <c r="L425" s="19"/>
      <c r="M425" s="20"/>
      <c r="N425" s="19"/>
      <c r="O425" s="20"/>
      <c r="P425" s="21">
        <f>SUBTOTAL(9,P426:P770)</f>
        <v>0</v>
      </c>
      <c r="Q425" s="22"/>
      <c r="R425" s="23">
        <f>SUBTOTAL(9,R426:R770)</f>
        <v>505.07499479430936</v>
      </c>
      <c r="S425" s="20"/>
      <c r="T425" s="23">
        <f>SUBTOTAL(9,T426:T770)</f>
        <v>18.528700000000001</v>
      </c>
      <c r="U425" s="24" t="s">
        <v>22</v>
      </c>
      <c r="V425" s="21">
        <f>SUBTOTAL(9,V426:V770)</f>
        <v>0</v>
      </c>
      <c r="W425" s="21">
        <f>SUBTOTAL(9,W426:W770)</f>
        <v>0</v>
      </c>
      <c r="Y425" s="25"/>
      <c r="Z425" s="25"/>
      <c r="AA425" s="15">
        <f>SUM(P426:P768)/2</f>
        <v>0</v>
      </c>
    </row>
    <row r="426" spans="6:27" s="26" customFormat="1" ht="16.5" customHeight="1" outlineLevel="1" x14ac:dyDescent="0.2">
      <c r="F426" s="27"/>
      <c r="G426" s="11"/>
      <c r="H426" s="28"/>
      <c r="I426" s="28"/>
      <c r="J426" s="28" t="s">
        <v>23</v>
      </c>
      <c r="K426" s="11"/>
      <c r="L426" s="29"/>
      <c r="M426" s="30"/>
      <c r="N426" s="29"/>
      <c r="O426" s="30"/>
      <c r="P426" s="31">
        <f>SUBTOTAL(9,P427:P440)</f>
        <v>0</v>
      </c>
      <c r="Q426" s="32"/>
      <c r="R426" s="33">
        <f>SUBTOTAL(9,R427:R440)</f>
        <v>0</v>
      </c>
      <c r="S426" s="30"/>
      <c r="T426" s="33">
        <f>SUBTOTAL(9,T427:T440)</f>
        <v>0</v>
      </c>
      <c r="U426" s="34" t="s">
        <v>22</v>
      </c>
      <c r="V426" s="31">
        <f>SUBTOTAL(9,V427:V440)</f>
        <v>0</v>
      </c>
      <c r="W426" s="31">
        <f>SUBTOTAL(9,W427:W440)</f>
        <v>0</v>
      </c>
      <c r="Y426" s="12"/>
      <c r="Z426" s="12"/>
    </row>
    <row r="427" spans="6:27" s="35" customFormat="1" ht="12" outlineLevel="2" x14ac:dyDescent="0.2">
      <c r="F427" s="36">
        <v>1</v>
      </c>
      <c r="G427" s="37" t="s">
        <v>29</v>
      </c>
      <c r="H427" s="38" t="s">
        <v>30</v>
      </c>
      <c r="I427" s="38"/>
      <c r="J427" s="39" t="s">
        <v>31</v>
      </c>
      <c r="K427" s="37" t="s">
        <v>32</v>
      </c>
      <c r="L427" s="40">
        <v>45.6</v>
      </c>
      <c r="M427" s="41">
        <v>0</v>
      </c>
      <c r="N427" s="40">
        <f>L427*(1+M427/100)</f>
        <v>45.6</v>
      </c>
      <c r="O427" s="95"/>
      <c r="P427" s="42">
        <f>N427*O427</f>
        <v>0</v>
      </c>
      <c r="Q427" s="43"/>
      <c r="R427" s="44">
        <f>N427*Q427</f>
        <v>0</v>
      </c>
      <c r="S427" s="43"/>
      <c r="T427" s="44">
        <f>N427*S427</f>
        <v>0</v>
      </c>
      <c r="U427" s="42">
        <v>21</v>
      </c>
      <c r="V427" s="42">
        <f>P427*(U427/100)</f>
        <v>0</v>
      </c>
      <c r="W427" s="42">
        <f>P427+V427</f>
        <v>0</v>
      </c>
      <c r="X427" s="39"/>
      <c r="Y427" s="38" t="s">
        <v>703</v>
      </c>
      <c r="Z427" s="38" t="s">
        <v>34</v>
      </c>
    </row>
    <row r="428" spans="6:27" s="45" customFormat="1" ht="11.25" outlineLevel="3" x14ac:dyDescent="0.25">
      <c r="F428" s="46"/>
      <c r="G428" s="47"/>
      <c r="H428" s="47"/>
      <c r="I428" s="47"/>
      <c r="J428" s="48" t="s">
        <v>704</v>
      </c>
      <c r="K428" s="47"/>
      <c r="L428" s="49">
        <v>45.6</v>
      </c>
      <c r="M428" s="50"/>
      <c r="N428" s="51"/>
      <c r="O428" s="50"/>
      <c r="P428" s="52"/>
      <c r="Q428" s="53"/>
      <c r="R428" s="50"/>
      <c r="S428" s="50"/>
      <c r="T428" s="50"/>
      <c r="U428" s="54" t="s">
        <v>22</v>
      </c>
      <c r="V428" s="50"/>
      <c r="W428" s="50"/>
      <c r="X428" s="48"/>
      <c r="Y428" s="47"/>
      <c r="Z428" s="47"/>
    </row>
    <row r="429" spans="6:27" s="35" customFormat="1" ht="12" outlineLevel="2" x14ac:dyDescent="0.2">
      <c r="F429" s="36">
        <v>2</v>
      </c>
      <c r="G429" s="37" t="s">
        <v>29</v>
      </c>
      <c r="H429" s="38" t="s">
        <v>36</v>
      </c>
      <c r="I429" s="38"/>
      <c r="J429" s="39" t="s">
        <v>37</v>
      </c>
      <c r="K429" s="37" t="s">
        <v>38</v>
      </c>
      <c r="L429" s="40">
        <v>0.79200000000000026</v>
      </c>
      <c r="M429" s="41">
        <v>0</v>
      </c>
      <c r="N429" s="40">
        <f>L429*(1+M429/100)</f>
        <v>0.79200000000000026</v>
      </c>
      <c r="O429" s="95"/>
      <c r="P429" s="42">
        <f>N429*O429</f>
        <v>0</v>
      </c>
      <c r="Q429" s="43"/>
      <c r="R429" s="44">
        <f>N429*Q429</f>
        <v>0</v>
      </c>
      <c r="S429" s="43"/>
      <c r="T429" s="44">
        <f>N429*S429</f>
        <v>0</v>
      </c>
      <c r="U429" s="42">
        <v>21</v>
      </c>
      <c r="V429" s="42">
        <f>P429*(U429/100)</f>
        <v>0</v>
      </c>
      <c r="W429" s="42">
        <f>P429+V429</f>
        <v>0</v>
      </c>
      <c r="X429" s="39"/>
      <c r="Y429" s="38" t="s">
        <v>703</v>
      </c>
      <c r="Z429" s="38" t="s">
        <v>34</v>
      </c>
    </row>
    <row r="430" spans="6:27" s="45" customFormat="1" ht="11.25" outlineLevel="3" x14ac:dyDescent="0.25">
      <c r="F430" s="46"/>
      <c r="G430" s="47"/>
      <c r="H430" s="47"/>
      <c r="I430" s="47"/>
      <c r="J430" s="48" t="s">
        <v>705</v>
      </c>
      <c r="K430" s="47"/>
      <c r="L430" s="49">
        <v>0.79200000000000026</v>
      </c>
      <c r="M430" s="50"/>
      <c r="N430" s="51"/>
      <c r="O430" s="50"/>
      <c r="P430" s="52"/>
      <c r="Q430" s="53"/>
      <c r="R430" s="50"/>
      <c r="S430" s="50"/>
      <c r="T430" s="50"/>
      <c r="U430" s="54" t="s">
        <v>22</v>
      </c>
      <c r="V430" s="50"/>
      <c r="W430" s="50"/>
      <c r="X430" s="48"/>
      <c r="Y430" s="47"/>
      <c r="Z430" s="47"/>
    </row>
    <row r="431" spans="6:27" s="35" customFormat="1" ht="24" outlineLevel="2" x14ac:dyDescent="0.2">
      <c r="F431" s="36">
        <v>3</v>
      </c>
      <c r="G431" s="37" t="s">
        <v>29</v>
      </c>
      <c r="H431" s="38" t="s">
        <v>706</v>
      </c>
      <c r="I431" s="38"/>
      <c r="J431" s="39" t="s">
        <v>707</v>
      </c>
      <c r="K431" s="37" t="s">
        <v>38</v>
      </c>
      <c r="L431" s="40">
        <v>2.8730000000000002</v>
      </c>
      <c r="M431" s="41">
        <v>0</v>
      </c>
      <c r="N431" s="40">
        <f>L431*(1+M431/100)</f>
        <v>2.8730000000000002</v>
      </c>
      <c r="O431" s="95"/>
      <c r="P431" s="42">
        <f>N431*O431</f>
        <v>0</v>
      </c>
      <c r="Q431" s="43"/>
      <c r="R431" s="44">
        <f>N431*Q431</f>
        <v>0</v>
      </c>
      <c r="S431" s="43"/>
      <c r="T431" s="44">
        <f>N431*S431</f>
        <v>0</v>
      </c>
      <c r="U431" s="42">
        <v>21</v>
      </c>
      <c r="V431" s="42">
        <f>P431*(U431/100)</f>
        <v>0</v>
      </c>
      <c r="W431" s="42">
        <f>P431+V431</f>
        <v>0</v>
      </c>
      <c r="X431" s="39"/>
      <c r="Y431" s="38" t="s">
        <v>703</v>
      </c>
      <c r="Z431" s="38" t="s">
        <v>34</v>
      </c>
    </row>
    <row r="432" spans="6:27" s="45" customFormat="1" ht="11.25" outlineLevel="3" x14ac:dyDescent="0.25">
      <c r="F432" s="46"/>
      <c r="G432" s="47"/>
      <c r="H432" s="47"/>
      <c r="I432" s="47"/>
      <c r="J432" s="48" t="s">
        <v>708</v>
      </c>
      <c r="K432" s="47"/>
      <c r="L432" s="49">
        <v>2.8730000000000002</v>
      </c>
      <c r="M432" s="50"/>
      <c r="N432" s="51"/>
      <c r="O432" s="50"/>
      <c r="P432" s="52"/>
      <c r="Q432" s="53"/>
      <c r="R432" s="50"/>
      <c r="S432" s="50"/>
      <c r="T432" s="50"/>
      <c r="U432" s="54" t="s">
        <v>22</v>
      </c>
      <c r="V432" s="50"/>
      <c r="W432" s="50"/>
      <c r="X432" s="48"/>
      <c r="Y432" s="47"/>
      <c r="Z432" s="47"/>
    </row>
    <row r="433" spans="6:26" s="35" customFormat="1" ht="24" outlineLevel="2" x14ac:dyDescent="0.2">
      <c r="F433" s="36">
        <v>4</v>
      </c>
      <c r="G433" s="37" t="s">
        <v>29</v>
      </c>
      <c r="H433" s="38" t="s">
        <v>41</v>
      </c>
      <c r="I433" s="38"/>
      <c r="J433" s="39" t="s">
        <v>42</v>
      </c>
      <c r="K433" s="37" t="s">
        <v>38</v>
      </c>
      <c r="L433" s="40">
        <v>52.037804000000001</v>
      </c>
      <c r="M433" s="41">
        <v>0</v>
      </c>
      <c r="N433" s="40">
        <f>L433*(1+M433/100)</f>
        <v>52.037804000000001</v>
      </c>
      <c r="O433" s="95"/>
      <c r="P433" s="42">
        <f>N433*O433</f>
        <v>0</v>
      </c>
      <c r="Q433" s="43"/>
      <c r="R433" s="44">
        <f>N433*Q433</f>
        <v>0</v>
      </c>
      <c r="S433" s="43"/>
      <c r="T433" s="44">
        <f>N433*S433</f>
        <v>0</v>
      </c>
      <c r="U433" s="42">
        <v>21</v>
      </c>
      <c r="V433" s="42">
        <f>P433*(U433/100)</f>
        <v>0</v>
      </c>
      <c r="W433" s="42">
        <f>P433+V433</f>
        <v>0</v>
      </c>
      <c r="X433" s="39"/>
      <c r="Y433" s="38" t="s">
        <v>703</v>
      </c>
      <c r="Z433" s="38" t="s">
        <v>34</v>
      </c>
    </row>
    <row r="434" spans="6:26" s="45" customFormat="1" ht="45" outlineLevel="3" x14ac:dyDescent="0.25">
      <c r="F434" s="46"/>
      <c r="G434" s="47"/>
      <c r="H434" s="47"/>
      <c r="I434" s="47"/>
      <c r="J434" s="48" t="s">
        <v>709</v>
      </c>
      <c r="K434" s="47"/>
      <c r="L434" s="49">
        <v>52.037804000000001</v>
      </c>
      <c r="M434" s="50"/>
      <c r="N434" s="51"/>
      <c r="O434" s="50"/>
      <c r="P434" s="52"/>
      <c r="Q434" s="53"/>
      <c r="R434" s="50"/>
      <c r="S434" s="50"/>
      <c r="T434" s="50"/>
      <c r="U434" s="54" t="s">
        <v>22</v>
      </c>
      <c r="V434" s="50"/>
      <c r="W434" s="50"/>
      <c r="X434" s="48"/>
      <c r="Y434" s="47"/>
      <c r="Z434" s="47"/>
    </row>
    <row r="435" spans="6:26" s="35" customFormat="1" ht="24" outlineLevel="2" x14ac:dyDescent="0.2">
      <c r="F435" s="36">
        <v>5</v>
      </c>
      <c r="G435" s="37" t="s">
        <v>29</v>
      </c>
      <c r="H435" s="38" t="s">
        <v>46</v>
      </c>
      <c r="I435" s="38"/>
      <c r="J435" s="39" t="s">
        <v>47</v>
      </c>
      <c r="K435" s="37" t="s">
        <v>38</v>
      </c>
      <c r="L435" s="40">
        <v>101.303</v>
      </c>
      <c r="M435" s="41">
        <v>0</v>
      </c>
      <c r="N435" s="40">
        <f>L435*(1+M435/100)</f>
        <v>101.303</v>
      </c>
      <c r="O435" s="95"/>
      <c r="P435" s="42">
        <f>N435*O435</f>
        <v>0</v>
      </c>
      <c r="Q435" s="43"/>
      <c r="R435" s="44">
        <f>N435*Q435</f>
        <v>0</v>
      </c>
      <c r="S435" s="43"/>
      <c r="T435" s="44">
        <f>N435*S435</f>
        <v>0</v>
      </c>
      <c r="U435" s="42">
        <v>21</v>
      </c>
      <c r="V435" s="42">
        <f>P435*(U435/100)</f>
        <v>0</v>
      </c>
      <c r="W435" s="42">
        <f>P435+V435</f>
        <v>0</v>
      </c>
      <c r="X435" s="39"/>
      <c r="Y435" s="38" t="s">
        <v>703</v>
      </c>
      <c r="Z435" s="38" t="s">
        <v>34</v>
      </c>
    </row>
    <row r="436" spans="6:26" s="35" customFormat="1" ht="12" outlineLevel="2" x14ac:dyDescent="0.2">
      <c r="F436" s="36">
        <v>6</v>
      </c>
      <c r="G436" s="37" t="s">
        <v>29</v>
      </c>
      <c r="H436" s="38" t="s">
        <v>48</v>
      </c>
      <c r="I436" s="38"/>
      <c r="J436" s="39" t="s">
        <v>49</v>
      </c>
      <c r="K436" s="37" t="s">
        <v>38</v>
      </c>
      <c r="L436" s="40">
        <v>101.303</v>
      </c>
      <c r="M436" s="41">
        <v>0</v>
      </c>
      <c r="N436" s="40">
        <f>L436*(1+M436/100)</f>
        <v>101.303</v>
      </c>
      <c r="O436" s="95"/>
      <c r="P436" s="42">
        <f>N436*O436</f>
        <v>0</v>
      </c>
      <c r="Q436" s="43"/>
      <c r="R436" s="44">
        <f>N436*Q436</f>
        <v>0</v>
      </c>
      <c r="S436" s="43"/>
      <c r="T436" s="44">
        <f>N436*S436</f>
        <v>0</v>
      </c>
      <c r="U436" s="42">
        <v>21</v>
      </c>
      <c r="V436" s="42">
        <f>P436*(U436/100)</f>
        <v>0</v>
      </c>
      <c r="W436" s="42">
        <f>P436+V436</f>
        <v>0</v>
      </c>
      <c r="X436" s="39"/>
      <c r="Y436" s="38" t="s">
        <v>703</v>
      </c>
      <c r="Z436" s="38" t="s">
        <v>34</v>
      </c>
    </row>
    <row r="437" spans="6:26" s="35" customFormat="1" ht="24" outlineLevel="2" x14ac:dyDescent="0.2">
      <c r="F437" s="36">
        <v>7</v>
      </c>
      <c r="G437" s="37" t="s">
        <v>29</v>
      </c>
      <c r="H437" s="38" t="s">
        <v>50</v>
      </c>
      <c r="I437" s="38"/>
      <c r="J437" s="39" t="s">
        <v>51</v>
      </c>
      <c r="K437" s="37" t="s">
        <v>52</v>
      </c>
      <c r="L437" s="40">
        <v>162.0848</v>
      </c>
      <c r="M437" s="41">
        <v>0</v>
      </c>
      <c r="N437" s="40">
        <f>L437*(1+M437/100)</f>
        <v>162.0848</v>
      </c>
      <c r="O437" s="95"/>
      <c r="P437" s="42">
        <f>N437*O437</f>
        <v>0</v>
      </c>
      <c r="Q437" s="43"/>
      <c r="R437" s="44">
        <f>N437*Q437</f>
        <v>0</v>
      </c>
      <c r="S437" s="43"/>
      <c r="T437" s="44">
        <f>N437*S437</f>
        <v>0</v>
      </c>
      <c r="U437" s="42">
        <v>21</v>
      </c>
      <c r="V437" s="42">
        <f>P437*(U437/100)</f>
        <v>0</v>
      </c>
      <c r="W437" s="42">
        <f>P437+V437</f>
        <v>0</v>
      </c>
      <c r="X437" s="39"/>
      <c r="Y437" s="38" t="s">
        <v>703</v>
      </c>
      <c r="Z437" s="38" t="s">
        <v>34</v>
      </c>
    </row>
    <row r="438" spans="6:26" s="45" customFormat="1" ht="11.25" outlineLevel="3" x14ac:dyDescent="0.25">
      <c r="F438" s="46"/>
      <c r="G438" s="47"/>
      <c r="H438" s="47"/>
      <c r="I438" s="47"/>
      <c r="J438" s="48" t="s">
        <v>710</v>
      </c>
      <c r="K438" s="47"/>
      <c r="L438" s="49">
        <v>162.0848</v>
      </c>
      <c r="M438" s="50"/>
      <c r="N438" s="51"/>
      <c r="O438" s="50"/>
      <c r="P438" s="52"/>
      <c r="Q438" s="53"/>
      <c r="R438" s="50"/>
      <c r="S438" s="50"/>
      <c r="T438" s="50"/>
      <c r="U438" s="54" t="s">
        <v>22</v>
      </c>
      <c r="V438" s="50"/>
      <c r="W438" s="50"/>
      <c r="X438" s="48"/>
      <c r="Y438" s="47"/>
      <c r="Z438" s="47"/>
    </row>
    <row r="439" spans="6:26" s="35" customFormat="1" ht="12" outlineLevel="2" x14ac:dyDescent="0.2">
      <c r="F439" s="36">
        <v>8</v>
      </c>
      <c r="G439" s="37" t="s">
        <v>29</v>
      </c>
      <c r="H439" s="38" t="s">
        <v>54</v>
      </c>
      <c r="I439" s="38"/>
      <c r="J439" s="39" t="s">
        <v>55</v>
      </c>
      <c r="K439" s="37" t="s">
        <v>38</v>
      </c>
      <c r="L439" s="40">
        <v>101.303</v>
      </c>
      <c r="M439" s="41">
        <v>0</v>
      </c>
      <c r="N439" s="40">
        <f>L439*(1+M439/100)</f>
        <v>101.303</v>
      </c>
      <c r="O439" s="95"/>
      <c r="P439" s="42">
        <f>N439*O439</f>
        <v>0</v>
      </c>
      <c r="Q439" s="43"/>
      <c r="R439" s="44">
        <f>N439*Q439</f>
        <v>0</v>
      </c>
      <c r="S439" s="43"/>
      <c r="T439" s="44">
        <f>N439*S439</f>
        <v>0</v>
      </c>
      <c r="U439" s="42">
        <v>21</v>
      </c>
      <c r="V439" s="42">
        <f>P439*(U439/100)</f>
        <v>0</v>
      </c>
      <c r="W439" s="42">
        <f>P439+V439</f>
        <v>0</v>
      </c>
      <c r="X439" s="39"/>
      <c r="Y439" s="38" t="s">
        <v>703</v>
      </c>
      <c r="Z439" s="38" t="s">
        <v>34</v>
      </c>
    </row>
    <row r="440" spans="6:26" s="55" customFormat="1" ht="12.75" customHeight="1" outlineLevel="2" x14ac:dyDescent="0.25">
      <c r="F440" s="56"/>
      <c r="G440" s="57"/>
      <c r="H440" s="57"/>
      <c r="I440" s="57"/>
      <c r="J440" s="58"/>
      <c r="K440" s="57"/>
      <c r="L440" s="59"/>
      <c r="M440" s="60"/>
      <c r="N440" s="59"/>
      <c r="O440" s="60"/>
      <c r="P440" s="61"/>
      <c r="Q440" s="62"/>
      <c r="R440" s="60"/>
      <c r="S440" s="60"/>
      <c r="T440" s="60"/>
      <c r="U440" s="63" t="s">
        <v>22</v>
      </c>
      <c r="V440" s="60"/>
      <c r="W440" s="60"/>
      <c r="X440" s="60"/>
      <c r="Y440" s="57"/>
      <c r="Z440" s="57"/>
    </row>
    <row r="441" spans="6:26" s="26" customFormat="1" ht="16.5" customHeight="1" outlineLevel="1" x14ac:dyDescent="0.2">
      <c r="F441" s="27"/>
      <c r="G441" s="11"/>
      <c r="H441" s="28"/>
      <c r="I441" s="28"/>
      <c r="J441" s="28" t="s">
        <v>56</v>
      </c>
      <c r="K441" s="11"/>
      <c r="L441" s="29"/>
      <c r="M441" s="30"/>
      <c r="N441" s="29"/>
      <c r="O441" s="30"/>
      <c r="P441" s="31">
        <f>SUBTOTAL(9,P442:P451)</f>
        <v>0</v>
      </c>
      <c r="Q441" s="32"/>
      <c r="R441" s="33">
        <f>SUBTOTAL(9,R442:R451)</f>
        <v>125.78298477735999</v>
      </c>
      <c r="S441" s="30"/>
      <c r="T441" s="33">
        <f>SUBTOTAL(9,T442:T451)</f>
        <v>0</v>
      </c>
      <c r="U441" s="34" t="s">
        <v>22</v>
      </c>
      <c r="V441" s="31">
        <f>SUBTOTAL(9,V442:V451)</f>
        <v>0</v>
      </c>
      <c r="W441" s="31">
        <f>SUBTOTAL(9,W442:W451)</f>
        <v>0</v>
      </c>
      <c r="Y441" s="12"/>
      <c r="Z441" s="12"/>
    </row>
    <row r="442" spans="6:26" s="35" customFormat="1" ht="24" outlineLevel="2" x14ac:dyDescent="0.2">
      <c r="F442" s="36">
        <v>1</v>
      </c>
      <c r="G442" s="37" t="s">
        <v>57</v>
      </c>
      <c r="H442" s="38" t="s">
        <v>58</v>
      </c>
      <c r="I442" s="38"/>
      <c r="J442" s="39" t="s">
        <v>59</v>
      </c>
      <c r="K442" s="37" t="s">
        <v>60</v>
      </c>
      <c r="L442" s="40">
        <v>65</v>
      </c>
      <c r="M442" s="41">
        <v>0</v>
      </c>
      <c r="N442" s="40">
        <f>L442*(1+M442/100)</f>
        <v>65</v>
      </c>
      <c r="O442" s="95"/>
      <c r="P442" s="42">
        <f>N442*O442</f>
        <v>0</v>
      </c>
      <c r="Q442" s="43"/>
      <c r="R442" s="44">
        <f>N442*Q442</f>
        <v>0</v>
      </c>
      <c r="S442" s="43"/>
      <c r="T442" s="44">
        <f>N442*S442</f>
        <v>0</v>
      </c>
      <c r="U442" s="42">
        <v>21</v>
      </c>
      <c r="V442" s="42">
        <f>P442*(U442/100)</f>
        <v>0</v>
      </c>
      <c r="W442" s="42">
        <f>P442+V442</f>
        <v>0</v>
      </c>
      <c r="X442" s="39"/>
      <c r="Y442" s="38" t="s">
        <v>703</v>
      </c>
      <c r="Z442" s="38" t="s">
        <v>61</v>
      </c>
    </row>
    <row r="443" spans="6:26" s="35" customFormat="1" ht="12" outlineLevel="2" x14ac:dyDescent="0.2">
      <c r="F443" s="36">
        <v>2</v>
      </c>
      <c r="G443" s="37" t="s">
        <v>29</v>
      </c>
      <c r="H443" s="38" t="s">
        <v>62</v>
      </c>
      <c r="I443" s="38"/>
      <c r="J443" s="39" t="s">
        <v>63</v>
      </c>
      <c r="K443" s="37" t="s">
        <v>38</v>
      </c>
      <c r="L443" s="40">
        <v>52.037804000000001</v>
      </c>
      <c r="M443" s="41">
        <v>0</v>
      </c>
      <c r="N443" s="40">
        <f>L443*(1+M443/100)</f>
        <v>52.037804000000001</v>
      </c>
      <c r="O443" s="95"/>
      <c r="P443" s="42">
        <f>N443*O443</f>
        <v>0</v>
      </c>
      <c r="Q443" s="43">
        <v>2.2563399999999998</v>
      </c>
      <c r="R443" s="44">
        <f>N443*Q443</f>
        <v>117.41497867736</v>
      </c>
      <c r="S443" s="43"/>
      <c r="T443" s="44">
        <f>N443*S443</f>
        <v>0</v>
      </c>
      <c r="U443" s="42">
        <v>21</v>
      </c>
      <c r="V443" s="42">
        <f>P443*(U443/100)</f>
        <v>0</v>
      </c>
      <c r="W443" s="42">
        <f>P443+V443</f>
        <v>0</v>
      </c>
      <c r="X443" s="39"/>
      <c r="Y443" s="38" t="s">
        <v>703</v>
      </c>
      <c r="Z443" s="38" t="s">
        <v>61</v>
      </c>
    </row>
    <row r="444" spans="6:26" s="45" customFormat="1" ht="45" outlineLevel="3" x14ac:dyDescent="0.25">
      <c r="F444" s="46"/>
      <c r="G444" s="47"/>
      <c r="H444" s="47"/>
      <c r="I444" s="47"/>
      <c r="J444" s="48" t="s">
        <v>709</v>
      </c>
      <c r="K444" s="47"/>
      <c r="L444" s="49">
        <v>52.037804000000001</v>
      </c>
      <c r="M444" s="50"/>
      <c r="N444" s="51"/>
      <c r="O444" s="50"/>
      <c r="P444" s="52"/>
      <c r="Q444" s="53"/>
      <c r="R444" s="50"/>
      <c r="S444" s="50"/>
      <c r="T444" s="50"/>
      <c r="U444" s="54" t="s">
        <v>22</v>
      </c>
      <c r="V444" s="50"/>
      <c r="W444" s="50"/>
      <c r="X444" s="48"/>
      <c r="Y444" s="47"/>
      <c r="Z444" s="47"/>
    </row>
    <row r="445" spans="6:26" s="35" customFormat="1" ht="12" outlineLevel="2" x14ac:dyDescent="0.2">
      <c r="F445" s="36">
        <v>3</v>
      </c>
      <c r="G445" s="37" t="s">
        <v>29</v>
      </c>
      <c r="H445" s="38" t="s">
        <v>711</v>
      </c>
      <c r="I445" s="38"/>
      <c r="J445" s="39" t="s">
        <v>712</v>
      </c>
      <c r="K445" s="37" t="s">
        <v>95</v>
      </c>
      <c r="L445" s="40">
        <v>2</v>
      </c>
      <c r="M445" s="41">
        <v>0</v>
      </c>
      <c r="N445" s="40">
        <f>L445*(1+M445/100)</f>
        <v>2</v>
      </c>
      <c r="O445" s="95"/>
      <c r="P445" s="42">
        <f>N445*O445</f>
        <v>0</v>
      </c>
      <c r="Q445" s="43">
        <v>1.3509999999999999E-2</v>
      </c>
      <c r="R445" s="44">
        <f>N445*Q445</f>
        <v>2.7019999999999999E-2</v>
      </c>
      <c r="S445" s="43"/>
      <c r="T445" s="44">
        <f>N445*S445</f>
        <v>0</v>
      </c>
      <c r="U445" s="42">
        <v>21</v>
      </c>
      <c r="V445" s="42">
        <f>P445*(U445/100)</f>
        <v>0</v>
      </c>
      <c r="W445" s="42">
        <f>P445+V445</f>
        <v>0</v>
      </c>
      <c r="X445" s="39"/>
      <c r="Y445" s="38" t="s">
        <v>703</v>
      </c>
      <c r="Z445" s="38" t="s">
        <v>61</v>
      </c>
    </row>
    <row r="446" spans="6:26" s="35" customFormat="1" ht="12" outlineLevel="2" x14ac:dyDescent="0.2">
      <c r="F446" s="36">
        <v>4</v>
      </c>
      <c r="G446" s="37" t="s">
        <v>29</v>
      </c>
      <c r="H446" s="38" t="s">
        <v>64</v>
      </c>
      <c r="I446" s="38"/>
      <c r="J446" s="39" t="s">
        <v>65</v>
      </c>
      <c r="K446" s="37" t="s">
        <v>38</v>
      </c>
      <c r="L446" s="40">
        <v>3.6650000000000005</v>
      </c>
      <c r="M446" s="41">
        <v>0</v>
      </c>
      <c r="N446" s="40">
        <f>L446*(1+M446/100)</f>
        <v>3.6650000000000005</v>
      </c>
      <c r="O446" s="95"/>
      <c r="P446" s="42">
        <f>N446*O446</f>
        <v>0</v>
      </c>
      <c r="Q446" s="43">
        <v>2.2563399999999998</v>
      </c>
      <c r="R446" s="44">
        <f>N446*Q446</f>
        <v>8.2694861</v>
      </c>
      <c r="S446" s="43"/>
      <c r="T446" s="44">
        <f>N446*S446</f>
        <v>0</v>
      </c>
      <c r="U446" s="42">
        <v>21</v>
      </c>
      <c r="V446" s="42">
        <f>P446*(U446/100)</f>
        <v>0</v>
      </c>
      <c r="W446" s="42">
        <f>P446+V446</f>
        <v>0</v>
      </c>
      <c r="X446" s="39"/>
      <c r="Y446" s="38" t="s">
        <v>703</v>
      </c>
      <c r="Z446" s="38" t="s">
        <v>61</v>
      </c>
    </row>
    <row r="447" spans="6:26" s="45" customFormat="1" ht="11.25" outlineLevel="3" x14ac:dyDescent="0.25">
      <c r="F447" s="46"/>
      <c r="G447" s="47"/>
      <c r="H447" s="47"/>
      <c r="I447" s="47"/>
      <c r="J447" s="48" t="s">
        <v>708</v>
      </c>
      <c r="K447" s="47"/>
      <c r="L447" s="49">
        <v>2.8730000000000002</v>
      </c>
      <c r="M447" s="50"/>
      <c r="N447" s="51"/>
      <c r="O447" s="50"/>
      <c r="P447" s="52"/>
      <c r="Q447" s="53"/>
      <c r="R447" s="50"/>
      <c r="S447" s="50"/>
      <c r="T447" s="50"/>
      <c r="U447" s="54" t="s">
        <v>22</v>
      </c>
      <c r="V447" s="50"/>
      <c r="W447" s="50"/>
      <c r="X447" s="48"/>
      <c r="Y447" s="47"/>
      <c r="Z447" s="47"/>
    </row>
    <row r="448" spans="6:26" s="45" customFormat="1" ht="11.25" outlineLevel="3" x14ac:dyDescent="0.25">
      <c r="F448" s="46"/>
      <c r="G448" s="47"/>
      <c r="H448" s="47"/>
      <c r="I448" s="47"/>
      <c r="J448" s="48" t="s">
        <v>705</v>
      </c>
      <c r="K448" s="47"/>
      <c r="L448" s="49">
        <v>0.79200000000000026</v>
      </c>
      <c r="M448" s="50"/>
      <c r="N448" s="51"/>
      <c r="O448" s="50"/>
      <c r="P448" s="52"/>
      <c r="Q448" s="53"/>
      <c r="R448" s="50"/>
      <c r="S448" s="50"/>
      <c r="T448" s="50"/>
      <c r="U448" s="54" t="s">
        <v>22</v>
      </c>
      <c r="V448" s="50"/>
      <c r="W448" s="50"/>
      <c r="X448" s="48"/>
      <c r="Y448" s="47"/>
      <c r="Z448" s="47"/>
    </row>
    <row r="449" spans="6:26" s="35" customFormat="1" ht="12" outlineLevel="2" x14ac:dyDescent="0.2">
      <c r="F449" s="36">
        <v>5</v>
      </c>
      <c r="G449" s="37" t="s">
        <v>66</v>
      </c>
      <c r="H449" s="38" t="s">
        <v>67</v>
      </c>
      <c r="I449" s="38"/>
      <c r="J449" s="39" t="s">
        <v>68</v>
      </c>
      <c r="K449" s="37" t="s">
        <v>69</v>
      </c>
      <c r="L449" s="40">
        <v>71.5</v>
      </c>
      <c r="M449" s="41">
        <v>0</v>
      </c>
      <c r="N449" s="40">
        <f>L449*(1+M449/100)</f>
        <v>71.5</v>
      </c>
      <c r="O449" s="95"/>
      <c r="P449" s="42">
        <f>N449*O449</f>
        <v>0</v>
      </c>
      <c r="Q449" s="43">
        <v>1E-3</v>
      </c>
      <c r="R449" s="44">
        <f>N449*Q449</f>
        <v>7.1500000000000008E-2</v>
      </c>
      <c r="S449" s="43"/>
      <c r="T449" s="44">
        <f>N449*S449</f>
        <v>0</v>
      </c>
      <c r="U449" s="42">
        <v>21</v>
      </c>
      <c r="V449" s="42">
        <f>P449*(U449/100)</f>
        <v>0</v>
      </c>
      <c r="W449" s="42">
        <f>P449+V449</f>
        <v>0</v>
      </c>
      <c r="X449" s="39"/>
      <c r="Y449" s="38" t="s">
        <v>703</v>
      </c>
      <c r="Z449" s="38" t="s">
        <v>61</v>
      </c>
    </row>
    <row r="450" spans="6:26" s="45" customFormat="1" ht="11.25" outlineLevel="3" x14ac:dyDescent="0.25">
      <c r="F450" s="46"/>
      <c r="G450" s="47"/>
      <c r="H450" s="47"/>
      <c r="I450" s="47"/>
      <c r="J450" s="48" t="s">
        <v>713</v>
      </c>
      <c r="K450" s="47"/>
      <c r="L450" s="49">
        <v>71.5</v>
      </c>
      <c r="M450" s="50"/>
      <c r="N450" s="51"/>
      <c r="O450" s="50"/>
      <c r="P450" s="52"/>
      <c r="Q450" s="53"/>
      <c r="R450" s="50"/>
      <c r="S450" s="50"/>
      <c r="T450" s="50"/>
      <c r="U450" s="54" t="s">
        <v>22</v>
      </c>
      <c r="V450" s="50"/>
      <c r="W450" s="50"/>
      <c r="X450" s="48"/>
      <c r="Y450" s="47"/>
      <c r="Z450" s="47"/>
    </row>
    <row r="451" spans="6:26" s="55" customFormat="1" ht="12.75" customHeight="1" outlineLevel="2" x14ac:dyDescent="0.25">
      <c r="F451" s="56"/>
      <c r="G451" s="57"/>
      <c r="H451" s="57"/>
      <c r="I451" s="57"/>
      <c r="J451" s="58"/>
      <c r="K451" s="57"/>
      <c r="L451" s="59"/>
      <c r="M451" s="60"/>
      <c r="N451" s="59"/>
      <c r="O451" s="60"/>
      <c r="P451" s="61"/>
      <c r="Q451" s="62"/>
      <c r="R451" s="60"/>
      <c r="S451" s="60"/>
      <c r="T451" s="60"/>
      <c r="U451" s="63" t="s">
        <v>22</v>
      </c>
      <c r="V451" s="60"/>
      <c r="W451" s="60"/>
      <c r="X451" s="60"/>
      <c r="Y451" s="57"/>
      <c r="Z451" s="57"/>
    </row>
    <row r="452" spans="6:26" s="26" customFormat="1" ht="16.5" customHeight="1" outlineLevel="1" x14ac:dyDescent="0.2">
      <c r="F452" s="27"/>
      <c r="G452" s="11"/>
      <c r="H452" s="28"/>
      <c r="I452" s="28"/>
      <c r="J452" s="28" t="s">
        <v>71</v>
      </c>
      <c r="K452" s="11"/>
      <c r="L452" s="29"/>
      <c r="M452" s="30"/>
      <c r="N452" s="29"/>
      <c r="O452" s="30"/>
      <c r="P452" s="31">
        <f>SUBTOTAL(9,P453:P479)</f>
        <v>0</v>
      </c>
      <c r="Q452" s="32"/>
      <c r="R452" s="33">
        <f>SUBTOTAL(9,R453:R479)</f>
        <v>38.228607744200005</v>
      </c>
      <c r="S452" s="30"/>
      <c r="T452" s="33">
        <f>SUBTOTAL(9,T453:T479)</f>
        <v>0</v>
      </c>
      <c r="U452" s="34" t="s">
        <v>22</v>
      </c>
      <c r="V452" s="31">
        <f>SUBTOTAL(9,V453:V479)</f>
        <v>0</v>
      </c>
      <c r="W452" s="31">
        <f>SUBTOTAL(9,W453:W479)</f>
        <v>0</v>
      </c>
      <c r="Y452" s="12"/>
      <c r="Z452" s="12"/>
    </row>
    <row r="453" spans="6:26" s="35" customFormat="1" ht="24" outlineLevel="2" x14ac:dyDescent="0.2">
      <c r="F453" s="36">
        <v>1</v>
      </c>
      <c r="G453" s="37" t="s">
        <v>29</v>
      </c>
      <c r="H453" s="38" t="s">
        <v>714</v>
      </c>
      <c r="I453" s="38"/>
      <c r="J453" s="39" t="s">
        <v>715</v>
      </c>
      <c r="K453" s="37" t="s">
        <v>32</v>
      </c>
      <c r="L453" s="40">
        <v>18.565000000000001</v>
      </c>
      <c r="M453" s="41">
        <v>0</v>
      </c>
      <c r="N453" s="40">
        <f>L453*(1+M453/100)</f>
        <v>18.565000000000001</v>
      </c>
      <c r="O453" s="95"/>
      <c r="P453" s="42">
        <f>N453*O453</f>
        <v>0</v>
      </c>
      <c r="Q453" s="43">
        <v>0.17763999999999999</v>
      </c>
      <c r="R453" s="44">
        <f>N453*Q453</f>
        <v>3.2978866</v>
      </c>
      <c r="S453" s="43"/>
      <c r="T453" s="44">
        <f>N453*S453</f>
        <v>0</v>
      </c>
      <c r="U453" s="42">
        <v>21</v>
      </c>
      <c r="V453" s="42">
        <f>P453*(U453/100)</f>
        <v>0</v>
      </c>
      <c r="W453" s="42">
        <f>P453+V453</f>
        <v>0</v>
      </c>
      <c r="X453" s="39"/>
      <c r="Y453" s="38" t="s">
        <v>703</v>
      </c>
      <c r="Z453" s="38" t="s">
        <v>74</v>
      </c>
    </row>
    <row r="454" spans="6:26" s="45" customFormat="1" ht="11.25" outlineLevel="3" x14ac:dyDescent="0.25">
      <c r="F454" s="46"/>
      <c r="G454" s="47"/>
      <c r="H454" s="47"/>
      <c r="I454" s="47"/>
      <c r="J454" s="48" t="s">
        <v>716</v>
      </c>
      <c r="K454" s="47"/>
      <c r="L454" s="49">
        <v>18.565000000000001</v>
      </c>
      <c r="M454" s="50"/>
      <c r="N454" s="51"/>
      <c r="O454" s="50"/>
      <c r="P454" s="52"/>
      <c r="Q454" s="53"/>
      <c r="R454" s="50"/>
      <c r="S454" s="50"/>
      <c r="T454" s="50"/>
      <c r="U454" s="54" t="s">
        <v>22</v>
      </c>
      <c r="V454" s="50"/>
      <c r="W454" s="50"/>
      <c r="X454" s="48"/>
      <c r="Y454" s="47"/>
      <c r="Z454" s="47"/>
    </row>
    <row r="455" spans="6:26" s="35" customFormat="1" ht="24" outlineLevel="2" x14ac:dyDescent="0.2">
      <c r="F455" s="36">
        <v>2</v>
      </c>
      <c r="G455" s="37" t="s">
        <v>29</v>
      </c>
      <c r="H455" s="38" t="s">
        <v>88</v>
      </c>
      <c r="I455" s="38"/>
      <c r="J455" s="39" t="s">
        <v>89</v>
      </c>
      <c r="K455" s="37" t="s">
        <v>32</v>
      </c>
      <c r="L455" s="40">
        <v>123.8749</v>
      </c>
      <c r="M455" s="41">
        <v>0</v>
      </c>
      <c r="N455" s="40">
        <f>L455*(1+M455/100)</f>
        <v>123.8749</v>
      </c>
      <c r="O455" s="95"/>
      <c r="P455" s="42">
        <f>N455*O455</f>
        <v>0</v>
      </c>
      <c r="Q455" s="43">
        <v>0.17230999999999999</v>
      </c>
      <c r="R455" s="44">
        <f>N455*Q455</f>
        <v>21.344884018999998</v>
      </c>
      <c r="S455" s="43"/>
      <c r="T455" s="44">
        <f>N455*S455</f>
        <v>0</v>
      </c>
      <c r="U455" s="42">
        <v>21</v>
      </c>
      <c r="V455" s="42">
        <f>P455*(U455/100)</f>
        <v>0</v>
      </c>
      <c r="W455" s="42">
        <f>P455+V455</f>
        <v>0</v>
      </c>
      <c r="X455" s="39"/>
      <c r="Y455" s="38" t="s">
        <v>703</v>
      </c>
      <c r="Z455" s="38" t="s">
        <v>74</v>
      </c>
    </row>
    <row r="456" spans="6:26" s="45" customFormat="1" ht="11.25" outlineLevel="3" x14ac:dyDescent="0.25">
      <c r="F456" s="46"/>
      <c r="G456" s="47"/>
      <c r="H456" s="47"/>
      <c r="I456" s="47"/>
      <c r="J456" s="48" t="s">
        <v>717</v>
      </c>
      <c r="K456" s="47"/>
      <c r="L456" s="49">
        <v>46.546249999999993</v>
      </c>
      <c r="M456" s="50"/>
      <c r="N456" s="51"/>
      <c r="O456" s="50"/>
      <c r="P456" s="52"/>
      <c r="Q456" s="53"/>
      <c r="R456" s="50"/>
      <c r="S456" s="50"/>
      <c r="T456" s="50"/>
      <c r="U456" s="54" t="s">
        <v>22</v>
      </c>
      <c r="V456" s="50"/>
      <c r="W456" s="50"/>
      <c r="X456" s="48"/>
      <c r="Y456" s="47"/>
      <c r="Z456" s="47"/>
    </row>
    <row r="457" spans="6:26" s="45" customFormat="1" ht="22.5" outlineLevel="3" x14ac:dyDescent="0.25">
      <c r="F457" s="46"/>
      <c r="G457" s="47"/>
      <c r="H457" s="47"/>
      <c r="I457" s="47"/>
      <c r="J457" s="48" t="s">
        <v>718</v>
      </c>
      <c r="K457" s="47"/>
      <c r="L457" s="49">
        <v>77.32865000000001</v>
      </c>
      <c r="M457" s="50"/>
      <c r="N457" s="51"/>
      <c r="O457" s="50"/>
      <c r="P457" s="52"/>
      <c r="Q457" s="53"/>
      <c r="R457" s="50"/>
      <c r="S457" s="50"/>
      <c r="T457" s="50"/>
      <c r="U457" s="54" t="s">
        <v>22</v>
      </c>
      <c r="V457" s="50"/>
      <c r="W457" s="50"/>
      <c r="X457" s="48"/>
      <c r="Y457" s="47"/>
      <c r="Z457" s="47"/>
    </row>
    <row r="458" spans="6:26" s="35" customFormat="1" ht="24" outlineLevel="2" x14ac:dyDescent="0.2">
      <c r="F458" s="36">
        <v>3</v>
      </c>
      <c r="G458" s="37" t="s">
        <v>29</v>
      </c>
      <c r="H458" s="38" t="s">
        <v>719</v>
      </c>
      <c r="I458" s="38"/>
      <c r="J458" s="39" t="s">
        <v>720</v>
      </c>
      <c r="K458" s="37" t="s">
        <v>721</v>
      </c>
      <c r="L458" s="40">
        <v>1</v>
      </c>
      <c r="M458" s="41">
        <v>0</v>
      </c>
      <c r="N458" s="40">
        <f t="shared" ref="N458:N463" si="31">L458*(1+M458/100)</f>
        <v>1</v>
      </c>
      <c r="O458" s="95"/>
      <c r="P458" s="42">
        <f t="shared" ref="P458:P463" si="32">N458*O458</f>
        <v>0</v>
      </c>
      <c r="Q458" s="43">
        <v>0.34153</v>
      </c>
      <c r="R458" s="44">
        <f t="shared" ref="R458:R463" si="33">N458*Q458</f>
        <v>0.34153</v>
      </c>
      <c r="S458" s="43"/>
      <c r="T458" s="44">
        <f t="shared" ref="T458:T463" si="34">N458*S458</f>
        <v>0</v>
      </c>
      <c r="U458" s="42">
        <v>21</v>
      </c>
      <c r="V458" s="42">
        <f t="shared" ref="V458:V463" si="35">P458*(U458/100)</f>
        <v>0</v>
      </c>
      <c r="W458" s="42">
        <f t="shared" ref="W458:W463" si="36">P458+V458</f>
        <v>0</v>
      </c>
      <c r="X458" s="39"/>
      <c r="Y458" s="38" t="s">
        <v>703</v>
      </c>
      <c r="Z458" s="38" t="s">
        <v>74</v>
      </c>
    </row>
    <row r="459" spans="6:26" s="35" customFormat="1" ht="24" outlineLevel="2" x14ac:dyDescent="0.2">
      <c r="F459" s="36">
        <v>4</v>
      </c>
      <c r="G459" s="37" t="s">
        <v>29</v>
      </c>
      <c r="H459" s="38" t="s">
        <v>722</v>
      </c>
      <c r="I459" s="38"/>
      <c r="J459" s="39" t="s">
        <v>723</v>
      </c>
      <c r="K459" s="37" t="s">
        <v>60</v>
      </c>
      <c r="L459" s="40">
        <v>2</v>
      </c>
      <c r="M459" s="41">
        <v>0</v>
      </c>
      <c r="N459" s="40">
        <f t="shared" si="31"/>
        <v>2</v>
      </c>
      <c r="O459" s="95"/>
      <c r="P459" s="42">
        <f t="shared" si="32"/>
        <v>0</v>
      </c>
      <c r="Q459" s="43">
        <v>0.10413</v>
      </c>
      <c r="R459" s="44">
        <f t="shared" si="33"/>
        <v>0.20826</v>
      </c>
      <c r="S459" s="43"/>
      <c r="T459" s="44">
        <f t="shared" si="34"/>
        <v>0</v>
      </c>
      <c r="U459" s="42">
        <v>21</v>
      </c>
      <c r="V459" s="42">
        <f t="shared" si="35"/>
        <v>0</v>
      </c>
      <c r="W459" s="42">
        <f t="shared" si="36"/>
        <v>0</v>
      </c>
      <c r="X459" s="39"/>
      <c r="Y459" s="38" t="s">
        <v>703</v>
      </c>
      <c r="Z459" s="38" t="s">
        <v>74</v>
      </c>
    </row>
    <row r="460" spans="6:26" s="35" customFormat="1" ht="12" outlineLevel="2" x14ac:dyDescent="0.2">
      <c r="F460" s="36">
        <v>5</v>
      </c>
      <c r="G460" s="37" t="s">
        <v>29</v>
      </c>
      <c r="H460" s="38" t="s">
        <v>724</v>
      </c>
      <c r="I460" s="38"/>
      <c r="J460" s="39" t="s">
        <v>725</v>
      </c>
      <c r="K460" s="37" t="s">
        <v>95</v>
      </c>
      <c r="L460" s="40">
        <v>1</v>
      </c>
      <c r="M460" s="41">
        <v>0</v>
      </c>
      <c r="N460" s="40">
        <f t="shared" si="31"/>
        <v>1</v>
      </c>
      <c r="O460" s="95"/>
      <c r="P460" s="42">
        <f t="shared" si="32"/>
        <v>0</v>
      </c>
      <c r="Q460" s="43">
        <v>1.4880000000000001E-2</v>
      </c>
      <c r="R460" s="44">
        <f t="shared" si="33"/>
        <v>1.4880000000000001E-2</v>
      </c>
      <c r="S460" s="43"/>
      <c r="T460" s="44">
        <f t="shared" si="34"/>
        <v>0</v>
      </c>
      <c r="U460" s="42">
        <v>21</v>
      </c>
      <c r="V460" s="42">
        <f t="shared" si="35"/>
        <v>0</v>
      </c>
      <c r="W460" s="42">
        <f t="shared" si="36"/>
        <v>0</v>
      </c>
      <c r="X460" s="39"/>
      <c r="Y460" s="38" t="s">
        <v>703</v>
      </c>
      <c r="Z460" s="38" t="s">
        <v>74</v>
      </c>
    </row>
    <row r="461" spans="6:26" s="35" customFormat="1" ht="12" outlineLevel="2" x14ac:dyDescent="0.2">
      <c r="F461" s="36">
        <v>6</v>
      </c>
      <c r="G461" s="37" t="s">
        <v>29</v>
      </c>
      <c r="H461" s="38" t="s">
        <v>93</v>
      </c>
      <c r="I461" s="38"/>
      <c r="J461" s="39" t="s">
        <v>94</v>
      </c>
      <c r="K461" s="37" t="s">
        <v>95</v>
      </c>
      <c r="L461" s="40">
        <v>8</v>
      </c>
      <c r="M461" s="41">
        <v>0</v>
      </c>
      <c r="N461" s="40">
        <f t="shared" si="31"/>
        <v>8</v>
      </c>
      <c r="O461" s="95"/>
      <c r="P461" s="42">
        <f t="shared" si="32"/>
        <v>0</v>
      </c>
      <c r="Q461" s="43">
        <v>6.8799999999999998E-3</v>
      </c>
      <c r="R461" s="44">
        <f t="shared" si="33"/>
        <v>5.5039999999999999E-2</v>
      </c>
      <c r="S461" s="43"/>
      <c r="T461" s="44">
        <f t="shared" si="34"/>
        <v>0</v>
      </c>
      <c r="U461" s="42">
        <v>21</v>
      </c>
      <c r="V461" s="42">
        <f t="shared" si="35"/>
        <v>0</v>
      </c>
      <c r="W461" s="42">
        <f t="shared" si="36"/>
        <v>0</v>
      </c>
      <c r="X461" s="39"/>
      <c r="Y461" s="38" t="s">
        <v>703</v>
      </c>
      <c r="Z461" s="38" t="s">
        <v>74</v>
      </c>
    </row>
    <row r="462" spans="6:26" s="35" customFormat="1" ht="12" outlineLevel="2" x14ac:dyDescent="0.2">
      <c r="F462" s="36">
        <v>7</v>
      </c>
      <c r="G462" s="37" t="s">
        <v>29</v>
      </c>
      <c r="H462" s="38" t="s">
        <v>98</v>
      </c>
      <c r="I462" s="38"/>
      <c r="J462" s="39" t="s">
        <v>99</v>
      </c>
      <c r="K462" s="37" t="s">
        <v>95</v>
      </c>
      <c r="L462" s="40">
        <v>5</v>
      </c>
      <c r="M462" s="41">
        <v>0</v>
      </c>
      <c r="N462" s="40">
        <f t="shared" si="31"/>
        <v>5</v>
      </c>
      <c r="O462" s="95"/>
      <c r="P462" s="42">
        <f t="shared" si="32"/>
        <v>0</v>
      </c>
      <c r="Q462" s="43">
        <v>1.1469999999999999E-2</v>
      </c>
      <c r="R462" s="44">
        <f t="shared" si="33"/>
        <v>5.7349999999999998E-2</v>
      </c>
      <c r="S462" s="43"/>
      <c r="T462" s="44">
        <f t="shared" si="34"/>
        <v>0</v>
      </c>
      <c r="U462" s="42">
        <v>21</v>
      </c>
      <c r="V462" s="42">
        <f t="shared" si="35"/>
        <v>0</v>
      </c>
      <c r="W462" s="42">
        <f t="shared" si="36"/>
        <v>0</v>
      </c>
      <c r="X462" s="39"/>
      <c r="Y462" s="38" t="s">
        <v>703</v>
      </c>
      <c r="Z462" s="38" t="s">
        <v>74</v>
      </c>
    </row>
    <row r="463" spans="6:26" s="35" customFormat="1" ht="12" outlineLevel="2" x14ac:dyDescent="0.2">
      <c r="F463" s="36">
        <v>8</v>
      </c>
      <c r="G463" s="37" t="s">
        <v>29</v>
      </c>
      <c r="H463" s="38" t="s">
        <v>726</v>
      </c>
      <c r="I463" s="38"/>
      <c r="J463" s="39" t="s">
        <v>727</v>
      </c>
      <c r="K463" s="37" t="s">
        <v>38</v>
      </c>
      <c r="L463" s="40">
        <v>0.59399999999999986</v>
      </c>
      <c r="M463" s="41">
        <v>0</v>
      </c>
      <c r="N463" s="40">
        <f t="shared" si="31"/>
        <v>0.59399999999999986</v>
      </c>
      <c r="O463" s="95"/>
      <c r="P463" s="42">
        <f t="shared" si="32"/>
        <v>0</v>
      </c>
      <c r="Q463" s="43">
        <v>2.4533</v>
      </c>
      <c r="R463" s="44">
        <f t="shared" si="33"/>
        <v>1.4572601999999997</v>
      </c>
      <c r="S463" s="43"/>
      <c r="T463" s="44">
        <f t="shared" si="34"/>
        <v>0</v>
      </c>
      <c r="U463" s="42">
        <v>21</v>
      </c>
      <c r="V463" s="42">
        <f t="shared" si="35"/>
        <v>0</v>
      </c>
      <c r="W463" s="42">
        <f t="shared" si="36"/>
        <v>0</v>
      </c>
      <c r="X463" s="39"/>
      <c r="Y463" s="38" t="s">
        <v>703</v>
      </c>
      <c r="Z463" s="38" t="s">
        <v>74</v>
      </c>
    </row>
    <row r="464" spans="6:26" s="45" customFormat="1" ht="11.25" outlineLevel="3" x14ac:dyDescent="0.25">
      <c r="F464" s="46"/>
      <c r="G464" s="47"/>
      <c r="H464" s="47"/>
      <c r="I464" s="47"/>
      <c r="J464" s="48" t="s">
        <v>728</v>
      </c>
      <c r="K464" s="47"/>
      <c r="L464" s="49">
        <v>0.59399999999999986</v>
      </c>
      <c r="M464" s="50"/>
      <c r="N464" s="51"/>
      <c r="O464" s="50"/>
      <c r="P464" s="52"/>
      <c r="Q464" s="53"/>
      <c r="R464" s="50"/>
      <c r="S464" s="50"/>
      <c r="T464" s="50"/>
      <c r="U464" s="54" t="s">
        <v>22</v>
      </c>
      <c r="V464" s="50"/>
      <c r="W464" s="50"/>
      <c r="X464" s="48"/>
      <c r="Y464" s="47"/>
      <c r="Z464" s="47"/>
    </row>
    <row r="465" spans="6:26" s="35" customFormat="1" ht="12" outlineLevel="2" x14ac:dyDescent="0.2">
      <c r="F465" s="36">
        <v>9</v>
      </c>
      <c r="G465" s="37" t="s">
        <v>29</v>
      </c>
      <c r="H465" s="38" t="s">
        <v>729</v>
      </c>
      <c r="I465" s="38"/>
      <c r="J465" s="39" t="s">
        <v>730</v>
      </c>
      <c r="K465" s="37" t="s">
        <v>32</v>
      </c>
      <c r="L465" s="40">
        <v>5.94</v>
      </c>
      <c r="M465" s="41">
        <v>0</v>
      </c>
      <c r="N465" s="40">
        <f>L465*(1+M465/100)</f>
        <v>5.94</v>
      </c>
      <c r="O465" s="95"/>
      <c r="P465" s="42">
        <f>N465*O465</f>
        <v>0</v>
      </c>
      <c r="Q465" s="43">
        <v>1.052E-2</v>
      </c>
      <c r="R465" s="44">
        <f>N465*Q465</f>
        <v>6.2488800000000004E-2</v>
      </c>
      <c r="S465" s="43"/>
      <c r="T465" s="44">
        <f>N465*S465</f>
        <v>0</v>
      </c>
      <c r="U465" s="42">
        <v>21</v>
      </c>
      <c r="V465" s="42">
        <f>P465*(U465/100)</f>
        <v>0</v>
      </c>
      <c r="W465" s="42">
        <f>P465+V465</f>
        <v>0</v>
      </c>
      <c r="X465" s="39"/>
      <c r="Y465" s="38" t="s">
        <v>703</v>
      </c>
      <c r="Z465" s="38" t="s">
        <v>74</v>
      </c>
    </row>
    <row r="466" spans="6:26" s="45" customFormat="1" ht="11.25" outlineLevel="3" x14ac:dyDescent="0.25">
      <c r="F466" s="46"/>
      <c r="G466" s="47"/>
      <c r="H466" s="47"/>
      <c r="I466" s="47"/>
      <c r="J466" s="48" t="s">
        <v>731</v>
      </c>
      <c r="K466" s="47"/>
      <c r="L466" s="49">
        <v>5.94</v>
      </c>
      <c r="M466" s="50"/>
      <c r="N466" s="51"/>
      <c r="O466" s="50"/>
      <c r="P466" s="52"/>
      <c r="Q466" s="53"/>
      <c r="R466" s="50"/>
      <c r="S466" s="50"/>
      <c r="T466" s="50"/>
      <c r="U466" s="54" t="s">
        <v>22</v>
      </c>
      <c r="V466" s="50"/>
      <c r="W466" s="50"/>
      <c r="X466" s="48"/>
      <c r="Y466" s="47"/>
      <c r="Z466" s="47"/>
    </row>
    <row r="467" spans="6:26" s="35" customFormat="1" ht="12" outlineLevel="2" x14ac:dyDescent="0.2">
      <c r="F467" s="36">
        <v>10</v>
      </c>
      <c r="G467" s="37" t="s">
        <v>29</v>
      </c>
      <c r="H467" s="38" t="s">
        <v>732</v>
      </c>
      <c r="I467" s="38"/>
      <c r="J467" s="39" t="s">
        <v>733</v>
      </c>
      <c r="K467" s="37" t="s">
        <v>32</v>
      </c>
      <c r="L467" s="40">
        <v>5.94</v>
      </c>
      <c r="M467" s="41">
        <v>0</v>
      </c>
      <c r="N467" s="40">
        <f>L467*(1+M467/100)</f>
        <v>5.94</v>
      </c>
      <c r="O467" s="95"/>
      <c r="P467" s="42">
        <f>N467*O467</f>
        <v>0</v>
      </c>
      <c r="Q467" s="43"/>
      <c r="R467" s="44">
        <f>N467*Q467</f>
        <v>0</v>
      </c>
      <c r="S467" s="43"/>
      <c r="T467" s="44">
        <f>N467*S467</f>
        <v>0</v>
      </c>
      <c r="U467" s="42">
        <v>21</v>
      </c>
      <c r="V467" s="42">
        <f>P467*(U467/100)</f>
        <v>0</v>
      </c>
      <c r="W467" s="42">
        <f>P467+V467</f>
        <v>0</v>
      </c>
      <c r="X467" s="39"/>
      <c r="Y467" s="38" t="s">
        <v>703</v>
      </c>
      <c r="Z467" s="38" t="s">
        <v>74</v>
      </c>
    </row>
    <row r="468" spans="6:26" s="35" customFormat="1" ht="24" outlineLevel="2" x14ac:dyDescent="0.2">
      <c r="F468" s="36">
        <v>11</v>
      </c>
      <c r="G468" s="37" t="s">
        <v>29</v>
      </c>
      <c r="H468" s="38" t="s">
        <v>734</v>
      </c>
      <c r="I468" s="38"/>
      <c r="J468" s="39" t="s">
        <v>735</v>
      </c>
      <c r="K468" s="37" t="s">
        <v>32</v>
      </c>
      <c r="L468" s="40">
        <v>1.9799999999999998</v>
      </c>
      <c r="M468" s="41">
        <v>0</v>
      </c>
      <c r="N468" s="40">
        <f>L468*(1+M468/100)</f>
        <v>1.9799999999999998</v>
      </c>
      <c r="O468" s="95"/>
      <c r="P468" s="42">
        <f>N468*O468</f>
        <v>0</v>
      </c>
      <c r="Q468" s="43">
        <v>5.5999999999999995E-4</v>
      </c>
      <c r="R468" s="44">
        <f>N468*Q468</f>
        <v>1.1087999999999998E-3</v>
      </c>
      <c r="S468" s="43"/>
      <c r="T468" s="44">
        <f>N468*S468</f>
        <v>0</v>
      </c>
      <c r="U468" s="42">
        <v>21</v>
      </c>
      <c r="V468" s="42">
        <f>P468*(U468/100)</f>
        <v>0</v>
      </c>
      <c r="W468" s="42">
        <f>P468+V468</f>
        <v>0</v>
      </c>
      <c r="X468" s="39"/>
      <c r="Y468" s="38" t="s">
        <v>703</v>
      </c>
      <c r="Z468" s="38" t="s">
        <v>74</v>
      </c>
    </row>
    <row r="469" spans="6:26" s="45" customFormat="1" ht="11.25" outlineLevel="3" x14ac:dyDescent="0.25">
      <c r="F469" s="46"/>
      <c r="G469" s="47"/>
      <c r="H469" s="47"/>
      <c r="I469" s="47"/>
      <c r="J469" s="48" t="s">
        <v>736</v>
      </c>
      <c r="K469" s="47"/>
      <c r="L469" s="49">
        <v>1.9799999999999998</v>
      </c>
      <c r="M469" s="50"/>
      <c r="N469" s="51"/>
      <c r="O469" s="50"/>
      <c r="P469" s="52"/>
      <c r="Q469" s="53"/>
      <c r="R469" s="50"/>
      <c r="S469" s="50"/>
      <c r="T469" s="50"/>
      <c r="U469" s="54" t="s">
        <v>22</v>
      </c>
      <c r="V469" s="50"/>
      <c r="W469" s="50"/>
      <c r="X469" s="48"/>
      <c r="Y469" s="47"/>
      <c r="Z469" s="47"/>
    </row>
    <row r="470" spans="6:26" s="35" customFormat="1" ht="12" outlineLevel="2" x14ac:dyDescent="0.2">
      <c r="F470" s="36">
        <v>12</v>
      </c>
      <c r="G470" s="37" t="s">
        <v>29</v>
      </c>
      <c r="H470" s="38" t="s">
        <v>737</v>
      </c>
      <c r="I470" s="38"/>
      <c r="J470" s="39" t="s">
        <v>738</v>
      </c>
      <c r="K470" s="37" t="s">
        <v>52</v>
      </c>
      <c r="L470" s="40">
        <v>0.17352000000000001</v>
      </c>
      <c r="M470" s="41">
        <v>8</v>
      </c>
      <c r="N470" s="40">
        <f>L470*(1+M470/100)</f>
        <v>0.18740160000000003</v>
      </c>
      <c r="O470" s="95"/>
      <c r="P470" s="42">
        <f>N470*O470</f>
        <v>0</v>
      </c>
      <c r="Q470" s="43">
        <v>1.04575</v>
      </c>
      <c r="R470" s="44">
        <f>N470*Q470</f>
        <v>0.19597522320000002</v>
      </c>
      <c r="S470" s="43"/>
      <c r="T470" s="44">
        <f>N470*S470</f>
        <v>0</v>
      </c>
      <c r="U470" s="42">
        <v>21</v>
      </c>
      <c r="V470" s="42">
        <f>P470*(U470/100)</f>
        <v>0</v>
      </c>
      <c r="W470" s="42">
        <f>P470+V470</f>
        <v>0</v>
      </c>
      <c r="X470" s="39"/>
      <c r="Y470" s="38" t="s">
        <v>703</v>
      </c>
      <c r="Z470" s="38" t="s">
        <v>74</v>
      </c>
    </row>
    <row r="471" spans="6:26" s="35" customFormat="1" ht="12" outlineLevel="2" x14ac:dyDescent="0.2">
      <c r="F471" s="36">
        <v>13</v>
      </c>
      <c r="G471" s="37" t="s">
        <v>29</v>
      </c>
      <c r="H471" s="38" t="s">
        <v>115</v>
      </c>
      <c r="I471" s="38"/>
      <c r="J471" s="39" t="s">
        <v>116</v>
      </c>
      <c r="K471" s="37" t="s">
        <v>32</v>
      </c>
      <c r="L471" s="40">
        <v>124.14760000000001</v>
      </c>
      <c r="M471" s="41">
        <v>0</v>
      </c>
      <c r="N471" s="40">
        <f>L471*(1+M471/100)</f>
        <v>124.14760000000001</v>
      </c>
      <c r="O471" s="95"/>
      <c r="P471" s="42">
        <f>N471*O471</f>
        <v>0</v>
      </c>
      <c r="Q471" s="43">
        <v>5.8970000000000002E-2</v>
      </c>
      <c r="R471" s="44">
        <f>N471*Q471</f>
        <v>7.3209839720000005</v>
      </c>
      <c r="S471" s="43"/>
      <c r="T471" s="44">
        <f>N471*S471</f>
        <v>0</v>
      </c>
      <c r="U471" s="42">
        <v>21</v>
      </c>
      <c r="V471" s="42">
        <f>P471*(U471/100)</f>
        <v>0</v>
      </c>
      <c r="W471" s="42">
        <f>P471+V471</f>
        <v>0</v>
      </c>
      <c r="X471" s="39"/>
      <c r="Y471" s="38" t="s">
        <v>703</v>
      </c>
      <c r="Z471" s="38" t="s">
        <v>74</v>
      </c>
    </row>
    <row r="472" spans="6:26" s="45" customFormat="1" ht="22.5" outlineLevel="3" x14ac:dyDescent="0.25">
      <c r="F472" s="46"/>
      <c r="G472" s="47"/>
      <c r="H472" s="47"/>
      <c r="I472" s="47"/>
      <c r="J472" s="48" t="s">
        <v>739</v>
      </c>
      <c r="K472" s="47"/>
      <c r="L472" s="49">
        <v>124.14760000000001</v>
      </c>
      <c r="M472" s="50"/>
      <c r="N472" s="51"/>
      <c r="O472" s="50"/>
      <c r="P472" s="52"/>
      <c r="Q472" s="53"/>
      <c r="R472" s="50"/>
      <c r="S472" s="50"/>
      <c r="T472" s="50"/>
      <c r="U472" s="54" t="s">
        <v>22</v>
      </c>
      <c r="V472" s="50"/>
      <c r="W472" s="50"/>
      <c r="X472" s="48"/>
      <c r="Y472" s="47"/>
      <c r="Z472" s="47"/>
    </row>
    <row r="473" spans="6:26" s="35" customFormat="1" ht="12" outlineLevel="2" x14ac:dyDescent="0.2">
      <c r="F473" s="36">
        <v>14</v>
      </c>
      <c r="G473" s="37" t="s">
        <v>29</v>
      </c>
      <c r="H473" s="38" t="s">
        <v>119</v>
      </c>
      <c r="I473" s="38"/>
      <c r="J473" s="39" t="s">
        <v>120</v>
      </c>
      <c r="K473" s="37" t="s">
        <v>32</v>
      </c>
      <c r="L473" s="40">
        <v>36.302999999999997</v>
      </c>
      <c r="M473" s="41">
        <v>0</v>
      </c>
      <c r="N473" s="40">
        <f>L473*(1+M473/100)</f>
        <v>36.302999999999997</v>
      </c>
      <c r="O473" s="95"/>
      <c r="P473" s="42">
        <f>N473*O473</f>
        <v>0</v>
      </c>
      <c r="Q473" s="43">
        <v>7.571E-2</v>
      </c>
      <c r="R473" s="44">
        <f>N473*Q473</f>
        <v>2.7485001299999996</v>
      </c>
      <c r="S473" s="43"/>
      <c r="T473" s="44">
        <f>N473*S473</f>
        <v>0</v>
      </c>
      <c r="U473" s="42">
        <v>21</v>
      </c>
      <c r="V473" s="42">
        <f>P473*(U473/100)</f>
        <v>0</v>
      </c>
      <c r="W473" s="42">
        <f>P473+V473</f>
        <v>0</v>
      </c>
      <c r="X473" s="39"/>
      <c r="Y473" s="38" t="s">
        <v>703</v>
      </c>
      <c r="Z473" s="38" t="s">
        <v>74</v>
      </c>
    </row>
    <row r="474" spans="6:26" s="45" customFormat="1" ht="11.25" outlineLevel="3" x14ac:dyDescent="0.25">
      <c r="F474" s="46"/>
      <c r="G474" s="47"/>
      <c r="H474" s="47"/>
      <c r="I474" s="47"/>
      <c r="J474" s="48" t="s">
        <v>740</v>
      </c>
      <c r="K474" s="47"/>
      <c r="L474" s="49">
        <v>36.302999999999997</v>
      </c>
      <c r="M474" s="50"/>
      <c r="N474" s="51"/>
      <c r="O474" s="50"/>
      <c r="P474" s="52"/>
      <c r="Q474" s="53"/>
      <c r="R474" s="50"/>
      <c r="S474" s="50"/>
      <c r="T474" s="50"/>
      <c r="U474" s="54" t="s">
        <v>22</v>
      </c>
      <c r="V474" s="50"/>
      <c r="W474" s="50"/>
      <c r="X474" s="48"/>
      <c r="Y474" s="47"/>
      <c r="Z474" s="47"/>
    </row>
    <row r="475" spans="6:26" s="35" customFormat="1" ht="12" outlineLevel="2" x14ac:dyDescent="0.2">
      <c r="F475" s="36">
        <v>15</v>
      </c>
      <c r="G475" s="37" t="s">
        <v>66</v>
      </c>
      <c r="H475" s="38" t="s">
        <v>122</v>
      </c>
      <c r="I475" s="38"/>
      <c r="J475" s="39" t="s">
        <v>123</v>
      </c>
      <c r="K475" s="37" t="s">
        <v>95</v>
      </c>
      <c r="L475" s="40">
        <v>1</v>
      </c>
      <c r="M475" s="41">
        <v>1</v>
      </c>
      <c r="N475" s="40">
        <f>L475*(1+M475/100)</f>
        <v>1.01</v>
      </c>
      <c r="O475" s="95"/>
      <c r="P475" s="42">
        <f>N475*O475</f>
        <v>0</v>
      </c>
      <c r="Q475" s="43">
        <v>5.6000000000000001E-2</v>
      </c>
      <c r="R475" s="44">
        <f>N475*Q475</f>
        <v>5.6559999999999999E-2</v>
      </c>
      <c r="S475" s="43"/>
      <c r="T475" s="44">
        <f>N475*S475</f>
        <v>0</v>
      </c>
      <c r="U475" s="42">
        <v>21</v>
      </c>
      <c r="V475" s="42">
        <f>P475*(U475/100)</f>
        <v>0</v>
      </c>
      <c r="W475" s="42">
        <f>P475+V475</f>
        <v>0</v>
      </c>
      <c r="X475" s="39"/>
      <c r="Y475" s="38" t="s">
        <v>703</v>
      </c>
      <c r="Z475" s="38" t="s">
        <v>74</v>
      </c>
    </row>
    <row r="476" spans="6:26" s="35" customFormat="1" ht="12" outlineLevel="2" x14ac:dyDescent="0.2">
      <c r="F476" s="36">
        <v>16</v>
      </c>
      <c r="G476" s="37" t="s">
        <v>66</v>
      </c>
      <c r="H476" s="38" t="s">
        <v>124</v>
      </c>
      <c r="I476" s="38"/>
      <c r="J476" s="39" t="s">
        <v>125</v>
      </c>
      <c r="K476" s="37" t="s">
        <v>95</v>
      </c>
      <c r="L476" s="40">
        <v>7</v>
      </c>
      <c r="M476" s="41">
        <v>1</v>
      </c>
      <c r="N476" s="40">
        <f>L476*(1+M476/100)</f>
        <v>7.07</v>
      </c>
      <c r="O476" s="95"/>
      <c r="P476" s="42">
        <f>N476*O476</f>
        <v>0</v>
      </c>
      <c r="Q476" s="43">
        <v>7.0000000000000007E-2</v>
      </c>
      <c r="R476" s="44">
        <f>N476*Q476</f>
        <v>0.49490000000000006</v>
      </c>
      <c r="S476" s="43"/>
      <c r="T476" s="44">
        <f>N476*S476</f>
        <v>0</v>
      </c>
      <c r="U476" s="42">
        <v>21</v>
      </c>
      <c r="V476" s="42">
        <f>P476*(U476/100)</f>
        <v>0</v>
      </c>
      <c r="W476" s="42">
        <f>P476+V476</f>
        <v>0</v>
      </c>
      <c r="X476" s="39"/>
      <c r="Y476" s="38" t="s">
        <v>703</v>
      </c>
      <c r="Z476" s="38" t="s">
        <v>74</v>
      </c>
    </row>
    <row r="477" spans="6:26" s="35" customFormat="1" ht="12" outlineLevel="2" x14ac:dyDescent="0.2">
      <c r="F477" s="36">
        <v>17</v>
      </c>
      <c r="G477" s="37" t="s">
        <v>66</v>
      </c>
      <c r="H477" s="38" t="s">
        <v>128</v>
      </c>
      <c r="I477" s="38"/>
      <c r="J477" s="39" t="s">
        <v>129</v>
      </c>
      <c r="K477" s="37" t="s">
        <v>95</v>
      </c>
      <c r="L477" s="40">
        <v>5</v>
      </c>
      <c r="M477" s="41">
        <v>1</v>
      </c>
      <c r="N477" s="40">
        <f>L477*(1+M477/100)</f>
        <v>5.05</v>
      </c>
      <c r="O477" s="95"/>
      <c r="P477" s="42">
        <f>N477*O477</f>
        <v>0</v>
      </c>
      <c r="Q477" s="43">
        <v>0.112</v>
      </c>
      <c r="R477" s="44">
        <f>N477*Q477</f>
        <v>0.56559999999999999</v>
      </c>
      <c r="S477" s="43"/>
      <c r="T477" s="44">
        <f>N477*S477</f>
        <v>0</v>
      </c>
      <c r="U477" s="42">
        <v>21</v>
      </c>
      <c r="V477" s="42">
        <f>P477*(U477/100)</f>
        <v>0</v>
      </c>
      <c r="W477" s="42">
        <f>P477+V477</f>
        <v>0</v>
      </c>
      <c r="X477" s="39"/>
      <c r="Y477" s="38" t="s">
        <v>703</v>
      </c>
      <c r="Z477" s="38" t="s">
        <v>74</v>
      </c>
    </row>
    <row r="478" spans="6:26" s="35" customFormat="1" ht="12" outlineLevel="2" x14ac:dyDescent="0.2">
      <c r="F478" s="36">
        <v>18</v>
      </c>
      <c r="G478" s="37" t="s">
        <v>66</v>
      </c>
      <c r="H478" s="38" t="s">
        <v>741</v>
      </c>
      <c r="I478" s="38"/>
      <c r="J478" s="39" t="s">
        <v>742</v>
      </c>
      <c r="K478" s="37" t="s">
        <v>95</v>
      </c>
      <c r="L478" s="40">
        <v>1</v>
      </c>
      <c r="M478" s="41">
        <v>0</v>
      </c>
      <c r="N478" s="40">
        <f>L478*(1+M478/100)</f>
        <v>1</v>
      </c>
      <c r="O478" s="95"/>
      <c r="P478" s="42">
        <f>N478*O478</f>
        <v>0</v>
      </c>
      <c r="Q478" s="43">
        <v>5.4000000000000003E-3</v>
      </c>
      <c r="R478" s="44">
        <f>N478*Q478</f>
        <v>5.4000000000000003E-3</v>
      </c>
      <c r="S478" s="43"/>
      <c r="T478" s="44">
        <f>N478*S478</f>
        <v>0</v>
      </c>
      <c r="U478" s="42">
        <v>21</v>
      </c>
      <c r="V478" s="42">
        <f>P478*(U478/100)</f>
        <v>0</v>
      </c>
      <c r="W478" s="42">
        <f>P478+V478</f>
        <v>0</v>
      </c>
      <c r="X478" s="39"/>
      <c r="Y478" s="38" t="s">
        <v>703</v>
      </c>
      <c r="Z478" s="38" t="s">
        <v>74</v>
      </c>
    </row>
    <row r="479" spans="6:26" s="55" customFormat="1" ht="12.75" customHeight="1" outlineLevel="2" x14ac:dyDescent="0.25">
      <c r="F479" s="56"/>
      <c r="G479" s="57"/>
      <c r="H479" s="57"/>
      <c r="I479" s="57"/>
      <c r="J479" s="58"/>
      <c r="K479" s="57"/>
      <c r="L479" s="59"/>
      <c r="M479" s="60"/>
      <c r="N479" s="59"/>
      <c r="O479" s="60"/>
      <c r="P479" s="61"/>
      <c r="Q479" s="62"/>
      <c r="R479" s="60"/>
      <c r="S479" s="60"/>
      <c r="T479" s="60"/>
      <c r="U479" s="63" t="s">
        <v>22</v>
      </c>
      <c r="V479" s="60"/>
      <c r="W479" s="60"/>
      <c r="X479" s="60"/>
      <c r="Y479" s="57"/>
      <c r="Z479" s="57"/>
    </row>
    <row r="480" spans="6:26" s="26" customFormat="1" ht="16.5" customHeight="1" outlineLevel="1" x14ac:dyDescent="0.2">
      <c r="F480" s="27"/>
      <c r="G480" s="11"/>
      <c r="H480" s="28"/>
      <c r="I480" s="28"/>
      <c r="J480" s="28" t="s">
        <v>130</v>
      </c>
      <c r="K480" s="11"/>
      <c r="L480" s="29"/>
      <c r="M480" s="30"/>
      <c r="N480" s="29"/>
      <c r="O480" s="30"/>
      <c r="P480" s="31">
        <f>SUBTOTAL(9,P481:P496)</f>
        <v>0</v>
      </c>
      <c r="Q480" s="32"/>
      <c r="R480" s="33">
        <f>SUBTOTAL(9,R481:R496)</f>
        <v>92.009557061959981</v>
      </c>
      <c r="S480" s="30"/>
      <c r="T480" s="33">
        <f>SUBTOTAL(9,T481:T496)</f>
        <v>0</v>
      </c>
      <c r="U480" s="34" t="s">
        <v>22</v>
      </c>
      <c r="V480" s="31">
        <f>SUBTOTAL(9,V481:V496)</f>
        <v>0</v>
      </c>
      <c r="W480" s="31">
        <f>SUBTOTAL(9,W481:W496)</f>
        <v>0</v>
      </c>
      <c r="Y480" s="12"/>
      <c r="Z480" s="12"/>
    </row>
    <row r="481" spans="6:26" s="35" customFormat="1" ht="12" outlineLevel="2" x14ac:dyDescent="0.2">
      <c r="F481" s="36">
        <v>1</v>
      </c>
      <c r="G481" s="37" t="s">
        <v>29</v>
      </c>
      <c r="H481" s="38" t="s">
        <v>131</v>
      </c>
      <c r="I481" s="38"/>
      <c r="J481" s="39" t="s">
        <v>132</v>
      </c>
      <c r="K481" s="37" t="s">
        <v>52</v>
      </c>
      <c r="L481" s="40">
        <v>3.4200000000000001E-2</v>
      </c>
      <c r="M481" s="41">
        <v>8</v>
      </c>
      <c r="N481" s="40">
        <f>L481*(1+M481/100)</f>
        <v>3.6936000000000004E-2</v>
      </c>
      <c r="O481" s="95"/>
      <c r="P481" s="42">
        <f>N481*O481</f>
        <v>0</v>
      </c>
      <c r="Q481" s="43">
        <v>1.0384</v>
      </c>
      <c r="R481" s="44">
        <f>N481*Q481</f>
        <v>3.8354342400000005E-2</v>
      </c>
      <c r="S481" s="43"/>
      <c r="T481" s="44">
        <f>N481*S481</f>
        <v>0</v>
      </c>
      <c r="U481" s="42">
        <v>21</v>
      </c>
      <c r="V481" s="42">
        <f>P481*(U481/100)</f>
        <v>0</v>
      </c>
      <c r="W481" s="42">
        <f>P481+V481</f>
        <v>0</v>
      </c>
      <c r="X481" s="39"/>
      <c r="Y481" s="38" t="s">
        <v>703</v>
      </c>
      <c r="Z481" s="38" t="s">
        <v>133</v>
      </c>
    </row>
    <row r="482" spans="6:26" s="45" customFormat="1" ht="11.25" outlineLevel="3" x14ac:dyDescent="0.25">
      <c r="F482" s="46"/>
      <c r="G482" s="47"/>
      <c r="H482" s="47"/>
      <c r="I482" s="47"/>
      <c r="J482" s="48" t="s">
        <v>134</v>
      </c>
      <c r="K482" s="47"/>
      <c r="L482" s="49">
        <v>3.4200000000000001E-2</v>
      </c>
      <c r="M482" s="50"/>
      <c r="N482" s="51"/>
      <c r="O482" s="50"/>
      <c r="P482" s="52"/>
      <c r="Q482" s="53"/>
      <c r="R482" s="50"/>
      <c r="S482" s="50"/>
      <c r="T482" s="50"/>
      <c r="U482" s="54" t="s">
        <v>22</v>
      </c>
      <c r="V482" s="50"/>
      <c r="W482" s="50"/>
      <c r="X482" s="48"/>
      <c r="Y482" s="47"/>
      <c r="Z482" s="47"/>
    </row>
    <row r="483" spans="6:26" s="35" customFormat="1" ht="24" outlineLevel="2" x14ac:dyDescent="0.2">
      <c r="F483" s="36">
        <v>2</v>
      </c>
      <c r="G483" s="37" t="s">
        <v>29</v>
      </c>
      <c r="H483" s="38" t="s">
        <v>135</v>
      </c>
      <c r="I483" s="38"/>
      <c r="J483" s="39" t="s">
        <v>136</v>
      </c>
      <c r="K483" s="37" t="s">
        <v>95</v>
      </c>
      <c r="L483" s="40">
        <v>4</v>
      </c>
      <c r="M483" s="41">
        <v>0</v>
      </c>
      <c r="N483" s="40">
        <f>L483*(1+M483/100)</f>
        <v>4</v>
      </c>
      <c r="O483" s="95"/>
      <c r="P483" s="42">
        <f>N483*O483</f>
        <v>0</v>
      </c>
      <c r="Q483" s="43">
        <v>0.18457999999999999</v>
      </c>
      <c r="R483" s="44">
        <f>N483*Q483</f>
        <v>0.73831999999999998</v>
      </c>
      <c r="S483" s="43"/>
      <c r="T483" s="44">
        <f>N483*S483</f>
        <v>0</v>
      </c>
      <c r="U483" s="42">
        <v>21</v>
      </c>
      <c r="V483" s="42">
        <f>P483*(U483/100)</f>
        <v>0</v>
      </c>
      <c r="W483" s="42">
        <f>P483+V483</f>
        <v>0</v>
      </c>
      <c r="X483" s="39"/>
      <c r="Y483" s="38" t="s">
        <v>703</v>
      </c>
      <c r="Z483" s="38" t="s">
        <v>133</v>
      </c>
    </row>
    <row r="484" spans="6:26" s="35" customFormat="1" ht="24" outlineLevel="2" x14ac:dyDescent="0.2">
      <c r="F484" s="36">
        <v>3</v>
      </c>
      <c r="G484" s="37" t="s">
        <v>29</v>
      </c>
      <c r="H484" s="38" t="s">
        <v>137</v>
      </c>
      <c r="I484" s="38"/>
      <c r="J484" s="39" t="s">
        <v>138</v>
      </c>
      <c r="K484" s="37" t="s">
        <v>95</v>
      </c>
      <c r="L484" s="40">
        <v>16</v>
      </c>
      <c r="M484" s="41">
        <v>0</v>
      </c>
      <c r="N484" s="40">
        <f>L484*(1+M484/100)</f>
        <v>16</v>
      </c>
      <c r="O484" s="95"/>
      <c r="P484" s="42">
        <f>N484*O484</f>
        <v>0</v>
      </c>
      <c r="Q484" s="43">
        <v>0.39805000000000001</v>
      </c>
      <c r="R484" s="44">
        <f>N484*Q484</f>
        <v>6.3688000000000002</v>
      </c>
      <c r="S484" s="43"/>
      <c r="T484" s="44">
        <f>N484*S484</f>
        <v>0</v>
      </c>
      <c r="U484" s="42">
        <v>21</v>
      </c>
      <c r="V484" s="42">
        <f>P484*(U484/100)</f>
        <v>0</v>
      </c>
      <c r="W484" s="42">
        <f>P484+V484</f>
        <v>0</v>
      </c>
      <c r="X484" s="39"/>
      <c r="Y484" s="38" t="s">
        <v>703</v>
      </c>
      <c r="Z484" s="38" t="s">
        <v>133</v>
      </c>
    </row>
    <row r="485" spans="6:26" s="35" customFormat="1" ht="12" outlineLevel="2" x14ac:dyDescent="0.2">
      <c r="F485" s="36">
        <v>4</v>
      </c>
      <c r="G485" s="37" t="s">
        <v>29</v>
      </c>
      <c r="H485" s="38" t="s">
        <v>156</v>
      </c>
      <c r="I485" s="38"/>
      <c r="J485" s="39" t="s">
        <v>157</v>
      </c>
      <c r="K485" s="37" t="s">
        <v>38</v>
      </c>
      <c r="L485" s="40">
        <v>5.5878449999999997</v>
      </c>
      <c r="M485" s="41">
        <v>0</v>
      </c>
      <c r="N485" s="40">
        <f>L485*(1+M485/100)</f>
        <v>5.5878449999999997</v>
      </c>
      <c r="O485" s="95"/>
      <c r="P485" s="42">
        <f>N485*O485</f>
        <v>0</v>
      </c>
      <c r="Q485" s="43">
        <v>2.4533999999999998</v>
      </c>
      <c r="R485" s="44">
        <f>N485*Q485</f>
        <v>13.709218922999998</v>
      </c>
      <c r="S485" s="43"/>
      <c r="T485" s="44">
        <f>N485*S485</f>
        <v>0</v>
      </c>
      <c r="U485" s="42">
        <v>21</v>
      </c>
      <c r="V485" s="42">
        <f>P485*(U485/100)</f>
        <v>0</v>
      </c>
      <c r="W485" s="42">
        <f>P485+V485</f>
        <v>0</v>
      </c>
      <c r="X485" s="39"/>
      <c r="Y485" s="38" t="s">
        <v>703</v>
      </c>
      <c r="Z485" s="38" t="s">
        <v>133</v>
      </c>
    </row>
    <row r="486" spans="6:26" s="45" customFormat="1" ht="11.25" outlineLevel="3" x14ac:dyDescent="0.25">
      <c r="F486" s="46"/>
      <c r="G486" s="47"/>
      <c r="H486" s="47"/>
      <c r="I486" s="47"/>
      <c r="J486" s="48" t="s">
        <v>743</v>
      </c>
      <c r="K486" s="47"/>
      <c r="L486" s="49">
        <v>4.8779250000000003</v>
      </c>
      <c r="M486" s="50"/>
      <c r="N486" s="51"/>
      <c r="O486" s="50"/>
      <c r="P486" s="52"/>
      <c r="Q486" s="53"/>
      <c r="R486" s="50"/>
      <c r="S486" s="50"/>
      <c r="T486" s="50"/>
      <c r="U486" s="54" t="s">
        <v>22</v>
      </c>
      <c r="V486" s="50"/>
      <c r="W486" s="50"/>
      <c r="X486" s="48"/>
      <c r="Y486" s="47"/>
      <c r="Z486" s="47"/>
    </row>
    <row r="487" spans="6:26" s="45" customFormat="1" ht="11.25" outlineLevel="3" x14ac:dyDescent="0.25">
      <c r="F487" s="46"/>
      <c r="G487" s="47"/>
      <c r="H487" s="47"/>
      <c r="I487" s="47"/>
      <c r="J487" s="48" t="s">
        <v>744</v>
      </c>
      <c r="K487" s="47"/>
      <c r="L487" s="49">
        <v>0.70991999999999988</v>
      </c>
      <c r="M487" s="50"/>
      <c r="N487" s="51"/>
      <c r="O487" s="50"/>
      <c r="P487" s="52"/>
      <c r="Q487" s="53"/>
      <c r="R487" s="50"/>
      <c r="S487" s="50"/>
      <c r="T487" s="50"/>
      <c r="U487" s="54" t="s">
        <v>22</v>
      </c>
      <c r="V487" s="50"/>
      <c r="W487" s="50"/>
      <c r="X487" s="48"/>
      <c r="Y487" s="47"/>
      <c r="Z487" s="47"/>
    </row>
    <row r="488" spans="6:26" s="35" customFormat="1" ht="12" outlineLevel="2" x14ac:dyDescent="0.2">
      <c r="F488" s="36">
        <v>5</v>
      </c>
      <c r="G488" s="37" t="s">
        <v>29</v>
      </c>
      <c r="H488" s="38" t="s">
        <v>159</v>
      </c>
      <c r="I488" s="38"/>
      <c r="J488" s="39" t="s">
        <v>160</v>
      </c>
      <c r="K488" s="37" t="s">
        <v>32</v>
      </c>
      <c r="L488" s="40">
        <v>52.079799999999999</v>
      </c>
      <c r="M488" s="41">
        <v>0</v>
      </c>
      <c r="N488" s="40">
        <f>L488*(1+M488/100)</f>
        <v>52.079799999999999</v>
      </c>
      <c r="O488" s="95"/>
      <c r="P488" s="42">
        <f>N488*O488</f>
        <v>0</v>
      </c>
      <c r="Q488" s="43">
        <v>5.7600000000000004E-3</v>
      </c>
      <c r="R488" s="44">
        <f>N488*Q488</f>
        <v>0.29997964799999999</v>
      </c>
      <c r="S488" s="43"/>
      <c r="T488" s="44">
        <f>N488*S488</f>
        <v>0</v>
      </c>
      <c r="U488" s="42">
        <v>21</v>
      </c>
      <c r="V488" s="42">
        <f>P488*(U488/100)</f>
        <v>0</v>
      </c>
      <c r="W488" s="42">
        <f>P488+V488</f>
        <v>0</v>
      </c>
      <c r="X488" s="39"/>
      <c r="Y488" s="38" t="s">
        <v>703</v>
      </c>
      <c r="Z488" s="38" t="s">
        <v>133</v>
      </c>
    </row>
    <row r="489" spans="6:26" s="45" customFormat="1" ht="11.25" outlineLevel="3" x14ac:dyDescent="0.25">
      <c r="F489" s="46"/>
      <c r="G489" s="47"/>
      <c r="H489" s="47"/>
      <c r="I489" s="47"/>
      <c r="J489" s="48" t="s">
        <v>745</v>
      </c>
      <c r="K489" s="47"/>
      <c r="L489" s="49">
        <v>45.027000000000001</v>
      </c>
      <c r="M489" s="50"/>
      <c r="N489" s="51"/>
      <c r="O489" s="50"/>
      <c r="P489" s="52"/>
      <c r="Q489" s="53"/>
      <c r="R489" s="50"/>
      <c r="S489" s="50"/>
      <c r="T489" s="50"/>
      <c r="U489" s="54" t="s">
        <v>22</v>
      </c>
      <c r="V489" s="50"/>
      <c r="W489" s="50"/>
      <c r="X489" s="48"/>
      <c r="Y489" s="47"/>
      <c r="Z489" s="47"/>
    </row>
    <row r="490" spans="6:26" s="45" customFormat="1" ht="11.25" outlineLevel="3" x14ac:dyDescent="0.25">
      <c r="F490" s="46"/>
      <c r="G490" s="47"/>
      <c r="H490" s="47"/>
      <c r="I490" s="47"/>
      <c r="J490" s="48" t="s">
        <v>746</v>
      </c>
      <c r="K490" s="47"/>
      <c r="L490" s="49">
        <v>7.0527999999999995</v>
      </c>
      <c r="M490" s="50"/>
      <c r="N490" s="51"/>
      <c r="O490" s="50"/>
      <c r="P490" s="52"/>
      <c r="Q490" s="53"/>
      <c r="R490" s="50"/>
      <c r="S490" s="50"/>
      <c r="T490" s="50"/>
      <c r="U490" s="54" t="s">
        <v>22</v>
      </c>
      <c r="V490" s="50"/>
      <c r="W490" s="50"/>
      <c r="X490" s="48"/>
      <c r="Y490" s="47"/>
      <c r="Z490" s="47"/>
    </row>
    <row r="491" spans="6:26" s="35" customFormat="1" ht="12" outlineLevel="2" x14ac:dyDescent="0.2">
      <c r="F491" s="36">
        <v>6</v>
      </c>
      <c r="G491" s="37" t="s">
        <v>29</v>
      </c>
      <c r="H491" s="38" t="s">
        <v>162</v>
      </c>
      <c r="I491" s="38"/>
      <c r="J491" s="39" t="s">
        <v>163</v>
      </c>
      <c r="K491" s="37" t="s">
        <v>32</v>
      </c>
      <c r="L491" s="40">
        <v>52.08</v>
      </c>
      <c r="M491" s="41">
        <v>0</v>
      </c>
      <c r="N491" s="40">
        <f>L491*(1+M491/100)</f>
        <v>52.08</v>
      </c>
      <c r="O491" s="95"/>
      <c r="P491" s="42">
        <f>N491*O491</f>
        <v>0</v>
      </c>
      <c r="Q491" s="43"/>
      <c r="R491" s="44">
        <f>N491*Q491</f>
        <v>0</v>
      </c>
      <c r="S491" s="43"/>
      <c r="T491" s="44">
        <f>N491*S491</f>
        <v>0</v>
      </c>
      <c r="U491" s="42">
        <v>21</v>
      </c>
      <c r="V491" s="42">
        <f>P491*(U491/100)</f>
        <v>0</v>
      </c>
      <c r="W491" s="42">
        <f>P491+V491</f>
        <v>0</v>
      </c>
      <c r="X491" s="39"/>
      <c r="Y491" s="38" t="s">
        <v>703</v>
      </c>
      <c r="Z491" s="38" t="s">
        <v>133</v>
      </c>
    </row>
    <row r="492" spans="6:26" s="35" customFormat="1" ht="12" outlineLevel="2" x14ac:dyDescent="0.2">
      <c r="F492" s="36">
        <v>7</v>
      </c>
      <c r="G492" s="37" t="s">
        <v>29</v>
      </c>
      <c r="H492" s="38" t="s">
        <v>164</v>
      </c>
      <c r="I492" s="38"/>
      <c r="J492" s="39" t="s">
        <v>165</v>
      </c>
      <c r="K492" s="37" t="s">
        <v>52</v>
      </c>
      <c r="L492" s="40">
        <v>0.4002</v>
      </c>
      <c r="M492" s="41">
        <v>8</v>
      </c>
      <c r="N492" s="40">
        <f>L492*(1+M492/100)</f>
        <v>0.43221600000000004</v>
      </c>
      <c r="O492" s="95"/>
      <c r="P492" s="42">
        <f>N492*O492</f>
        <v>0</v>
      </c>
      <c r="Q492" s="43">
        <v>1.05291</v>
      </c>
      <c r="R492" s="44">
        <f>N492*Q492</f>
        <v>0.45508454856000008</v>
      </c>
      <c r="S492" s="43"/>
      <c r="T492" s="44">
        <f>N492*S492</f>
        <v>0</v>
      </c>
      <c r="U492" s="42">
        <v>21</v>
      </c>
      <c r="V492" s="42">
        <f>P492*(U492/100)</f>
        <v>0</v>
      </c>
      <c r="W492" s="42">
        <f>P492+V492</f>
        <v>0</v>
      </c>
      <c r="X492" s="39"/>
      <c r="Y492" s="38" t="s">
        <v>703</v>
      </c>
      <c r="Z492" s="38" t="s">
        <v>133</v>
      </c>
    </row>
    <row r="493" spans="6:26" s="35" customFormat="1" ht="12" outlineLevel="2" x14ac:dyDescent="0.2">
      <c r="F493" s="36">
        <v>8</v>
      </c>
      <c r="G493" s="37" t="s">
        <v>66</v>
      </c>
      <c r="H493" s="38" t="s">
        <v>166</v>
      </c>
      <c r="I493" s="38"/>
      <c r="J493" s="39" t="s">
        <v>167</v>
      </c>
      <c r="K493" s="37" t="s">
        <v>60</v>
      </c>
      <c r="L493" s="40">
        <v>157.83999999999997</v>
      </c>
      <c r="M493" s="41">
        <v>3</v>
      </c>
      <c r="N493" s="40">
        <f>L493*(1+M493/100)</f>
        <v>162.57519999999997</v>
      </c>
      <c r="O493" s="95"/>
      <c r="P493" s="42">
        <f>N493*O493</f>
        <v>0</v>
      </c>
      <c r="Q493" s="43">
        <v>0.41299999999999998</v>
      </c>
      <c r="R493" s="44">
        <f>N493*Q493</f>
        <v>67.14355759999998</v>
      </c>
      <c r="S493" s="43"/>
      <c r="T493" s="44">
        <f>N493*S493</f>
        <v>0</v>
      </c>
      <c r="U493" s="42">
        <v>21</v>
      </c>
      <c r="V493" s="42">
        <f>P493*(U493/100)</f>
        <v>0</v>
      </c>
      <c r="W493" s="42">
        <f>P493+V493</f>
        <v>0</v>
      </c>
      <c r="X493" s="39"/>
      <c r="Y493" s="38" t="s">
        <v>703</v>
      </c>
      <c r="Z493" s="38" t="s">
        <v>133</v>
      </c>
    </row>
    <row r="494" spans="6:26" s="45" customFormat="1" ht="11.25" outlineLevel="3" x14ac:dyDescent="0.25">
      <c r="F494" s="46"/>
      <c r="G494" s="47"/>
      <c r="H494" s="47"/>
      <c r="I494" s="47"/>
      <c r="J494" s="48" t="s">
        <v>747</v>
      </c>
      <c r="K494" s="47"/>
      <c r="L494" s="49">
        <v>157.83999999999997</v>
      </c>
      <c r="M494" s="50"/>
      <c r="N494" s="51"/>
      <c r="O494" s="50"/>
      <c r="P494" s="52"/>
      <c r="Q494" s="53"/>
      <c r="R494" s="50"/>
      <c r="S494" s="50"/>
      <c r="T494" s="50"/>
      <c r="U494" s="54" t="s">
        <v>22</v>
      </c>
      <c r="V494" s="50"/>
      <c r="W494" s="50"/>
      <c r="X494" s="48"/>
      <c r="Y494" s="47"/>
      <c r="Z494" s="47"/>
    </row>
    <row r="495" spans="6:26" s="35" customFormat="1" ht="12" outlineLevel="2" x14ac:dyDescent="0.2">
      <c r="F495" s="36">
        <v>9</v>
      </c>
      <c r="G495" s="37" t="s">
        <v>66</v>
      </c>
      <c r="H495" s="38" t="s">
        <v>748</v>
      </c>
      <c r="I495" s="38"/>
      <c r="J495" s="39" t="s">
        <v>749</v>
      </c>
      <c r="K495" s="37" t="s">
        <v>60</v>
      </c>
      <c r="L495" s="40">
        <v>9.58</v>
      </c>
      <c r="M495" s="41">
        <v>3</v>
      </c>
      <c r="N495" s="40">
        <f>L495*(1+M495/100)</f>
        <v>9.8673999999999999</v>
      </c>
      <c r="O495" s="95"/>
      <c r="P495" s="42">
        <f>N495*O495</f>
        <v>0</v>
      </c>
      <c r="Q495" s="43">
        <v>0.33</v>
      </c>
      <c r="R495" s="44">
        <f>N495*Q495</f>
        <v>3.2562420000000003</v>
      </c>
      <c r="S495" s="43"/>
      <c r="T495" s="44">
        <f>N495*S495</f>
        <v>0</v>
      </c>
      <c r="U495" s="42">
        <v>21</v>
      </c>
      <c r="V495" s="42">
        <f>P495*(U495/100)</f>
        <v>0</v>
      </c>
      <c r="W495" s="42">
        <f>P495+V495</f>
        <v>0</v>
      </c>
      <c r="X495" s="39"/>
      <c r="Y495" s="38" t="s">
        <v>703</v>
      </c>
      <c r="Z495" s="38" t="s">
        <v>133</v>
      </c>
    </row>
    <row r="496" spans="6:26" s="55" customFormat="1" ht="12.75" customHeight="1" outlineLevel="2" x14ac:dyDescent="0.25">
      <c r="F496" s="56"/>
      <c r="G496" s="57"/>
      <c r="H496" s="57"/>
      <c r="I496" s="57"/>
      <c r="J496" s="58"/>
      <c r="K496" s="57"/>
      <c r="L496" s="59"/>
      <c r="M496" s="60"/>
      <c r="N496" s="59"/>
      <c r="O496" s="60"/>
      <c r="P496" s="61"/>
      <c r="Q496" s="62"/>
      <c r="R496" s="60"/>
      <c r="S496" s="60"/>
      <c r="T496" s="60"/>
      <c r="U496" s="63" t="s">
        <v>22</v>
      </c>
      <c r="V496" s="60"/>
      <c r="W496" s="60"/>
      <c r="X496" s="60"/>
      <c r="Y496" s="57"/>
      <c r="Z496" s="57"/>
    </row>
    <row r="497" spans="6:26" s="26" customFormat="1" ht="16.5" customHeight="1" outlineLevel="1" x14ac:dyDescent="0.2">
      <c r="F497" s="27"/>
      <c r="G497" s="11"/>
      <c r="H497" s="28"/>
      <c r="I497" s="28"/>
      <c r="J497" s="28" t="s">
        <v>178</v>
      </c>
      <c r="K497" s="11"/>
      <c r="L497" s="29"/>
      <c r="M497" s="30"/>
      <c r="N497" s="29"/>
      <c r="O497" s="30"/>
      <c r="P497" s="31">
        <f>SUBTOTAL(9,P498:P548)</f>
        <v>0</v>
      </c>
      <c r="Q497" s="32"/>
      <c r="R497" s="33">
        <f>SUBTOTAL(9,R498:R548)</f>
        <v>220.16521058483931</v>
      </c>
      <c r="S497" s="30"/>
      <c r="T497" s="33">
        <f>SUBTOTAL(9,T498:T548)</f>
        <v>0</v>
      </c>
      <c r="U497" s="34" t="s">
        <v>22</v>
      </c>
      <c r="V497" s="31">
        <f>SUBTOTAL(9,V498:V548)</f>
        <v>0</v>
      </c>
      <c r="W497" s="31">
        <f>SUBTOTAL(9,W498:W548)</f>
        <v>0</v>
      </c>
      <c r="Y497" s="12"/>
      <c r="Z497" s="12"/>
    </row>
    <row r="498" spans="6:26" s="35" customFormat="1" ht="12" outlineLevel="2" x14ac:dyDescent="0.2">
      <c r="F498" s="36">
        <v>1</v>
      </c>
      <c r="G498" s="37" t="s">
        <v>66</v>
      </c>
      <c r="H498" s="38" t="s">
        <v>179</v>
      </c>
      <c r="I498" s="38"/>
      <c r="J498" s="39" t="s">
        <v>180</v>
      </c>
      <c r="K498" s="37" t="s">
        <v>181</v>
      </c>
      <c r="L498" s="40">
        <v>23.4</v>
      </c>
      <c r="M498" s="41">
        <v>0</v>
      </c>
      <c r="N498" s="40">
        <f>L498*(1+M498/100)</f>
        <v>23.4</v>
      </c>
      <c r="O498" s="95"/>
      <c r="P498" s="42">
        <f>N498*O498</f>
        <v>0</v>
      </c>
      <c r="Q498" s="43">
        <v>1E-3</v>
      </c>
      <c r="R498" s="44">
        <f>N498*Q498</f>
        <v>2.3400000000000001E-2</v>
      </c>
      <c r="S498" s="43"/>
      <c r="T498" s="44">
        <f>N498*S498</f>
        <v>0</v>
      </c>
      <c r="U498" s="42">
        <v>21</v>
      </c>
      <c r="V498" s="42">
        <f>P498*(U498/100)</f>
        <v>0</v>
      </c>
      <c r="W498" s="42">
        <f>P498+V498</f>
        <v>0</v>
      </c>
      <c r="X498" s="39"/>
      <c r="Y498" s="38" t="s">
        <v>703</v>
      </c>
      <c r="Z498" s="38" t="s">
        <v>182</v>
      </c>
    </row>
    <row r="499" spans="6:26" s="45" customFormat="1" ht="11.25" outlineLevel="3" x14ac:dyDescent="0.25">
      <c r="F499" s="46"/>
      <c r="G499" s="47"/>
      <c r="H499" s="47"/>
      <c r="I499" s="47"/>
      <c r="J499" s="48" t="s">
        <v>750</v>
      </c>
      <c r="K499" s="47"/>
      <c r="L499" s="49">
        <v>23.4</v>
      </c>
      <c r="M499" s="50"/>
      <c r="N499" s="51"/>
      <c r="O499" s="50"/>
      <c r="P499" s="52"/>
      <c r="Q499" s="53"/>
      <c r="R499" s="50"/>
      <c r="S499" s="50"/>
      <c r="T499" s="50"/>
      <c r="U499" s="54" t="s">
        <v>22</v>
      </c>
      <c r="V499" s="50"/>
      <c r="W499" s="50"/>
      <c r="X499" s="48"/>
      <c r="Y499" s="47"/>
      <c r="Z499" s="47"/>
    </row>
    <row r="500" spans="6:26" s="35" customFormat="1" ht="12" outlineLevel="2" x14ac:dyDescent="0.2">
      <c r="F500" s="36">
        <v>2</v>
      </c>
      <c r="G500" s="37" t="s">
        <v>66</v>
      </c>
      <c r="H500" s="38" t="s">
        <v>184</v>
      </c>
      <c r="I500" s="38"/>
      <c r="J500" s="39" t="s">
        <v>185</v>
      </c>
      <c r="K500" s="37" t="s">
        <v>32</v>
      </c>
      <c r="L500" s="40">
        <v>10.0725</v>
      </c>
      <c r="M500" s="41">
        <v>2</v>
      </c>
      <c r="N500" s="40">
        <f>L500*(1+M500/100)</f>
        <v>10.273949999999999</v>
      </c>
      <c r="O500" s="95"/>
      <c r="P500" s="42">
        <f>N500*O500</f>
        <v>0</v>
      </c>
      <c r="Q500" s="43">
        <v>4.4999999999999999E-4</v>
      </c>
      <c r="R500" s="44">
        <f>N500*Q500</f>
        <v>4.6232774999999992E-3</v>
      </c>
      <c r="S500" s="43"/>
      <c r="T500" s="44">
        <f>N500*S500</f>
        <v>0</v>
      </c>
      <c r="U500" s="42">
        <v>21</v>
      </c>
      <c r="V500" s="42">
        <f>P500*(U500/100)</f>
        <v>0</v>
      </c>
      <c r="W500" s="42">
        <f>P500+V500</f>
        <v>0</v>
      </c>
      <c r="X500" s="39"/>
      <c r="Y500" s="38" t="s">
        <v>703</v>
      </c>
      <c r="Z500" s="38" t="s">
        <v>182</v>
      </c>
    </row>
    <row r="501" spans="6:26" s="45" customFormat="1" ht="11.25" outlineLevel="3" x14ac:dyDescent="0.25">
      <c r="F501" s="46"/>
      <c r="G501" s="47"/>
      <c r="H501" s="47"/>
      <c r="I501" s="47"/>
      <c r="J501" s="48" t="s">
        <v>751</v>
      </c>
      <c r="K501" s="47"/>
      <c r="L501" s="49">
        <v>10.0725</v>
      </c>
      <c r="M501" s="50"/>
      <c r="N501" s="51"/>
      <c r="O501" s="50"/>
      <c r="P501" s="52"/>
      <c r="Q501" s="53"/>
      <c r="R501" s="50"/>
      <c r="S501" s="50"/>
      <c r="T501" s="50"/>
      <c r="U501" s="54" t="s">
        <v>22</v>
      </c>
      <c r="V501" s="50"/>
      <c r="W501" s="50"/>
      <c r="X501" s="48"/>
      <c r="Y501" s="47"/>
      <c r="Z501" s="47"/>
    </row>
    <row r="502" spans="6:26" s="35" customFormat="1" ht="12" outlineLevel="2" x14ac:dyDescent="0.2">
      <c r="F502" s="36">
        <v>3</v>
      </c>
      <c r="G502" s="37" t="s">
        <v>66</v>
      </c>
      <c r="H502" s="38" t="s">
        <v>187</v>
      </c>
      <c r="I502" s="38"/>
      <c r="J502" s="39" t="s">
        <v>188</v>
      </c>
      <c r="K502" s="37" t="s">
        <v>32</v>
      </c>
      <c r="L502" s="40">
        <v>189.35300000000001</v>
      </c>
      <c r="M502" s="41">
        <v>2</v>
      </c>
      <c r="N502" s="40">
        <f>L502*(1+M502/100)</f>
        <v>193.14006000000001</v>
      </c>
      <c r="O502" s="95"/>
      <c r="P502" s="42">
        <f>N502*O502</f>
        <v>0</v>
      </c>
      <c r="Q502" s="43">
        <v>2.0999999999999999E-3</v>
      </c>
      <c r="R502" s="44">
        <f>N502*Q502</f>
        <v>0.405594126</v>
      </c>
      <c r="S502" s="43"/>
      <c r="T502" s="44">
        <f>N502*S502</f>
        <v>0</v>
      </c>
      <c r="U502" s="42">
        <v>21</v>
      </c>
      <c r="V502" s="42">
        <f>P502*(U502/100)</f>
        <v>0</v>
      </c>
      <c r="W502" s="42">
        <f>P502+V502</f>
        <v>0</v>
      </c>
      <c r="X502" s="39"/>
      <c r="Y502" s="38" t="s">
        <v>703</v>
      </c>
      <c r="Z502" s="38" t="s">
        <v>182</v>
      </c>
    </row>
    <row r="503" spans="6:26" s="35" customFormat="1" ht="12" outlineLevel="2" x14ac:dyDescent="0.2">
      <c r="F503" s="36">
        <v>4</v>
      </c>
      <c r="G503" s="37" t="s">
        <v>66</v>
      </c>
      <c r="H503" s="38" t="s">
        <v>752</v>
      </c>
      <c r="I503" s="38"/>
      <c r="J503" s="39" t="s">
        <v>753</v>
      </c>
      <c r="K503" s="37" t="s">
        <v>95</v>
      </c>
      <c r="L503" s="40">
        <v>4</v>
      </c>
      <c r="M503" s="41">
        <v>0</v>
      </c>
      <c r="N503" s="40">
        <f>L503*(1+M503/100)</f>
        <v>4</v>
      </c>
      <c r="O503" s="95"/>
      <c r="P503" s="42">
        <f>N503*O503</f>
        <v>0</v>
      </c>
      <c r="Q503" s="43">
        <v>1.2999999999999999E-3</v>
      </c>
      <c r="R503" s="44">
        <f>N503*Q503</f>
        <v>5.1999999999999998E-3</v>
      </c>
      <c r="S503" s="43"/>
      <c r="T503" s="44">
        <f>N503*S503</f>
        <v>0</v>
      </c>
      <c r="U503" s="42">
        <v>21</v>
      </c>
      <c r="V503" s="42">
        <f>P503*(U503/100)</f>
        <v>0</v>
      </c>
      <c r="W503" s="42">
        <f>P503+V503</f>
        <v>0</v>
      </c>
      <c r="X503" s="39"/>
      <c r="Y503" s="38" t="s">
        <v>703</v>
      </c>
      <c r="Z503" s="38" t="s">
        <v>182</v>
      </c>
    </row>
    <row r="504" spans="6:26" s="35" customFormat="1" ht="12" outlineLevel="2" x14ac:dyDescent="0.2">
      <c r="F504" s="36">
        <v>5</v>
      </c>
      <c r="G504" s="37" t="s">
        <v>66</v>
      </c>
      <c r="H504" s="38" t="s">
        <v>189</v>
      </c>
      <c r="I504" s="38"/>
      <c r="J504" s="39" t="s">
        <v>190</v>
      </c>
      <c r="K504" s="37" t="s">
        <v>60</v>
      </c>
      <c r="L504" s="40">
        <v>62.215000000000003</v>
      </c>
      <c r="M504" s="41">
        <v>0</v>
      </c>
      <c r="N504" s="40">
        <f>L504*(1+M504/100)</f>
        <v>62.215000000000003</v>
      </c>
      <c r="O504" s="95"/>
      <c r="P504" s="42">
        <f>N504*O504</f>
        <v>0</v>
      </c>
      <c r="Q504" s="43">
        <v>5.0000000000000001E-4</v>
      </c>
      <c r="R504" s="44">
        <f>N504*Q504</f>
        <v>3.1107500000000003E-2</v>
      </c>
      <c r="S504" s="43"/>
      <c r="T504" s="44">
        <f>N504*S504</f>
        <v>0</v>
      </c>
      <c r="U504" s="42">
        <v>21</v>
      </c>
      <c r="V504" s="42">
        <f>P504*(U504/100)</f>
        <v>0</v>
      </c>
      <c r="W504" s="42">
        <f>P504+V504</f>
        <v>0</v>
      </c>
      <c r="X504" s="39"/>
      <c r="Y504" s="38" t="s">
        <v>703</v>
      </c>
      <c r="Z504" s="38" t="s">
        <v>182</v>
      </c>
    </row>
    <row r="505" spans="6:26" s="35" customFormat="1" ht="12" outlineLevel="2" x14ac:dyDescent="0.2">
      <c r="F505" s="36">
        <v>6</v>
      </c>
      <c r="G505" s="37" t="s">
        <v>29</v>
      </c>
      <c r="H505" s="38" t="s">
        <v>193</v>
      </c>
      <c r="I505" s="38"/>
      <c r="J505" s="39" t="s">
        <v>194</v>
      </c>
      <c r="K505" s="37" t="s">
        <v>32</v>
      </c>
      <c r="L505" s="40">
        <v>102.7</v>
      </c>
      <c r="M505" s="41">
        <v>0</v>
      </c>
      <c r="N505" s="40">
        <f>L505*(1+M505/100)</f>
        <v>102.7</v>
      </c>
      <c r="O505" s="95"/>
      <c r="P505" s="42">
        <f>N505*O505</f>
        <v>0</v>
      </c>
      <c r="Q505" s="43">
        <v>7.3499999999999998E-3</v>
      </c>
      <c r="R505" s="44">
        <f>N505*Q505</f>
        <v>0.75484499999999999</v>
      </c>
      <c r="S505" s="43"/>
      <c r="T505" s="44">
        <f>N505*S505</f>
        <v>0</v>
      </c>
      <c r="U505" s="42">
        <v>21</v>
      </c>
      <c r="V505" s="42">
        <f>P505*(U505/100)</f>
        <v>0</v>
      </c>
      <c r="W505" s="42">
        <f>P505+V505</f>
        <v>0</v>
      </c>
      <c r="X505" s="39"/>
      <c r="Y505" s="38" t="s">
        <v>703</v>
      </c>
      <c r="Z505" s="38" t="s">
        <v>182</v>
      </c>
    </row>
    <row r="506" spans="6:26" s="35" customFormat="1" ht="24" outlineLevel="2" x14ac:dyDescent="0.2">
      <c r="F506" s="36">
        <v>7</v>
      </c>
      <c r="G506" s="37" t="s">
        <v>29</v>
      </c>
      <c r="H506" s="38" t="s">
        <v>195</v>
      </c>
      <c r="I506" s="38"/>
      <c r="J506" s="39" t="s">
        <v>196</v>
      </c>
      <c r="K506" s="37" t="s">
        <v>32</v>
      </c>
      <c r="L506" s="40">
        <v>102.69999999999999</v>
      </c>
      <c r="M506" s="41">
        <v>0</v>
      </c>
      <c r="N506" s="40">
        <f>L506*(1+M506/100)</f>
        <v>102.69999999999999</v>
      </c>
      <c r="O506" s="95"/>
      <c r="P506" s="42">
        <f>N506*O506</f>
        <v>0</v>
      </c>
      <c r="Q506" s="43">
        <v>1.8380000000000001E-2</v>
      </c>
      <c r="R506" s="44">
        <f>N506*Q506</f>
        <v>1.8876259999999998</v>
      </c>
      <c r="S506" s="43"/>
      <c r="T506" s="44">
        <f>N506*S506</f>
        <v>0</v>
      </c>
      <c r="U506" s="42">
        <v>21</v>
      </c>
      <c r="V506" s="42">
        <f>P506*(U506/100)</f>
        <v>0</v>
      </c>
      <c r="W506" s="42">
        <f>P506+V506</f>
        <v>0</v>
      </c>
      <c r="X506" s="39"/>
      <c r="Y506" s="38" t="s">
        <v>703</v>
      </c>
      <c r="Z506" s="38" t="s">
        <v>182</v>
      </c>
    </row>
    <row r="507" spans="6:26" s="45" customFormat="1" ht="11.25" outlineLevel="3" x14ac:dyDescent="0.25">
      <c r="F507" s="46"/>
      <c r="G507" s="47"/>
      <c r="H507" s="47"/>
      <c r="I507" s="47"/>
      <c r="J507" s="48" t="s">
        <v>754</v>
      </c>
      <c r="K507" s="47"/>
      <c r="L507" s="49">
        <v>102.69999999999999</v>
      </c>
      <c r="M507" s="50"/>
      <c r="N507" s="51"/>
      <c r="O507" s="50"/>
      <c r="P507" s="52"/>
      <c r="Q507" s="53"/>
      <c r="R507" s="50"/>
      <c r="S507" s="50"/>
      <c r="T507" s="50"/>
      <c r="U507" s="54" t="s">
        <v>22</v>
      </c>
      <c r="V507" s="50"/>
      <c r="W507" s="50"/>
      <c r="X507" s="48"/>
      <c r="Y507" s="47"/>
      <c r="Z507" s="47"/>
    </row>
    <row r="508" spans="6:26" s="35" customFormat="1" ht="12" outlineLevel="2" x14ac:dyDescent="0.2">
      <c r="F508" s="36">
        <v>8</v>
      </c>
      <c r="G508" s="37" t="s">
        <v>29</v>
      </c>
      <c r="H508" s="38" t="s">
        <v>198</v>
      </c>
      <c r="I508" s="38"/>
      <c r="J508" s="39" t="s">
        <v>199</v>
      </c>
      <c r="K508" s="37" t="s">
        <v>32</v>
      </c>
      <c r="L508" s="40">
        <v>63.01</v>
      </c>
      <c r="M508" s="41">
        <v>0</v>
      </c>
      <c r="N508" s="40">
        <f>L508*(1+M508/100)</f>
        <v>63.01</v>
      </c>
      <c r="O508" s="95"/>
      <c r="P508" s="42">
        <f>N508*O508</f>
        <v>0</v>
      </c>
      <c r="Q508" s="43">
        <v>1.54E-2</v>
      </c>
      <c r="R508" s="44">
        <f>N508*Q508</f>
        <v>0.97035400000000005</v>
      </c>
      <c r="S508" s="43"/>
      <c r="T508" s="44">
        <f>N508*S508</f>
        <v>0</v>
      </c>
      <c r="U508" s="42">
        <v>21</v>
      </c>
      <c r="V508" s="42">
        <f>P508*(U508/100)</f>
        <v>0</v>
      </c>
      <c r="W508" s="42">
        <f>P508+V508</f>
        <v>0</v>
      </c>
      <c r="X508" s="39"/>
      <c r="Y508" s="38" t="s">
        <v>703</v>
      </c>
      <c r="Z508" s="38" t="s">
        <v>182</v>
      </c>
    </row>
    <row r="509" spans="6:26" s="45" customFormat="1" ht="11.25" outlineLevel="3" x14ac:dyDescent="0.25">
      <c r="F509" s="46"/>
      <c r="G509" s="47"/>
      <c r="H509" s="47"/>
      <c r="I509" s="47"/>
      <c r="J509" s="48" t="s">
        <v>755</v>
      </c>
      <c r="K509" s="47"/>
      <c r="L509" s="49">
        <v>63.01</v>
      </c>
      <c r="M509" s="50"/>
      <c r="N509" s="51"/>
      <c r="O509" s="50"/>
      <c r="P509" s="52"/>
      <c r="Q509" s="53"/>
      <c r="R509" s="50"/>
      <c r="S509" s="50"/>
      <c r="T509" s="50"/>
      <c r="U509" s="54" t="s">
        <v>22</v>
      </c>
      <c r="V509" s="50"/>
      <c r="W509" s="50"/>
      <c r="X509" s="48"/>
      <c r="Y509" s="47"/>
      <c r="Z509" s="47"/>
    </row>
    <row r="510" spans="6:26" s="35" customFormat="1" ht="12" outlineLevel="2" x14ac:dyDescent="0.2">
      <c r="F510" s="36">
        <v>9</v>
      </c>
      <c r="G510" s="37" t="s">
        <v>29</v>
      </c>
      <c r="H510" s="38" t="s">
        <v>201</v>
      </c>
      <c r="I510" s="38"/>
      <c r="J510" s="39" t="s">
        <v>202</v>
      </c>
      <c r="K510" s="37" t="s">
        <v>32</v>
      </c>
      <c r="L510" s="40">
        <v>291.56750000000005</v>
      </c>
      <c r="M510" s="41">
        <v>0</v>
      </c>
      <c r="N510" s="40">
        <f>L510*(1+M510/100)</f>
        <v>291.56750000000005</v>
      </c>
      <c r="O510" s="95"/>
      <c r="P510" s="42">
        <f>N510*O510</f>
        <v>0</v>
      </c>
      <c r="Q510" s="43">
        <v>1.8380000000000001E-2</v>
      </c>
      <c r="R510" s="44">
        <f>N510*Q510</f>
        <v>5.359010650000001</v>
      </c>
      <c r="S510" s="43"/>
      <c r="T510" s="44">
        <f>N510*S510</f>
        <v>0</v>
      </c>
      <c r="U510" s="42">
        <v>21</v>
      </c>
      <c r="V510" s="42">
        <f>P510*(U510/100)</f>
        <v>0</v>
      </c>
      <c r="W510" s="42">
        <f>P510+V510</f>
        <v>0</v>
      </c>
      <c r="X510" s="39"/>
      <c r="Y510" s="38" t="s">
        <v>703</v>
      </c>
      <c r="Z510" s="38" t="s">
        <v>182</v>
      </c>
    </row>
    <row r="511" spans="6:26" s="45" customFormat="1" ht="22.5" outlineLevel="3" x14ac:dyDescent="0.25">
      <c r="F511" s="46"/>
      <c r="G511" s="47"/>
      <c r="H511" s="47"/>
      <c r="I511" s="47"/>
      <c r="J511" s="48" t="s">
        <v>756</v>
      </c>
      <c r="K511" s="47"/>
      <c r="L511" s="49">
        <v>354.57750000000004</v>
      </c>
      <c r="M511" s="50"/>
      <c r="N511" s="51"/>
      <c r="O511" s="50"/>
      <c r="P511" s="52"/>
      <c r="Q511" s="53"/>
      <c r="R511" s="50"/>
      <c r="S511" s="50"/>
      <c r="T511" s="50"/>
      <c r="U511" s="54" t="s">
        <v>22</v>
      </c>
      <c r="V511" s="50"/>
      <c r="W511" s="50"/>
      <c r="X511" s="48"/>
      <c r="Y511" s="47"/>
      <c r="Z511" s="47"/>
    </row>
    <row r="512" spans="6:26" s="45" customFormat="1" ht="11.25" outlineLevel="3" x14ac:dyDescent="0.25">
      <c r="F512" s="46"/>
      <c r="G512" s="47"/>
      <c r="H512" s="47"/>
      <c r="I512" s="47"/>
      <c r="J512" s="48" t="s">
        <v>757</v>
      </c>
      <c r="K512" s="47"/>
      <c r="L512" s="49">
        <v>-63.01</v>
      </c>
      <c r="M512" s="50"/>
      <c r="N512" s="51"/>
      <c r="O512" s="50"/>
      <c r="P512" s="52"/>
      <c r="Q512" s="53"/>
      <c r="R512" s="50"/>
      <c r="S512" s="50"/>
      <c r="T512" s="50"/>
      <c r="U512" s="54" t="s">
        <v>22</v>
      </c>
      <c r="V512" s="50"/>
      <c r="W512" s="50"/>
      <c r="X512" s="48"/>
      <c r="Y512" s="47"/>
      <c r="Z512" s="47"/>
    </row>
    <row r="513" spans="6:26" s="35" customFormat="1" ht="12" outlineLevel="2" x14ac:dyDescent="0.2">
      <c r="F513" s="36">
        <v>10</v>
      </c>
      <c r="G513" s="37" t="s">
        <v>29</v>
      </c>
      <c r="H513" s="38" t="s">
        <v>206</v>
      </c>
      <c r="I513" s="38"/>
      <c r="J513" s="39" t="s">
        <v>207</v>
      </c>
      <c r="K513" s="37" t="s">
        <v>32</v>
      </c>
      <c r="L513" s="40">
        <v>10.0725</v>
      </c>
      <c r="M513" s="41">
        <v>0</v>
      </c>
      <c r="N513" s="40">
        <f>L513*(1+M513/100)</f>
        <v>10.0725</v>
      </c>
      <c r="O513" s="95"/>
      <c r="P513" s="42">
        <f>N513*O513</f>
        <v>0</v>
      </c>
      <c r="Q513" s="43">
        <v>3.3579999999999999E-2</v>
      </c>
      <c r="R513" s="44">
        <f>N513*Q513</f>
        <v>0.33823454999999997</v>
      </c>
      <c r="S513" s="43"/>
      <c r="T513" s="44">
        <f>N513*S513</f>
        <v>0</v>
      </c>
      <c r="U513" s="42">
        <v>21</v>
      </c>
      <c r="V513" s="42">
        <f>P513*(U513/100)</f>
        <v>0</v>
      </c>
      <c r="W513" s="42">
        <f>P513+V513</f>
        <v>0</v>
      </c>
      <c r="X513" s="39"/>
      <c r="Y513" s="38" t="s">
        <v>703</v>
      </c>
      <c r="Z513" s="38" t="s">
        <v>182</v>
      </c>
    </row>
    <row r="514" spans="6:26" s="45" customFormat="1" ht="11.25" outlineLevel="3" x14ac:dyDescent="0.25">
      <c r="F514" s="46"/>
      <c r="G514" s="47"/>
      <c r="H514" s="47"/>
      <c r="I514" s="47"/>
      <c r="J514" s="48" t="s">
        <v>751</v>
      </c>
      <c r="K514" s="47"/>
      <c r="L514" s="49">
        <v>10.0725</v>
      </c>
      <c r="M514" s="50"/>
      <c r="N514" s="51"/>
      <c r="O514" s="50"/>
      <c r="P514" s="52"/>
      <c r="Q514" s="53"/>
      <c r="R514" s="50"/>
      <c r="S514" s="50"/>
      <c r="T514" s="50"/>
      <c r="U514" s="54" t="s">
        <v>22</v>
      </c>
      <c r="V514" s="50"/>
      <c r="W514" s="50"/>
      <c r="X514" s="48"/>
      <c r="Y514" s="47"/>
      <c r="Z514" s="47"/>
    </row>
    <row r="515" spans="6:26" s="35" customFormat="1" ht="24" outlineLevel="2" x14ac:dyDescent="0.2">
      <c r="F515" s="36">
        <v>11</v>
      </c>
      <c r="G515" s="37" t="s">
        <v>29</v>
      </c>
      <c r="H515" s="38" t="s">
        <v>208</v>
      </c>
      <c r="I515" s="38"/>
      <c r="J515" s="39" t="s">
        <v>209</v>
      </c>
      <c r="K515" s="37" t="s">
        <v>32</v>
      </c>
      <c r="L515" s="40">
        <v>189.35275000000001</v>
      </c>
      <c r="M515" s="41">
        <v>0</v>
      </c>
      <c r="N515" s="40">
        <f>L515*(1+M515/100)</f>
        <v>189.35275000000001</v>
      </c>
      <c r="O515" s="95"/>
      <c r="P515" s="42">
        <f>N515*O515</f>
        <v>0</v>
      </c>
      <c r="Q515" s="43">
        <v>8.6E-3</v>
      </c>
      <c r="R515" s="44">
        <f>N515*Q515</f>
        <v>1.6284336500000001</v>
      </c>
      <c r="S515" s="43"/>
      <c r="T515" s="44">
        <f>N515*S515</f>
        <v>0</v>
      </c>
      <c r="U515" s="42">
        <v>21</v>
      </c>
      <c r="V515" s="42">
        <f>P515*(U515/100)</f>
        <v>0</v>
      </c>
      <c r="W515" s="42">
        <f>P515+V515</f>
        <v>0</v>
      </c>
      <c r="X515" s="39"/>
      <c r="Y515" s="38" t="s">
        <v>703</v>
      </c>
      <c r="Z515" s="38" t="s">
        <v>182</v>
      </c>
    </row>
    <row r="516" spans="6:26" s="45" customFormat="1" ht="11.25" outlineLevel="3" x14ac:dyDescent="0.25">
      <c r="F516" s="46"/>
      <c r="G516" s="47"/>
      <c r="H516" s="47"/>
      <c r="I516" s="47"/>
      <c r="J516" s="48" t="s">
        <v>758</v>
      </c>
      <c r="K516" s="47"/>
      <c r="L516" s="49">
        <v>229.66775000000001</v>
      </c>
      <c r="M516" s="50"/>
      <c r="N516" s="51"/>
      <c r="O516" s="50"/>
      <c r="P516" s="52"/>
      <c r="Q516" s="53"/>
      <c r="R516" s="50"/>
      <c r="S516" s="50"/>
      <c r="T516" s="50"/>
      <c r="U516" s="54" t="s">
        <v>22</v>
      </c>
      <c r="V516" s="50"/>
      <c r="W516" s="50"/>
      <c r="X516" s="48"/>
      <c r="Y516" s="47"/>
      <c r="Z516" s="47"/>
    </row>
    <row r="517" spans="6:26" s="45" customFormat="1" ht="11.25" outlineLevel="3" x14ac:dyDescent="0.25">
      <c r="F517" s="46"/>
      <c r="G517" s="47"/>
      <c r="H517" s="47"/>
      <c r="I517" s="47"/>
      <c r="J517" s="48" t="s">
        <v>759</v>
      </c>
      <c r="K517" s="47"/>
      <c r="L517" s="49">
        <v>-14.899999999999999</v>
      </c>
      <c r="M517" s="50"/>
      <c r="N517" s="51"/>
      <c r="O517" s="50"/>
      <c r="P517" s="52"/>
      <c r="Q517" s="53"/>
      <c r="R517" s="50"/>
      <c r="S517" s="50"/>
      <c r="T517" s="50"/>
      <c r="U517" s="54" t="s">
        <v>22</v>
      </c>
      <c r="V517" s="50"/>
      <c r="W517" s="50"/>
      <c r="X517" s="48"/>
      <c r="Y517" s="47"/>
      <c r="Z517" s="47"/>
    </row>
    <row r="518" spans="6:26" s="45" customFormat="1" ht="11.25" outlineLevel="3" x14ac:dyDescent="0.25">
      <c r="F518" s="46"/>
      <c r="G518" s="47"/>
      <c r="H518" s="47"/>
      <c r="I518" s="47"/>
      <c r="J518" s="48" t="s">
        <v>760</v>
      </c>
      <c r="K518" s="47"/>
      <c r="L518" s="49">
        <v>-25.414999999999999</v>
      </c>
      <c r="M518" s="50"/>
      <c r="N518" s="51"/>
      <c r="O518" s="50"/>
      <c r="P518" s="52"/>
      <c r="Q518" s="53"/>
      <c r="R518" s="50"/>
      <c r="S518" s="50"/>
      <c r="T518" s="50"/>
      <c r="U518" s="54" t="s">
        <v>22</v>
      </c>
      <c r="V518" s="50"/>
      <c r="W518" s="50"/>
      <c r="X518" s="48"/>
      <c r="Y518" s="47"/>
      <c r="Z518" s="47"/>
    </row>
    <row r="519" spans="6:26" s="35" customFormat="1" ht="24" outlineLevel="2" x14ac:dyDescent="0.2">
      <c r="F519" s="36">
        <v>12</v>
      </c>
      <c r="G519" s="37" t="s">
        <v>29</v>
      </c>
      <c r="H519" s="38" t="s">
        <v>213</v>
      </c>
      <c r="I519" s="38"/>
      <c r="J519" s="39" t="s">
        <v>214</v>
      </c>
      <c r="K519" s="37" t="s">
        <v>60</v>
      </c>
      <c r="L519" s="40">
        <v>67.150000000000006</v>
      </c>
      <c r="M519" s="41">
        <v>0</v>
      </c>
      <c r="N519" s="40">
        <f>L519*(1+M519/100)</f>
        <v>67.150000000000006</v>
      </c>
      <c r="O519" s="95"/>
      <c r="P519" s="42">
        <f>N519*O519</f>
        <v>0</v>
      </c>
      <c r="Q519" s="43">
        <v>1.7600000000000001E-3</v>
      </c>
      <c r="R519" s="44">
        <f>N519*Q519</f>
        <v>0.11818400000000001</v>
      </c>
      <c r="S519" s="43"/>
      <c r="T519" s="44">
        <f>N519*S519</f>
        <v>0</v>
      </c>
      <c r="U519" s="42">
        <v>21</v>
      </c>
      <c r="V519" s="42">
        <f>P519*(U519/100)</f>
        <v>0</v>
      </c>
      <c r="W519" s="42">
        <f>P519+V519</f>
        <v>0</v>
      </c>
      <c r="X519" s="39"/>
      <c r="Y519" s="38" t="s">
        <v>703</v>
      </c>
      <c r="Z519" s="38" t="s">
        <v>182</v>
      </c>
    </row>
    <row r="520" spans="6:26" s="45" customFormat="1" ht="11.25" outlineLevel="3" x14ac:dyDescent="0.25">
      <c r="F520" s="46"/>
      <c r="G520" s="47"/>
      <c r="H520" s="47"/>
      <c r="I520" s="47"/>
      <c r="J520" s="48" t="s">
        <v>761</v>
      </c>
      <c r="K520" s="47"/>
      <c r="L520" s="49">
        <v>67.150000000000006</v>
      </c>
      <c r="M520" s="50"/>
      <c r="N520" s="51"/>
      <c r="O520" s="50"/>
      <c r="P520" s="52"/>
      <c r="Q520" s="53"/>
      <c r="R520" s="50"/>
      <c r="S520" s="50"/>
      <c r="T520" s="50"/>
      <c r="U520" s="54" t="s">
        <v>22</v>
      </c>
      <c r="V520" s="50"/>
      <c r="W520" s="50"/>
      <c r="X520" s="48"/>
      <c r="Y520" s="47"/>
      <c r="Z520" s="47"/>
    </row>
    <row r="521" spans="6:26" s="35" customFormat="1" ht="12" outlineLevel="2" x14ac:dyDescent="0.2">
      <c r="F521" s="36">
        <v>13</v>
      </c>
      <c r="G521" s="37" t="s">
        <v>29</v>
      </c>
      <c r="H521" s="38" t="s">
        <v>219</v>
      </c>
      <c r="I521" s="38"/>
      <c r="J521" s="39" t="s">
        <v>220</v>
      </c>
      <c r="K521" s="37" t="s">
        <v>60</v>
      </c>
      <c r="L521" s="40">
        <v>62.215000000000003</v>
      </c>
      <c r="M521" s="41">
        <v>0</v>
      </c>
      <c r="N521" s="40">
        <f>L521*(1+M521/100)</f>
        <v>62.215000000000003</v>
      </c>
      <c r="O521" s="95"/>
      <c r="P521" s="42">
        <f>N521*O521</f>
        <v>0</v>
      </c>
      <c r="Q521" s="43">
        <v>3.0000000000000001E-5</v>
      </c>
      <c r="R521" s="44">
        <f>N521*Q521</f>
        <v>1.8664500000000002E-3</v>
      </c>
      <c r="S521" s="43"/>
      <c r="T521" s="44">
        <f>N521*S521</f>
        <v>0</v>
      </c>
      <c r="U521" s="42">
        <v>21</v>
      </c>
      <c r="V521" s="42">
        <f>P521*(U521/100)</f>
        <v>0</v>
      </c>
      <c r="W521" s="42">
        <f>P521+V521</f>
        <v>0</v>
      </c>
      <c r="X521" s="39"/>
      <c r="Y521" s="38" t="s">
        <v>703</v>
      </c>
      <c r="Z521" s="38" t="s">
        <v>182</v>
      </c>
    </row>
    <row r="522" spans="6:26" s="45" customFormat="1" ht="11.25" outlineLevel="3" x14ac:dyDescent="0.25">
      <c r="F522" s="46"/>
      <c r="G522" s="47"/>
      <c r="H522" s="47"/>
      <c r="I522" s="47"/>
      <c r="J522" s="48" t="s">
        <v>762</v>
      </c>
      <c r="K522" s="47"/>
      <c r="L522" s="49">
        <v>62.215000000000003</v>
      </c>
      <c r="M522" s="50"/>
      <c r="N522" s="51"/>
      <c r="O522" s="50"/>
      <c r="P522" s="52"/>
      <c r="Q522" s="53"/>
      <c r="R522" s="50"/>
      <c r="S522" s="50"/>
      <c r="T522" s="50"/>
      <c r="U522" s="54" t="s">
        <v>22</v>
      </c>
      <c r="V522" s="50"/>
      <c r="W522" s="50"/>
      <c r="X522" s="48"/>
      <c r="Y522" s="47"/>
      <c r="Z522" s="47"/>
    </row>
    <row r="523" spans="6:26" s="35" customFormat="1" ht="12" outlineLevel="2" x14ac:dyDescent="0.2">
      <c r="F523" s="36">
        <v>14</v>
      </c>
      <c r="G523" s="37" t="s">
        <v>29</v>
      </c>
      <c r="H523" s="38" t="s">
        <v>222</v>
      </c>
      <c r="I523" s="38"/>
      <c r="J523" s="39" t="s">
        <v>223</v>
      </c>
      <c r="K523" s="37" t="s">
        <v>60</v>
      </c>
      <c r="L523" s="40">
        <v>15.2</v>
      </c>
      <c r="M523" s="41">
        <v>0</v>
      </c>
      <c r="N523" s="40">
        <f>L523*(1+M523/100)</f>
        <v>15.2</v>
      </c>
      <c r="O523" s="95"/>
      <c r="P523" s="42">
        <f>N523*O523</f>
        <v>0</v>
      </c>
      <c r="Q523" s="43">
        <v>2.5000000000000001E-4</v>
      </c>
      <c r="R523" s="44">
        <f>N523*Q523</f>
        <v>3.8E-3</v>
      </c>
      <c r="S523" s="43"/>
      <c r="T523" s="44">
        <f>N523*S523</f>
        <v>0</v>
      </c>
      <c r="U523" s="42">
        <v>21</v>
      </c>
      <c r="V523" s="42">
        <f>P523*(U523/100)</f>
        <v>0</v>
      </c>
      <c r="W523" s="42">
        <f>P523+V523</f>
        <v>0</v>
      </c>
      <c r="X523" s="39"/>
      <c r="Y523" s="38" t="s">
        <v>703</v>
      </c>
      <c r="Z523" s="38" t="s">
        <v>182</v>
      </c>
    </row>
    <row r="524" spans="6:26" s="45" customFormat="1" ht="11.25" outlineLevel="3" x14ac:dyDescent="0.25">
      <c r="F524" s="46"/>
      <c r="G524" s="47"/>
      <c r="H524" s="47"/>
      <c r="I524" s="47"/>
      <c r="J524" s="48" t="s">
        <v>763</v>
      </c>
      <c r="K524" s="47"/>
      <c r="L524" s="49">
        <v>15.2</v>
      </c>
      <c r="M524" s="50"/>
      <c r="N524" s="51"/>
      <c r="O524" s="50"/>
      <c r="P524" s="52"/>
      <c r="Q524" s="53"/>
      <c r="R524" s="50"/>
      <c r="S524" s="50"/>
      <c r="T524" s="50"/>
      <c r="U524" s="54" t="s">
        <v>22</v>
      </c>
      <c r="V524" s="50"/>
      <c r="W524" s="50"/>
      <c r="X524" s="48"/>
      <c r="Y524" s="47"/>
      <c r="Z524" s="47"/>
    </row>
    <row r="525" spans="6:26" s="35" customFormat="1" ht="12" outlineLevel="2" x14ac:dyDescent="0.2">
      <c r="F525" s="36">
        <v>15</v>
      </c>
      <c r="G525" s="37" t="s">
        <v>29</v>
      </c>
      <c r="H525" s="38" t="s">
        <v>225</v>
      </c>
      <c r="I525" s="38"/>
      <c r="J525" s="39" t="s">
        <v>226</v>
      </c>
      <c r="K525" s="37" t="s">
        <v>32</v>
      </c>
      <c r="L525" s="40">
        <v>199.42600000000002</v>
      </c>
      <c r="M525" s="41">
        <v>0</v>
      </c>
      <c r="N525" s="40">
        <f>L525*(1+M525/100)</f>
        <v>199.42600000000002</v>
      </c>
      <c r="O525" s="95"/>
      <c r="P525" s="42">
        <f>N525*O525</f>
        <v>0</v>
      </c>
      <c r="Q525" s="43">
        <v>2.6800000000000001E-3</v>
      </c>
      <c r="R525" s="44">
        <f>N525*Q525</f>
        <v>0.53446168000000005</v>
      </c>
      <c r="S525" s="43"/>
      <c r="T525" s="44">
        <f>N525*S525</f>
        <v>0</v>
      </c>
      <c r="U525" s="42">
        <v>21</v>
      </c>
      <c r="V525" s="42">
        <f>P525*(U525/100)</f>
        <v>0</v>
      </c>
      <c r="W525" s="42">
        <f>P525+V525</f>
        <v>0</v>
      </c>
      <c r="X525" s="39"/>
      <c r="Y525" s="38" t="s">
        <v>703</v>
      </c>
      <c r="Z525" s="38" t="s">
        <v>182</v>
      </c>
    </row>
    <row r="526" spans="6:26" s="45" customFormat="1" ht="11.25" outlineLevel="3" x14ac:dyDescent="0.25">
      <c r="F526" s="46"/>
      <c r="G526" s="47"/>
      <c r="H526" s="47"/>
      <c r="I526" s="47"/>
      <c r="J526" s="48" t="s">
        <v>764</v>
      </c>
      <c r="K526" s="47"/>
      <c r="L526" s="49">
        <v>199.42600000000002</v>
      </c>
      <c r="M526" s="50"/>
      <c r="N526" s="51"/>
      <c r="O526" s="50"/>
      <c r="P526" s="52"/>
      <c r="Q526" s="53"/>
      <c r="R526" s="50"/>
      <c r="S526" s="50"/>
      <c r="T526" s="50"/>
      <c r="U526" s="54" t="s">
        <v>22</v>
      </c>
      <c r="V526" s="50"/>
      <c r="W526" s="50"/>
      <c r="X526" s="48"/>
      <c r="Y526" s="47"/>
      <c r="Z526" s="47"/>
    </row>
    <row r="527" spans="6:26" s="35" customFormat="1" ht="12" outlineLevel="2" x14ac:dyDescent="0.2">
      <c r="F527" s="36">
        <v>16</v>
      </c>
      <c r="G527" s="37" t="s">
        <v>29</v>
      </c>
      <c r="H527" s="38" t="s">
        <v>228</v>
      </c>
      <c r="I527" s="38"/>
      <c r="J527" s="39" t="s">
        <v>229</v>
      </c>
      <c r="K527" s="37" t="s">
        <v>32</v>
      </c>
      <c r="L527" s="40">
        <v>40.314999999999998</v>
      </c>
      <c r="M527" s="41">
        <v>0</v>
      </c>
      <c r="N527" s="40">
        <f>L527*(1+M527/100)</f>
        <v>40.314999999999998</v>
      </c>
      <c r="O527" s="95"/>
      <c r="P527" s="42">
        <f>N527*O527</f>
        <v>0</v>
      </c>
      <c r="Q527" s="43">
        <v>1.2E-4</v>
      </c>
      <c r="R527" s="44">
        <f>N527*Q527</f>
        <v>4.8377999999999997E-3</v>
      </c>
      <c r="S527" s="43"/>
      <c r="T527" s="44">
        <f>N527*S527</f>
        <v>0</v>
      </c>
      <c r="U527" s="42">
        <v>21</v>
      </c>
      <c r="V527" s="42">
        <f>P527*(U527/100)</f>
        <v>0</v>
      </c>
      <c r="W527" s="42">
        <f>P527+V527</f>
        <v>0</v>
      </c>
      <c r="X527" s="39"/>
      <c r="Y527" s="38" t="s">
        <v>703</v>
      </c>
      <c r="Z527" s="38" t="s">
        <v>182</v>
      </c>
    </row>
    <row r="528" spans="6:26" s="45" customFormat="1" ht="11.25" outlineLevel="3" x14ac:dyDescent="0.25">
      <c r="F528" s="46"/>
      <c r="G528" s="47"/>
      <c r="H528" s="47"/>
      <c r="I528" s="47"/>
      <c r="J528" s="48" t="s">
        <v>765</v>
      </c>
      <c r="K528" s="47"/>
      <c r="L528" s="49">
        <v>14.899999999999999</v>
      </c>
      <c r="M528" s="50"/>
      <c r="N528" s="51"/>
      <c r="O528" s="50"/>
      <c r="P528" s="52"/>
      <c r="Q528" s="53"/>
      <c r="R528" s="50"/>
      <c r="S528" s="50"/>
      <c r="T528" s="50"/>
      <c r="U528" s="54" t="s">
        <v>22</v>
      </c>
      <c r="V528" s="50"/>
      <c r="W528" s="50"/>
      <c r="X528" s="48"/>
      <c r="Y528" s="47"/>
      <c r="Z528" s="47"/>
    </row>
    <row r="529" spans="6:26" s="45" customFormat="1" ht="11.25" outlineLevel="3" x14ac:dyDescent="0.25">
      <c r="F529" s="46"/>
      <c r="G529" s="47"/>
      <c r="H529" s="47"/>
      <c r="I529" s="47"/>
      <c r="J529" s="48" t="s">
        <v>766</v>
      </c>
      <c r="K529" s="47"/>
      <c r="L529" s="49">
        <v>5.915</v>
      </c>
      <c r="M529" s="50"/>
      <c r="N529" s="51"/>
      <c r="O529" s="50"/>
      <c r="P529" s="52"/>
      <c r="Q529" s="53"/>
      <c r="R529" s="50"/>
      <c r="S529" s="50"/>
      <c r="T529" s="50"/>
      <c r="U529" s="54" t="s">
        <v>22</v>
      </c>
      <c r="V529" s="50"/>
      <c r="W529" s="50"/>
      <c r="X529" s="48"/>
      <c r="Y529" s="47"/>
      <c r="Z529" s="47"/>
    </row>
    <row r="530" spans="6:26" s="45" customFormat="1" ht="11.25" outlineLevel="3" x14ac:dyDescent="0.25">
      <c r="F530" s="46"/>
      <c r="G530" s="47"/>
      <c r="H530" s="47"/>
      <c r="I530" s="47"/>
      <c r="J530" s="48" t="s">
        <v>767</v>
      </c>
      <c r="K530" s="47"/>
      <c r="L530" s="49">
        <v>19.5</v>
      </c>
      <c r="M530" s="50"/>
      <c r="N530" s="51"/>
      <c r="O530" s="50"/>
      <c r="P530" s="52"/>
      <c r="Q530" s="53"/>
      <c r="R530" s="50"/>
      <c r="S530" s="50"/>
      <c r="T530" s="50"/>
      <c r="U530" s="54" t="s">
        <v>22</v>
      </c>
      <c r="V530" s="50"/>
      <c r="W530" s="50"/>
      <c r="X530" s="48"/>
      <c r="Y530" s="47"/>
      <c r="Z530" s="47"/>
    </row>
    <row r="531" spans="6:26" s="35" customFormat="1" ht="12" outlineLevel="2" x14ac:dyDescent="0.2">
      <c r="F531" s="36">
        <v>17</v>
      </c>
      <c r="G531" s="37" t="s">
        <v>66</v>
      </c>
      <c r="H531" s="38" t="s">
        <v>232</v>
      </c>
      <c r="I531" s="38"/>
      <c r="J531" s="39" t="s">
        <v>233</v>
      </c>
      <c r="K531" s="37" t="s">
        <v>60</v>
      </c>
      <c r="L531" s="40">
        <v>15.2</v>
      </c>
      <c r="M531" s="41">
        <v>0</v>
      </c>
      <c r="N531" s="40">
        <f>L531*(1+M531/100)</f>
        <v>15.2</v>
      </c>
      <c r="O531" s="95"/>
      <c r="P531" s="42">
        <f>N531*O531</f>
        <v>0</v>
      </c>
      <c r="Q531" s="43">
        <v>1E-4</v>
      </c>
      <c r="R531" s="44">
        <f>N531*Q531</f>
        <v>1.5200000000000001E-3</v>
      </c>
      <c r="S531" s="43"/>
      <c r="T531" s="44">
        <f>N531*S531</f>
        <v>0</v>
      </c>
      <c r="U531" s="42">
        <v>21</v>
      </c>
      <c r="V531" s="42">
        <f>P531*(U531/100)</f>
        <v>0</v>
      </c>
      <c r="W531" s="42">
        <f>P531+V531</f>
        <v>0</v>
      </c>
      <c r="X531" s="39"/>
      <c r="Y531" s="38" t="s">
        <v>703</v>
      </c>
      <c r="Z531" s="38" t="s">
        <v>182</v>
      </c>
    </row>
    <row r="532" spans="6:26" s="35" customFormat="1" ht="24" outlineLevel="2" x14ac:dyDescent="0.2">
      <c r="F532" s="36">
        <v>18</v>
      </c>
      <c r="G532" s="37" t="s">
        <v>29</v>
      </c>
      <c r="H532" s="38" t="s">
        <v>234</v>
      </c>
      <c r="I532" s="38"/>
      <c r="J532" s="39" t="s">
        <v>235</v>
      </c>
      <c r="K532" s="37" t="s">
        <v>38</v>
      </c>
      <c r="L532" s="40">
        <v>8.8150000000000013</v>
      </c>
      <c r="M532" s="41">
        <v>0</v>
      </c>
      <c r="N532" s="40">
        <f>L532*(1+M532/100)</f>
        <v>8.8150000000000013</v>
      </c>
      <c r="O532" s="95"/>
      <c r="P532" s="42">
        <f>N532*O532</f>
        <v>0</v>
      </c>
      <c r="Q532" s="43">
        <v>2.2563399999999998</v>
      </c>
      <c r="R532" s="44">
        <f>N532*Q532</f>
        <v>19.889637100000002</v>
      </c>
      <c r="S532" s="43"/>
      <c r="T532" s="44">
        <f>N532*S532</f>
        <v>0</v>
      </c>
      <c r="U532" s="42">
        <v>21</v>
      </c>
      <c r="V532" s="42">
        <f>P532*(U532/100)</f>
        <v>0</v>
      </c>
      <c r="W532" s="42">
        <f>P532+V532</f>
        <v>0</v>
      </c>
      <c r="X532" s="39"/>
      <c r="Y532" s="38" t="s">
        <v>703</v>
      </c>
      <c r="Z532" s="38" t="s">
        <v>182</v>
      </c>
    </row>
    <row r="533" spans="6:26" s="45" customFormat="1" ht="11.25" outlineLevel="3" x14ac:dyDescent="0.25">
      <c r="F533" s="46"/>
      <c r="G533" s="47"/>
      <c r="H533" s="47"/>
      <c r="I533" s="47"/>
      <c r="J533" s="48" t="s">
        <v>768</v>
      </c>
      <c r="K533" s="47"/>
      <c r="L533" s="49">
        <v>8.8150000000000013</v>
      </c>
      <c r="M533" s="50"/>
      <c r="N533" s="51"/>
      <c r="O533" s="50"/>
      <c r="P533" s="52"/>
      <c r="Q533" s="53"/>
      <c r="R533" s="50"/>
      <c r="S533" s="50"/>
      <c r="T533" s="50"/>
      <c r="U533" s="54" t="s">
        <v>22</v>
      </c>
      <c r="V533" s="50"/>
      <c r="W533" s="50"/>
      <c r="X533" s="48"/>
      <c r="Y533" s="47"/>
      <c r="Z533" s="47"/>
    </row>
    <row r="534" spans="6:26" s="35" customFormat="1" ht="24" outlineLevel="2" x14ac:dyDescent="0.2">
      <c r="F534" s="36">
        <v>19</v>
      </c>
      <c r="G534" s="37" t="s">
        <v>29</v>
      </c>
      <c r="H534" s="38" t="s">
        <v>237</v>
      </c>
      <c r="I534" s="38"/>
      <c r="J534" s="39" t="s">
        <v>238</v>
      </c>
      <c r="K534" s="37" t="s">
        <v>38</v>
      </c>
      <c r="L534" s="40">
        <v>38.638323749999998</v>
      </c>
      <c r="M534" s="41">
        <v>0</v>
      </c>
      <c r="N534" s="40">
        <f>L534*(1+M534/100)</f>
        <v>38.638323749999998</v>
      </c>
      <c r="O534" s="95"/>
      <c r="P534" s="42">
        <f>N534*O534</f>
        <v>0</v>
      </c>
      <c r="Q534" s="43">
        <v>2.2563399999999998</v>
      </c>
      <c r="R534" s="44">
        <f>N534*Q534</f>
        <v>87.181195410074992</v>
      </c>
      <c r="S534" s="43"/>
      <c r="T534" s="44">
        <f>N534*S534</f>
        <v>0</v>
      </c>
      <c r="U534" s="42">
        <v>21</v>
      </c>
      <c r="V534" s="42">
        <f>P534*(U534/100)</f>
        <v>0</v>
      </c>
      <c r="W534" s="42">
        <f>P534+V534</f>
        <v>0</v>
      </c>
      <c r="X534" s="39"/>
      <c r="Y534" s="38" t="s">
        <v>703</v>
      </c>
      <c r="Z534" s="38" t="s">
        <v>182</v>
      </c>
    </row>
    <row r="535" spans="6:26" s="45" customFormat="1" ht="22.5" outlineLevel="3" x14ac:dyDescent="0.25">
      <c r="F535" s="46"/>
      <c r="G535" s="47"/>
      <c r="H535" s="47"/>
      <c r="I535" s="47"/>
      <c r="J535" s="48" t="s">
        <v>769</v>
      </c>
      <c r="K535" s="47"/>
      <c r="L535" s="49">
        <v>38.638323749999998</v>
      </c>
      <c r="M535" s="50"/>
      <c r="N535" s="51"/>
      <c r="O535" s="50"/>
      <c r="P535" s="52"/>
      <c r="Q535" s="53"/>
      <c r="R535" s="50"/>
      <c r="S535" s="50"/>
      <c r="T535" s="50"/>
      <c r="U535" s="54" t="s">
        <v>22</v>
      </c>
      <c r="V535" s="50"/>
      <c r="W535" s="50"/>
      <c r="X535" s="48"/>
      <c r="Y535" s="47"/>
      <c r="Z535" s="47"/>
    </row>
    <row r="536" spans="6:26" s="35" customFormat="1" ht="24" outlineLevel="2" x14ac:dyDescent="0.2">
      <c r="F536" s="36">
        <v>20</v>
      </c>
      <c r="G536" s="37" t="s">
        <v>29</v>
      </c>
      <c r="H536" s="38" t="s">
        <v>240</v>
      </c>
      <c r="I536" s="38"/>
      <c r="J536" s="39" t="s">
        <v>241</v>
      </c>
      <c r="K536" s="37" t="s">
        <v>38</v>
      </c>
      <c r="L536" s="40">
        <v>4.915</v>
      </c>
      <c r="M536" s="41">
        <v>0</v>
      </c>
      <c r="N536" s="40">
        <f>L536*(1+M536/100)</f>
        <v>4.915</v>
      </c>
      <c r="O536" s="95"/>
      <c r="P536" s="42">
        <f>N536*O536</f>
        <v>0</v>
      </c>
      <c r="Q536" s="43"/>
      <c r="R536" s="44">
        <f>N536*Q536</f>
        <v>0</v>
      </c>
      <c r="S536" s="43"/>
      <c r="T536" s="44">
        <f>N536*S536</f>
        <v>0</v>
      </c>
      <c r="U536" s="42">
        <v>21</v>
      </c>
      <c r="V536" s="42">
        <f>P536*(U536/100)</f>
        <v>0</v>
      </c>
      <c r="W536" s="42">
        <f>P536+V536</f>
        <v>0</v>
      </c>
      <c r="X536" s="39"/>
      <c r="Y536" s="38" t="s">
        <v>703</v>
      </c>
      <c r="Z536" s="38" t="s">
        <v>182</v>
      </c>
    </row>
    <row r="537" spans="6:26" s="45" customFormat="1" ht="11.25" outlineLevel="3" x14ac:dyDescent="0.25">
      <c r="F537" s="46"/>
      <c r="G537" s="47"/>
      <c r="H537" s="47"/>
      <c r="I537" s="47"/>
      <c r="J537" s="48" t="s">
        <v>770</v>
      </c>
      <c r="K537" s="47"/>
      <c r="L537" s="49">
        <v>4.915</v>
      </c>
      <c r="M537" s="50"/>
      <c r="N537" s="51"/>
      <c r="O537" s="50"/>
      <c r="P537" s="52"/>
      <c r="Q537" s="53"/>
      <c r="R537" s="50"/>
      <c r="S537" s="50"/>
      <c r="T537" s="50"/>
      <c r="U537" s="54" t="s">
        <v>22</v>
      </c>
      <c r="V537" s="50"/>
      <c r="W537" s="50"/>
      <c r="X537" s="48"/>
      <c r="Y537" s="47"/>
      <c r="Z537" s="47"/>
    </row>
    <row r="538" spans="6:26" s="35" customFormat="1" ht="24" outlineLevel="2" x14ac:dyDescent="0.2">
      <c r="F538" s="36">
        <v>21</v>
      </c>
      <c r="G538" s="37" t="s">
        <v>29</v>
      </c>
      <c r="H538" s="38" t="s">
        <v>243</v>
      </c>
      <c r="I538" s="38"/>
      <c r="J538" s="39" t="s">
        <v>244</v>
      </c>
      <c r="K538" s="37" t="s">
        <v>38</v>
      </c>
      <c r="L538" s="40">
        <v>38.637999999999998</v>
      </c>
      <c r="M538" s="41">
        <v>0</v>
      </c>
      <c r="N538" s="40">
        <f>L538*(1+M538/100)</f>
        <v>38.637999999999998</v>
      </c>
      <c r="O538" s="95"/>
      <c r="P538" s="42">
        <f>N538*O538</f>
        <v>0</v>
      </c>
      <c r="Q538" s="43"/>
      <c r="R538" s="44">
        <f>N538*Q538</f>
        <v>0</v>
      </c>
      <c r="S538" s="43"/>
      <c r="T538" s="44">
        <f>N538*S538</f>
        <v>0</v>
      </c>
      <c r="U538" s="42">
        <v>21</v>
      </c>
      <c r="V538" s="42">
        <f>P538*(U538/100)</f>
        <v>0</v>
      </c>
      <c r="W538" s="42">
        <f>P538+V538</f>
        <v>0</v>
      </c>
      <c r="X538" s="39"/>
      <c r="Y538" s="38" t="s">
        <v>703</v>
      </c>
      <c r="Z538" s="38" t="s">
        <v>182</v>
      </c>
    </row>
    <row r="539" spans="6:26" s="35" customFormat="1" ht="12" outlineLevel="2" x14ac:dyDescent="0.2">
      <c r="F539" s="36">
        <v>22</v>
      </c>
      <c r="G539" s="37" t="s">
        <v>29</v>
      </c>
      <c r="H539" s="38" t="s">
        <v>245</v>
      </c>
      <c r="I539" s="38"/>
      <c r="J539" s="39" t="s">
        <v>246</v>
      </c>
      <c r="K539" s="37" t="s">
        <v>52</v>
      </c>
      <c r="L539" s="40">
        <v>1.12816757525</v>
      </c>
      <c r="M539" s="41">
        <v>8</v>
      </c>
      <c r="N539" s="40">
        <f>L539*(1+M539/100)</f>
        <v>1.21842098127</v>
      </c>
      <c r="O539" s="95"/>
      <c r="P539" s="42">
        <f>N539*O539</f>
        <v>0</v>
      </c>
      <c r="Q539" s="43">
        <v>1.06277</v>
      </c>
      <c r="R539" s="44">
        <f>N539*Q539</f>
        <v>1.2949012662643178</v>
      </c>
      <c r="S539" s="43"/>
      <c r="T539" s="44">
        <f>N539*S539</f>
        <v>0</v>
      </c>
      <c r="U539" s="42">
        <v>21</v>
      </c>
      <c r="V539" s="42">
        <f>P539*(U539/100)</f>
        <v>0</v>
      </c>
      <c r="W539" s="42">
        <f>P539+V539</f>
        <v>0</v>
      </c>
      <c r="X539" s="39"/>
      <c r="Y539" s="38" t="s">
        <v>703</v>
      </c>
      <c r="Z539" s="38" t="s">
        <v>182</v>
      </c>
    </row>
    <row r="540" spans="6:26" s="45" customFormat="1" ht="22.5" outlineLevel="3" x14ac:dyDescent="0.25">
      <c r="F540" s="46"/>
      <c r="G540" s="47"/>
      <c r="H540" s="47"/>
      <c r="I540" s="47"/>
      <c r="J540" s="48" t="s">
        <v>771</v>
      </c>
      <c r="K540" s="47"/>
      <c r="L540" s="49">
        <v>0.81655657525000003</v>
      </c>
      <c r="M540" s="50"/>
      <c r="N540" s="51"/>
      <c r="O540" s="50"/>
      <c r="P540" s="52"/>
      <c r="Q540" s="53"/>
      <c r="R540" s="50"/>
      <c r="S540" s="50"/>
      <c r="T540" s="50"/>
      <c r="U540" s="54" t="s">
        <v>22</v>
      </c>
      <c r="V540" s="50"/>
      <c r="W540" s="50"/>
      <c r="X540" s="48"/>
      <c r="Y540" s="47"/>
      <c r="Z540" s="47"/>
    </row>
    <row r="541" spans="6:26" s="45" customFormat="1" ht="11.25" outlineLevel="3" x14ac:dyDescent="0.25">
      <c r="F541" s="46"/>
      <c r="G541" s="47"/>
      <c r="H541" s="47"/>
      <c r="I541" s="47"/>
      <c r="J541" s="48" t="s">
        <v>772</v>
      </c>
      <c r="K541" s="47"/>
      <c r="L541" s="49">
        <v>0.31161099999999997</v>
      </c>
      <c r="M541" s="50"/>
      <c r="N541" s="51"/>
      <c r="O541" s="50"/>
      <c r="P541" s="52"/>
      <c r="Q541" s="53"/>
      <c r="R541" s="50"/>
      <c r="S541" s="50"/>
      <c r="T541" s="50"/>
      <c r="U541" s="54" t="s">
        <v>22</v>
      </c>
      <c r="V541" s="50"/>
      <c r="W541" s="50"/>
      <c r="X541" s="48"/>
      <c r="Y541" s="47"/>
      <c r="Z541" s="47"/>
    </row>
    <row r="542" spans="6:26" s="35" customFormat="1" ht="12" outlineLevel="2" x14ac:dyDescent="0.2">
      <c r="F542" s="36">
        <v>23</v>
      </c>
      <c r="G542" s="37" t="s">
        <v>29</v>
      </c>
      <c r="H542" s="38" t="s">
        <v>251</v>
      </c>
      <c r="I542" s="38"/>
      <c r="J542" s="39" t="s">
        <v>252</v>
      </c>
      <c r="K542" s="37" t="s">
        <v>38</v>
      </c>
      <c r="L542" s="40">
        <v>30.414068749999998</v>
      </c>
      <c r="M542" s="41">
        <v>0</v>
      </c>
      <c r="N542" s="40">
        <f>L542*(1+M542/100)</f>
        <v>30.414068749999998</v>
      </c>
      <c r="O542" s="95"/>
      <c r="P542" s="42">
        <f>N542*O542</f>
        <v>0</v>
      </c>
      <c r="Q542" s="43">
        <v>1.98</v>
      </c>
      <c r="R542" s="44">
        <f>N542*Q542</f>
        <v>60.219856125</v>
      </c>
      <c r="S542" s="43"/>
      <c r="T542" s="44">
        <f>N542*S542</f>
        <v>0</v>
      </c>
      <c r="U542" s="42">
        <v>21</v>
      </c>
      <c r="V542" s="42">
        <f>P542*(U542/100)</f>
        <v>0</v>
      </c>
      <c r="W542" s="42">
        <f>P542+V542</f>
        <v>0</v>
      </c>
      <c r="X542" s="39"/>
      <c r="Y542" s="38" t="s">
        <v>703</v>
      </c>
      <c r="Z542" s="38" t="s">
        <v>182</v>
      </c>
    </row>
    <row r="543" spans="6:26" s="45" customFormat="1" ht="11.25" outlineLevel="3" x14ac:dyDescent="0.25">
      <c r="F543" s="46"/>
      <c r="G543" s="47"/>
      <c r="H543" s="47"/>
      <c r="I543" s="47"/>
      <c r="J543" s="48" t="s">
        <v>773</v>
      </c>
      <c r="K543" s="47"/>
      <c r="L543" s="49">
        <v>15.878</v>
      </c>
      <c r="M543" s="50"/>
      <c r="N543" s="51"/>
      <c r="O543" s="50"/>
      <c r="P543" s="52"/>
      <c r="Q543" s="53"/>
      <c r="R543" s="50"/>
      <c r="S543" s="50"/>
      <c r="T543" s="50"/>
      <c r="U543" s="54" t="s">
        <v>22</v>
      </c>
      <c r="V543" s="50"/>
      <c r="W543" s="50"/>
      <c r="X543" s="48"/>
      <c r="Y543" s="47"/>
      <c r="Z543" s="47"/>
    </row>
    <row r="544" spans="6:26" s="45" customFormat="1" ht="11.25" outlineLevel="3" x14ac:dyDescent="0.25">
      <c r="F544" s="46"/>
      <c r="G544" s="47"/>
      <c r="H544" s="47"/>
      <c r="I544" s="47"/>
      <c r="J544" s="48" t="s">
        <v>774</v>
      </c>
      <c r="K544" s="47"/>
      <c r="L544" s="49">
        <v>14.536068749999998</v>
      </c>
      <c r="M544" s="50"/>
      <c r="N544" s="51"/>
      <c r="O544" s="50"/>
      <c r="P544" s="52"/>
      <c r="Q544" s="53"/>
      <c r="R544" s="50"/>
      <c r="S544" s="50"/>
      <c r="T544" s="50"/>
      <c r="U544" s="54" t="s">
        <v>22</v>
      </c>
      <c r="V544" s="50"/>
      <c r="W544" s="50"/>
      <c r="X544" s="48"/>
      <c r="Y544" s="47"/>
      <c r="Z544" s="47"/>
    </row>
    <row r="545" spans="6:26" s="35" customFormat="1" ht="12" outlineLevel="2" x14ac:dyDescent="0.2">
      <c r="F545" s="36">
        <v>24</v>
      </c>
      <c r="G545" s="37" t="s">
        <v>29</v>
      </c>
      <c r="H545" s="38" t="s">
        <v>257</v>
      </c>
      <c r="I545" s="38"/>
      <c r="J545" s="39" t="s">
        <v>258</v>
      </c>
      <c r="K545" s="37" t="s">
        <v>32</v>
      </c>
      <c r="L545" s="40">
        <v>107.53</v>
      </c>
      <c r="M545" s="41">
        <v>0</v>
      </c>
      <c r="N545" s="40">
        <f>L545*(1+M545/100)</f>
        <v>107.53</v>
      </c>
      <c r="O545" s="95"/>
      <c r="P545" s="42">
        <f>N545*O545</f>
        <v>0</v>
      </c>
      <c r="Q545" s="43">
        <v>0.3674</v>
      </c>
      <c r="R545" s="44">
        <f>N545*Q545</f>
        <v>39.506522000000004</v>
      </c>
      <c r="S545" s="43"/>
      <c r="T545" s="44">
        <f>N545*S545</f>
        <v>0</v>
      </c>
      <c r="U545" s="42">
        <v>21</v>
      </c>
      <c r="V545" s="42">
        <f>P545*(U545/100)</f>
        <v>0</v>
      </c>
      <c r="W545" s="42">
        <f>P545+V545</f>
        <v>0</v>
      </c>
      <c r="X545" s="39"/>
      <c r="Y545" s="38" t="s">
        <v>703</v>
      </c>
      <c r="Z545" s="38" t="s">
        <v>182</v>
      </c>
    </row>
    <row r="546" spans="6:26" s="45" customFormat="1" ht="11.25" outlineLevel="3" x14ac:dyDescent="0.25">
      <c r="F546" s="46"/>
      <c r="G546" s="47"/>
      <c r="H546" s="47"/>
      <c r="I546" s="47"/>
      <c r="J546" s="48" t="s">
        <v>775</v>
      </c>
      <c r="K546" s="47"/>
      <c r="L546" s="49">
        <v>107.53</v>
      </c>
      <c r="M546" s="50"/>
      <c r="N546" s="51"/>
      <c r="O546" s="50"/>
      <c r="P546" s="52"/>
      <c r="Q546" s="53"/>
      <c r="R546" s="50"/>
      <c r="S546" s="50"/>
      <c r="T546" s="50"/>
      <c r="U546" s="54" t="s">
        <v>22</v>
      </c>
      <c r="V546" s="50"/>
      <c r="W546" s="50"/>
      <c r="X546" s="48"/>
      <c r="Y546" s="47"/>
      <c r="Z546" s="47"/>
    </row>
    <row r="547" spans="6:26" s="35" customFormat="1" ht="12" outlineLevel="2" x14ac:dyDescent="0.2">
      <c r="F547" s="36">
        <v>25</v>
      </c>
      <c r="G547" s="37" t="s">
        <v>29</v>
      </c>
      <c r="H547" s="38" t="s">
        <v>776</v>
      </c>
      <c r="I547" s="38"/>
      <c r="J547" s="39" t="s">
        <v>777</v>
      </c>
      <c r="K547" s="37" t="s">
        <v>95</v>
      </c>
      <c r="L547" s="40">
        <v>4</v>
      </c>
      <c r="M547" s="41">
        <v>0</v>
      </c>
      <c r="N547" s="40">
        <f>L547*(1+M547/100)</f>
        <v>4</v>
      </c>
      <c r="O547" s="95"/>
      <c r="P547" s="42">
        <f>N547*O547</f>
        <v>0</v>
      </c>
      <c r="Q547" s="43"/>
      <c r="R547" s="44">
        <f>N547*Q547</f>
        <v>0</v>
      </c>
      <c r="S547" s="43"/>
      <c r="T547" s="44">
        <f>N547*S547</f>
        <v>0</v>
      </c>
      <c r="U547" s="42">
        <v>21</v>
      </c>
      <c r="V547" s="42">
        <f>P547*(U547/100)</f>
        <v>0</v>
      </c>
      <c r="W547" s="42">
        <f>P547+V547</f>
        <v>0</v>
      </c>
      <c r="X547" s="39"/>
      <c r="Y547" s="38" t="s">
        <v>703</v>
      </c>
      <c r="Z547" s="38" t="s">
        <v>182</v>
      </c>
    </row>
    <row r="548" spans="6:26" s="55" customFormat="1" ht="12.75" customHeight="1" outlineLevel="2" x14ac:dyDescent="0.25">
      <c r="F548" s="56"/>
      <c r="G548" s="57"/>
      <c r="H548" s="57"/>
      <c r="I548" s="57"/>
      <c r="J548" s="58"/>
      <c r="K548" s="57"/>
      <c r="L548" s="59"/>
      <c r="M548" s="60"/>
      <c r="N548" s="59"/>
      <c r="O548" s="60"/>
      <c r="P548" s="61"/>
      <c r="Q548" s="62"/>
      <c r="R548" s="60"/>
      <c r="S548" s="60"/>
      <c r="T548" s="60"/>
      <c r="U548" s="63" t="s">
        <v>22</v>
      </c>
      <c r="V548" s="60"/>
      <c r="W548" s="60"/>
      <c r="X548" s="60"/>
      <c r="Y548" s="57"/>
      <c r="Z548" s="57"/>
    </row>
    <row r="549" spans="6:26" s="26" customFormat="1" ht="16.5" customHeight="1" outlineLevel="1" x14ac:dyDescent="0.2">
      <c r="F549" s="27"/>
      <c r="G549" s="11"/>
      <c r="H549" s="28"/>
      <c r="I549" s="28"/>
      <c r="J549" s="28" t="s">
        <v>269</v>
      </c>
      <c r="K549" s="11"/>
      <c r="L549" s="29"/>
      <c r="M549" s="30"/>
      <c r="N549" s="29"/>
      <c r="O549" s="30"/>
      <c r="P549" s="31">
        <f>SUBTOTAL(9,P550:P573)</f>
        <v>0</v>
      </c>
      <c r="Q549" s="32"/>
      <c r="R549" s="33">
        <f>SUBTOTAL(9,R550:R573)</f>
        <v>3.5573027999999995</v>
      </c>
      <c r="S549" s="30"/>
      <c r="T549" s="33">
        <f>SUBTOTAL(9,T550:T573)</f>
        <v>18.528700000000001</v>
      </c>
      <c r="U549" s="34" t="s">
        <v>22</v>
      </c>
      <c r="V549" s="31">
        <f>SUBTOTAL(9,V550:V573)</f>
        <v>0</v>
      </c>
      <c r="W549" s="31">
        <f>SUBTOTAL(9,W550:W573)</f>
        <v>0</v>
      </c>
      <c r="Y549" s="12"/>
      <c r="Z549" s="12"/>
    </row>
    <row r="550" spans="6:26" s="35" customFormat="1" ht="12" outlineLevel="2" x14ac:dyDescent="0.2">
      <c r="F550" s="36">
        <v>1</v>
      </c>
      <c r="G550" s="37" t="s">
        <v>29</v>
      </c>
      <c r="H550" s="38" t="s">
        <v>778</v>
      </c>
      <c r="I550" s="38"/>
      <c r="J550" s="39" t="s">
        <v>779</v>
      </c>
      <c r="K550" s="37" t="s">
        <v>266</v>
      </c>
      <c r="L550" s="40">
        <v>1</v>
      </c>
      <c r="M550" s="41">
        <v>0</v>
      </c>
      <c r="N550" s="40">
        <f>L550*(1+M550/100)</f>
        <v>1</v>
      </c>
      <c r="O550" s="95"/>
      <c r="P550" s="42">
        <f>N550*O550</f>
        <v>0</v>
      </c>
      <c r="Q550" s="43"/>
      <c r="R550" s="44">
        <f>N550*Q550</f>
        <v>0</v>
      </c>
      <c r="S550" s="43"/>
      <c r="T550" s="44">
        <f>N550*S550</f>
        <v>0</v>
      </c>
      <c r="U550" s="42">
        <v>21</v>
      </c>
      <c r="V550" s="42">
        <f>P550*(U550/100)</f>
        <v>0</v>
      </c>
      <c r="W550" s="42">
        <f>P550+V550</f>
        <v>0</v>
      </c>
      <c r="X550" s="39"/>
      <c r="Y550" s="38" t="s">
        <v>703</v>
      </c>
      <c r="Z550" s="38" t="s">
        <v>272</v>
      </c>
    </row>
    <row r="551" spans="6:26" s="35" customFormat="1" ht="24" outlineLevel="2" x14ac:dyDescent="0.2">
      <c r="F551" s="36">
        <v>2</v>
      </c>
      <c r="G551" s="37" t="s">
        <v>29</v>
      </c>
      <c r="H551" s="38" t="s">
        <v>780</v>
      </c>
      <c r="I551" s="38"/>
      <c r="J551" s="39" t="s">
        <v>781</v>
      </c>
      <c r="K551" s="37" t="s">
        <v>60</v>
      </c>
      <c r="L551" s="40">
        <v>6.8</v>
      </c>
      <c r="M551" s="41">
        <v>0</v>
      </c>
      <c r="N551" s="40">
        <f>L551*(1+M551/100)</f>
        <v>6.8</v>
      </c>
      <c r="O551" s="95"/>
      <c r="P551" s="42">
        <f>N551*O551</f>
        <v>0</v>
      </c>
      <c r="Q551" s="43">
        <v>0.51653000000000004</v>
      </c>
      <c r="R551" s="44">
        <f>N551*Q551</f>
        <v>3.5124040000000001</v>
      </c>
      <c r="S551" s="43"/>
      <c r="T551" s="44">
        <f>N551*S551</f>
        <v>0</v>
      </c>
      <c r="U551" s="42">
        <v>21</v>
      </c>
      <c r="V551" s="42">
        <f>P551*(U551/100)</f>
        <v>0</v>
      </c>
      <c r="W551" s="42">
        <f>P551+V551</f>
        <v>0</v>
      </c>
      <c r="X551" s="39"/>
      <c r="Y551" s="38" t="s">
        <v>703</v>
      </c>
      <c r="Z551" s="38" t="s">
        <v>272</v>
      </c>
    </row>
    <row r="552" spans="6:26" s="35" customFormat="1" ht="24" outlineLevel="2" x14ac:dyDescent="0.2">
      <c r="F552" s="36">
        <v>3</v>
      </c>
      <c r="G552" s="37" t="s">
        <v>29</v>
      </c>
      <c r="H552" s="38" t="s">
        <v>270</v>
      </c>
      <c r="I552" s="38"/>
      <c r="J552" s="39" t="s">
        <v>271</v>
      </c>
      <c r="K552" s="37" t="s">
        <v>32</v>
      </c>
      <c r="L552" s="40">
        <v>186.64500000000001</v>
      </c>
      <c r="M552" s="41">
        <v>0</v>
      </c>
      <c r="N552" s="40">
        <f>L552*(1+M552/100)</f>
        <v>186.64500000000001</v>
      </c>
      <c r="O552" s="95"/>
      <c r="P552" s="42">
        <f>N552*O552</f>
        <v>0</v>
      </c>
      <c r="Q552" s="43"/>
      <c r="R552" s="44">
        <f>N552*Q552</f>
        <v>0</v>
      </c>
      <c r="S552" s="43"/>
      <c r="T552" s="44">
        <f>N552*S552</f>
        <v>0</v>
      </c>
      <c r="U552" s="42">
        <v>21</v>
      </c>
      <c r="V552" s="42">
        <f>P552*(U552/100)</f>
        <v>0</v>
      </c>
      <c r="W552" s="42">
        <f>P552+V552</f>
        <v>0</v>
      </c>
      <c r="X552" s="39"/>
      <c r="Y552" s="38" t="s">
        <v>703</v>
      </c>
      <c r="Z552" s="38" t="s">
        <v>272</v>
      </c>
    </row>
    <row r="553" spans="6:26" s="45" customFormat="1" ht="11.25" outlineLevel="3" x14ac:dyDescent="0.25">
      <c r="F553" s="46"/>
      <c r="G553" s="47"/>
      <c r="H553" s="47"/>
      <c r="I553" s="47"/>
      <c r="J553" s="48" t="s">
        <v>782</v>
      </c>
      <c r="K553" s="47"/>
      <c r="L553" s="49">
        <v>186.64500000000001</v>
      </c>
      <c r="M553" s="50"/>
      <c r="N553" s="51"/>
      <c r="O553" s="50"/>
      <c r="P553" s="52"/>
      <c r="Q553" s="53"/>
      <c r="R553" s="50"/>
      <c r="S553" s="50"/>
      <c r="T553" s="50"/>
      <c r="U553" s="54" t="s">
        <v>22</v>
      </c>
      <c r="V553" s="50"/>
      <c r="W553" s="50"/>
      <c r="X553" s="48"/>
      <c r="Y553" s="47"/>
      <c r="Z553" s="47"/>
    </row>
    <row r="554" spans="6:26" s="35" customFormat="1" ht="24" outlineLevel="2" x14ac:dyDescent="0.2">
      <c r="F554" s="36">
        <v>4</v>
      </c>
      <c r="G554" s="37" t="s">
        <v>29</v>
      </c>
      <c r="H554" s="38" t="s">
        <v>274</v>
      </c>
      <c r="I554" s="38"/>
      <c r="J554" s="39" t="s">
        <v>275</v>
      </c>
      <c r="K554" s="37" t="s">
        <v>32</v>
      </c>
      <c r="L554" s="40">
        <v>5599.35</v>
      </c>
      <c r="M554" s="41">
        <v>0</v>
      </c>
      <c r="N554" s="40">
        <f>L554*(1+M554/100)</f>
        <v>5599.35</v>
      </c>
      <c r="O554" s="95"/>
      <c r="P554" s="42">
        <f>N554*O554</f>
        <v>0</v>
      </c>
      <c r="Q554" s="43"/>
      <c r="R554" s="44">
        <f>N554*Q554</f>
        <v>0</v>
      </c>
      <c r="S554" s="43"/>
      <c r="T554" s="44">
        <f>N554*S554</f>
        <v>0</v>
      </c>
      <c r="U554" s="42">
        <v>21</v>
      </c>
      <c r="V554" s="42">
        <f>P554*(U554/100)</f>
        <v>0</v>
      </c>
      <c r="W554" s="42">
        <f>P554+V554</f>
        <v>0</v>
      </c>
      <c r="X554" s="39"/>
      <c r="Y554" s="38" t="s">
        <v>703</v>
      </c>
      <c r="Z554" s="38" t="s">
        <v>272</v>
      </c>
    </row>
    <row r="555" spans="6:26" s="45" customFormat="1" ht="11.25" outlineLevel="3" x14ac:dyDescent="0.25">
      <c r="F555" s="46"/>
      <c r="G555" s="47"/>
      <c r="H555" s="47"/>
      <c r="I555" s="47"/>
      <c r="J555" s="48" t="s">
        <v>783</v>
      </c>
      <c r="K555" s="47"/>
      <c r="L555" s="49">
        <v>5599.35</v>
      </c>
      <c r="M555" s="50"/>
      <c r="N555" s="51"/>
      <c r="O555" s="50"/>
      <c r="P555" s="52"/>
      <c r="Q555" s="53"/>
      <c r="R555" s="50"/>
      <c r="S555" s="50"/>
      <c r="T555" s="50"/>
      <c r="U555" s="54" t="s">
        <v>22</v>
      </c>
      <c r="V555" s="50"/>
      <c r="W555" s="50"/>
      <c r="X555" s="48"/>
      <c r="Y555" s="47"/>
      <c r="Z555" s="47"/>
    </row>
    <row r="556" spans="6:26" s="35" customFormat="1" ht="24" outlineLevel="2" x14ac:dyDescent="0.2">
      <c r="F556" s="36">
        <v>5</v>
      </c>
      <c r="G556" s="37" t="s">
        <v>29</v>
      </c>
      <c r="H556" s="38" t="s">
        <v>277</v>
      </c>
      <c r="I556" s="38"/>
      <c r="J556" s="39" t="s">
        <v>278</v>
      </c>
      <c r="K556" s="37" t="s">
        <v>32</v>
      </c>
      <c r="L556" s="40">
        <v>186.64500000000001</v>
      </c>
      <c r="M556" s="41">
        <v>0</v>
      </c>
      <c r="N556" s="40">
        <f>L556*(1+M556/100)</f>
        <v>186.64500000000001</v>
      </c>
      <c r="O556" s="95"/>
      <c r="P556" s="42">
        <f>N556*O556</f>
        <v>0</v>
      </c>
      <c r="Q556" s="43"/>
      <c r="R556" s="44">
        <f>N556*Q556</f>
        <v>0</v>
      </c>
      <c r="S556" s="43"/>
      <c r="T556" s="44">
        <f>N556*S556</f>
        <v>0</v>
      </c>
      <c r="U556" s="42">
        <v>21</v>
      </c>
      <c r="V556" s="42">
        <f>P556*(U556/100)</f>
        <v>0</v>
      </c>
      <c r="W556" s="42">
        <f>P556+V556</f>
        <v>0</v>
      </c>
      <c r="X556" s="39"/>
      <c r="Y556" s="38" t="s">
        <v>703</v>
      </c>
      <c r="Z556" s="38" t="s">
        <v>272</v>
      </c>
    </row>
    <row r="557" spans="6:26" s="35" customFormat="1" ht="24" outlineLevel="2" x14ac:dyDescent="0.2">
      <c r="F557" s="36">
        <v>6</v>
      </c>
      <c r="G557" s="37" t="s">
        <v>29</v>
      </c>
      <c r="H557" s="38" t="s">
        <v>279</v>
      </c>
      <c r="I557" s="38"/>
      <c r="J557" s="39" t="s">
        <v>280</v>
      </c>
      <c r="K557" s="37" t="s">
        <v>32</v>
      </c>
      <c r="L557" s="40">
        <v>73.36</v>
      </c>
      <c r="M557" s="41">
        <v>0</v>
      </c>
      <c r="N557" s="40">
        <f>L557*(1+M557/100)</f>
        <v>73.36</v>
      </c>
      <c r="O557" s="95"/>
      <c r="P557" s="42">
        <f>N557*O557</f>
        <v>0</v>
      </c>
      <c r="Q557" s="43">
        <v>1.2999999999999999E-4</v>
      </c>
      <c r="R557" s="44">
        <f>N557*Q557</f>
        <v>9.5367999999999998E-3</v>
      </c>
      <c r="S557" s="43"/>
      <c r="T557" s="44">
        <f>N557*S557</f>
        <v>0</v>
      </c>
      <c r="U557" s="42">
        <v>21</v>
      </c>
      <c r="V557" s="42">
        <f>P557*(U557/100)</f>
        <v>0</v>
      </c>
      <c r="W557" s="42">
        <f>P557+V557</f>
        <v>0</v>
      </c>
      <c r="X557" s="39"/>
      <c r="Y557" s="38" t="s">
        <v>703</v>
      </c>
      <c r="Z557" s="38" t="s">
        <v>272</v>
      </c>
    </row>
    <row r="558" spans="6:26" s="35" customFormat="1" ht="12" outlineLevel="2" x14ac:dyDescent="0.2">
      <c r="F558" s="36">
        <v>7</v>
      </c>
      <c r="G558" s="37" t="s">
        <v>29</v>
      </c>
      <c r="H558" s="38" t="s">
        <v>281</v>
      </c>
      <c r="I558" s="38"/>
      <c r="J558" s="39" t="s">
        <v>282</v>
      </c>
      <c r="K558" s="37" t="s">
        <v>32</v>
      </c>
      <c r="L558" s="40">
        <v>176.3</v>
      </c>
      <c r="M558" s="41">
        <v>0</v>
      </c>
      <c r="N558" s="40">
        <f>L558*(1+M558/100)</f>
        <v>176.3</v>
      </c>
      <c r="O558" s="95"/>
      <c r="P558" s="42">
        <f>N558*O558</f>
        <v>0</v>
      </c>
      <c r="Q558" s="43">
        <v>4.0000000000000003E-5</v>
      </c>
      <c r="R558" s="44">
        <f>N558*Q558</f>
        <v>7.052000000000001E-3</v>
      </c>
      <c r="S558" s="43"/>
      <c r="T558" s="44">
        <f>N558*S558</f>
        <v>0</v>
      </c>
      <c r="U558" s="42">
        <v>21</v>
      </c>
      <c r="V558" s="42">
        <f>P558*(U558/100)</f>
        <v>0</v>
      </c>
      <c r="W558" s="42">
        <f>P558+V558</f>
        <v>0</v>
      </c>
      <c r="X558" s="39"/>
      <c r="Y558" s="38" t="s">
        <v>703</v>
      </c>
      <c r="Z558" s="38" t="s">
        <v>272</v>
      </c>
    </row>
    <row r="559" spans="6:26" s="35" customFormat="1" ht="24" outlineLevel="2" x14ac:dyDescent="0.2">
      <c r="F559" s="36">
        <v>8</v>
      </c>
      <c r="G559" s="37" t="s">
        <v>29</v>
      </c>
      <c r="H559" s="38" t="s">
        <v>283</v>
      </c>
      <c r="I559" s="38"/>
      <c r="J559" s="39" t="s">
        <v>284</v>
      </c>
      <c r="K559" s="37" t="s">
        <v>95</v>
      </c>
      <c r="L559" s="40">
        <v>10</v>
      </c>
      <c r="M559" s="41">
        <v>0</v>
      </c>
      <c r="N559" s="40">
        <f>L559*(1+M559/100)</f>
        <v>10</v>
      </c>
      <c r="O559" s="95"/>
      <c r="P559" s="42">
        <f>N559*O559</f>
        <v>0</v>
      </c>
      <c r="Q559" s="43">
        <v>2.0999999999999999E-3</v>
      </c>
      <c r="R559" s="44">
        <f>N559*Q559</f>
        <v>2.0999999999999998E-2</v>
      </c>
      <c r="S559" s="43"/>
      <c r="T559" s="44">
        <f>N559*S559</f>
        <v>0</v>
      </c>
      <c r="U559" s="42">
        <v>21</v>
      </c>
      <c r="V559" s="42">
        <f>P559*(U559/100)</f>
        <v>0</v>
      </c>
      <c r="W559" s="42">
        <f>P559+V559</f>
        <v>0</v>
      </c>
      <c r="X559" s="39"/>
      <c r="Y559" s="38" t="s">
        <v>703</v>
      </c>
      <c r="Z559" s="38" t="s">
        <v>272</v>
      </c>
    </row>
    <row r="560" spans="6:26" s="45" customFormat="1" ht="11.25" outlineLevel="3" x14ac:dyDescent="0.25">
      <c r="F560" s="46"/>
      <c r="G560" s="47"/>
      <c r="H560" s="47"/>
      <c r="I560" s="47"/>
      <c r="J560" s="48" t="s">
        <v>285</v>
      </c>
      <c r="K560" s="47"/>
      <c r="L560" s="49">
        <v>10</v>
      </c>
      <c r="M560" s="50"/>
      <c r="N560" s="51"/>
      <c r="O560" s="50"/>
      <c r="P560" s="52"/>
      <c r="Q560" s="53"/>
      <c r="R560" s="50"/>
      <c r="S560" s="50"/>
      <c r="T560" s="50"/>
      <c r="U560" s="54" t="s">
        <v>22</v>
      </c>
      <c r="V560" s="50"/>
      <c r="W560" s="50"/>
      <c r="X560" s="48"/>
      <c r="Y560" s="47"/>
      <c r="Z560" s="47"/>
    </row>
    <row r="561" spans="6:26" s="35" customFormat="1" ht="24" outlineLevel="2" x14ac:dyDescent="0.2">
      <c r="F561" s="36">
        <v>9</v>
      </c>
      <c r="G561" s="37" t="s">
        <v>29</v>
      </c>
      <c r="H561" s="38" t="s">
        <v>286</v>
      </c>
      <c r="I561" s="38"/>
      <c r="J561" s="39" t="s">
        <v>287</v>
      </c>
      <c r="K561" s="37" t="s">
        <v>95</v>
      </c>
      <c r="L561" s="40">
        <v>52</v>
      </c>
      <c r="M561" s="41">
        <v>0</v>
      </c>
      <c r="N561" s="40">
        <f>L561*(1+M561/100)</f>
        <v>52</v>
      </c>
      <c r="O561" s="95"/>
      <c r="P561" s="42">
        <f>N561*O561</f>
        <v>0</v>
      </c>
      <c r="Q561" s="43">
        <v>1.0000000000000001E-5</v>
      </c>
      <c r="R561" s="44">
        <f>N561*Q561</f>
        <v>5.2000000000000006E-4</v>
      </c>
      <c r="S561" s="43"/>
      <c r="T561" s="44">
        <f>N561*S561</f>
        <v>0</v>
      </c>
      <c r="U561" s="42">
        <v>21</v>
      </c>
      <c r="V561" s="42">
        <f>P561*(U561/100)</f>
        <v>0</v>
      </c>
      <c r="W561" s="42">
        <f>P561+V561</f>
        <v>0</v>
      </c>
      <c r="X561" s="39"/>
      <c r="Y561" s="38" t="s">
        <v>703</v>
      </c>
      <c r="Z561" s="38" t="s">
        <v>272</v>
      </c>
    </row>
    <row r="562" spans="6:26" s="35" customFormat="1" ht="24" outlineLevel="2" x14ac:dyDescent="0.2">
      <c r="F562" s="36">
        <v>10</v>
      </c>
      <c r="G562" s="37" t="s">
        <v>29</v>
      </c>
      <c r="H562" s="38" t="s">
        <v>784</v>
      </c>
      <c r="I562" s="38"/>
      <c r="J562" s="39" t="s">
        <v>785</v>
      </c>
      <c r="K562" s="37" t="s">
        <v>95</v>
      </c>
      <c r="L562" s="40">
        <v>8</v>
      </c>
      <c r="M562" s="41">
        <v>0</v>
      </c>
      <c r="N562" s="40">
        <f>L562*(1+M562/100)</f>
        <v>8</v>
      </c>
      <c r="O562" s="95"/>
      <c r="P562" s="42">
        <f>N562*O562</f>
        <v>0</v>
      </c>
      <c r="Q562" s="43">
        <v>1.0000000000000001E-5</v>
      </c>
      <c r="R562" s="44">
        <f>N562*Q562</f>
        <v>8.0000000000000007E-5</v>
      </c>
      <c r="S562" s="43"/>
      <c r="T562" s="44">
        <f>N562*S562</f>
        <v>0</v>
      </c>
      <c r="U562" s="42">
        <v>21</v>
      </c>
      <c r="V562" s="42">
        <f>P562*(U562/100)</f>
        <v>0</v>
      </c>
      <c r="W562" s="42">
        <f>P562+V562</f>
        <v>0</v>
      </c>
      <c r="X562" s="39"/>
      <c r="Y562" s="38" t="s">
        <v>703</v>
      </c>
      <c r="Z562" s="38" t="s">
        <v>272</v>
      </c>
    </row>
    <row r="563" spans="6:26" s="35" customFormat="1" ht="12" outlineLevel="2" x14ac:dyDescent="0.2">
      <c r="F563" s="36">
        <v>11</v>
      </c>
      <c r="G563" s="37" t="s">
        <v>29</v>
      </c>
      <c r="H563" s="38" t="s">
        <v>288</v>
      </c>
      <c r="I563" s="38"/>
      <c r="J563" s="39" t="s">
        <v>289</v>
      </c>
      <c r="K563" s="37" t="s">
        <v>95</v>
      </c>
      <c r="L563" s="40">
        <v>52</v>
      </c>
      <c r="M563" s="41">
        <v>0</v>
      </c>
      <c r="N563" s="40">
        <f>L563*(1+M563/100)</f>
        <v>52</v>
      </c>
      <c r="O563" s="95"/>
      <c r="P563" s="42">
        <f>N563*O563</f>
        <v>0</v>
      </c>
      <c r="Q563" s="43">
        <v>1E-4</v>
      </c>
      <c r="R563" s="44">
        <f>N563*Q563</f>
        <v>5.2000000000000006E-3</v>
      </c>
      <c r="S563" s="43"/>
      <c r="T563" s="44">
        <f>N563*S563</f>
        <v>0</v>
      </c>
      <c r="U563" s="42">
        <v>21</v>
      </c>
      <c r="V563" s="42">
        <f>P563*(U563/100)</f>
        <v>0</v>
      </c>
      <c r="W563" s="42">
        <f>P563+V563</f>
        <v>0</v>
      </c>
      <c r="X563" s="39"/>
      <c r="Y563" s="38" t="s">
        <v>703</v>
      </c>
      <c r="Z563" s="38" t="s">
        <v>272</v>
      </c>
    </row>
    <row r="564" spans="6:26" s="35" customFormat="1" ht="12" outlineLevel="2" x14ac:dyDescent="0.2">
      <c r="F564" s="36">
        <v>12</v>
      </c>
      <c r="G564" s="37" t="s">
        <v>29</v>
      </c>
      <c r="H564" s="38" t="s">
        <v>786</v>
      </c>
      <c r="I564" s="38"/>
      <c r="J564" s="39" t="s">
        <v>787</v>
      </c>
      <c r="K564" s="37" t="s">
        <v>95</v>
      </c>
      <c r="L564" s="40">
        <v>8</v>
      </c>
      <c r="M564" s="41">
        <v>0</v>
      </c>
      <c r="N564" s="40">
        <f>L564*(1+M564/100)</f>
        <v>8</v>
      </c>
      <c r="O564" s="95"/>
      <c r="P564" s="42">
        <f>N564*O564</f>
        <v>0</v>
      </c>
      <c r="Q564" s="43">
        <v>1.8000000000000001E-4</v>
      </c>
      <c r="R564" s="44">
        <f>N564*Q564</f>
        <v>1.4400000000000001E-3</v>
      </c>
      <c r="S564" s="43"/>
      <c r="T564" s="44">
        <f>N564*S564</f>
        <v>0</v>
      </c>
      <c r="U564" s="42">
        <v>21</v>
      </c>
      <c r="V564" s="42">
        <f>P564*(U564/100)</f>
        <v>0</v>
      </c>
      <c r="W564" s="42">
        <f>P564+V564</f>
        <v>0</v>
      </c>
      <c r="X564" s="39"/>
      <c r="Y564" s="38" t="s">
        <v>703</v>
      </c>
      <c r="Z564" s="38" t="s">
        <v>272</v>
      </c>
    </row>
    <row r="565" spans="6:26" s="35" customFormat="1" ht="24" outlineLevel="2" x14ac:dyDescent="0.2">
      <c r="F565" s="36">
        <v>13</v>
      </c>
      <c r="G565" s="37" t="s">
        <v>29</v>
      </c>
      <c r="H565" s="38" t="s">
        <v>788</v>
      </c>
      <c r="I565" s="38"/>
      <c r="J565" s="39" t="s">
        <v>789</v>
      </c>
      <c r="K565" s="37" t="s">
        <v>60</v>
      </c>
      <c r="L565" s="40">
        <v>7</v>
      </c>
      <c r="M565" s="41">
        <v>0</v>
      </c>
      <c r="N565" s="40">
        <f>L565*(1+M565/100)</f>
        <v>7</v>
      </c>
      <c r="O565" s="95"/>
      <c r="P565" s="42">
        <f>N565*O565</f>
        <v>0</v>
      </c>
      <c r="Q565" s="43">
        <v>1.0000000000000001E-5</v>
      </c>
      <c r="R565" s="44">
        <f>N565*Q565</f>
        <v>7.0000000000000007E-5</v>
      </c>
      <c r="S565" s="43"/>
      <c r="T565" s="44">
        <f>N565*S565</f>
        <v>0</v>
      </c>
      <c r="U565" s="42">
        <v>21</v>
      </c>
      <c r="V565" s="42">
        <f>P565*(U565/100)</f>
        <v>0</v>
      </c>
      <c r="W565" s="42">
        <f>P565+V565</f>
        <v>0</v>
      </c>
      <c r="X565" s="39"/>
      <c r="Y565" s="38" t="s">
        <v>703</v>
      </c>
      <c r="Z565" s="38" t="s">
        <v>272</v>
      </c>
    </row>
    <row r="566" spans="6:26" s="45" customFormat="1" ht="11.25" outlineLevel="3" x14ac:dyDescent="0.25">
      <c r="F566" s="46"/>
      <c r="G566" s="47"/>
      <c r="H566" s="47"/>
      <c r="I566" s="47"/>
      <c r="J566" s="48" t="s">
        <v>790</v>
      </c>
      <c r="K566" s="47"/>
      <c r="L566" s="49">
        <v>7</v>
      </c>
      <c r="M566" s="50"/>
      <c r="N566" s="51"/>
      <c r="O566" s="50"/>
      <c r="P566" s="52"/>
      <c r="Q566" s="53"/>
      <c r="R566" s="50"/>
      <c r="S566" s="50"/>
      <c r="T566" s="50"/>
      <c r="U566" s="54" t="s">
        <v>22</v>
      </c>
      <c r="V566" s="50"/>
      <c r="W566" s="50"/>
      <c r="X566" s="48"/>
      <c r="Y566" s="47"/>
      <c r="Z566" s="47"/>
    </row>
    <row r="567" spans="6:26" s="35" customFormat="1" ht="12" outlineLevel="2" x14ac:dyDescent="0.2">
      <c r="F567" s="36">
        <v>14</v>
      </c>
      <c r="G567" s="37" t="s">
        <v>29</v>
      </c>
      <c r="H567" s="38" t="s">
        <v>791</v>
      </c>
      <c r="I567" s="38"/>
      <c r="J567" s="39" t="s">
        <v>792</v>
      </c>
      <c r="K567" s="37" t="s">
        <v>38</v>
      </c>
      <c r="L567" s="40">
        <v>38.25</v>
      </c>
      <c r="M567" s="41">
        <v>0</v>
      </c>
      <c r="N567" s="40">
        <f>L567*(1+M567/100)</f>
        <v>38.25</v>
      </c>
      <c r="O567" s="95"/>
      <c r="P567" s="42">
        <f>N567*O567</f>
        <v>0</v>
      </c>
      <c r="Q567" s="43"/>
      <c r="R567" s="44">
        <f>N567*Q567</f>
        <v>0</v>
      </c>
      <c r="S567" s="43">
        <v>3.9E-2</v>
      </c>
      <c r="T567" s="44">
        <f>N567*S567</f>
        <v>1.4917499999999999</v>
      </c>
      <c r="U567" s="42">
        <v>21</v>
      </c>
      <c r="V567" s="42">
        <f>P567*(U567/100)</f>
        <v>0</v>
      </c>
      <c r="W567" s="42">
        <f>P567+V567</f>
        <v>0</v>
      </c>
      <c r="X567" s="39"/>
      <c r="Y567" s="38" t="s">
        <v>703</v>
      </c>
      <c r="Z567" s="38" t="s">
        <v>272</v>
      </c>
    </row>
    <row r="568" spans="6:26" s="45" customFormat="1" ht="11.25" outlineLevel="3" x14ac:dyDescent="0.25">
      <c r="F568" s="46"/>
      <c r="G568" s="47"/>
      <c r="H568" s="47"/>
      <c r="I568" s="47"/>
      <c r="J568" s="48" t="s">
        <v>793</v>
      </c>
      <c r="K568" s="47"/>
      <c r="L568" s="49">
        <v>38.25</v>
      </c>
      <c r="M568" s="50"/>
      <c r="N568" s="51"/>
      <c r="O568" s="50"/>
      <c r="P568" s="52"/>
      <c r="Q568" s="53"/>
      <c r="R568" s="50"/>
      <c r="S568" s="50"/>
      <c r="T568" s="50"/>
      <c r="U568" s="54" t="s">
        <v>22</v>
      </c>
      <c r="V568" s="50"/>
      <c r="W568" s="50"/>
      <c r="X568" s="48"/>
      <c r="Y568" s="47"/>
      <c r="Z568" s="47"/>
    </row>
    <row r="569" spans="6:26" s="35" customFormat="1" ht="24" outlineLevel="2" x14ac:dyDescent="0.2">
      <c r="F569" s="36">
        <v>15</v>
      </c>
      <c r="G569" s="37" t="s">
        <v>29</v>
      </c>
      <c r="H569" s="38" t="s">
        <v>794</v>
      </c>
      <c r="I569" s="38"/>
      <c r="J569" s="39" t="s">
        <v>795</v>
      </c>
      <c r="K569" s="37" t="s">
        <v>38</v>
      </c>
      <c r="L569" s="40">
        <v>60.025000000000006</v>
      </c>
      <c r="M569" s="41">
        <v>0</v>
      </c>
      <c r="N569" s="40">
        <f>L569*(1+M569/100)</f>
        <v>60.025000000000006</v>
      </c>
      <c r="O569" s="95"/>
      <c r="P569" s="42">
        <f>N569*O569</f>
        <v>0</v>
      </c>
      <c r="Q569" s="43"/>
      <c r="R569" s="44">
        <f>N569*Q569</f>
        <v>0</v>
      </c>
      <c r="S569" s="43">
        <v>0.15</v>
      </c>
      <c r="T569" s="44">
        <f>N569*S569</f>
        <v>9.0037500000000001</v>
      </c>
      <c r="U569" s="42">
        <v>21</v>
      </c>
      <c r="V569" s="42">
        <f>P569*(U569/100)</f>
        <v>0</v>
      </c>
      <c r="W569" s="42">
        <f>P569+V569</f>
        <v>0</v>
      </c>
      <c r="X569" s="39"/>
      <c r="Y569" s="38" t="s">
        <v>703</v>
      </c>
      <c r="Z569" s="38" t="s">
        <v>272</v>
      </c>
    </row>
    <row r="570" spans="6:26" s="45" customFormat="1" ht="11.25" outlineLevel="3" x14ac:dyDescent="0.25">
      <c r="F570" s="46"/>
      <c r="G570" s="47"/>
      <c r="H570" s="47"/>
      <c r="I570" s="47"/>
      <c r="J570" s="48" t="s">
        <v>796</v>
      </c>
      <c r="K570" s="47"/>
      <c r="L570" s="49">
        <v>60.025000000000006</v>
      </c>
      <c r="M570" s="50"/>
      <c r="N570" s="51"/>
      <c r="O570" s="50"/>
      <c r="P570" s="52"/>
      <c r="Q570" s="53"/>
      <c r="R570" s="50"/>
      <c r="S570" s="50"/>
      <c r="T570" s="50"/>
      <c r="U570" s="54" t="s">
        <v>22</v>
      </c>
      <c r="V570" s="50"/>
      <c r="W570" s="50"/>
      <c r="X570" s="48"/>
      <c r="Y570" s="47"/>
      <c r="Z570" s="47"/>
    </row>
    <row r="571" spans="6:26" s="35" customFormat="1" ht="12" outlineLevel="2" x14ac:dyDescent="0.2">
      <c r="F571" s="36">
        <v>16</v>
      </c>
      <c r="G571" s="37" t="s">
        <v>29</v>
      </c>
      <c r="H571" s="38" t="s">
        <v>797</v>
      </c>
      <c r="I571" s="38"/>
      <c r="J571" s="39" t="s">
        <v>798</v>
      </c>
      <c r="K571" s="37" t="s">
        <v>52</v>
      </c>
      <c r="L571" s="40">
        <v>8.0332000000000008</v>
      </c>
      <c r="M571" s="41">
        <v>0</v>
      </c>
      <c r="N571" s="40">
        <f>L571*(1+M571/100)</f>
        <v>8.0332000000000008</v>
      </c>
      <c r="O571" s="95"/>
      <c r="P571" s="42">
        <f>N571*O571</f>
        <v>0</v>
      </c>
      <c r="Q571" s="43"/>
      <c r="R571" s="44">
        <f>N571*Q571</f>
        <v>0</v>
      </c>
      <c r="S571" s="43">
        <v>1</v>
      </c>
      <c r="T571" s="44">
        <f>N571*S571</f>
        <v>8.0332000000000008</v>
      </c>
      <c r="U571" s="42">
        <v>21</v>
      </c>
      <c r="V571" s="42">
        <f>P571*(U571/100)</f>
        <v>0</v>
      </c>
      <c r="W571" s="42">
        <f>P571+V571</f>
        <v>0</v>
      </c>
      <c r="X571" s="39"/>
      <c r="Y571" s="38" t="s">
        <v>703</v>
      </c>
      <c r="Z571" s="38" t="s">
        <v>272</v>
      </c>
    </row>
    <row r="572" spans="6:26" s="45" customFormat="1" ht="11.25" outlineLevel="3" x14ac:dyDescent="0.25">
      <c r="F572" s="46"/>
      <c r="G572" s="47"/>
      <c r="H572" s="47"/>
      <c r="I572" s="47"/>
      <c r="J572" s="48" t="s">
        <v>799</v>
      </c>
      <c r="K572" s="47"/>
      <c r="L572" s="49">
        <v>8.0332000000000008</v>
      </c>
      <c r="M572" s="50"/>
      <c r="N572" s="51"/>
      <c r="O572" s="50"/>
      <c r="P572" s="52"/>
      <c r="Q572" s="53"/>
      <c r="R572" s="50"/>
      <c r="S572" s="50"/>
      <c r="T572" s="50"/>
      <c r="U572" s="54" t="s">
        <v>22</v>
      </c>
      <c r="V572" s="50"/>
      <c r="W572" s="50"/>
      <c r="X572" s="48"/>
      <c r="Y572" s="47"/>
      <c r="Z572" s="47"/>
    </row>
    <row r="573" spans="6:26" s="55" customFormat="1" ht="12.75" customHeight="1" outlineLevel="2" x14ac:dyDescent="0.25">
      <c r="F573" s="56"/>
      <c r="G573" s="57"/>
      <c r="H573" s="57"/>
      <c r="I573" s="57"/>
      <c r="J573" s="58"/>
      <c r="K573" s="57"/>
      <c r="L573" s="59"/>
      <c r="M573" s="60"/>
      <c r="N573" s="59"/>
      <c r="O573" s="60"/>
      <c r="P573" s="61"/>
      <c r="Q573" s="62"/>
      <c r="R573" s="60"/>
      <c r="S573" s="60"/>
      <c r="T573" s="60"/>
      <c r="U573" s="63" t="s">
        <v>22</v>
      </c>
      <c r="V573" s="60"/>
      <c r="W573" s="60"/>
      <c r="X573" s="60"/>
      <c r="Y573" s="57"/>
      <c r="Z573" s="57"/>
    </row>
    <row r="574" spans="6:26" s="26" customFormat="1" ht="16.5" customHeight="1" outlineLevel="1" x14ac:dyDescent="0.2">
      <c r="F574" s="27"/>
      <c r="G574" s="11"/>
      <c r="H574" s="28"/>
      <c r="I574" s="28"/>
      <c r="J574" s="28" t="s">
        <v>296</v>
      </c>
      <c r="K574" s="11"/>
      <c r="L574" s="29"/>
      <c r="M574" s="30"/>
      <c r="N574" s="29"/>
      <c r="O574" s="30"/>
      <c r="P574" s="31">
        <f>SUBTOTAL(9,P575:P576)</f>
        <v>0</v>
      </c>
      <c r="Q574" s="32"/>
      <c r="R574" s="33">
        <f>SUBTOTAL(9,R575:R576)</f>
        <v>0</v>
      </c>
      <c r="S574" s="30"/>
      <c r="T574" s="33">
        <f>SUBTOTAL(9,T575:T576)</f>
        <v>0</v>
      </c>
      <c r="U574" s="34" t="s">
        <v>22</v>
      </c>
      <c r="V574" s="31">
        <f>SUBTOTAL(9,V575:V576)</f>
        <v>0</v>
      </c>
      <c r="W574" s="31">
        <f>SUBTOTAL(9,W575:W576)</f>
        <v>0</v>
      </c>
      <c r="Y574" s="12"/>
      <c r="Z574" s="12"/>
    </row>
    <row r="575" spans="6:26" s="35" customFormat="1" ht="12" outlineLevel="2" x14ac:dyDescent="0.2">
      <c r="F575" s="36">
        <v>1</v>
      </c>
      <c r="G575" s="37" t="s">
        <v>29</v>
      </c>
      <c r="H575" s="38" t="s">
        <v>297</v>
      </c>
      <c r="I575" s="38"/>
      <c r="J575" s="39" t="s">
        <v>298</v>
      </c>
      <c r="K575" s="37" t="s">
        <v>52</v>
      </c>
      <c r="L575" s="40">
        <v>479.74366296835933</v>
      </c>
      <c r="M575" s="41">
        <v>0</v>
      </c>
      <c r="N575" s="40">
        <f>L575*(1+M575/100)</f>
        <v>479.74366296835933</v>
      </c>
      <c r="O575" s="95"/>
      <c r="P575" s="42">
        <f>N575*O575</f>
        <v>0</v>
      </c>
      <c r="Q575" s="43"/>
      <c r="R575" s="44">
        <f>N575*Q575</f>
        <v>0</v>
      </c>
      <c r="S575" s="43"/>
      <c r="T575" s="44">
        <f>N575*S575</f>
        <v>0</v>
      </c>
      <c r="U575" s="42">
        <v>21</v>
      </c>
      <c r="V575" s="42">
        <f>P575*(U575/100)</f>
        <v>0</v>
      </c>
      <c r="W575" s="42">
        <f>P575+V575</f>
        <v>0</v>
      </c>
      <c r="X575" s="39"/>
      <c r="Y575" s="38" t="s">
        <v>703</v>
      </c>
      <c r="Z575" s="38" t="s">
        <v>299</v>
      </c>
    </row>
    <row r="576" spans="6:26" s="55" customFormat="1" ht="12.75" customHeight="1" outlineLevel="2" x14ac:dyDescent="0.25">
      <c r="F576" s="56"/>
      <c r="G576" s="57"/>
      <c r="H576" s="57"/>
      <c r="I576" s="57"/>
      <c r="J576" s="58"/>
      <c r="K576" s="57"/>
      <c r="L576" s="59"/>
      <c r="M576" s="60"/>
      <c r="N576" s="59"/>
      <c r="O576" s="60"/>
      <c r="P576" s="61"/>
      <c r="Q576" s="62"/>
      <c r="R576" s="60"/>
      <c r="S576" s="60"/>
      <c r="T576" s="60"/>
      <c r="U576" s="63" t="s">
        <v>22</v>
      </c>
      <c r="V576" s="60"/>
      <c r="W576" s="60"/>
      <c r="X576" s="60"/>
      <c r="Y576" s="57"/>
      <c r="Z576" s="57"/>
    </row>
    <row r="577" spans="6:26" s="26" customFormat="1" ht="16.5" customHeight="1" outlineLevel="1" x14ac:dyDescent="0.2">
      <c r="F577" s="27"/>
      <c r="G577" s="11"/>
      <c r="H577" s="28"/>
      <c r="I577" s="28"/>
      <c r="J577" s="28" t="s">
        <v>300</v>
      </c>
      <c r="K577" s="11"/>
      <c r="L577" s="29"/>
      <c r="M577" s="30"/>
      <c r="N577" s="29"/>
      <c r="O577" s="30"/>
      <c r="P577" s="31">
        <f>SUBTOTAL(9,P578:P588)</f>
        <v>0</v>
      </c>
      <c r="Q577" s="32"/>
      <c r="R577" s="33">
        <f>SUBTOTAL(9,R578:R588)</f>
        <v>2.5091708600000002</v>
      </c>
      <c r="S577" s="30"/>
      <c r="T577" s="33">
        <f>SUBTOTAL(9,T578:T588)</f>
        <v>0</v>
      </c>
      <c r="U577" s="34" t="s">
        <v>22</v>
      </c>
      <c r="V577" s="31">
        <f>SUBTOTAL(9,V578:V588)</f>
        <v>0</v>
      </c>
      <c r="W577" s="31">
        <f>SUBTOTAL(9,W578:W588)</f>
        <v>0</v>
      </c>
      <c r="Y577" s="12"/>
      <c r="Z577" s="12"/>
    </row>
    <row r="578" spans="6:26" s="35" customFormat="1" ht="12" outlineLevel="2" x14ac:dyDescent="0.2">
      <c r="F578" s="36">
        <v>1</v>
      </c>
      <c r="G578" s="37" t="s">
        <v>66</v>
      </c>
      <c r="H578" s="38" t="s">
        <v>301</v>
      </c>
      <c r="I578" s="38"/>
      <c r="J578" s="39" t="s">
        <v>302</v>
      </c>
      <c r="K578" s="37" t="s">
        <v>52</v>
      </c>
      <c r="L578" s="40">
        <v>7.014455E-2</v>
      </c>
      <c r="M578" s="41">
        <v>0</v>
      </c>
      <c r="N578" s="40">
        <f>L578*(1+M578/100)</f>
        <v>7.014455E-2</v>
      </c>
      <c r="O578" s="95"/>
      <c r="P578" s="42">
        <f>N578*O578</f>
        <v>0</v>
      </c>
      <c r="Q578" s="43">
        <v>1</v>
      </c>
      <c r="R578" s="44">
        <f>N578*Q578</f>
        <v>7.014455E-2</v>
      </c>
      <c r="S578" s="43"/>
      <c r="T578" s="44">
        <f>N578*S578</f>
        <v>0</v>
      </c>
      <c r="U578" s="42">
        <v>21</v>
      </c>
      <c r="V578" s="42">
        <f>P578*(U578/100)</f>
        <v>0</v>
      </c>
      <c r="W578" s="42">
        <f>P578+V578</f>
        <v>0</v>
      </c>
      <c r="X578" s="39"/>
      <c r="Y578" s="38" t="s">
        <v>703</v>
      </c>
      <c r="Z578" s="38" t="s">
        <v>303</v>
      </c>
    </row>
    <row r="579" spans="6:26" s="45" customFormat="1" ht="11.25" outlineLevel="3" x14ac:dyDescent="0.25">
      <c r="F579" s="46"/>
      <c r="G579" s="47"/>
      <c r="H579" s="47"/>
      <c r="I579" s="47"/>
      <c r="J579" s="48" t="s">
        <v>800</v>
      </c>
      <c r="K579" s="47"/>
      <c r="L579" s="49">
        <v>7.014455E-2</v>
      </c>
      <c r="M579" s="50"/>
      <c r="N579" s="51"/>
      <c r="O579" s="50"/>
      <c r="P579" s="52"/>
      <c r="Q579" s="53"/>
      <c r="R579" s="50"/>
      <c r="S579" s="50"/>
      <c r="T579" s="50"/>
      <c r="U579" s="54" t="s">
        <v>22</v>
      </c>
      <c r="V579" s="50"/>
      <c r="W579" s="50"/>
      <c r="X579" s="48"/>
      <c r="Y579" s="47"/>
      <c r="Z579" s="47"/>
    </row>
    <row r="580" spans="6:26" s="35" customFormat="1" ht="24" outlineLevel="2" x14ac:dyDescent="0.2">
      <c r="F580" s="36">
        <v>2</v>
      </c>
      <c r="G580" s="37" t="s">
        <v>66</v>
      </c>
      <c r="H580" s="38" t="s">
        <v>305</v>
      </c>
      <c r="I580" s="38"/>
      <c r="J580" s="39" t="s">
        <v>306</v>
      </c>
      <c r="K580" s="37" t="s">
        <v>32</v>
      </c>
      <c r="L580" s="40">
        <v>400.82600000000002</v>
      </c>
      <c r="M580" s="41">
        <v>15</v>
      </c>
      <c r="N580" s="40">
        <f>L580*(1+M580/100)</f>
        <v>460.94990000000001</v>
      </c>
      <c r="O580" s="95"/>
      <c r="P580" s="42">
        <f>N580*O580</f>
        <v>0</v>
      </c>
      <c r="Q580" s="43">
        <v>4.7999999999999996E-3</v>
      </c>
      <c r="R580" s="44">
        <f>N580*Q580</f>
        <v>2.2125595199999997</v>
      </c>
      <c r="S580" s="43"/>
      <c r="T580" s="44">
        <f>N580*S580</f>
        <v>0</v>
      </c>
      <c r="U580" s="42">
        <v>21</v>
      </c>
      <c r="V580" s="42">
        <f>P580*(U580/100)</f>
        <v>0</v>
      </c>
      <c r="W580" s="42">
        <f>P580+V580</f>
        <v>0</v>
      </c>
      <c r="X580" s="39"/>
      <c r="Y580" s="38" t="s">
        <v>703</v>
      </c>
      <c r="Z580" s="38" t="s">
        <v>303</v>
      </c>
    </row>
    <row r="581" spans="6:26" s="35" customFormat="1" ht="12" outlineLevel="2" x14ac:dyDescent="0.2">
      <c r="F581" s="36">
        <v>3</v>
      </c>
      <c r="G581" s="37" t="s">
        <v>66</v>
      </c>
      <c r="H581" s="38" t="s">
        <v>308</v>
      </c>
      <c r="I581" s="38"/>
      <c r="J581" s="39" t="s">
        <v>309</v>
      </c>
      <c r="K581" s="37" t="s">
        <v>32</v>
      </c>
      <c r="L581" s="40">
        <v>200.41300000000001</v>
      </c>
      <c r="M581" s="41">
        <v>10</v>
      </c>
      <c r="N581" s="40">
        <f>L581*(1+M581/100)</f>
        <v>220.45430000000002</v>
      </c>
      <c r="O581" s="95"/>
      <c r="P581" s="42">
        <f>N581*O581</f>
        <v>0</v>
      </c>
      <c r="Q581" s="43">
        <v>2.9999999999999997E-4</v>
      </c>
      <c r="R581" s="44">
        <f>N581*Q581</f>
        <v>6.613629E-2</v>
      </c>
      <c r="S581" s="43"/>
      <c r="T581" s="44">
        <f>N581*S581</f>
        <v>0</v>
      </c>
      <c r="U581" s="42">
        <v>21</v>
      </c>
      <c r="V581" s="42">
        <f>P581*(U581/100)</f>
        <v>0</v>
      </c>
      <c r="W581" s="42">
        <f>P581+V581</f>
        <v>0</v>
      </c>
      <c r="X581" s="39"/>
      <c r="Y581" s="38" t="s">
        <v>703</v>
      </c>
      <c r="Z581" s="38" t="s">
        <v>303</v>
      </c>
    </row>
    <row r="582" spans="6:26" s="35" customFormat="1" ht="24" outlineLevel="2" x14ac:dyDescent="0.2">
      <c r="F582" s="36">
        <v>4</v>
      </c>
      <c r="G582" s="37" t="s">
        <v>29</v>
      </c>
      <c r="H582" s="38" t="s">
        <v>310</v>
      </c>
      <c r="I582" s="38"/>
      <c r="J582" s="39" t="s">
        <v>311</v>
      </c>
      <c r="K582" s="37" t="s">
        <v>32</v>
      </c>
      <c r="L582" s="40">
        <v>200.41312499999998</v>
      </c>
      <c r="M582" s="41">
        <v>0</v>
      </c>
      <c r="N582" s="40">
        <f>L582*(1+M582/100)</f>
        <v>200.41312499999998</v>
      </c>
      <c r="O582" s="95"/>
      <c r="P582" s="42">
        <f>N582*O582</f>
        <v>0</v>
      </c>
      <c r="Q582" s="43"/>
      <c r="R582" s="44">
        <f>N582*Q582</f>
        <v>0</v>
      </c>
      <c r="S582" s="43"/>
      <c r="T582" s="44">
        <f>N582*S582</f>
        <v>0</v>
      </c>
      <c r="U582" s="42">
        <v>21</v>
      </c>
      <c r="V582" s="42">
        <f>P582*(U582/100)</f>
        <v>0</v>
      </c>
      <c r="W582" s="42">
        <f>P582+V582</f>
        <v>0</v>
      </c>
      <c r="X582" s="39"/>
      <c r="Y582" s="38" t="s">
        <v>703</v>
      </c>
      <c r="Z582" s="38" t="s">
        <v>303</v>
      </c>
    </row>
    <row r="583" spans="6:26" s="45" customFormat="1" ht="11.25" outlineLevel="3" x14ac:dyDescent="0.25">
      <c r="F583" s="46"/>
      <c r="G583" s="47"/>
      <c r="H583" s="47"/>
      <c r="I583" s="47"/>
      <c r="J583" s="48" t="s">
        <v>801</v>
      </c>
      <c r="K583" s="47"/>
      <c r="L583" s="49">
        <v>200.41312499999998</v>
      </c>
      <c r="M583" s="50"/>
      <c r="N583" s="51"/>
      <c r="O583" s="50"/>
      <c r="P583" s="52"/>
      <c r="Q583" s="53"/>
      <c r="R583" s="50"/>
      <c r="S583" s="50"/>
      <c r="T583" s="50"/>
      <c r="U583" s="54" t="s">
        <v>22</v>
      </c>
      <c r="V583" s="50"/>
      <c r="W583" s="50"/>
      <c r="X583" s="48"/>
      <c r="Y583" s="47"/>
      <c r="Z583" s="47"/>
    </row>
    <row r="584" spans="6:26" s="35" customFormat="1" ht="12" outlineLevel="2" x14ac:dyDescent="0.2">
      <c r="F584" s="36">
        <v>5</v>
      </c>
      <c r="G584" s="37" t="s">
        <v>29</v>
      </c>
      <c r="H584" s="38" t="s">
        <v>313</v>
      </c>
      <c r="I584" s="38"/>
      <c r="J584" s="39" t="s">
        <v>314</v>
      </c>
      <c r="K584" s="37" t="s">
        <v>32</v>
      </c>
      <c r="L584" s="40">
        <v>400.82624999999996</v>
      </c>
      <c r="M584" s="41">
        <v>0</v>
      </c>
      <c r="N584" s="40">
        <f>L584*(1+M584/100)</f>
        <v>400.82624999999996</v>
      </c>
      <c r="O584" s="95"/>
      <c r="P584" s="42">
        <f>N584*O584</f>
        <v>0</v>
      </c>
      <c r="Q584" s="43">
        <v>4.0000000000000002E-4</v>
      </c>
      <c r="R584" s="44">
        <f>N584*Q584</f>
        <v>0.16033049999999999</v>
      </c>
      <c r="S584" s="43"/>
      <c r="T584" s="44">
        <f>N584*S584</f>
        <v>0</v>
      </c>
      <c r="U584" s="42">
        <v>21</v>
      </c>
      <c r="V584" s="42">
        <f>P584*(U584/100)</f>
        <v>0</v>
      </c>
      <c r="W584" s="42">
        <f>P584+V584</f>
        <v>0</v>
      </c>
      <c r="X584" s="39"/>
      <c r="Y584" s="38" t="s">
        <v>703</v>
      </c>
      <c r="Z584" s="38" t="s">
        <v>303</v>
      </c>
    </row>
    <row r="585" spans="6:26" s="45" customFormat="1" ht="12" outlineLevel="3" x14ac:dyDescent="0.25">
      <c r="F585" s="46"/>
      <c r="G585" s="47"/>
      <c r="H585" s="47"/>
      <c r="I585" s="47"/>
      <c r="J585" s="48" t="s">
        <v>802</v>
      </c>
      <c r="K585" s="47"/>
      <c r="L585" s="49">
        <v>400.82624999999996</v>
      </c>
      <c r="M585" s="50"/>
      <c r="N585" s="51"/>
      <c r="O585" s="95"/>
      <c r="P585" s="52"/>
      <c r="Q585" s="53"/>
      <c r="R585" s="50"/>
      <c r="S585" s="50"/>
      <c r="T585" s="50"/>
      <c r="U585" s="54" t="s">
        <v>22</v>
      </c>
      <c r="V585" s="50"/>
      <c r="W585" s="50"/>
      <c r="X585" s="48"/>
      <c r="Y585" s="47"/>
      <c r="Z585" s="47"/>
    </row>
    <row r="586" spans="6:26" s="35" customFormat="1" ht="12" outlineLevel="2" x14ac:dyDescent="0.2">
      <c r="F586" s="36">
        <v>6</v>
      </c>
      <c r="G586" s="37" t="s">
        <v>29</v>
      </c>
      <c r="H586" s="38" t="s">
        <v>315</v>
      </c>
      <c r="I586" s="38"/>
      <c r="J586" s="39" t="s">
        <v>316</v>
      </c>
      <c r="K586" s="37" t="s">
        <v>32</v>
      </c>
      <c r="L586" s="40">
        <v>200.41300000000001</v>
      </c>
      <c r="M586" s="41">
        <v>0</v>
      </c>
      <c r="N586" s="40">
        <f>L586*(1+M586/100)</f>
        <v>200.41300000000001</v>
      </c>
      <c r="O586" s="95"/>
      <c r="P586" s="42">
        <f>N586*O586</f>
        <v>0</v>
      </c>
      <c r="Q586" s="43"/>
      <c r="R586" s="44">
        <f>N586*Q586</f>
        <v>0</v>
      </c>
      <c r="S586" s="43"/>
      <c r="T586" s="44">
        <f>N586*S586</f>
        <v>0</v>
      </c>
      <c r="U586" s="42">
        <v>21</v>
      </c>
      <c r="V586" s="42">
        <f>P586*(U586/100)</f>
        <v>0</v>
      </c>
      <c r="W586" s="42">
        <f>P586+V586</f>
        <v>0</v>
      </c>
      <c r="X586" s="39"/>
      <c r="Y586" s="38" t="s">
        <v>703</v>
      </c>
      <c r="Z586" s="38" t="s">
        <v>303</v>
      </c>
    </row>
    <row r="587" spans="6:26" s="35" customFormat="1" ht="24" outlineLevel="2" x14ac:dyDescent="0.2">
      <c r="F587" s="36">
        <v>7</v>
      </c>
      <c r="G587" s="37" t="s">
        <v>29</v>
      </c>
      <c r="H587" s="38" t="s">
        <v>317</v>
      </c>
      <c r="I587" s="38"/>
      <c r="J587" s="39" t="s">
        <v>318</v>
      </c>
      <c r="K587" s="37" t="s">
        <v>319</v>
      </c>
      <c r="L587" s="40">
        <v>3.05</v>
      </c>
      <c r="M587" s="41">
        <v>0</v>
      </c>
      <c r="N587" s="40">
        <f>L587*(1+M587/100)</f>
        <v>3.05</v>
      </c>
      <c r="O587" s="95"/>
      <c r="P587" s="42">
        <f>N587*O587</f>
        <v>0</v>
      </c>
      <c r="Q587" s="43"/>
      <c r="R587" s="44">
        <f>N587*Q587</f>
        <v>0</v>
      </c>
      <c r="S587" s="43"/>
      <c r="T587" s="44">
        <f>N587*S587</f>
        <v>0</v>
      </c>
      <c r="U587" s="42">
        <v>21</v>
      </c>
      <c r="V587" s="42">
        <f>P587*(U587/100)</f>
        <v>0</v>
      </c>
      <c r="W587" s="42">
        <f>P587+V587</f>
        <v>0</v>
      </c>
      <c r="X587" s="39"/>
      <c r="Y587" s="38" t="s">
        <v>703</v>
      </c>
      <c r="Z587" s="38" t="s">
        <v>303</v>
      </c>
    </row>
    <row r="588" spans="6:26" s="55" customFormat="1" ht="12.75" customHeight="1" outlineLevel="2" x14ac:dyDescent="0.25">
      <c r="F588" s="56"/>
      <c r="G588" s="57"/>
      <c r="H588" s="57"/>
      <c r="I588" s="57"/>
      <c r="J588" s="58"/>
      <c r="K588" s="57"/>
      <c r="L588" s="59"/>
      <c r="M588" s="60"/>
      <c r="N588" s="59"/>
      <c r="O588" s="60"/>
      <c r="P588" s="61"/>
      <c r="Q588" s="62"/>
      <c r="R588" s="60"/>
      <c r="S588" s="60"/>
      <c r="T588" s="60"/>
      <c r="U588" s="63" t="s">
        <v>22</v>
      </c>
      <c r="V588" s="60"/>
      <c r="W588" s="60"/>
      <c r="X588" s="60"/>
      <c r="Y588" s="57"/>
      <c r="Z588" s="57"/>
    </row>
    <row r="589" spans="6:26" s="26" customFormat="1" ht="16.5" customHeight="1" outlineLevel="1" x14ac:dyDescent="0.2">
      <c r="F589" s="27"/>
      <c r="G589" s="11"/>
      <c r="H589" s="28"/>
      <c r="I589" s="28"/>
      <c r="J589" s="28" t="s">
        <v>320</v>
      </c>
      <c r="K589" s="11"/>
      <c r="L589" s="29"/>
      <c r="M589" s="30"/>
      <c r="N589" s="29"/>
      <c r="O589" s="30"/>
      <c r="P589" s="31">
        <f>SUBTOTAL(9,P590:P626)</f>
        <v>0</v>
      </c>
      <c r="Q589" s="32"/>
      <c r="R589" s="33">
        <f>SUBTOTAL(9,R590:R626)</f>
        <v>9.3836695199999998</v>
      </c>
      <c r="S589" s="30"/>
      <c r="T589" s="33">
        <f>SUBTOTAL(9,T590:T626)</f>
        <v>0</v>
      </c>
      <c r="U589" s="34" t="s">
        <v>22</v>
      </c>
      <c r="V589" s="31">
        <f>SUBTOTAL(9,V590:V626)</f>
        <v>0</v>
      </c>
      <c r="W589" s="31">
        <f>SUBTOTAL(9,W590:W626)</f>
        <v>0</v>
      </c>
      <c r="Y589" s="12"/>
      <c r="Z589" s="12"/>
    </row>
    <row r="590" spans="6:26" s="35" customFormat="1" ht="36" outlineLevel="2" x14ac:dyDescent="0.2">
      <c r="F590" s="36">
        <v>1</v>
      </c>
      <c r="G590" s="37" t="s">
        <v>66</v>
      </c>
      <c r="H590" s="38" t="s">
        <v>321</v>
      </c>
      <c r="I590" s="38" t="s">
        <v>322</v>
      </c>
      <c r="J590" s="39" t="s">
        <v>323</v>
      </c>
      <c r="K590" s="37" t="s">
        <v>32</v>
      </c>
      <c r="L590" s="40">
        <v>121.55000000000001</v>
      </c>
      <c r="M590" s="41">
        <v>5</v>
      </c>
      <c r="N590" s="40">
        <f>L590*(1+M590/100)</f>
        <v>127.62750000000001</v>
      </c>
      <c r="O590" s="95"/>
      <c r="P590" s="42">
        <f>N590*O590</f>
        <v>0</v>
      </c>
      <c r="Q590" s="43"/>
      <c r="R590" s="44">
        <f>N590*Q590</f>
        <v>0</v>
      </c>
      <c r="S590" s="43"/>
      <c r="T590" s="44">
        <f>N590*S590</f>
        <v>0</v>
      </c>
      <c r="U590" s="42">
        <v>21</v>
      </c>
      <c r="V590" s="42">
        <f>P590*(U590/100)</f>
        <v>0</v>
      </c>
      <c r="W590" s="42">
        <f>P590+V590</f>
        <v>0</v>
      </c>
      <c r="X590" s="39"/>
      <c r="Y590" s="38" t="s">
        <v>703</v>
      </c>
      <c r="Z590" s="38" t="s">
        <v>324</v>
      </c>
    </row>
    <row r="591" spans="6:26" s="45" customFormat="1" ht="11.25" outlineLevel="3" x14ac:dyDescent="0.25">
      <c r="F591" s="46"/>
      <c r="G591" s="47"/>
      <c r="H591" s="47"/>
      <c r="I591" s="47"/>
      <c r="J591" s="48" t="s">
        <v>803</v>
      </c>
      <c r="K591" s="47"/>
      <c r="L591" s="49">
        <v>121.55000000000001</v>
      </c>
      <c r="M591" s="50"/>
      <c r="N591" s="51"/>
      <c r="O591" s="50"/>
      <c r="P591" s="52"/>
      <c r="Q591" s="53"/>
      <c r="R591" s="50"/>
      <c r="S591" s="50"/>
      <c r="T591" s="50"/>
      <c r="U591" s="54" t="s">
        <v>22</v>
      </c>
      <c r="V591" s="50"/>
      <c r="W591" s="50"/>
      <c r="X591" s="48"/>
      <c r="Y591" s="47"/>
      <c r="Z591" s="47"/>
    </row>
    <row r="592" spans="6:26" s="35" customFormat="1" ht="24" outlineLevel="2" x14ac:dyDescent="0.2">
      <c r="F592" s="36">
        <v>2</v>
      </c>
      <c r="G592" s="37" t="s">
        <v>66</v>
      </c>
      <c r="H592" s="38" t="s">
        <v>325</v>
      </c>
      <c r="I592" s="38" t="s">
        <v>326</v>
      </c>
      <c r="J592" s="39" t="s">
        <v>327</v>
      </c>
      <c r="K592" s="37" t="s">
        <v>32</v>
      </c>
      <c r="L592" s="40">
        <v>107.53</v>
      </c>
      <c r="M592" s="41">
        <v>5</v>
      </c>
      <c r="N592" s="40">
        <f>L592*(1+M592/100)</f>
        <v>112.90650000000001</v>
      </c>
      <c r="O592" s="95"/>
      <c r="P592" s="42">
        <f>N592*O592</f>
        <v>0</v>
      </c>
      <c r="Q592" s="43"/>
      <c r="R592" s="44">
        <f>N592*Q592</f>
        <v>0</v>
      </c>
      <c r="S592" s="43"/>
      <c r="T592" s="44">
        <f>N592*S592</f>
        <v>0</v>
      </c>
      <c r="U592" s="42">
        <v>21</v>
      </c>
      <c r="V592" s="42">
        <f>P592*(U592/100)</f>
        <v>0</v>
      </c>
      <c r="W592" s="42">
        <f>P592+V592</f>
        <v>0</v>
      </c>
      <c r="X592" s="39"/>
      <c r="Y592" s="38" t="s">
        <v>703</v>
      </c>
      <c r="Z592" s="38" t="s">
        <v>324</v>
      </c>
    </row>
    <row r="593" spans="6:26" s="45" customFormat="1" ht="11.25" outlineLevel="3" x14ac:dyDescent="0.25">
      <c r="F593" s="46"/>
      <c r="G593" s="47"/>
      <c r="H593" s="47"/>
      <c r="I593" s="47"/>
      <c r="J593" s="48" t="s">
        <v>775</v>
      </c>
      <c r="K593" s="47"/>
      <c r="L593" s="49">
        <v>107.53</v>
      </c>
      <c r="M593" s="50"/>
      <c r="N593" s="51"/>
      <c r="O593" s="50"/>
      <c r="P593" s="52"/>
      <c r="Q593" s="53"/>
      <c r="R593" s="50"/>
      <c r="S593" s="50"/>
      <c r="T593" s="50"/>
      <c r="U593" s="54" t="s">
        <v>22</v>
      </c>
      <c r="V593" s="50"/>
      <c r="W593" s="50"/>
      <c r="X593" s="48"/>
      <c r="Y593" s="47"/>
      <c r="Z593" s="47"/>
    </row>
    <row r="594" spans="6:26" s="35" customFormat="1" ht="24" outlineLevel="2" x14ac:dyDescent="0.2">
      <c r="F594" s="36">
        <v>3</v>
      </c>
      <c r="G594" s="37" t="s">
        <v>66</v>
      </c>
      <c r="H594" s="38" t="s">
        <v>328</v>
      </c>
      <c r="I594" s="38" t="s">
        <v>329</v>
      </c>
      <c r="J594" s="39" t="s">
        <v>330</v>
      </c>
      <c r="K594" s="37" t="s">
        <v>32</v>
      </c>
      <c r="L594" s="40">
        <v>121.55000000000001</v>
      </c>
      <c r="M594" s="41">
        <v>5</v>
      </c>
      <c r="N594" s="40">
        <f>L594*(1+M594/100)</f>
        <v>127.62750000000001</v>
      </c>
      <c r="O594" s="95"/>
      <c r="P594" s="42">
        <f>N594*O594</f>
        <v>0</v>
      </c>
      <c r="Q594" s="43"/>
      <c r="R594" s="44">
        <f>N594*Q594</f>
        <v>0</v>
      </c>
      <c r="S594" s="43"/>
      <c r="T594" s="44">
        <f>N594*S594</f>
        <v>0</v>
      </c>
      <c r="U594" s="42">
        <v>21</v>
      </c>
      <c r="V594" s="42">
        <f>P594*(U594/100)</f>
        <v>0</v>
      </c>
      <c r="W594" s="42">
        <f>P594+V594</f>
        <v>0</v>
      </c>
      <c r="X594" s="39"/>
      <c r="Y594" s="38" t="s">
        <v>703</v>
      </c>
      <c r="Z594" s="38" t="s">
        <v>324</v>
      </c>
    </row>
    <row r="595" spans="6:26" s="45" customFormat="1" ht="11.25" outlineLevel="3" x14ac:dyDescent="0.25">
      <c r="F595" s="46"/>
      <c r="G595" s="47"/>
      <c r="H595" s="47"/>
      <c r="I595" s="47"/>
      <c r="J595" s="48" t="s">
        <v>803</v>
      </c>
      <c r="K595" s="47"/>
      <c r="L595" s="49">
        <v>121.55000000000001</v>
      </c>
      <c r="M595" s="50"/>
      <c r="N595" s="51"/>
      <c r="O595" s="50"/>
      <c r="P595" s="52"/>
      <c r="Q595" s="53"/>
      <c r="R595" s="50"/>
      <c r="S595" s="50"/>
      <c r="T595" s="50"/>
      <c r="U595" s="54" t="s">
        <v>22</v>
      </c>
      <c r="V595" s="50"/>
      <c r="W595" s="50"/>
      <c r="X595" s="48"/>
      <c r="Y595" s="47"/>
      <c r="Z595" s="47"/>
    </row>
    <row r="596" spans="6:26" s="35" customFormat="1" ht="12" outlineLevel="2" x14ac:dyDescent="0.2">
      <c r="F596" s="36">
        <v>4</v>
      </c>
      <c r="G596" s="37" t="s">
        <v>29</v>
      </c>
      <c r="H596" s="38" t="s">
        <v>331</v>
      </c>
      <c r="I596" s="38"/>
      <c r="J596" s="39" t="s">
        <v>332</v>
      </c>
      <c r="K596" s="37" t="s">
        <v>32</v>
      </c>
      <c r="L596" s="40">
        <v>121.55000000000001</v>
      </c>
      <c r="M596" s="41">
        <v>0</v>
      </c>
      <c r="N596" s="40">
        <f>L596*(1+M596/100)</f>
        <v>121.55000000000001</v>
      </c>
      <c r="O596" s="95"/>
      <c r="P596" s="42">
        <f>N596*O596</f>
        <v>0</v>
      </c>
      <c r="Q596" s="43"/>
      <c r="R596" s="44">
        <f>N596*Q596</f>
        <v>0</v>
      </c>
      <c r="S596" s="43"/>
      <c r="T596" s="44">
        <f>N596*S596</f>
        <v>0</v>
      </c>
      <c r="U596" s="42">
        <v>21</v>
      </c>
      <c r="V596" s="42">
        <f>P596*(U596/100)</f>
        <v>0</v>
      </c>
      <c r="W596" s="42">
        <f>P596+V596</f>
        <v>0</v>
      </c>
      <c r="X596" s="39"/>
      <c r="Y596" s="38" t="s">
        <v>703</v>
      </c>
      <c r="Z596" s="38" t="s">
        <v>324</v>
      </c>
    </row>
    <row r="597" spans="6:26" s="45" customFormat="1" ht="11.25" outlineLevel="3" x14ac:dyDescent="0.25">
      <c r="F597" s="46"/>
      <c r="G597" s="47"/>
      <c r="H597" s="47"/>
      <c r="I597" s="47"/>
      <c r="J597" s="48" t="s">
        <v>804</v>
      </c>
      <c r="K597" s="47"/>
      <c r="L597" s="49">
        <v>121.55000000000001</v>
      </c>
      <c r="M597" s="50"/>
      <c r="N597" s="51"/>
      <c r="O597" s="50"/>
      <c r="P597" s="52"/>
      <c r="Q597" s="53"/>
      <c r="R597" s="50"/>
      <c r="S597" s="50"/>
      <c r="T597" s="50"/>
      <c r="U597" s="54" t="s">
        <v>22</v>
      </c>
      <c r="V597" s="50"/>
      <c r="W597" s="50"/>
      <c r="X597" s="48"/>
      <c r="Y597" s="47"/>
      <c r="Z597" s="47"/>
    </row>
    <row r="598" spans="6:26" s="35" customFormat="1" ht="12" outlineLevel="2" x14ac:dyDescent="0.2">
      <c r="F598" s="36">
        <v>5</v>
      </c>
      <c r="G598" s="37" t="s">
        <v>66</v>
      </c>
      <c r="H598" s="38" t="s">
        <v>333</v>
      </c>
      <c r="I598" s="38"/>
      <c r="J598" s="39" t="s">
        <v>334</v>
      </c>
      <c r="K598" s="37" t="s">
        <v>38</v>
      </c>
      <c r="L598" s="40">
        <v>12.154999999999999</v>
      </c>
      <c r="M598" s="41">
        <v>0</v>
      </c>
      <c r="N598" s="40">
        <f>L598*(1+M598/100)</f>
        <v>12.154999999999999</v>
      </c>
      <c r="O598" s="95"/>
      <c r="P598" s="42">
        <f>N598*O598</f>
        <v>0</v>
      </c>
      <c r="Q598" s="43">
        <v>0.6</v>
      </c>
      <c r="R598" s="44">
        <f>N598*Q598</f>
        <v>7.2929999999999993</v>
      </c>
      <c r="S598" s="43"/>
      <c r="T598" s="44">
        <f>N598*S598</f>
        <v>0</v>
      </c>
      <c r="U598" s="42">
        <v>21</v>
      </c>
      <c r="V598" s="42">
        <f>P598*(U598/100)</f>
        <v>0</v>
      </c>
      <c r="W598" s="42">
        <f>P598+V598</f>
        <v>0</v>
      </c>
      <c r="X598" s="39"/>
      <c r="Y598" s="38" t="s">
        <v>703</v>
      </c>
      <c r="Z598" s="38" t="s">
        <v>324</v>
      </c>
    </row>
    <row r="599" spans="6:26" s="45" customFormat="1" ht="11.25" outlineLevel="3" x14ac:dyDescent="0.25">
      <c r="F599" s="46"/>
      <c r="G599" s="47"/>
      <c r="H599" s="47"/>
      <c r="I599" s="47"/>
      <c r="J599" s="48" t="s">
        <v>805</v>
      </c>
      <c r="K599" s="47"/>
      <c r="L599" s="49">
        <v>12.154999999999999</v>
      </c>
      <c r="M599" s="50"/>
      <c r="N599" s="51"/>
      <c r="O599" s="50"/>
      <c r="P599" s="52"/>
      <c r="Q599" s="53"/>
      <c r="R599" s="50"/>
      <c r="S599" s="50"/>
      <c r="T599" s="50"/>
      <c r="U599" s="54" t="s">
        <v>22</v>
      </c>
      <c r="V599" s="50"/>
      <c r="W599" s="50"/>
      <c r="X599" s="48"/>
      <c r="Y599" s="47"/>
      <c r="Z599" s="47"/>
    </row>
    <row r="600" spans="6:26" s="35" customFormat="1" ht="12" outlineLevel="2" x14ac:dyDescent="0.2">
      <c r="F600" s="36">
        <v>6</v>
      </c>
      <c r="G600" s="37" t="s">
        <v>66</v>
      </c>
      <c r="H600" s="38" t="s">
        <v>301</v>
      </c>
      <c r="I600" s="38"/>
      <c r="J600" s="39" t="s">
        <v>302</v>
      </c>
      <c r="K600" s="37" t="s">
        <v>52</v>
      </c>
      <c r="L600" s="40">
        <v>8.0177999999999999E-2</v>
      </c>
      <c r="M600" s="41">
        <v>0</v>
      </c>
      <c r="N600" s="40">
        <f>L600*(1+M600/100)</f>
        <v>8.0177999999999999E-2</v>
      </c>
      <c r="O600" s="95"/>
      <c r="P600" s="42">
        <f>N600*O600</f>
        <v>0</v>
      </c>
      <c r="Q600" s="43">
        <v>1</v>
      </c>
      <c r="R600" s="44">
        <f>N600*Q600</f>
        <v>8.0177999999999999E-2</v>
      </c>
      <c r="S600" s="43"/>
      <c r="T600" s="44">
        <f>N600*S600</f>
        <v>0</v>
      </c>
      <c r="U600" s="42">
        <v>21</v>
      </c>
      <c r="V600" s="42">
        <f>P600*(U600/100)</f>
        <v>0</v>
      </c>
      <c r="W600" s="42">
        <f>P600+V600</f>
        <v>0</v>
      </c>
      <c r="X600" s="39"/>
      <c r="Y600" s="38" t="s">
        <v>703</v>
      </c>
      <c r="Z600" s="38" t="s">
        <v>324</v>
      </c>
    </row>
    <row r="601" spans="6:26" s="45" customFormat="1" ht="11.25" outlineLevel="3" x14ac:dyDescent="0.25">
      <c r="F601" s="46"/>
      <c r="G601" s="47"/>
      <c r="H601" s="47"/>
      <c r="I601" s="47"/>
      <c r="J601" s="48" t="s">
        <v>806</v>
      </c>
      <c r="K601" s="47"/>
      <c r="L601" s="49">
        <v>8.0177999999999999E-2</v>
      </c>
      <c r="M601" s="50"/>
      <c r="N601" s="51"/>
      <c r="O601" s="50"/>
      <c r="P601" s="52"/>
      <c r="Q601" s="53"/>
      <c r="R601" s="50"/>
      <c r="S601" s="50"/>
      <c r="T601" s="50"/>
      <c r="U601" s="54" t="s">
        <v>22</v>
      </c>
      <c r="V601" s="50"/>
      <c r="W601" s="50"/>
      <c r="X601" s="48"/>
      <c r="Y601" s="47"/>
      <c r="Z601" s="47"/>
    </row>
    <row r="602" spans="6:26" s="35" customFormat="1" ht="24" outlineLevel="2" x14ac:dyDescent="0.2">
      <c r="F602" s="36">
        <v>7</v>
      </c>
      <c r="G602" s="37" t="s">
        <v>66</v>
      </c>
      <c r="H602" s="38" t="s">
        <v>337</v>
      </c>
      <c r="I602" s="38"/>
      <c r="J602" s="39" t="s">
        <v>338</v>
      </c>
      <c r="K602" s="37" t="s">
        <v>32</v>
      </c>
      <c r="L602" s="40">
        <v>244.512</v>
      </c>
      <c r="M602" s="41">
        <v>15</v>
      </c>
      <c r="N602" s="40">
        <f>L602*(1+M602/100)</f>
        <v>281.18879999999996</v>
      </c>
      <c r="O602" s="95"/>
      <c r="P602" s="42">
        <f>N602*O602</f>
        <v>0</v>
      </c>
      <c r="Q602" s="43">
        <v>1.9E-3</v>
      </c>
      <c r="R602" s="44">
        <f>N602*Q602</f>
        <v>0.53425871999999996</v>
      </c>
      <c r="S602" s="43"/>
      <c r="T602" s="44">
        <f>N602*S602</f>
        <v>0</v>
      </c>
      <c r="U602" s="42">
        <v>21</v>
      </c>
      <c r="V602" s="42">
        <f>P602*(U602/100)</f>
        <v>0</v>
      </c>
      <c r="W602" s="42">
        <f>P602+V602</f>
        <v>0</v>
      </c>
      <c r="X602" s="39"/>
      <c r="Y602" s="38" t="s">
        <v>703</v>
      </c>
      <c r="Z602" s="38" t="s">
        <v>324</v>
      </c>
    </row>
    <row r="603" spans="6:26" s="35" customFormat="1" ht="36" outlineLevel="2" x14ac:dyDescent="0.2">
      <c r="F603" s="36">
        <v>8</v>
      </c>
      <c r="G603" s="37" t="s">
        <v>66</v>
      </c>
      <c r="H603" s="38" t="s">
        <v>339</v>
      </c>
      <c r="I603" s="38"/>
      <c r="J603" s="39" t="s">
        <v>340</v>
      </c>
      <c r="K603" s="37" t="s">
        <v>32</v>
      </c>
      <c r="L603" s="40">
        <v>229.08</v>
      </c>
      <c r="M603" s="41">
        <v>15</v>
      </c>
      <c r="N603" s="40">
        <f>L603*(1+M603/100)</f>
        <v>263.44200000000001</v>
      </c>
      <c r="O603" s="95"/>
      <c r="P603" s="42">
        <f>N603*O603</f>
        <v>0</v>
      </c>
      <c r="Q603" s="43">
        <v>4.7000000000000002E-3</v>
      </c>
      <c r="R603" s="44">
        <f>N603*Q603</f>
        <v>1.2381774000000001</v>
      </c>
      <c r="S603" s="43"/>
      <c r="T603" s="44">
        <f>N603*S603</f>
        <v>0</v>
      </c>
      <c r="U603" s="42">
        <v>21</v>
      </c>
      <c r="V603" s="42">
        <f>P603*(U603/100)</f>
        <v>0</v>
      </c>
      <c r="W603" s="42">
        <f>P603+V603</f>
        <v>0</v>
      </c>
      <c r="X603" s="39"/>
      <c r="Y603" s="38" t="s">
        <v>703</v>
      </c>
      <c r="Z603" s="38" t="s">
        <v>324</v>
      </c>
    </row>
    <row r="604" spans="6:26" s="35" customFormat="1" ht="12" outlineLevel="2" x14ac:dyDescent="0.2">
      <c r="F604" s="36">
        <v>9</v>
      </c>
      <c r="G604" s="37" t="s">
        <v>66</v>
      </c>
      <c r="H604" s="38" t="s">
        <v>308</v>
      </c>
      <c r="I604" s="38"/>
      <c r="J604" s="39" t="s">
        <v>309</v>
      </c>
      <c r="K604" s="37" t="s">
        <v>32</v>
      </c>
      <c r="L604" s="40">
        <v>121.55000000000001</v>
      </c>
      <c r="M604" s="41">
        <v>0</v>
      </c>
      <c r="N604" s="40">
        <f>L604*(1+M604/100)</f>
        <v>121.55000000000001</v>
      </c>
      <c r="O604" s="95"/>
      <c r="P604" s="42">
        <f>N604*O604</f>
        <v>0</v>
      </c>
      <c r="Q604" s="43">
        <v>2.9999999999999997E-4</v>
      </c>
      <c r="R604" s="44">
        <f>N604*Q604</f>
        <v>3.6464999999999997E-2</v>
      </c>
      <c r="S604" s="43"/>
      <c r="T604" s="44">
        <f>N604*S604</f>
        <v>0</v>
      </c>
      <c r="U604" s="42">
        <v>21</v>
      </c>
      <c r="V604" s="42">
        <f>P604*(U604/100)</f>
        <v>0</v>
      </c>
      <c r="W604" s="42">
        <f>P604+V604</f>
        <v>0</v>
      </c>
      <c r="X604" s="39"/>
      <c r="Y604" s="38" t="s">
        <v>703</v>
      </c>
      <c r="Z604" s="38" t="s">
        <v>324</v>
      </c>
    </row>
    <row r="605" spans="6:26" s="45" customFormat="1" ht="11.25" outlineLevel="3" x14ac:dyDescent="0.25">
      <c r="F605" s="46"/>
      <c r="G605" s="47"/>
      <c r="H605" s="47"/>
      <c r="I605" s="47"/>
      <c r="J605" s="48" t="s">
        <v>803</v>
      </c>
      <c r="K605" s="47"/>
      <c r="L605" s="49">
        <v>121.55000000000001</v>
      </c>
      <c r="M605" s="50"/>
      <c r="N605" s="51"/>
      <c r="O605" s="50"/>
      <c r="P605" s="52"/>
      <c r="Q605" s="53"/>
      <c r="R605" s="50"/>
      <c r="S605" s="50"/>
      <c r="T605" s="50"/>
      <c r="U605" s="54" t="s">
        <v>22</v>
      </c>
      <c r="V605" s="50"/>
      <c r="W605" s="50"/>
      <c r="X605" s="48"/>
      <c r="Y605" s="47"/>
      <c r="Z605" s="47"/>
    </row>
    <row r="606" spans="6:26" s="35" customFormat="1" ht="24" outlineLevel="2" x14ac:dyDescent="0.2">
      <c r="F606" s="36">
        <v>10</v>
      </c>
      <c r="G606" s="37" t="s">
        <v>29</v>
      </c>
      <c r="H606" s="38" t="s">
        <v>341</v>
      </c>
      <c r="I606" s="38"/>
      <c r="J606" s="39" t="s">
        <v>342</v>
      </c>
      <c r="K606" s="37" t="s">
        <v>32</v>
      </c>
      <c r="L606" s="40">
        <v>229.08</v>
      </c>
      <c r="M606" s="41">
        <v>0</v>
      </c>
      <c r="N606" s="40">
        <f>L606*(1+M606/100)</f>
        <v>229.08</v>
      </c>
      <c r="O606" s="95"/>
      <c r="P606" s="42">
        <f>N606*O606</f>
        <v>0</v>
      </c>
      <c r="Q606" s="43"/>
      <c r="R606" s="44">
        <f>N606*Q606</f>
        <v>0</v>
      </c>
      <c r="S606" s="43"/>
      <c r="T606" s="44">
        <f>N606*S606</f>
        <v>0</v>
      </c>
      <c r="U606" s="42">
        <v>21</v>
      </c>
      <c r="V606" s="42">
        <f>P606*(U606/100)</f>
        <v>0</v>
      </c>
      <c r="W606" s="42">
        <f>P606+V606</f>
        <v>0</v>
      </c>
      <c r="X606" s="39"/>
      <c r="Y606" s="38" t="s">
        <v>703</v>
      </c>
      <c r="Z606" s="38" t="s">
        <v>324</v>
      </c>
    </row>
    <row r="607" spans="6:26" s="45" customFormat="1" ht="11.25" outlineLevel="3" x14ac:dyDescent="0.25">
      <c r="F607" s="46"/>
      <c r="G607" s="47"/>
      <c r="H607" s="47"/>
      <c r="I607" s="47"/>
      <c r="J607" s="48" t="s">
        <v>775</v>
      </c>
      <c r="K607" s="47"/>
      <c r="L607" s="49">
        <v>107.53</v>
      </c>
      <c r="M607" s="50"/>
      <c r="N607" s="51"/>
      <c r="O607" s="50"/>
      <c r="P607" s="52"/>
      <c r="Q607" s="53"/>
      <c r="R607" s="50"/>
      <c r="S607" s="50"/>
      <c r="T607" s="50"/>
      <c r="U607" s="54" t="s">
        <v>22</v>
      </c>
      <c r="V607" s="50"/>
      <c r="W607" s="50"/>
      <c r="X607" s="48"/>
      <c r="Y607" s="47"/>
      <c r="Z607" s="47"/>
    </row>
    <row r="608" spans="6:26" s="45" customFormat="1" ht="11.25" outlineLevel="3" x14ac:dyDescent="0.25">
      <c r="F608" s="46"/>
      <c r="G608" s="47"/>
      <c r="H608" s="47"/>
      <c r="I608" s="47"/>
      <c r="J608" s="48" t="s">
        <v>803</v>
      </c>
      <c r="K608" s="47"/>
      <c r="L608" s="49">
        <v>121.55000000000001</v>
      </c>
      <c r="M608" s="50"/>
      <c r="N608" s="51"/>
      <c r="O608" s="50"/>
      <c r="P608" s="52"/>
      <c r="Q608" s="53"/>
      <c r="R608" s="50"/>
      <c r="S608" s="50"/>
      <c r="T608" s="50"/>
      <c r="U608" s="54" t="s">
        <v>22</v>
      </c>
      <c r="V608" s="50"/>
      <c r="W608" s="50"/>
      <c r="X608" s="48"/>
      <c r="Y608" s="47"/>
      <c r="Z608" s="47"/>
    </row>
    <row r="609" spans="6:26" s="35" customFormat="1" ht="24" outlineLevel="2" x14ac:dyDescent="0.2">
      <c r="F609" s="36">
        <v>11</v>
      </c>
      <c r="G609" s="37" t="s">
        <v>29</v>
      </c>
      <c r="H609" s="38" t="s">
        <v>345</v>
      </c>
      <c r="I609" s="38"/>
      <c r="J609" s="39" t="s">
        <v>346</v>
      </c>
      <c r="K609" s="37" t="s">
        <v>32</v>
      </c>
      <c r="L609" s="40">
        <v>243.10000000000002</v>
      </c>
      <c r="M609" s="41">
        <v>0</v>
      </c>
      <c r="N609" s="40">
        <f>L609*(1+M609/100)</f>
        <v>243.10000000000002</v>
      </c>
      <c r="O609" s="95"/>
      <c r="P609" s="42">
        <f>N609*O609</f>
        <v>0</v>
      </c>
      <c r="Q609" s="43"/>
      <c r="R609" s="44">
        <f>N609*Q609</f>
        <v>0</v>
      </c>
      <c r="S609" s="43"/>
      <c r="T609" s="44">
        <f>N609*S609</f>
        <v>0</v>
      </c>
      <c r="U609" s="42">
        <v>21</v>
      </c>
      <c r="V609" s="42">
        <f>P609*(U609/100)</f>
        <v>0</v>
      </c>
      <c r="W609" s="42">
        <f>P609+V609</f>
        <v>0</v>
      </c>
      <c r="X609" s="39"/>
      <c r="Y609" s="38" t="s">
        <v>703</v>
      </c>
      <c r="Z609" s="38" t="s">
        <v>324</v>
      </c>
    </row>
    <row r="610" spans="6:26" s="45" customFormat="1" ht="11.25" outlineLevel="3" x14ac:dyDescent="0.25">
      <c r="F610" s="46"/>
      <c r="G610" s="47"/>
      <c r="H610" s="47"/>
      <c r="I610" s="47"/>
      <c r="J610" s="48" t="s">
        <v>807</v>
      </c>
      <c r="K610" s="47"/>
      <c r="L610" s="49">
        <v>243.10000000000002</v>
      </c>
      <c r="M610" s="50"/>
      <c r="N610" s="51"/>
      <c r="O610" s="50"/>
      <c r="P610" s="52"/>
      <c r="Q610" s="53"/>
      <c r="R610" s="50"/>
      <c r="S610" s="50"/>
      <c r="T610" s="50"/>
      <c r="U610" s="54" t="s">
        <v>22</v>
      </c>
      <c r="V610" s="50"/>
      <c r="W610" s="50"/>
      <c r="X610" s="48"/>
      <c r="Y610" s="47"/>
      <c r="Z610" s="47"/>
    </row>
    <row r="611" spans="6:26" s="35" customFormat="1" ht="12" outlineLevel="2" x14ac:dyDescent="0.2">
      <c r="F611" s="36">
        <v>12</v>
      </c>
      <c r="G611" s="37" t="s">
        <v>29</v>
      </c>
      <c r="H611" s="38" t="s">
        <v>348</v>
      </c>
      <c r="I611" s="38"/>
      <c r="J611" s="39" t="s">
        <v>349</v>
      </c>
      <c r="K611" s="37" t="s">
        <v>32</v>
      </c>
      <c r="L611" s="40">
        <v>229.08</v>
      </c>
      <c r="M611" s="41">
        <v>0</v>
      </c>
      <c r="N611" s="40">
        <f>L611*(1+M611/100)</f>
        <v>229.08</v>
      </c>
      <c r="O611" s="95"/>
      <c r="P611" s="42">
        <f>N611*O611</f>
        <v>0</v>
      </c>
      <c r="Q611" s="43">
        <v>8.8000000000000003E-4</v>
      </c>
      <c r="R611" s="44">
        <f>N611*Q611</f>
        <v>0.20159040000000003</v>
      </c>
      <c r="S611" s="43"/>
      <c r="T611" s="44">
        <f>N611*S611</f>
        <v>0</v>
      </c>
      <c r="U611" s="42">
        <v>21</v>
      </c>
      <c r="V611" s="42">
        <f>P611*(U611/100)</f>
        <v>0</v>
      </c>
      <c r="W611" s="42">
        <f>P611+V611</f>
        <v>0</v>
      </c>
      <c r="X611" s="39"/>
      <c r="Y611" s="38" t="s">
        <v>703</v>
      </c>
      <c r="Z611" s="38" t="s">
        <v>324</v>
      </c>
    </row>
    <row r="612" spans="6:26" s="45" customFormat="1" ht="11.25" outlineLevel="3" x14ac:dyDescent="0.25">
      <c r="F612" s="46"/>
      <c r="G612" s="47"/>
      <c r="H612" s="47"/>
      <c r="I612" s="47"/>
      <c r="J612" s="48" t="s">
        <v>775</v>
      </c>
      <c r="K612" s="47"/>
      <c r="L612" s="49">
        <v>107.53</v>
      </c>
      <c r="M612" s="50"/>
      <c r="N612" s="51"/>
      <c r="O612" s="50"/>
      <c r="P612" s="52"/>
      <c r="Q612" s="53"/>
      <c r="R612" s="50"/>
      <c r="S612" s="50"/>
      <c r="T612" s="50"/>
      <c r="U612" s="54" t="s">
        <v>22</v>
      </c>
      <c r="V612" s="50"/>
      <c r="W612" s="50"/>
      <c r="X612" s="48"/>
      <c r="Y612" s="47"/>
      <c r="Z612" s="47"/>
    </row>
    <row r="613" spans="6:26" s="45" customFormat="1" ht="11.25" outlineLevel="3" x14ac:dyDescent="0.25">
      <c r="F613" s="46"/>
      <c r="G613" s="47"/>
      <c r="H613" s="47"/>
      <c r="I613" s="47"/>
      <c r="J613" s="48" t="s">
        <v>803</v>
      </c>
      <c r="K613" s="47"/>
      <c r="L613" s="49">
        <v>121.55000000000001</v>
      </c>
      <c r="M613" s="50"/>
      <c r="N613" s="51"/>
      <c r="O613" s="50"/>
      <c r="P613" s="52"/>
      <c r="Q613" s="53"/>
      <c r="R613" s="50"/>
      <c r="S613" s="50"/>
      <c r="T613" s="50"/>
      <c r="U613" s="54" t="s">
        <v>22</v>
      </c>
      <c r="V613" s="50"/>
      <c r="W613" s="50"/>
      <c r="X613" s="48"/>
      <c r="Y613" s="47"/>
      <c r="Z613" s="47"/>
    </row>
    <row r="614" spans="6:26" s="35" customFormat="1" ht="24" outlineLevel="2" x14ac:dyDescent="0.2">
      <c r="F614" s="36">
        <v>13</v>
      </c>
      <c r="G614" s="37" t="s">
        <v>29</v>
      </c>
      <c r="H614" s="38" t="s">
        <v>350</v>
      </c>
      <c r="I614" s="38"/>
      <c r="J614" s="39" t="s">
        <v>351</v>
      </c>
      <c r="K614" s="37" t="s">
        <v>32</v>
      </c>
      <c r="L614" s="40">
        <v>244.512</v>
      </c>
      <c r="M614" s="41">
        <v>0</v>
      </c>
      <c r="N614" s="40">
        <f>L614*(1+M614/100)</f>
        <v>244.512</v>
      </c>
      <c r="O614" s="95"/>
      <c r="P614" s="42">
        <f>N614*O614</f>
        <v>0</v>
      </c>
      <c r="Q614" s="43"/>
      <c r="R614" s="44">
        <f>N614*Q614</f>
        <v>0</v>
      </c>
      <c r="S614" s="43"/>
      <c r="T614" s="44">
        <f>N614*S614</f>
        <v>0</v>
      </c>
      <c r="U614" s="42">
        <v>21</v>
      </c>
      <c r="V614" s="42">
        <f>P614*(U614/100)</f>
        <v>0</v>
      </c>
      <c r="W614" s="42">
        <f>P614+V614</f>
        <v>0</v>
      </c>
      <c r="X614" s="39"/>
      <c r="Y614" s="38" t="s">
        <v>703</v>
      </c>
      <c r="Z614" s="38" t="s">
        <v>324</v>
      </c>
    </row>
    <row r="615" spans="6:26" s="45" customFormat="1" ht="11.25" outlineLevel="3" x14ac:dyDescent="0.25">
      <c r="F615" s="46"/>
      <c r="G615" s="47"/>
      <c r="H615" s="47"/>
      <c r="I615" s="47"/>
      <c r="J615" s="48" t="s">
        <v>775</v>
      </c>
      <c r="K615" s="47"/>
      <c r="L615" s="49">
        <v>107.53</v>
      </c>
      <c r="M615" s="50"/>
      <c r="N615" s="51"/>
      <c r="O615" s="50"/>
      <c r="P615" s="52"/>
      <c r="Q615" s="53"/>
      <c r="R615" s="50"/>
      <c r="S615" s="50"/>
      <c r="T615" s="50"/>
      <c r="U615" s="54" t="s">
        <v>22</v>
      </c>
      <c r="V615" s="50"/>
      <c r="W615" s="50"/>
      <c r="X615" s="48"/>
      <c r="Y615" s="47"/>
      <c r="Z615" s="47"/>
    </row>
    <row r="616" spans="6:26" s="45" customFormat="1" ht="11.25" outlineLevel="3" x14ac:dyDescent="0.25">
      <c r="F616" s="46"/>
      <c r="G616" s="47"/>
      <c r="H616" s="47"/>
      <c r="I616" s="47"/>
      <c r="J616" s="48" t="s">
        <v>808</v>
      </c>
      <c r="K616" s="47"/>
      <c r="L616" s="49">
        <v>15.432</v>
      </c>
      <c r="M616" s="50"/>
      <c r="N616" s="51"/>
      <c r="O616" s="50"/>
      <c r="P616" s="52"/>
      <c r="Q616" s="53"/>
      <c r="R616" s="50"/>
      <c r="S616" s="50"/>
      <c r="T616" s="50"/>
      <c r="U616" s="54" t="s">
        <v>22</v>
      </c>
      <c r="V616" s="50"/>
      <c r="W616" s="50"/>
      <c r="X616" s="48"/>
      <c r="Y616" s="47"/>
      <c r="Z616" s="47"/>
    </row>
    <row r="617" spans="6:26" s="45" customFormat="1" ht="11.25" outlineLevel="3" x14ac:dyDescent="0.25">
      <c r="F617" s="46"/>
      <c r="G617" s="47"/>
      <c r="H617" s="47"/>
      <c r="I617" s="47"/>
      <c r="J617" s="48" t="s">
        <v>803</v>
      </c>
      <c r="K617" s="47"/>
      <c r="L617" s="49">
        <v>121.55000000000001</v>
      </c>
      <c r="M617" s="50"/>
      <c r="N617" s="51"/>
      <c r="O617" s="50"/>
      <c r="P617" s="52"/>
      <c r="Q617" s="53"/>
      <c r="R617" s="50"/>
      <c r="S617" s="50"/>
      <c r="T617" s="50"/>
      <c r="U617" s="54" t="s">
        <v>22</v>
      </c>
      <c r="V617" s="50"/>
      <c r="W617" s="50"/>
      <c r="X617" s="48"/>
      <c r="Y617" s="47"/>
      <c r="Z617" s="47"/>
    </row>
    <row r="618" spans="6:26" s="35" customFormat="1" ht="24" outlineLevel="2" x14ac:dyDescent="0.2">
      <c r="F618" s="36">
        <v>14</v>
      </c>
      <c r="G618" s="37" t="s">
        <v>29</v>
      </c>
      <c r="H618" s="38" t="s">
        <v>352</v>
      </c>
      <c r="I618" s="38"/>
      <c r="J618" s="39" t="s">
        <v>353</v>
      </c>
      <c r="K618" s="37" t="s">
        <v>95</v>
      </c>
      <c r="L618" s="40">
        <v>1222.56</v>
      </c>
      <c r="M618" s="41">
        <v>0</v>
      </c>
      <c r="N618" s="40">
        <f>L618*(1+M618/100)</f>
        <v>1222.56</v>
      </c>
      <c r="O618" s="41"/>
      <c r="P618" s="42">
        <f>N618*O618</f>
        <v>0</v>
      </c>
      <c r="Q618" s="43"/>
      <c r="R618" s="44">
        <f>N618*Q618</f>
        <v>0</v>
      </c>
      <c r="S618" s="43"/>
      <c r="T618" s="44">
        <f>N618*S618</f>
        <v>0</v>
      </c>
      <c r="U618" s="42">
        <v>21</v>
      </c>
      <c r="V618" s="42">
        <f>P618*(U618/100)</f>
        <v>0</v>
      </c>
      <c r="W618" s="42">
        <f>P618+V618</f>
        <v>0</v>
      </c>
      <c r="X618" s="39"/>
      <c r="Y618" s="38" t="s">
        <v>703</v>
      </c>
      <c r="Z618" s="38" t="s">
        <v>324</v>
      </c>
    </row>
    <row r="619" spans="6:26" s="45" customFormat="1" ht="11.25" outlineLevel="3" x14ac:dyDescent="0.25">
      <c r="F619" s="46"/>
      <c r="G619" s="47"/>
      <c r="H619" s="47"/>
      <c r="I619" s="47"/>
      <c r="J619" s="48" t="s">
        <v>809</v>
      </c>
      <c r="K619" s="47"/>
      <c r="L619" s="49">
        <v>1222.56</v>
      </c>
      <c r="M619" s="50"/>
      <c r="N619" s="51"/>
      <c r="O619" s="50"/>
      <c r="P619" s="52"/>
      <c r="Q619" s="53"/>
      <c r="R619" s="50"/>
      <c r="S619" s="50"/>
      <c r="T619" s="50"/>
      <c r="U619" s="54" t="s">
        <v>22</v>
      </c>
      <c r="V619" s="50"/>
      <c r="W619" s="50"/>
      <c r="X619" s="48"/>
      <c r="Y619" s="47"/>
      <c r="Z619" s="47"/>
    </row>
    <row r="620" spans="6:26" s="35" customFormat="1" ht="24" outlineLevel="2" x14ac:dyDescent="0.2">
      <c r="F620" s="36">
        <v>15</v>
      </c>
      <c r="G620" s="37" t="s">
        <v>29</v>
      </c>
      <c r="H620" s="38" t="s">
        <v>355</v>
      </c>
      <c r="I620" s="38"/>
      <c r="J620" s="39" t="s">
        <v>356</v>
      </c>
      <c r="K620" s="37" t="s">
        <v>95</v>
      </c>
      <c r="L620" s="40">
        <v>122.56</v>
      </c>
      <c r="M620" s="41">
        <v>0</v>
      </c>
      <c r="N620" s="40">
        <f>L620*(1+M620/100)</f>
        <v>122.56</v>
      </c>
      <c r="O620" s="95"/>
      <c r="P620" s="42">
        <f>N620*O620</f>
        <v>0</v>
      </c>
      <c r="Q620" s="43"/>
      <c r="R620" s="44">
        <f>N620*Q620</f>
        <v>0</v>
      </c>
      <c r="S620" s="43"/>
      <c r="T620" s="44">
        <f>N620*S620</f>
        <v>0</v>
      </c>
      <c r="U620" s="42">
        <v>21</v>
      </c>
      <c r="V620" s="42">
        <f>P620*(U620/100)</f>
        <v>0</v>
      </c>
      <c r="W620" s="42">
        <f>P620+V620</f>
        <v>0</v>
      </c>
      <c r="X620" s="39"/>
      <c r="Y620" s="38" t="s">
        <v>703</v>
      </c>
      <c r="Z620" s="38" t="s">
        <v>324</v>
      </c>
    </row>
    <row r="621" spans="6:26" s="35" customFormat="1" ht="12" outlineLevel="2" x14ac:dyDescent="0.2">
      <c r="F621" s="36">
        <v>16</v>
      </c>
      <c r="G621" s="37" t="s">
        <v>29</v>
      </c>
      <c r="H621" s="38" t="s">
        <v>357</v>
      </c>
      <c r="I621" s="38"/>
      <c r="J621" s="39" t="s">
        <v>358</v>
      </c>
      <c r="K621" s="37" t="s">
        <v>32</v>
      </c>
      <c r="L621" s="40">
        <v>350.63</v>
      </c>
      <c r="M621" s="41">
        <v>0</v>
      </c>
      <c r="N621" s="40">
        <f>L621*(1+M621/100)</f>
        <v>350.63</v>
      </c>
      <c r="O621" s="95"/>
      <c r="P621" s="42">
        <f>N621*O621</f>
        <v>0</v>
      </c>
      <c r="Q621" s="43"/>
      <c r="R621" s="44">
        <f>N621*Q621</f>
        <v>0</v>
      </c>
      <c r="S621" s="43"/>
      <c r="T621" s="44">
        <f>N621*S621</f>
        <v>0</v>
      </c>
      <c r="U621" s="42">
        <v>21</v>
      </c>
      <c r="V621" s="42">
        <f>P621*(U621/100)</f>
        <v>0</v>
      </c>
      <c r="W621" s="42">
        <f>P621+V621</f>
        <v>0</v>
      </c>
      <c r="X621" s="39"/>
      <c r="Y621" s="38" t="s">
        <v>703</v>
      </c>
      <c r="Z621" s="38" t="s">
        <v>324</v>
      </c>
    </row>
    <row r="622" spans="6:26" s="45" customFormat="1" ht="11.25" outlineLevel="3" x14ac:dyDescent="0.25">
      <c r="F622" s="46"/>
      <c r="G622" s="47"/>
      <c r="H622" s="47"/>
      <c r="I622" s="47"/>
      <c r="J622" s="48" t="s">
        <v>775</v>
      </c>
      <c r="K622" s="47"/>
      <c r="L622" s="49">
        <v>107.53</v>
      </c>
      <c r="M622" s="50"/>
      <c r="N622" s="51"/>
      <c r="O622" s="50"/>
      <c r="P622" s="52"/>
      <c r="Q622" s="53"/>
      <c r="R622" s="50"/>
      <c r="S622" s="50"/>
      <c r="T622" s="50"/>
      <c r="U622" s="54" t="s">
        <v>22</v>
      </c>
      <c r="V622" s="50"/>
      <c r="W622" s="50"/>
      <c r="X622" s="48"/>
      <c r="Y622" s="47"/>
      <c r="Z622" s="47"/>
    </row>
    <row r="623" spans="6:26" s="45" customFormat="1" ht="11.25" outlineLevel="3" x14ac:dyDescent="0.25">
      <c r="F623" s="46"/>
      <c r="G623" s="47"/>
      <c r="H623" s="47"/>
      <c r="I623" s="47"/>
      <c r="J623" s="48" t="s">
        <v>807</v>
      </c>
      <c r="K623" s="47"/>
      <c r="L623" s="49">
        <v>243.10000000000002</v>
      </c>
      <c r="M623" s="50"/>
      <c r="N623" s="51"/>
      <c r="O623" s="50"/>
      <c r="P623" s="52"/>
      <c r="Q623" s="53"/>
      <c r="R623" s="50"/>
      <c r="S623" s="50"/>
      <c r="T623" s="50"/>
      <c r="U623" s="54" t="s">
        <v>22</v>
      </c>
      <c r="V623" s="50"/>
      <c r="W623" s="50"/>
      <c r="X623" s="48"/>
      <c r="Y623" s="47"/>
      <c r="Z623" s="47"/>
    </row>
    <row r="624" spans="6:26" s="35" customFormat="1" ht="24" outlineLevel="2" x14ac:dyDescent="0.2">
      <c r="F624" s="36">
        <v>17</v>
      </c>
      <c r="G624" s="37" t="s">
        <v>29</v>
      </c>
      <c r="H624" s="38" t="s">
        <v>810</v>
      </c>
      <c r="I624" s="38"/>
      <c r="J624" s="39" t="s">
        <v>811</v>
      </c>
      <c r="K624" s="37" t="s">
        <v>95</v>
      </c>
      <c r="L624" s="40">
        <v>0</v>
      </c>
      <c r="M624" s="41">
        <v>0</v>
      </c>
      <c r="N624" s="40">
        <f>L624*(1+M624/100)</f>
        <v>0</v>
      </c>
      <c r="O624" s="95"/>
      <c r="P624" s="42">
        <f>N624*O624</f>
        <v>0</v>
      </c>
      <c r="Q624" s="43">
        <v>1E-4</v>
      </c>
      <c r="R624" s="44">
        <f>N624*Q624</f>
        <v>0</v>
      </c>
      <c r="S624" s="43"/>
      <c r="T624" s="44">
        <f>N624*S624</f>
        <v>0</v>
      </c>
      <c r="U624" s="42">
        <v>21</v>
      </c>
      <c r="V624" s="42">
        <f>P624*(U624/100)</f>
        <v>0</v>
      </c>
      <c r="W624" s="42">
        <f>P624+V624</f>
        <v>0</v>
      </c>
      <c r="X624" s="39"/>
      <c r="Y624" s="38" t="s">
        <v>703</v>
      </c>
      <c r="Z624" s="38" t="s">
        <v>324</v>
      </c>
    </row>
    <row r="625" spans="6:26" s="35" customFormat="1" ht="12" outlineLevel="2" x14ac:dyDescent="0.2">
      <c r="F625" s="36">
        <v>18</v>
      </c>
      <c r="G625" s="37" t="s">
        <v>29</v>
      </c>
      <c r="H625" s="38" t="s">
        <v>359</v>
      </c>
      <c r="I625" s="38"/>
      <c r="J625" s="39" t="s">
        <v>360</v>
      </c>
      <c r="K625" s="37" t="s">
        <v>319</v>
      </c>
      <c r="L625" s="40">
        <v>2.71</v>
      </c>
      <c r="M625" s="41">
        <v>0</v>
      </c>
      <c r="N625" s="40">
        <f>L625*(1+M625/100)</f>
        <v>2.71</v>
      </c>
      <c r="O625" s="95"/>
      <c r="P625" s="42">
        <f>N625*O625</f>
        <v>0</v>
      </c>
      <c r="Q625" s="43"/>
      <c r="R625" s="44">
        <f>N625*Q625</f>
        <v>0</v>
      </c>
      <c r="S625" s="43"/>
      <c r="T625" s="44">
        <f>N625*S625</f>
        <v>0</v>
      </c>
      <c r="U625" s="42">
        <v>21</v>
      </c>
      <c r="V625" s="42">
        <f>P625*(U625/100)</f>
        <v>0</v>
      </c>
      <c r="W625" s="42">
        <f>P625+V625</f>
        <v>0</v>
      </c>
      <c r="X625" s="39"/>
      <c r="Y625" s="38" t="s">
        <v>703</v>
      </c>
      <c r="Z625" s="38" t="s">
        <v>324</v>
      </c>
    </row>
    <row r="626" spans="6:26" s="55" customFormat="1" ht="12.75" customHeight="1" outlineLevel="2" x14ac:dyDescent="0.25">
      <c r="F626" s="56"/>
      <c r="G626" s="57"/>
      <c r="H626" s="57"/>
      <c r="I626" s="57"/>
      <c r="J626" s="58"/>
      <c r="K626" s="57"/>
      <c r="L626" s="59"/>
      <c r="M626" s="60"/>
      <c r="N626" s="59"/>
      <c r="O626" s="60"/>
      <c r="P626" s="61"/>
      <c r="Q626" s="62"/>
      <c r="R626" s="60"/>
      <c r="S626" s="60"/>
      <c r="T626" s="60"/>
      <c r="U626" s="63" t="s">
        <v>22</v>
      </c>
      <c r="V626" s="60"/>
      <c r="W626" s="60"/>
      <c r="X626" s="60"/>
      <c r="Y626" s="57"/>
      <c r="Z626" s="57"/>
    </row>
    <row r="627" spans="6:26" s="26" customFormat="1" ht="16.5" customHeight="1" outlineLevel="1" x14ac:dyDescent="0.2">
      <c r="F627" s="27"/>
      <c r="G627" s="11"/>
      <c r="H627" s="28"/>
      <c r="I627" s="28"/>
      <c r="J627" s="28" t="s">
        <v>361</v>
      </c>
      <c r="K627" s="11"/>
      <c r="L627" s="29"/>
      <c r="M627" s="30"/>
      <c r="N627" s="29"/>
      <c r="O627" s="30"/>
      <c r="P627" s="31">
        <f>SUBTOTAL(9,P628:P648)</f>
        <v>0</v>
      </c>
      <c r="Q627" s="32"/>
      <c r="R627" s="33">
        <f>SUBTOTAL(9,R628:R648)</f>
        <v>4.6298078880000011</v>
      </c>
      <c r="S627" s="30"/>
      <c r="T627" s="33">
        <f>SUBTOTAL(9,T628:T648)</f>
        <v>0</v>
      </c>
      <c r="U627" s="34" t="s">
        <v>22</v>
      </c>
      <c r="V627" s="31">
        <f>SUBTOTAL(9,V628:V648)</f>
        <v>0</v>
      </c>
      <c r="W627" s="31">
        <f>SUBTOTAL(9,W628:W648)</f>
        <v>0</v>
      </c>
      <c r="Y627" s="12"/>
      <c r="Z627" s="12"/>
    </row>
    <row r="628" spans="6:26" s="35" customFormat="1" ht="12" outlineLevel="2" x14ac:dyDescent="0.2">
      <c r="F628" s="36">
        <v>1</v>
      </c>
      <c r="G628" s="37" t="s">
        <v>66</v>
      </c>
      <c r="H628" s="38" t="s">
        <v>362</v>
      </c>
      <c r="I628" s="38"/>
      <c r="J628" s="39" t="s">
        <v>363</v>
      </c>
      <c r="K628" s="37" t="s">
        <v>38</v>
      </c>
      <c r="L628" s="40">
        <v>36.058400000000006</v>
      </c>
      <c r="M628" s="41">
        <v>3</v>
      </c>
      <c r="N628" s="40">
        <f>L628*(1+M628/100)</f>
        <v>37.140152000000008</v>
      </c>
      <c r="O628" s="95"/>
      <c r="P628" s="42">
        <f>N628*O628</f>
        <v>0</v>
      </c>
      <c r="Q628" s="43"/>
      <c r="R628" s="44">
        <f>N628*Q628</f>
        <v>0</v>
      </c>
      <c r="S628" s="43"/>
      <c r="T628" s="44">
        <f>N628*S628</f>
        <v>0</v>
      </c>
      <c r="U628" s="42">
        <v>21</v>
      </c>
      <c r="V628" s="42">
        <f>P628*(U628/100)</f>
        <v>0</v>
      </c>
      <c r="W628" s="42">
        <f>P628+V628</f>
        <v>0</v>
      </c>
      <c r="X628" s="39"/>
      <c r="Y628" s="38" t="s">
        <v>703</v>
      </c>
      <c r="Z628" s="38" t="s">
        <v>364</v>
      </c>
    </row>
    <row r="629" spans="6:26" s="45" customFormat="1" ht="11.25" outlineLevel="3" x14ac:dyDescent="0.25">
      <c r="F629" s="46"/>
      <c r="G629" s="47"/>
      <c r="H629" s="47"/>
      <c r="I629" s="47"/>
      <c r="J629" s="48" t="s">
        <v>812</v>
      </c>
      <c r="K629" s="47"/>
      <c r="L629" s="49">
        <v>10.452400000000001</v>
      </c>
      <c r="M629" s="50"/>
      <c r="N629" s="51"/>
      <c r="O629" s="50"/>
      <c r="P629" s="52"/>
      <c r="Q629" s="53"/>
      <c r="R629" s="50"/>
      <c r="S629" s="50"/>
      <c r="T629" s="50"/>
      <c r="U629" s="54" t="s">
        <v>22</v>
      </c>
      <c r="V629" s="50"/>
      <c r="W629" s="50"/>
      <c r="X629" s="48"/>
      <c r="Y629" s="47"/>
      <c r="Z629" s="47"/>
    </row>
    <row r="630" spans="6:26" s="45" customFormat="1" ht="11.25" outlineLevel="3" x14ac:dyDescent="0.25">
      <c r="F630" s="46"/>
      <c r="G630" s="47"/>
      <c r="H630" s="47"/>
      <c r="I630" s="47"/>
      <c r="J630" s="48" t="s">
        <v>813</v>
      </c>
      <c r="K630" s="47"/>
      <c r="L630" s="49">
        <v>25.606000000000002</v>
      </c>
      <c r="M630" s="50"/>
      <c r="N630" s="51"/>
      <c r="O630" s="50"/>
      <c r="P630" s="52"/>
      <c r="Q630" s="53"/>
      <c r="R630" s="50"/>
      <c r="S630" s="50"/>
      <c r="T630" s="50"/>
      <c r="U630" s="54" t="s">
        <v>22</v>
      </c>
      <c r="V630" s="50"/>
      <c r="W630" s="50"/>
      <c r="X630" s="48"/>
      <c r="Y630" s="47"/>
      <c r="Z630" s="47"/>
    </row>
    <row r="631" spans="6:26" s="35" customFormat="1" ht="12" outlineLevel="2" x14ac:dyDescent="0.2">
      <c r="F631" s="36">
        <v>2</v>
      </c>
      <c r="G631" s="37" t="s">
        <v>66</v>
      </c>
      <c r="H631" s="38" t="s">
        <v>366</v>
      </c>
      <c r="I631" s="38"/>
      <c r="J631" s="39" t="s">
        <v>367</v>
      </c>
      <c r="K631" s="37" t="s">
        <v>32</v>
      </c>
      <c r="L631" s="40">
        <v>176.3</v>
      </c>
      <c r="M631" s="41">
        <v>3</v>
      </c>
      <c r="N631" s="40">
        <f>L631*(1+M631/100)</f>
        <v>181.58900000000003</v>
      </c>
      <c r="O631" s="95"/>
      <c r="P631" s="42">
        <f>N631*O631</f>
        <v>0</v>
      </c>
      <c r="Q631" s="43">
        <v>1.2E-4</v>
      </c>
      <c r="R631" s="44">
        <f>N631*Q631</f>
        <v>2.1790680000000003E-2</v>
      </c>
      <c r="S631" s="43"/>
      <c r="T631" s="44">
        <f>N631*S631</f>
        <v>0</v>
      </c>
      <c r="U631" s="42">
        <v>21</v>
      </c>
      <c r="V631" s="42">
        <f>P631*(U631/100)</f>
        <v>0</v>
      </c>
      <c r="W631" s="42">
        <f>P631+V631</f>
        <v>0</v>
      </c>
      <c r="X631" s="39"/>
      <c r="Y631" s="38" t="s">
        <v>703</v>
      </c>
      <c r="Z631" s="38" t="s">
        <v>364</v>
      </c>
    </row>
    <row r="632" spans="6:26" s="35" customFormat="1" ht="12" outlineLevel="2" x14ac:dyDescent="0.2">
      <c r="F632" s="36">
        <v>3</v>
      </c>
      <c r="G632" s="37" t="s">
        <v>66</v>
      </c>
      <c r="H632" s="38" t="s">
        <v>368</v>
      </c>
      <c r="I632" s="38"/>
      <c r="J632" s="39" t="s">
        <v>369</v>
      </c>
      <c r="K632" s="37" t="s">
        <v>32</v>
      </c>
      <c r="L632" s="40">
        <v>352.6</v>
      </c>
      <c r="M632" s="41">
        <v>3</v>
      </c>
      <c r="N632" s="40">
        <f>L632*(1+M632/100)</f>
        <v>363.17800000000005</v>
      </c>
      <c r="O632" s="95"/>
      <c r="P632" s="42">
        <f>N632*O632</f>
        <v>0</v>
      </c>
      <c r="Q632" s="43">
        <v>1.5E-3</v>
      </c>
      <c r="R632" s="44">
        <f>N632*Q632</f>
        <v>0.54476700000000011</v>
      </c>
      <c r="S632" s="43"/>
      <c r="T632" s="44">
        <f>N632*S632</f>
        <v>0</v>
      </c>
      <c r="U632" s="42">
        <v>21</v>
      </c>
      <c r="V632" s="42">
        <f>P632*(U632/100)</f>
        <v>0</v>
      </c>
      <c r="W632" s="42">
        <f>P632+V632</f>
        <v>0</v>
      </c>
      <c r="X632" s="39"/>
      <c r="Y632" s="38" t="s">
        <v>703</v>
      </c>
      <c r="Z632" s="38" t="s">
        <v>364</v>
      </c>
    </row>
    <row r="633" spans="6:26" s="45" customFormat="1" ht="11.25" outlineLevel="3" x14ac:dyDescent="0.25">
      <c r="F633" s="46"/>
      <c r="G633" s="47"/>
      <c r="H633" s="47"/>
      <c r="I633" s="47"/>
      <c r="J633" s="48" t="s">
        <v>814</v>
      </c>
      <c r="K633" s="47"/>
      <c r="L633" s="49">
        <v>352.6</v>
      </c>
      <c r="M633" s="50"/>
      <c r="N633" s="51"/>
      <c r="O633" s="50"/>
      <c r="P633" s="52"/>
      <c r="Q633" s="53"/>
      <c r="R633" s="50"/>
      <c r="S633" s="50"/>
      <c r="T633" s="50"/>
      <c r="U633" s="54" t="s">
        <v>22</v>
      </c>
      <c r="V633" s="50"/>
      <c r="W633" s="50"/>
      <c r="X633" s="48"/>
      <c r="Y633" s="47"/>
      <c r="Z633" s="47"/>
    </row>
    <row r="634" spans="6:26" s="35" customFormat="1" ht="24" outlineLevel="2" x14ac:dyDescent="0.2">
      <c r="F634" s="36">
        <v>4</v>
      </c>
      <c r="G634" s="37" t="s">
        <v>66</v>
      </c>
      <c r="H634" s="38" t="s">
        <v>371</v>
      </c>
      <c r="I634" s="38"/>
      <c r="J634" s="39" t="s">
        <v>372</v>
      </c>
      <c r="K634" s="37" t="s">
        <v>32</v>
      </c>
      <c r="L634" s="40">
        <v>31.108000000000001</v>
      </c>
      <c r="M634" s="41">
        <v>3</v>
      </c>
      <c r="N634" s="40">
        <f>L634*(1+M634/100)</f>
        <v>32.041240000000002</v>
      </c>
      <c r="O634" s="95"/>
      <c r="P634" s="42">
        <f>N634*O634</f>
        <v>0</v>
      </c>
      <c r="Q634" s="43">
        <v>4.1999999999999997E-3</v>
      </c>
      <c r="R634" s="44">
        <f>N634*Q634</f>
        <v>0.134573208</v>
      </c>
      <c r="S634" s="43"/>
      <c r="T634" s="44">
        <f>N634*S634</f>
        <v>0</v>
      </c>
      <c r="U634" s="42">
        <v>21</v>
      </c>
      <c r="V634" s="42">
        <f>P634*(U634/100)</f>
        <v>0</v>
      </c>
      <c r="W634" s="42">
        <f>P634+V634</f>
        <v>0</v>
      </c>
      <c r="X634" s="39"/>
      <c r="Y634" s="38" t="s">
        <v>703</v>
      </c>
      <c r="Z634" s="38" t="s">
        <v>364</v>
      </c>
    </row>
    <row r="635" spans="6:26" s="35" customFormat="1" ht="24" outlineLevel="2" x14ac:dyDescent="0.2">
      <c r="F635" s="36">
        <v>5</v>
      </c>
      <c r="G635" s="37" t="s">
        <v>66</v>
      </c>
      <c r="H635" s="38" t="s">
        <v>815</v>
      </c>
      <c r="I635" s="38"/>
      <c r="J635" s="39" t="s">
        <v>816</v>
      </c>
      <c r="K635" s="37" t="s">
        <v>32</v>
      </c>
      <c r="L635" s="40">
        <v>100.30000000000001</v>
      </c>
      <c r="M635" s="41">
        <v>3</v>
      </c>
      <c r="N635" s="40">
        <f>L635*(1+M635/100)</f>
        <v>103.30900000000001</v>
      </c>
      <c r="O635" s="95"/>
      <c r="P635" s="42">
        <f>N635*O635</f>
        <v>0</v>
      </c>
      <c r="Q635" s="43">
        <v>3.5999999999999997E-2</v>
      </c>
      <c r="R635" s="44">
        <f>N635*Q635</f>
        <v>3.7191240000000003</v>
      </c>
      <c r="S635" s="43"/>
      <c r="T635" s="44">
        <f>N635*S635</f>
        <v>0</v>
      </c>
      <c r="U635" s="42">
        <v>21</v>
      </c>
      <c r="V635" s="42">
        <f>P635*(U635/100)</f>
        <v>0</v>
      </c>
      <c r="W635" s="42">
        <f>P635+V635</f>
        <v>0</v>
      </c>
      <c r="X635" s="39"/>
      <c r="Y635" s="38" t="s">
        <v>703</v>
      </c>
      <c r="Z635" s="38" t="s">
        <v>364</v>
      </c>
    </row>
    <row r="636" spans="6:26" s="45" customFormat="1" ht="11.25" outlineLevel="3" x14ac:dyDescent="0.25">
      <c r="F636" s="46"/>
      <c r="G636" s="47"/>
      <c r="H636" s="47"/>
      <c r="I636" s="47"/>
      <c r="J636" s="48" t="s">
        <v>817</v>
      </c>
      <c r="K636" s="47"/>
      <c r="L636" s="49">
        <v>0</v>
      </c>
      <c r="M636" s="50"/>
      <c r="N636" s="51"/>
      <c r="O636" s="50"/>
      <c r="P636" s="52"/>
      <c r="Q636" s="53"/>
      <c r="R636" s="50"/>
      <c r="S636" s="50"/>
      <c r="T636" s="50"/>
      <c r="U636" s="54" t="s">
        <v>22</v>
      </c>
      <c r="V636" s="50"/>
      <c r="W636" s="50"/>
      <c r="X636" s="48"/>
      <c r="Y636" s="47"/>
      <c r="Z636" s="47"/>
    </row>
    <row r="637" spans="6:26" s="45" customFormat="1" ht="11.25" outlineLevel="3" x14ac:dyDescent="0.25">
      <c r="F637" s="46"/>
      <c r="G637" s="47"/>
      <c r="H637" s="47"/>
      <c r="I637" s="47"/>
      <c r="J637" s="48" t="s">
        <v>818</v>
      </c>
      <c r="K637" s="47"/>
      <c r="L637" s="49">
        <v>70.2</v>
      </c>
      <c r="M637" s="50"/>
      <c r="N637" s="51"/>
      <c r="O637" s="50"/>
      <c r="P637" s="52"/>
      <c r="Q637" s="53"/>
      <c r="R637" s="50"/>
      <c r="S637" s="50"/>
      <c r="T637" s="50"/>
      <c r="U637" s="54" t="s">
        <v>22</v>
      </c>
      <c r="V637" s="50"/>
      <c r="W637" s="50"/>
      <c r="X637" s="48"/>
      <c r="Y637" s="47"/>
      <c r="Z637" s="47"/>
    </row>
    <row r="638" spans="6:26" s="45" customFormat="1" ht="11.25" outlineLevel="3" x14ac:dyDescent="0.25">
      <c r="F638" s="46"/>
      <c r="G638" s="47"/>
      <c r="H638" s="47"/>
      <c r="I638" s="47"/>
      <c r="J638" s="48" t="s">
        <v>819</v>
      </c>
      <c r="K638" s="47"/>
      <c r="L638" s="49">
        <v>30.1</v>
      </c>
      <c r="M638" s="50"/>
      <c r="N638" s="51"/>
      <c r="O638" s="50"/>
      <c r="P638" s="52"/>
      <c r="Q638" s="53"/>
      <c r="R638" s="50"/>
      <c r="S638" s="50"/>
      <c r="T638" s="50"/>
      <c r="U638" s="54" t="s">
        <v>22</v>
      </c>
      <c r="V638" s="50"/>
      <c r="W638" s="50"/>
      <c r="X638" s="48"/>
      <c r="Y638" s="47"/>
      <c r="Z638" s="47"/>
    </row>
    <row r="639" spans="6:26" s="35" customFormat="1" ht="24" outlineLevel="2" x14ac:dyDescent="0.2">
      <c r="F639" s="36">
        <v>6</v>
      </c>
      <c r="G639" s="37" t="s">
        <v>29</v>
      </c>
      <c r="H639" s="38" t="s">
        <v>373</v>
      </c>
      <c r="I639" s="38"/>
      <c r="J639" s="39" t="s">
        <v>374</v>
      </c>
      <c r="K639" s="37" t="s">
        <v>32</v>
      </c>
      <c r="L639" s="40">
        <v>176.3</v>
      </c>
      <c r="M639" s="41">
        <v>0</v>
      </c>
      <c r="N639" s="40">
        <f>L639*(1+M639/100)</f>
        <v>176.3</v>
      </c>
      <c r="O639" s="95"/>
      <c r="P639" s="42">
        <f>N639*O639</f>
        <v>0</v>
      </c>
      <c r="Q639" s="43"/>
      <c r="R639" s="44">
        <f>N639*Q639</f>
        <v>0</v>
      </c>
      <c r="S639" s="43"/>
      <c r="T639" s="44">
        <f>N639*S639</f>
        <v>0</v>
      </c>
      <c r="U639" s="42">
        <v>21</v>
      </c>
      <c r="V639" s="42">
        <f>P639*(U639/100)</f>
        <v>0</v>
      </c>
      <c r="W639" s="42">
        <f>P639+V639</f>
        <v>0</v>
      </c>
      <c r="X639" s="39"/>
      <c r="Y639" s="38" t="s">
        <v>703</v>
      </c>
      <c r="Z639" s="38" t="s">
        <v>364</v>
      </c>
    </row>
    <row r="640" spans="6:26" s="35" customFormat="1" ht="24" outlineLevel="2" x14ac:dyDescent="0.2">
      <c r="F640" s="36">
        <v>7</v>
      </c>
      <c r="G640" s="37" t="s">
        <v>29</v>
      </c>
      <c r="H640" s="38" t="s">
        <v>375</v>
      </c>
      <c r="I640" s="38"/>
      <c r="J640" s="39" t="s">
        <v>376</v>
      </c>
      <c r="K640" s="37" t="s">
        <v>32</v>
      </c>
      <c r="L640" s="40">
        <v>31.107500000000002</v>
      </c>
      <c r="M640" s="41">
        <v>0</v>
      </c>
      <c r="N640" s="40">
        <f>L640*(1+M640/100)</f>
        <v>31.107500000000002</v>
      </c>
      <c r="O640" s="95"/>
      <c r="P640" s="42">
        <f>N640*O640</f>
        <v>0</v>
      </c>
      <c r="Q640" s="43">
        <v>6.0000000000000001E-3</v>
      </c>
      <c r="R640" s="44">
        <f>N640*Q640</f>
        <v>0.18664500000000001</v>
      </c>
      <c r="S640" s="43"/>
      <c r="T640" s="44">
        <f>N640*S640</f>
        <v>0</v>
      </c>
      <c r="U640" s="42">
        <v>21</v>
      </c>
      <c r="V640" s="42">
        <f>P640*(U640/100)</f>
        <v>0</v>
      </c>
      <c r="W640" s="42">
        <f>P640+V640</f>
        <v>0</v>
      </c>
      <c r="X640" s="39"/>
      <c r="Y640" s="38" t="s">
        <v>703</v>
      </c>
      <c r="Z640" s="38" t="s">
        <v>364</v>
      </c>
    </row>
    <row r="641" spans="6:26" s="45" customFormat="1" ht="11.25" outlineLevel="3" x14ac:dyDescent="0.25">
      <c r="F641" s="46"/>
      <c r="G641" s="47"/>
      <c r="H641" s="47"/>
      <c r="I641" s="47"/>
      <c r="J641" s="48" t="s">
        <v>820</v>
      </c>
      <c r="K641" s="47"/>
      <c r="L641" s="49">
        <v>31.107500000000002</v>
      </c>
      <c r="M641" s="50"/>
      <c r="N641" s="51"/>
      <c r="O641" s="50"/>
      <c r="P641" s="52"/>
      <c r="Q641" s="53"/>
      <c r="R641" s="50"/>
      <c r="S641" s="50"/>
      <c r="T641" s="50"/>
      <c r="U641" s="54" t="s">
        <v>22</v>
      </c>
      <c r="V641" s="50"/>
      <c r="W641" s="50"/>
      <c r="X641" s="48"/>
      <c r="Y641" s="47"/>
      <c r="Z641" s="47"/>
    </row>
    <row r="642" spans="6:26" s="35" customFormat="1" ht="12" outlineLevel="2" x14ac:dyDescent="0.2">
      <c r="F642" s="36">
        <v>8</v>
      </c>
      <c r="G642" s="37" t="s">
        <v>29</v>
      </c>
      <c r="H642" s="38" t="s">
        <v>378</v>
      </c>
      <c r="I642" s="38"/>
      <c r="J642" s="39" t="s">
        <v>379</v>
      </c>
      <c r="K642" s="37" t="s">
        <v>32</v>
      </c>
      <c r="L642" s="40">
        <v>229.08</v>
      </c>
      <c r="M642" s="41">
        <v>0</v>
      </c>
      <c r="N642" s="40">
        <f>L642*(1+M642/100)</f>
        <v>229.08</v>
      </c>
      <c r="O642" s="95"/>
      <c r="P642" s="42">
        <f>N642*O642</f>
        <v>0</v>
      </c>
      <c r="Q642" s="43">
        <v>1E-4</v>
      </c>
      <c r="R642" s="44">
        <f>N642*Q642</f>
        <v>2.2908000000000001E-2</v>
      </c>
      <c r="S642" s="43"/>
      <c r="T642" s="44">
        <f>N642*S642</f>
        <v>0</v>
      </c>
      <c r="U642" s="42">
        <v>21</v>
      </c>
      <c r="V642" s="42">
        <f>P642*(U642/100)</f>
        <v>0</v>
      </c>
      <c r="W642" s="42">
        <f>P642+V642</f>
        <v>0</v>
      </c>
      <c r="X642" s="39"/>
      <c r="Y642" s="38" t="s">
        <v>703</v>
      </c>
      <c r="Z642" s="38" t="s">
        <v>364</v>
      </c>
    </row>
    <row r="643" spans="6:26" s="35" customFormat="1" ht="12" outlineLevel="2" x14ac:dyDescent="0.2">
      <c r="F643" s="36">
        <v>9</v>
      </c>
      <c r="G643" s="37" t="s">
        <v>29</v>
      </c>
      <c r="H643" s="38" t="s">
        <v>380</v>
      </c>
      <c r="I643" s="38"/>
      <c r="J643" s="39" t="s">
        <v>381</v>
      </c>
      <c r="K643" s="37" t="s">
        <v>32</v>
      </c>
      <c r="L643" s="40">
        <v>229.08</v>
      </c>
      <c r="M643" s="41">
        <v>0</v>
      </c>
      <c r="N643" s="40">
        <f>L643*(1+M643/100)</f>
        <v>229.08</v>
      </c>
      <c r="O643" s="95"/>
      <c r="P643" s="42">
        <f>N643*O643</f>
        <v>0</v>
      </c>
      <c r="Q643" s="43"/>
      <c r="R643" s="44">
        <f>N643*Q643</f>
        <v>0</v>
      </c>
      <c r="S643" s="43"/>
      <c r="T643" s="44">
        <f>N643*S643</f>
        <v>0</v>
      </c>
      <c r="U643" s="42">
        <v>21</v>
      </c>
      <c r="V643" s="42">
        <f>P643*(U643/100)</f>
        <v>0</v>
      </c>
      <c r="W643" s="42">
        <f>P643+V643</f>
        <v>0</v>
      </c>
      <c r="X643" s="39"/>
      <c r="Y643" s="38" t="s">
        <v>703</v>
      </c>
      <c r="Z643" s="38" t="s">
        <v>364</v>
      </c>
    </row>
    <row r="644" spans="6:26" s="45" customFormat="1" ht="11.25" outlineLevel="3" x14ac:dyDescent="0.25">
      <c r="F644" s="46"/>
      <c r="G644" s="47"/>
      <c r="H644" s="47"/>
      <c r="I644" s="47"/>
      <c r="J644" s="48" t="s">
        <v>775</v>
      </c>
      <c r="K644" s="47"/>
      <c r="L644" s="49">
        <v>107.53</v>
      </c>
      <c r="M644" s="50"/>
      <c r="N644" s="51"/>
      <c r="O644" s="50"/>
      <c r="P644" s="52"/>
      <c r="Q644" s="53"/>
      <c r="R644" s="50"/>
      <c r="S644" s="50"/>
      <c r="T644" s="50"/>
      <c r="U644" s="54" t="s">
        <v>22</v>
      </c>
      <c r="V644" s="50"/>
      <c r="W644" s="50"/>
      <c r="X644" s="48"/>
      <c r="Y644" s="47"/>
      <c r="Z644" s="47"/>
    </row>
    <row r="645" spans="6:26" s="45" customFormat="1" ht="11.25" outlineLevel="3" x14ac:dyDescent="0.25">
      <c r="F645" s="46"/>
      <c r="G645" s="47"/>
      <c r="H645" s="47"/>
      <c r="I645" s="47"/>
      <c r="J645" s="48" t="s">
        <v>803</v>
      </c>
      <c r="K645" s="47"/>
      <c r="L645" s="49">
        <v>121.55000000000001</v>
      </c>
      <c r="M645" s="50"/>
      <c r="N645" s="51"/>
      <c r="O645" s="50"/>
      <c r="P645" s="52"/>
      <c r="Q645" s="53"/>
      <c r="R645" s="50"/>
      <c r="S645" s="50"/>
      <c r="T645" s="50"/>
      <c r="U645" s="54" t="s">
        <v>22</v>
      </c>
      <c r="V645" s="50"/>
      <c r="W645" s="50"/>
      <c r="X645" s="48"/>
      <c r="Y645" s="47"/>
      <c r="Z645" s="47"/>
    </row>
    <row r="646" spans="6:26" s="35" customFormat="1" ht="24" outlineLevel="2" x14ac:dyDescent="0.2">
      <c r="F646" s="36">
        <v>10</v>
      </c>
      <c r="G646" s="37" t="s">
        <v>29</v>
      </c>
      <c r="H646" s="38" t="s">
        <v>383</v>
      </c>
      <c r="I646" s="38"/>
      <c r="J646" s="39" t="s">
        <v>384</v>
      </c>
      <c r="K646" s="37" t="s">
        <v>32</v>
      </c>
      <c r="L646" s="40">
        <v>176.3</v>
      </c>
      <c r="M646" s="41">
        <v>0</v>
      </c>
      <c r="N646" s="40">
        <f>L646*(1+M646/100)</f>
        <v>176.3</v>
      </c>
      <c r="O646" s="95"/>
      <c r="P646" s="42">
        <f>N646*O646</f>
        <v>0</v>
      </c>
      <c r="Q646" s="43"/>
      <c r="R646" s="44">
        <f>N646*Q646</f>
        <v>0</v>
      </c>
      <c r="S646" s="43"/>
      <c r="T646" s="44">
        <f>N646*S646</f>
        <v>0</v>
      </c>
      <c r="U646" s="42">
        <v>21</v>
      </c>
      <c r="V646" s="42">
        <f>P646*(U646/100)</f>
        <v>0</v>
      </c>
      <c r="W646" s="42">
        <f>P646+V646</f>
        <v>0</v>
      </c>
      <c r="X646" s="39"/>
      <c r="Y646" s="38" t="s">
        <v>703</v>
      </c>
      <c r="Z646" s="38" t="s">
        <v>364</v>
      </c>
    </row>
    <row r="647" spans="6:26" s="35" customFormat="1" ht="12" outlineLevel="2" x14ac:dyDescent="0.2">
      <c r="F647" s="36">
        <v>11</v>
      </c>
      <c r="G647" s="37" t="s">
        <v>29</v>
      </c>
      <c r="H647" s="38" t="s">
        <v>385</v>
      </c>
      <c r="I647" s="38"/>
      <c r="J647" s="39" t="s">
        <v>386</v>
      </c>
      <c r="K647" s="37" t="s">
        <v>319</v>
      </c>
      <c r="L647" s="40">
        <v>1.77</v>
      </c>
      <c r="M647" s="41">
        <v>0</v>
      </c>
      <c r="N647" s="40">
        <f>L647*(1+M647/100)</f>
        <v>1.77</v>
      </c>
      <c r="O647" s="95"/>
      <c r="P647" s="42">
        <f>N647*O647</f>
        <v>0</v>
      </c>
      <c r="Q647" s="43"/>
      <c r="R647" s="44">
        <f>N647*Q647</f>
        <v>0</v>
      </c>
      <c r="S647" s="43"/>
      <c r="T647" s="44">
        <f>N647*S647</f>
        <v>0</v>
      </c>
      <c r="U647" s="42">
        <v>21</v>
      </c>
      <c r="V647" s="42">
        <f>P647*(U647/100)</f>
        <v>0</v>
      </c>
      <c r="W647" s="42">
        <f>P647+V647</f>
        <v>0</v>
      </c>
      <c r="X647" s="39"/>
      <c r="Y647" s="38" t="s">
        <v>703</v>
      </c>
      <c r="Z647" s="38" t="s">
        <v>364</v>
      </c>
    </row>
    <row r="648" spans="6:26" s="55" customFormat="1" ht="12.75" customHeight="1" outlineLevel="2" x14ac:dyDescent="0.25">
      <c r="F648" s="56"/>
      <c r="G648" s="57"/>
      <c r="H648" s="57"/>
      <c r="I648" s="57"/>
      <c r="J648" s="58"/>
      <c r="K648" s="57"/>
      <c r="L648" s="59"/>
      <c r="M648" s="60"/>
      <c r="N648" s="59"/>
      <c r="O648" s="60"/>
      <c r="P648" s="61"/>
      <c r="Q648" s="62"/>
      <c r="R648" s="60"/>
      <c r="S648" s="60"/>
      <c r="T648" s="60"/>
      <c r="U648" s="63" t="s">
        <v>22</v>
      </c>
      <c r="V648" s="60"/>
      <c r="W648" s="60"/>
      <c r="X648" s="60"/>
      <c r="Y648" s="57"/>
      <c r="Z648" s="57"/>
    </row>
    <row r="649" spans="6:26" s="26" customFormat="1" ht="16.5" customHeight="1" outlineLevel="1" x14ac:dyDescent="0.2">
      <c r="F649" s="27"/>
      <c r="G649" s="11"/>
      <c r="H649" s="28"/>
      <c r="I649" s="28"/>
      <c r="J649" s="28" t="s">
        <v>387</v>
      </c>
      <c r="K649" s="11"/>
      <c r="L649" s="29"/>
      <c r="M649" s="30"/>
      <c r="N649" s="29"/>
      <c r="O649" s="30"/>
      <c r="P649" s="31">
        <f>SUBTOTAL(9,P650:P669)</f>
        <v>0</v>
      </c>
      <c r="Q649" s="32"/>
      <c r="R649" s="33">
        <f>SUBTOTAL(9,R650:R669)</f>
        <v>0</v>
      </c>
      <c r="S649" s="30"/>
      <c r="T649" s="33">
        <f>SUBTOTAL(9,T650:T669)</f>
        <v>0</v>
      </c>
      <c r="U649" s="34" t="s">
        <v>22</v>
      </c>
      <c r="V649" s="31">
        <f>SUBTOTAL(9,V650:V669)</f>
        <v>0</v>
      </c>
      <c r="W649" s="31">
        <f>SUBTOTAL(9,W650:W669)</f>
        <v>0</v>
      </c>
      <c r="Y649" s="12"/>
      <c r="Z649" s="12"/>
    </row>
    <row r="650" spans="6:26" s="35" customFormat="1" ht="12" outlineLevel="2" x14ac:dyDescent="0.2">
      <c r="F650" s="36">
        <v>1</v>
      </c>
      <c r="G650" s="37" t="s">
        <v>29</v>
      </c>
      <c r="H650" s="38" t="s">
        <v>821</v>
      </c>
      <c r="I650" s="38"/>
      <c r="J650" s="39" t="s">
        <v>822</v>
      </c>
      <c r="K650" s="37" t="s">
        <v>266</v>
      </c>
      <c r="L650" s="40">
        <v>1</v>
      </c>
      <c r="M650" s="41">
        <v>0</v>
      </c>
      <c r="N650" s="40">
        <f t="shared" ref="N650:N668" si="37">L650*(1+M650/100)</f>
        <v>1</v>
      </c>
      <c r="O650" s="95"/>
      <c r="P650" s="42">
        <f t="shared" ref="P650:P668" si="38">N650*O650</f>
        <v>0</v>
      </c>
      <c r="Q650" s="43"/>
      <c r="R650" s="44">
        <f t="shared" ref="R650:R668" si="39">N650*Q650</f>
        <v>0</v>
      </c>
      <c r="S650" s="43"/>
      <c r="T650" s="44">
        <f t="shared" ref="T650:T668" si="40">N650*S650</f>
        <v>0</v>
      </c>
      <c r="U650" s="42">
        <v>21</v>
      </c>
      <c r="V650" s="42">
        <f t="shared" ref="V650:V668" si="41">P650*(U650/100)</f>
        <v>0</v>
      </c>
      <c r="W650" s="42">
        <f t="shared" ref="W650:W668" si="42">P650+V650</f>
        <v>0</v>
      </c>
      <c r="X650" s="39"/>
      <c r="Y650" s="38" t="s">
        <v>703</v>
      </c>
      <c r="Z650" s="38" t="s">
        <v>388</v>
      </c>
    </row>
    <row r="651" spans="6:26" s="35" customFormat="1" ht="12" outlineLevel="2" x14ac:dyDescent="0.2">
      <c r="F651" s="36">
        <f>F650+1</f>
        <v>2</v>
      </c>
      <c r="G651" s="37" t="s">
        <v>29</v>
      </c>
      <c r="H651" s="38" t="s">
        <v>460</v>
      </c>
      <c r="I651" s="38"/>
      <c r="J651" s="39" t="s">
        <v>461</v>
      </c>
      <c r="K651" s="37" t="s">
        <v>60</v>
      </c>
      <c r="L651" s="40">
        <v>549</v>
      </c>
      <c r="M651" s="41">
        <v>0</v>
      </c>
      <c r="N651" s="40">
        <f t="shared" si="37"/>
        <v>549</v>
      </c>
      <c r="O651" s="95"/>
      <c r="P651" s="42">
        <f t="shared" si="38"/>
        <v>0</v>
      </c>
      <c r="Q651" s="43"/>
      <c r="R651" s="44">
        <f t="shared" si="39"/>
        <v>0</v>
      </c>
      <c r="S651" s="43"/>
      <c r="T651" s="44">
        <f t="shared" si="40"/>
        <v>0</v>
      </c>
      <c r="U651" s="42">
        <v>21</v>
      </c>
      <c r="V651" s="42">
        <f t="shared" si="41"/>
        <v>0</v>
      </c>
      <c r="W651" s="42">
        <f t="shared" si="42"/>
        <v>0</v>
      </c>
      <c r="X651" s="39"/>
      <c r="Y651" s="38" t="s">
        <v>703</v>
      </c>
      <c r="Z651" s="38" t="s">
        <v>388</v>
      </c>
    </row>
    <row r="652" spans="6:26" s="35" customFormat="1" ht="12" outlineLevel="2" x14ac:dyDescent="0.2">
      <c r="F652" s="36">
        <f t="shared" ref="F652:F668" si="43">F651+1</f>
        <v>3</v>
      </c>
      <c r="G652" s="37" t="s">
        <v>29</v>
      </c>
      <c r="H652" s="38" t="s">
        <v>462</v>
      </c>
      <c r="I652" s="38"/>
      <c r="J652" s="39" t="s">
        <v>463</v>
      </c>
      <c r="K652" s="37" t="s">
        <v>32</v>
      </c>
      <c r="L652" s="40">
        <v>78</v>
      </c>
      <c r="M652" s="41">
        <v>0</v>
      </c>
      <c r="N652" s="40">
        <f t="shared" si="37"/>
        <v>78</v>
      </c>
      <c r="O652" s="95"/>
      <c r="P652" s="42">
        <f t="shared" si="38"/>
        <v>0</v>
      </c>
      <c r="Q652" s="43"/>
      <c r="R652" s="44">
        <f t="shared" si="39"/>
        <v>0</v>
      </c>
      <c r="S652" s="43"/>
      <c r="T652" s="44">
        <f t="shared" si="40"/>
        <v>0</v>
      </c>
      <c r="U652" s="42">
        <v>21</v>
      </c>
      <c r="V652" s="42">
        <f t="shared" si="41"/>
        <v>0</v>
      </c>
      <c r="W652" s="42">
        <f t="shared" si="42"/>
        <v>0</v>
      </c>
      <c r="X652" s="39"/>
      <c r="Y652" s="38" t="s">
        <v>703</v>
      </c>
      <c r="Z652" s="38" t="s">
        <v>388</v>
      </c>
    </row>
    <row r="653" spans="6:26" s="35" customFormat="1" ht="12" outlineLevel="2" x14ac:dyDescent="0.2">
      <c r="F653" s="36">
        <f t="shared" si="43"/>
        <v>4</v>
      </c>
      <c r="G653" s="37" t="s">
        <v>29</v>
      </c>
      <c r="H653" s="38" t="s">
        <v>476</v>
      </c>
      <c r="I653" s="38"/>
      <c r="J653" s="39" t="s">
        <v>477</v>
      </c>
      <c r="K653" s="37" t="s">
        <v>60</v>
      </c>
      <c r="L653" s="40">
        <v>46</v>
      </c>
      <c r="M653" s="41">
        <v>0</v>
      </c>
      <c r="N653" s="40">
        <f t="shared" si="37"/>
        <v>46</v>
      </c>
      <c r="O653" s="95"/>
      <c r="P653" s="42">
        <f t="shared" si="38"/>
        <v>0</v>
      </c>
      <c r="Q653" s="43"/>
      <c r="R653" s="44">
        <f t="shared" si="39"/>
        <v>0</v>
      </c>
      <c r="S653" s="43"/>
      <c r="T653" s="44">
        <f t="shared" si="40"/>
        <v>0</v>
      </c>
      <c r="U653" s="42">
        <v>21</v>
      </c>
      <c r="V653" s="42">
        <f t="shared" si="41"/>
        <v>0</v>
      </c>
      <c r="W653" s="42">
        <f t="shared" si="42"/>
        <v>0</v>
      </c>
      <c r="X653" s="39"/>
      <c r="Y653" s="38" t="s">
        <v>703</v>
      </c>
      <c r="Z653" s="38" t="s">
        <v>388</v>
      </c>
    </row>
    <row r="654" spans="6:26" s="35" customFormat="1" ht="12" outlineLevel="2" x14ac:dyDescent="0.2">
      <c r="F654" s="36">
        <f t="shared" si="43"/>
        <v>5</v>
      </c>
      <c r="G654" s="37" t="s">
        <v>29</v>
      </c>
      <c r="H654" s="38" t="s">
        <v>478</v>
      </c>
      <c r="I654" s="38"/>
      <c r="J654" s="39" t="s">
        <v>479</v>
      </c>
      <c r="K654" s="37" t="s">
        <v>69</v>
      </c>
      <c r="L654" s="40">
        <v>15</v>
      </c>
      <c r="M654" s="41">
        <v>0</v>
      </c>
      <c r="N654" s="40">
        <f t="shared" si="37"/>
        <v>15</v>
      </c>
      <c r="O654" s="95"/>
      <c r="P654" s="42">
        <f t="shared" si="38"/>
        <v>0</v>
      </c>
      <c r="Q654" s="43"/>
      <c r="R654" s="44">
        <f t="shared" si="39"/>
        <v>0</v>
      </c>
      <c r="S654" s="43"/>
      <c r="T654" s="44">
        <f t="shared" si="40"/>
        <v>0</v>
      </c>
      <c r="U654" s="42">
        <v>21</v>
      </c>
      <c r="V654" s="42">
        <f t="shared" si="41"/>
        <v>0</v>
      </c>
      <c r="W654" s="42">
        <f t="shared" si="42"/>
        <v>0</v>
      </c>
      <c r="X654" s="39"/>
      <c r="Y654" s="38" t="s">
        <v>703</v>
      </c>
      <c r="Z654" s="38" t="s">
        <v>388</v>
      </c>
    </row>
    <row r="655" spans="6:26" s="35" customFormat="1" ht="12" outlineLevel="2" x14ac:dyDescent="0.2">
      <c r="F655" s="36">
        <f t="shared" si="43"/>
        <v>6</v>
      </c>
      <c r="G655" s="37" t="s">
        <v>29</v>
      </c>
      <c r="H655" s="38" t="s">
        <v>480</v>
      </c>
      <c r="I655" s="38"/>
      <c r="J655" s="39" t="s">
        <v>481</v>
      </c>
      <c r="K655" s="37" t="s">
        <v>60</v>
      </c>
      <c r="L655" s="40">
        <v>22</v>
      </c>
      <c r="M655" s="41">
        <v>0</v>
      </c>
      <c r="N655" s="40">
        <f t="shared" si="37"/>
        <v>22</v>
      </c>
      <c r="O655" s="95"/>
      <c r="P655" s="42">
        <f t="shared" si="38"/>
        <v>0</v>
      </c>
      <c r="Q655" s="43"/>
      <c r="R655" s="44">
        <f t="shared" si="39"/>
        <v>0</v>
      </c>
      <c r="S655" s="43"/>
      <c r="T655" s="44">
        <f t="shared" si="40"/>
        <v>0</v>
      </c>
      <c r="U655" s="42">
        <v>21</v>
      </c>
      <c r="V655" s="42">
        <f t="shared" si="41"/>
        <v>0</v>
      </c>
      <c r="W655" s="42">
        <f t="shared" si="42"/>
        <v>0</v>
      </c>
      <c r="X655" s="39"/>
      <c r="Y655" s="38" t="s">
        <v>703</v>
      </c>
      <c r="Z655" s="38" t="s">
        <v>388</v>
      </c>
    </row>
    <row r="656" spans="6:26" s="35" customFormat="1" ht="12" outlineLevel="2" x14ac:dyDescent="0.2">
      <c r="F656" s="36">
        <f t="shared" si="43"/>
        <v>7</v>
      </c>
      <c r="G656" s="37" t="s">
        <v>29</v>
      </c>
      <c r="H656" s="38" t="s">
        <v>486</v>
      </c>
      <c r="I656" s="38"/>
      <c r="J656" s="39" t="s">
        <v>487</v>
      </c>
      <c r="K656" s="37" t="s">
        <v>425</v>
      </c>
      <c r="L656" s="40">
        <v>4</v>
      </c>
      <c r="M656" s="41">
        <v>0</v>
      </c>
      <c r="N656" s="40">
        <f t="shared" si="37"/>
        <v>4</v>
      </c>
      <c r="O656" s="95"/>
      <c r="P656" s="42">
        <f t="shared" si="38"/>
        <v>0</v>
      </c>
      <c r="Q656" s="43"/>
      <c r="R656" s="44">
        <f t="shared" si="39"/>
        <v>0</v>
      </c>
      <c r="S656" s="43"/>
      <c r="T656" s="44">
        <f t="shared" si="40"/>
        <v>0</v>
      </c>
      <c r="U656" s="42">
        <v>21</v>
      </c>
      <c r="V656" s="42">
        <f t="shared" si="41"/>
        <v>0</v>
      </c>
      <c r="W656" s="42">
        <f t="shared" si="42"/>
        <v>0</v>
      </c>
      <c r="X656" s="39"/>
      <c r="Y656" s="38" t="s">
        <v>703</v>
      </c>
      <c r="Z656" s="38" t="s">
        <v>388</v>
      </c>
    </row>
    <row r="657" spans="6:26" s="35" customFormat="1" ht="12" outlineLevel="2" x14ac:dyDescent="0.2">
      <c r="F657" s="36">
        <f t="shared" si="43"/>
        <v>8</v>
      </c>
      <c r="G657" s="37" t="s">
        <v>29</v>
      </c>
      <c r="H657" s="38" t="s">
        <v>490</v>
      </c>
      <c r="I657" s="38"/>
      <c r="J657" s="39" t="s">
        <v>491</v>
      </c>
      <c r="K657" s="37" t="s">
        <v>425</v>
      </c>
      <c r="L657" s="40">
        <v>1</v>
      </c>
      <c r="M657" s="41">
        <v>0</v>
      </c>
      <c r="N657" s="40">
        <f t="shared" si="37"/>
        <v>1</v>
      </c>
      <c r="O657" s="95"/>
      <c r="P657" s="42">
        <f t="shared" si="38"/>
        <v>0</v>
      </c>
      <c r="Q657" s="43"/>
      <c r="R657" s="44">
        <f t="shared" si="39"/>
        <v>0</v>
      </c>
      <c r="S657" s="43"/>
      <c r="T657" s="44">
        <f t="shared" si="40"/>
        <v>0</v>
      </c>
      <c r="U657" s="42">
        <v>21</v>
      </c>
      <c r="V657" s="42">
        <f t="shared" si="41"/>
        <v>0</v>
      </c>
      <c r="W657" s="42">
        <f t="shared" si="42"/>
        <v>0</v>
      </c>
      <c r="X657" s="39"/>
      <c r="Y657" s="38" t="s">
        <v>703</v>
      </c>
      <c r="Z657" s="38" t="s">
        <v>388</v>
      </c>
    </row>
    <row r="658" spans="6:26" s="35" customFormat="1" ht="12" outlineLevel="2" x14ac:dyDescent="0.2">
      <c r="F658" s="36">
        <f t="shared" si="43"/>
        <v>9</v>
      </c>
      <c r="G658" s="37" t="s">
        <v>29</v>
      </c>
      <c r="H658" s="38" t="s">
        <v>494</v>
      </c>
      <c r="I658" s="38"/>
      <c r="J658" s="39" t="s">
        <v>823</v>
      </c>
      <c r="K658" s="37" t="s">
        <v>266</v>
      </c>
      <c r="L658" s="40">
        <v>1</v>
      </c>
      <c r="M658" s="41">
        <v>0</v>
      </c>
      <c r="N658" s="40">
        <f t="shared" si="37"/>
        <v>1</v>
      </c>
      <c r="O658" s="95"/>
      <c r="P658" s="42">
        <f t="shared" si="38"/>
        <v>0</v>
      </c>
      <c r="Q658" s="43"/>
      <c r="R658" s="44">
        <f t="shared" si="39"/>
        <v>0</v>
      </c>
      <c r="S658" s="43"/>
      <c r="T658" s="44">
        <f t="shared" si="40"/>
        <v>0</v>
      </c>
      <c r="U658" s="42">
        <v>21</v>
      </c>
      <c r="V658" s="42">
        <f t="shared" si="41"/>
        <v>0</v>
      </c>
      <c r="W658" s="42">
        <f t="shared" si="42"/>
        <v>0</v>
      </c>
      <c r="X658" s="39"/>
      <c r="Y658" s="38" t="s">
        <v>703</v>
      </c>
      <c r="Z658" s="38" t="s">
        <v>388</v>
      </c>
    </row>
    <row r="659" spans="6:26" s="35" customFormat="1" ht="12" outlineLevel="2" x14ac:dyDescent="0.2">
      <c r="F659" s="36">
        <f t="shared" si="43"/>
        <v>10</v>
      </c>
      <c r="G659" s="37" t="s">
        <v>29</v>
      </c>
      <c r="H659" s="38" t="s">
        <v>824</v>
      </c>
      <c r="I659" s="38"/>
      <c r="J659" s="39" t="s">
        <v>825</v>
      </c>
      <c r="K659" s="37" t="s">
        <v>266</v>
      </c>
      <c r="L659" s="40">
        <v>1</v>
      </c>
      <c r="M659" s="41">
        <v>0</v>
      </c>
      <c r="N659" s="40">
        <f t="shared" si="37"/>
        <v>1</v>
      </c>
      <c r="O659" s="95"/>
      <c r="P659" s="42">
        <f t="shared" si="38"/>
        <v>0</v>
      </c>
      <c r="Q659" s="43"/>
      <c r="R659" s="44">
        <f t="shared" si="39"/>
        <v>0</v>
      </c>
      <c r="S659" s="43"/>
      <c r="T659" s="44">
        <f t="shared" si="40"/>
        <v>0</v>
      </c>
      <c r="U659" s="42">
        <v>21</v>
      </c>
      <c r="V659" s="42">
        <f t="shared" si="41"/>
        <v>0</v>
      </c>
      <c r="W659" s="42">
        <f t="shared" si="42"/>
        <v>0</v>
      </c>
      <c r="X659" s="39"/>
      <c r="Y659" s="38" t="s">
        <v>703</v>
      </c>
      <c r="Z659" s="38" t="s">
        <v>388</v>
      </c>
    </row>
    <row r="660" spans="6:26" s="35" customFormat="1" ht="12" outlineLevel="2" x14ac:dyDescent="0.2">
      <c r="F660" s="36">
        <f t="shared" si="43"/>
        <v>11</v>
      </c>
      <c r="G660" s="37" t="s">
        <v>29</v>
      </c>
      <c r="H660" s="38" t="s">
        <v>826</v>
      </c>
      <c r="I660" s="38"/>
      <c r="J660" s="39" t="s">
        <v>827</v>
      </c>
      <c r="K660" s="37" t="s">
        <v>266</v>
      </c>
      <c r="L660" s="40">
        <v>1</v>
      </c>
      <c r="M660" s="41">
        <v>0</v>
      </c>
      <c r="N660" s="40">
        <f t="shared" si="37"/>
        <v>1</v>
      </c>
      <c r="O660" s="95"/>
      <c r="P660" s="42">
        <f t="shared" si="38"/>
        <v>0</v>
      </c>
      <c r="Q660" s="43"/>
      <c r="R660" s="44">
        <f t="shared" si="39"/>
        <v>0</v>
      </c>
      <c r="S660" s="43"/>
      <c r="T660" s="44">
        <f t="shared" si="40"/>
        <v>0</v>
      </c>
      <c r="U660" s="42">
        <v>21</v>
      </c>
      <c r="V660" s="42">
        <f t="shared" si="41"/>
        <v>0</v>
      </c>
      <c r="W660" s="42">
        <f t="shared" si="42"/>
        <v>0</v>
      </c>
      <c r="X660" s="39"/>
      <c r="Y660" s="38" t="s">
        <v>703</v>
      </c>
      <c r="Z660" s="38" t="s">
        <v>388</v>
      </c>
    </row>
    <row r="661" spans="6:26" s="35" customFormat="1" ht="12" outlineLevel="2" x14ac:dyDescent="0.2">
      <c r="F661" s="36">
        <f t="shared" si="43"/>
        <v>12</v>
      </c>
      <c r="G661" s="37" t="s">
        <v>29</v>
      </c>
      <c r="H661" s="38" t="s">
        <v>828</v>
      </c>
      <c r="I661" s="38"/>
      <c r="J661" s="39" t="s">
        <v>829</v>
      </c>
      <c r="K661" s="37" t="s">
        <v>266</v>
      </c>
      <c r="L661" s="40">
        <v>1</v>
      </c>
      <c r="M661" s="41">
        <v>0</v>
      </c>
      <c r="N661" s="40">
        <f t="shared" si="37"/>
        <v>1</v>
      </c>
      <c r="O661" s="95"/>
      <c r="P661" s="42">
        <f t="shared" si="38"/>
        <v>0</v>
      </c>
      <c r="Q661" s="43"/>
      <c r="R661" s="44">
        <f t="shared" si="39"/>
        <v>0</v>
      </c>
      <c r="S661" s="43"/>
      <c r="T661" s="44">
        <f t="shared" si="40"/>
        <v>0</v>
      </c>
      <c r="U661" s="42">
        <v>21</v>
      </c>
      <c r="V661" s="42">
        <f t="shared" si="41"/>
        <v>0</v>
      </c>
      <c r="W661" s="42">
        <f t="shared" si="42"/>
        <v>0</v>
      </c>
      <c r="X661" s="39"/>
      <c r="Y661" s="38" t="s">
        <v>703</v>
      </c>
      <c r="Z661" s="38" t="s">
        <v>388</v>
      </c>
    </row>
    <row r="662" spans="6:26" s="35" customFormat="1" ht="12" outlineLevel="2" x14ac:dyDescent="0.2">
      <c r="F662" s="36">
        <f t="shared" si="43"/>
        <v>13</v>
      </c>
      <c r="G662" s="37" t="s">
        <v>29</v>
      </c>
      <c r="H662" s="38" t="s">
        <v>830</v>
      </c>
      <c r="I662" s="38"/>
      <c r="J662" s="39" t="s">
        <v>831</v>
      </c>
      <c r="K662" s="37" t="s">
        <v>266</v>
      </c>
      <c r="L662" s="40">
        <v>1</v>
      </c>
      <c r="M662" s="41">
        <v>0</v>
      </c>
      <c r="N662" s="40">
        <f t="shared" si="37"/>
        <v>1</v>
      </c>
      <c r="O662" s="95"/>
      <c r="P662" s="42">
        <f t="shared" si="38"/>
        <v>0</v>
      </c>
      <c r="Q662" s="43"/>
      <c r="R662" s="44">
        <f t="shared" si="39"/>
        <v>0</v>
      </c>
      <c r="S662" s="43"/>
      <c r="T662" s="44">
        <f t="shared" si="40"/>
        <v>0</v>
      </c>
      <c r="U662" s="42">
        <v>21</v>
      </c>
      <c r="V662" s="42">
        <f t="shared" si="41"/>
        <v>0</v>
      </c>
      <c r="W662" s="42">
        <f t="shared" si="42"/>
        <v>0</v>
      </c>
      <c r="X662" s="39"/>
      <c r="Y662" s="38" t="s">
        <v>703</v>
      </c>
      <c r="Z662" s="38" t="s">
        <v>388</v>
      </c>
    </row>
    <row r="663" spans="6:26" s="35" customFormat="1" ht="12" outlineLevel="2" x14ac:dyDescent="0.2">
      <c r="F663" s="36">
        <f t="shared" si="43"/>
        <v>14</v>
      </c>
      <c r="G663" s="37" t="s">
        <v>29</v>
      </c>
      <c r="H663" s="38" t="s">
        <v>832</v>
      </c>
      <c r="I663" s="38"/>
      <c r="J663" s="39" t="s">
        <v>833</v>
      </c>
      <c r="K663" s="37" t="s">
        <v>266</v>
      </c>
      <c r="L663" s="40">
        <v>1</v>
      </c>
      <c r="M663" s="41">
        <v>0</v>
      </c>
      <c r="N663" s="40">
        <f t="shared" si="37"/>
        <v>1</v>
      </c>
      <c r="O663" s="95"/>
      <c r="P663" s="42">
        <f t="shared" si="38"/>
        <v>0</v>
      </c>
      <c r="Q663" s="43"/>
      <c r="R663" s="44">
        <f t="shared" si="39"/>
        <v>0</v>
      </c>
      <c r="S663" s="43"/>
      <c r="T663" s="44">
        <f t="shared" si="40"/>
        <v>0</v>
      </c>
      <c r="U663" s="42">
        <v>21</v>
      </c>
      <c r="V663" s="42">
        <f t="shared" si="41"/>
        <v>0</v>
      </c>
      <c r="W663" s="42">
        <f t="shared" si="42"/>
        <v>0</v>
      </c>
      <c r="X663" s="39"/>
      <c r="Y663" s="38" t="s">
        <v>703</v>
      </c>
      <c r="Z663" s="38" t="s">
        <v>388</v>
      </c>
    </row>
    <row r="664" spans="6:26" s="35" customFormat="1" ht="12" outlineLevel="2" x14ac:dyDescent="0.2">
      <c r="F664" s="36">
        <f t="shared" si="43"/>
        <v>15</v>
      </c>
      <c r="G664" s="37" t="s">
        <v>29</v>
      </c>
      <c r="H664" s="38" t="s">
        <v>834</v>
      </c>
      <c r="I664" s="38"/>
      <c r="J664" s="39" t="s">
        <v>835</v>
      </c>
      <c r="K664" s="37" t="s">
        <v>266</v>
      </c>
      <c r="L664" s="40">
        <v>1</v>
      </c>
      <c r="M664" s="41">
        <v>0</v>
      </c>
      <c r="N664" s="40">
        <f t="shared" si="37"/>
        <v>1</v>
      </c>
      <c r="O664" s="95"/>
      <c r="P664" s="42">
        <f t="shared" si="38"/>
        <v>0</v>
      </c>
      <c r="Q664" s="43"/>
      <c r="R664" s="44">
        <f t="shared" si="39"/>
        <v>0</v>
      </c>
      <c r="S664" s="43"/>
      <c r="T664" s="44">
        <f t="shared" si="40"/>
        <v>0</v>
      </c>
      <c r="U664" s="42">
        <v>21</v>
      </c>
      <c r="V664" s="42">
        <f t="shared" si="41"/>
        <v>0</v>
      </c>
      <c r="W664" s="42">
        <f t="shared" si="42"/>
        <v>0</v>
      </c>
      <c r="X664" s="39"/>
      <c r="Y664" s="38" t="s">
        <v>703</v>
      </c>
      <c r="Z664" s="38" t="s">
        <v>388</v>
      </c>
    </row>
    <row r="665" spans="6:26" s="35" customFormat="1" ht="12" outlineLevel="2" x14ac:dyDescent="0.2">
      <c r="F665" s="36">
        <f t="shared" si="43"/>
        <v>16</v>
      </c>
      <c r="G665" s="37" t="s">
        <v>29</v>
      </c>
      <c r="H665" s="38" t="s">
        <v>836</v>
      </c>
      <c r="I665" s="38"/>
      <c r="J665" s="39" t="s">
        <v>837</v>
      </c>
      <c r="K665" s="37" t="s">
        <v>266</v>
      </c>
      <c r="L665" s="40">
        <v>1</v>
      </c>
      <c r="M665" s="41">
        <v>0</v>
      </c>
      <c r="N665" s="40">
        <f t="shared" si="37"/>
        <v>1</v>
      </c>
      <c r="O665" s="95"/>
      <c r="P665" s="42">
        <f t="shared" si="38"/>
        <v>0</v>
      </c>
      <c r="Q665" s="43"/>
      <c r="R665" s="44">
        <f t="shared" si="39"/>
        <v>0</v>
      </c>
      <c r="S665" s="43"/>
      <c r="T665" s="44">
        <f t="shared" si="40"/>
        <v>0</v>
      </c>
      <c r="U665" s="42">
        <v>21</v>
      </c>
      <c r="V665" s="42">
        <f t="shared" si="41"/>
        <v>0</v>
      </c>
      <c r="W665" s="42">
        <f t="shared" si="42"/>
        <v>0</v>
      </c>
      <c r="X665" s="39"/>
      <c r="Y665" s="38" t="s">
        <v>703</v>
      </c>
      <c r="Z665" s="38" t="s">
        <v>388</v>
      </c>
    </row>
    <row r="666" spans="6:26" s="35" customFormat="1" ht="12" outlineLevel="2" x14ac:dyDescent="0.2">
      <c r="F666" s="36">
        <f t="shared" si="43"/>
        <v>17</v>
      </c>
      <c r="G666" s="37" t="s">
        <v>29</v>
      </c>
      <c r="H666" s="38" t="s">
        <v>838</v>
      </c>
      <c r="I666" s="38"/>
      <c r="J666" s="39" t="s">
        <v>839</v>
      </c>
      <c r="K666" s="37" t="s">
        <v>266</v>
      </c>
      <c r="L666" s="40">
        <v>1</v>
      </c>
      <c r="M666" s="41">
        <v>0</v>
      </c>
      <c r="N666" s="40">
        <f t="shared" si="37"/>
        <v>1</v>
      </c>
      <c r="O666" s="95"/>
      <c r="P666" s="42">
        <f t="shared" si="38"/>
        <v>0</v>
      </c>
      <c r="Q666" s="43"/>
      <c r="R666" s="44">
        <f t="shared" si="39"/>
        <v>0</v>
      </c>
      <c r="S666" s="43"/>
      <c r="T666" s="44">
        <f t="shared" si="40"/>
        <v>0</v>
      </c>
      <c r="U666" s="42">
        <v>21</v>
      </c>
      <c r="V666" s="42">
        <f t="shared" si="41"/>
        <v>0</v>
      </c>
      <c r="W666" s="42">
        <f t="shared" si="42"/>
        <v>0</v>
      </c>
      <c r="X666" s="39"/>
      <c r="Y666" s="38" t="s">
        <v>703</v>
      </c>
      <c r="Z666" s="38" t="s">
        <v>388</v>
      </c>
    </row>
    <row r="667" spans="6:26" s="35" customFormat="1" ht="12" outlineLevel="2" x14ac:dyDescent="0.2">
      <c r="F667" s="36">
        <f t="shared" si="43"/>
        <v>18</v>
      </c>
      <c r="G667" s="37" t="s">
        <v>29</v>
      </c>
      <c r="H667" s="38" t="s">
        <v>840</v>
      </c>
      <c r="I667" s="38"/>
      <c r="J667" s="39" t="s">
        <v>697</v>
      </c>
      <c r="K667" s="37" t="s">
        <v>266</v>
      </c>
      <c r="L667" s="40">
        <v>1</v>
      </c>
      <c r="M667" s="41">
        <v>0</v>
      </c>
      <c r="N667" s="40">
        <f t="shared" si="37"/>
        <v>1</v>
      </c>
      <c r="O667" s="95"/>
      <c r="P667" s="42">
        <f t="shared" si="38"/>
        <v>0</v>
      </c>
      <c r="Q667" s="43"/>
      <c r="R667" s="44">
        <f t="shared" si="39"/>
        <v>0</v>
      </c>
      <c r="S667" s="43"/>
      <c r="T667" s="44">
        <f t="shared" si="40"/>
        <v>0</v>
      </c>
      <c r="U667" s="42">
        <v>21</v>
      </c>
      <c r="V667" s="42">
        <f t="shared" si="41"/>
        <v>0</v>
      </c>
      <c r="W667" s="42">
        <f t="shared" si="42"/>
        <v>0</v>
      </c>
      <c r="X667" s="39"/>
      <c r="Y667" s="38" t="s">
        <v>703</v>
      </c>
      <c r="Z667" s="38" t="s">
        <v>388</v>
      </c>
    </row>
    <row r="668" spans="6:26" s="35" customFormat="1" ht="12" outlineLevel="2" x14ac:dyDescent="0.2">
      <c r="F668" s="36">
        <f t="shared" si="43"/>
        <v>19</v>
      </c>
      <c r="G668" s="37" t="s">
        <v>29</v>
      </c>
      <c r="H668" s="38" t="s">
        <v>841</v>
      </c>
      <c r="I668" s="38"/>
      <c r="J668" s="39" t="s">
        <v>842</v>
      </c>
      <c r="K668" s="37" t="s">
        <v>266</v>
      </c>
      <c r="L668" s="40">
        <v>1</v>
      </c>
      <c r="M668" s="41">
        <v>0</v>
      </c>
      <c r="N668" s="40">
        <f t="shared" si="37"/>
        <v>1</v>
      </c>
      <c r="O668" s="95"/>
      <c r="P668" s="42">
        <f t="shared" si="38"/>
        <v>0</v>
      </c>
      <c r="Q668" s="43"/>
      <c r="R668" s="44">
        <f t="shared" si="39"/>
        <v>0</v>
      </c>
      <c r="S668" s="43"/>
      <c r="T668" s="44">
        <f t="shared" si="40"/>
        <v>0</v>
      </c>
      <c r="U668" s="42">
        <v>21</v>
      </c>
      <c r="V668" s="42">
        <f t="shared" si="41"/>
        <v>0</v>
      </c>
      <c r="W668" s="42">
        <f t="shared" si="42"/>
        <v>0</v>
      </c>
      <c r="X668" s="39"/>
      <c r="Y668" s="38" t="s">
        <v>703</v>
      </c>
      <c r="Z668" s="38" t="s">
        <v>388</v>
      </c>
    </row>
    <row r="669" spans="6:26" s="55" customFormat="1" ht="12.75" customHeight="1" outlineLevel="2" x14ac:dyDescent="0.25">
      <c r="F669" s="56"/>
      <c r="G669" s="57"/>
      <c r="H669" s="57"/>
      <c r="I669" s="57"/>
      <c r="J669" s="58"/>
      <c r="K669" s="57"/>
      <c r="L669" s="59"/>
      <c r="M669" s="60"/>
      <c r="N669" s="59"/>
      <c r="O669" s="60"/>
      <c r="P669" s="61"/>
      <c r="Q669" s="62"/>
      <c r="R669" s="60"/>
      <c r="S669" s="60"/>
      <c r="T669" s="60"/>
      <c r="U669" s="63" t="s">
        <v>22</v>
      </c>
      <c r="V669" s="60"/>
      <c r="W669" s="60"/>
      <c r="X669" s="60"/>
      <c r="Y669" s="57"/>
      <c r="Z669" s="57"/>
    </row>
    <row r="670" spans="6:26" s="26" customFormat="1" ht="16.5" customHeight="1" outlineLevel="1" x14ac:dyDescent="0.2">
      <c r="F670" s="27"/>
      <c r="G670" s="11"/>
      <c r="H670" s="28"/>
      <c r="I670" s="28"/>
      <c r="J670" s="28" t="s">
        <v>496</v>
      </c>
      <c r="K670" s="11"/>
      <c r="L670" s="29"/>
      <c r="M670" s="30"/>
      <c r="N670" s="29"/>
      <c r="O670" s="30"/>
      <c r="P670" s="31">
        <f>SUBTOTAL(9,P671:P678)</f>
        <v>0</v>
      </c>
      <c r="Q670" s="32"/>
      <c r="R670" s="33">
        <f>SUBTOTAL(9,R671:R678)</f>
        <v>1.4027176400000001</v>
      </c>
      <c r="S670" s="30"/>
      <c r="T670" s="33">
        <f>SUBTOTAL(9,T671:T678)</f>
        <v>0</v>
      </c>
      <c r="U670" s="34" t="s">
        <v>22</v>
      </c>
      <c r="V670" s="31">
        <f>SUBTOTAL(9,V671:V678)</f>
        <v>0</v>
      </c>
      <c r="W670" s="31">
        <f>SUBTOTAL(9,W671:W678)</f>
        <v>0</v>
      </c>
      <c r="Y670" s="12"/>
      <c r="Z670" s="12"/>
    </row>
    <row r="671" spans="6:26" s="35" customFormat="1" ht="12" outlineLevel="2" x14ac:dyDescent="0.2">
      <c r="F671" s="36">
        <v>1</v>
      </c>
      <c r="G671" s="37" t="s">
        <v>66</v>
      </c>
      <c r="H671" s="38" t="s">
        <v>497</v>
      </c>
      <c r="I671" s="38"/>
      <c r="J671" s="39" t="s">
        <v>498</v>
      </c>
      <c r="K671" s="37" t="s">
        <v>32</v>
      </c>
      <c r="L671" s="40">
        <v>73.36</v>
      </c>
      <c r="M671" s="41">
        <v>10</v>
      </c>
      <c r="N671" s="40">
        <f>L671*(1+M671/100)</f>
        <v>80.696000000000012</v>
      </c>
      <c r="O671" s="95"/>
      <c r="P671" s="42">
        <f>N671*O671</f>
        <v>0</v>
      </c>
      <c r="Q671" s="43">
        <v>1.3999999999999999E-4</v>
      </c>
      <c r="R671" s="44">
        <f>N671*Q671</f>
        <v>1.1297440000000001E-2</v>
      </c>
      <c r="S671" s="43"/>
      <c r="T671" s="44">
        <f>N671*S671</f>
        <v>0</v>
      </c>
      <c r="U671" s="42">
        <v>21</v>
      </c>
      <c r="V671" s="42">
        <f>P671*(U671/100)</f>
        <v>0</v>
      </c>
      <c r="W671" s="42">
        <f>P671+V671</f>
        <v>0</v>
      </c>
      <c r="X671" s="39"/>
      <c r="Y671" s="38" t="s">
        <v>703</v>
      </c>
      <c r="Z671" s="38" t="s">
        <v>499</v>
      </c>
    </row>
    <row r="672" spans="6:26" s="35" customFormat="1" ht="24" outlineLevel="2" x14ac:dyDescent="0.2">
      <c r="F672" s="36">
        <v>2</v>
      </c>
      <c r="G672" s="37" t="s">
        <v>29</v>
      </c>
      <c r="H672" s="38" t="s">
        <v>500</v>
      </c>
      <c r="I672" s="38"/>
      <c r="J672" s="39" t="s">
        <v>501</v>
      </c>
      <c r="K672" s="37" t="s">
        <v>32</v>
      </c>
      <c r="L672" s="40">
        <v>73.36</v>
      </c>
      <c r="M672" s="41">
        <v>0</v>
      </c>
      <c r="N672" s="40">
        <f>L672*(1+M672/100)</f>
        <v>73.36</v>
      </c>
      <c r="O672" s="95"/>
      <c r="P672" s="42">
        <f>N672*O672</f>
        <v>0</v>
      </c>
      <c r="Q672" s="43">
        <v>1.6910000000000001E-2</v>
      </c>
      <c r="R672" s="44">
        <f>N672*Q672</f>
        <v>1.2405176</v>
      </c>
      <c r="S672" s="43"/>
      <c r="T672" s="44">
        <f>N672*S672</f>
        <v>0</v>
      </c>
      <c r="U672" s="42">
        <v>21</v>
      </c>
      <c r="V672" s="42">
        <f>P672*(U672/100)</f>
        <v>0</v>
      </c>
      <c r="W672" s="42">
        <f>P672+V672</f>
        <v>0</v>
      </c>
      <c r="X672" s="39"/>
      <c r="Y672" s="38" t="s">
        <v>703</v>
      </c>
      <c r="Z672" s="38" t="s">
        <v>499</v>
      </c>
    </row>
    <row r="673" spans="6:26" s="45" customFormat="1" ht="11.25" outlineLevel="3" x14ac:dyDescent="0.25">
      <c r="F673" s="46"/>
      <c r="G673" s="47"/>
      <c r="H673" s="47"/>
      <c r="I673" s="47"/>
      <c r="J673" s="48" t="s">
        <v>843</v>
      </c>
      <c r="K673" s="47"/>
      <c r="L673" s="49">
        <v>73.36</v>
      </c>
      <c r="M673" s="50"/>
      <c r="N673" s="51"/>
      <c r="O673" s="50"/>
      <c r="P673" s="52"/>
      <c r="Q673" s="53"/>
      <c r="R673" s="50"/>
      <c r="S673" s="50"/>
      <c r="T673" s="50"/>
      <c r="U673" s="54" t="s">
        <v>22</v>
      </c>
      <c r="V673" s="50"/>
      <c r="W673" s="50"/>
      <c r="X673" s="48"/>
      <c r="Y673" s="47"/>
      <c r="Z673" s="47"/>
    </row>
    <row r="674" spans="6:26" s="35" customFormat="1" ht="12" outlineLevel="2" x14ac:dyDescent="0.2">
      <c r="F674" s="36">
        <v>3</v>
      </c>
      <c r="G674" s="37" t="s">
        <v>29</v>
      </c>
      <c r="H674" s="38" t="s">
        <v>503</v>
      </c>
      <c r="I674" s="38"/>
      <c r="J674" s="39" t="s">
        <v>504</v>
      </c>
      <c r="K674" s="37" t="s">
        <v>32</v>
      </c>
      <c r="L674" s="40">
        <v>73.36</v>
      </c>
      <c r="M674" s="41">
        <v>0</v>
      </c>
      <c r="N674" s="40">
        <f>L674*(1+M674/100)</f>
        <v>73.36</v>
      </c>
      <c r="O674" s="95"/>
      <c r="P674" s="42">
        <f>N674*O674</f>
        <v>0</v>
      </c>
      <c r="Q674" s="43">
        <v>1E-4</v>
      </c>
      <c r="R674" s="44">
        <f>N674*Q674</f>
        <v>7.3360000000000005E-3</v>
      </c>
      <c r="S674" s="43"/>
      <c r="T674" s="44">
        <f>N674*S674</f>
        <v>0</v>
      </c>
      <c r="U674" s="42">
        <v>21</v>
      </c>
      <c r="V674" s="42">
        <f>P674*(U674/100)</f>
        <v>0</v>
      </c>
      <c r="W674" s="42">
        <f>P674+V674</f>
        <v>0</v>
      </c>
      <c r="X674" s="39"/>
      <c r="Y674" s="38" t="s">
        <v>703</v>
      </c>
      <c r="Z674" s="38" t="s">
        <v>499</v>
      </c>
    </row>
    <row r="675" spans="6:26" s="35" customFormat="1" ht="12" outlineLevel="2" x14ac:dyDescent="0.2">
      <c r="F675" s="36">
        <v>4</v>
      </c>
      <c r="G675" s="37" t="s">
        <v>29</v>
      </c>
      <c r="H675" s="38" t="s">
        <v>505</v>
      </c>
      <c r="I675" s="38"/>
      <c r="J675" s="39" t="s">
        <v>506</v>
      </c>
      <c r="K675" s="37" t="s">
        <v>60</v>
      </c>
      <c r="L675" s="40">
        <v>21.02</v>
      </c>
      <c r="M675" s="41">
        <v>0</v>
      </c>
      <c r="N675" s="40">
        <f>L675*(1+M675/100)</f>
        <v>21.02</v>
      </c>
      <c r="O675" s="95"/>
      <c r="P675" s="42">
        <f>N675*O675</f>
        <v>0</v>
      </c>
      <c r="Q675" s="43">
        <v>6.8300000000000001E-3</v>
      </c>
      <c r="R675" s="44">
        <f>N675*Q675</f>
        <v>0.14356659999999999</v>
      </c>
      <c r="S675" s="43"/>
      <c r="T675" s="44">
        <f>N675*S675</f>
        <v>0</v>
      </c>
      <c r="U675" s="42">
        <v>21</v>
      </c>
      <c r="V675" s="42">
        <f>P675*(U675/100)</f>
        <v>0</v>
      </c>
      <c r="W675" s="42">
        <f>P675+V675</f>
        <v>0</v>
      </c>
      <c r="X675" s="39"/>
      <c r="Y675" s="38" t="s">
        <v>703</v>
      </c>
      <c r="Z675" s="38" t="s">
        <v>499</v>
      </c>
    </row>
    <row r="676" spans="6:26" s="45" customFormat="1" ht="11.25" outlineLevel="3" x14ac:dyDescent="0.25">
      <c r="F676" s="46"/>
      <c r="G676" s="47"/>
      <c r="H676" s="47"/>
      <c r="I676" s="47"/>
      <c r="J676" s="48" t="s">
        <v>844</v>
      </c>
      <c r="K676" s="47"/>
      <c r="L676" s="49">
        <v>21.02</v>
      </c>
      <c r="M676" s="50"/>
      <c r="N676" s="51"/>
      <c r="O676" s="50"/>
      <c r="P676" s="52"/>
      <c r="Q676" s="53"/>
      <c r="R676" s="50"/>
      <c r="S676" s="50"/>
      <c r="T676" s="50"/>
      <c r="U676" s="54" t="s">
        <v>22</v>
      </c>
      <c r="V676" s="50"/>
      <c r="W676" s="50"/>
      <c r="X676" s="48"/>
      <c r="Y676" s="47"/>
      <c r="Z676" s="47"/>
    </row>
    <row r="677" spans="6:26" s="35" customFormat="1" ht="12" outlineLevel="2" x14ac:dyDescent="0.2">
      <c r="F677" s="36">
        <v>5</v>
      </c>
      <c r="G677" s="37" t="s">
        <v>29</v>
      </c>
      <c r="H677" s="38" t="s">
        <v>508</v>
      </c>
      <c r="I677" s="38"/>
      <c r="J677" s="39" t="s">
        <v>509</v>
      </c>
      <c r="K677" s="37" t="s">
        <v>319</v>
      </c>
      <c r="L677" s="40">
        <v>1.42</v>
      </c>
      <c r="M677" s="41">
        <v>0</v>
      </c>
      <c r="N677" s="40">
        <f>L677*(1+M677/100)</f>
        <v>1.42</v>
      </c>
      <c r="O677" s="95"/>
      <c r="P677" s="42">
        <f>N677*O677</f>
        <v>0</v>
      </c>
      <c r="Q677" s="43"/>
      <c r="R677" s="44">
        <f>N677*Q677</f>
        <v>0</v>
      </c>
      <c r="S677" s="43"/>
      <c r="T677" s="44">
        <f>N677*S677</f>
        <v>0</v>
      </c>
      <c r="U677" s="42">
        <v>21</v>
      </c>
      <c r="V677" s="42">
        <f>P677*(U677/100)</f>
        <v>0</v>
      </c>
      <c r="W677" s="42">
        <f>P677+V677</f>
        <v>0</v>
      </c>
      <c r="X677" s="39"/>
      <c r="Y677" s="38" t="s">
        <v>703</v>
      </c>
      <c r="Z677" s="38" t="s">
        <v>499</v>
      </c>
    </row>
    <row r="678" spans="6:26" s="55" customFormat="1" ht="12.75" customHeight="1" outlineLevel="2" x14ac:dyDescent="0.25">
      <c r="F678" s="56"/>
      <c r="G678" s="57"/>
      <c r="H678" s="57"/>
      <c r="I678" s="57"/>
      <c r="J678" s="58"/>
      <c r="K678" s="57"/>
      <c r="L678" s="59"/>
      <c r="M678" s="60"/>
      <c r="N678" s="59"/>
      <c r="O678" s="60"/>
      <c r="P678" s="61"/>
      <c r="Q678" s="62"/>
      <c r="R678" s="60"/>
      <c r="S678" s="60"/>
      <c r="T678" s="60"/>
      <c r="U678" s="63" t="s">
        <v>22</v>
      </c>
      <c r="V678" s="60"/>
      <c r="W678" s="60"/>
      <c r="X678" s="60"/>
      <c r="Y678" s="57"/>
      <c r="Z678" s="57"/>
    </row>
    <row r="679" spans="6:26" s="26" customFormat="1" ht="16.5" customHeight="1" outlineLevel="1" x14ac:dyDescent="0.2">
      <c r="F679" s="27"/>
      <c r="G679" s="11"/>
      <c r="H679" s="28"/>
      <c r="I679" s="28"/>
      <c r="J679" s="28" t="s">
        <v>510</v>
      </c>
      <c r="K679" s="11"/>
      <c r="L679" s="29"/>
      <c r="M679" s="30"/>
      <c r="N679" s="29"/>
      <c r="O679" s="30"/>
      <c r="P679" s="31">
        <f>SUBTOTAL(9,P680:P683)</f>
        <v>0</v>
      </c>
      <c r="Q679" s="32"/>
      <c r="R679" s="33">
        <f>SUBTOTAL(9,R680:R683)</f>
        <v>2.7350400000000004E-2</v>
      </c>
      <c r="S679" s="30"/>
      <c r="T679" s="33">
        <f>SUBTOTAL(9,T680:T683)</f>
        <v>0</v>
      </c>
      <c r="U679" s="34" t="s">
        <v>22</v>
      </c>
      <c r="V679" s="31">
        <f>SUBTOTAL(9,V680:V683)</f>
        <v>0</v>
      </c>
      <c r="W679" s="31">
        <f>SUBTOTAL(9,W680:W683)</f>
        <v>0</v>
      </c>
      <c r="Y679" s="12"/>
      <c r="Z679" s="12"/>
    </row>
    <row r="680" spans="6:26" s="35" customFormat="1" ht="24" outlineLevel="2" x14ac:dyDescent="0.2">
      <c r="F680" s="36">
        <v>1</v>
      </c>
      <c r="G680" s="37" t="s">
        <v>29</v>
      </c>
      <c r="H680" s="38" t="s">
        <v>523</v>
      </c>
      <c r="I680" s="38"/>
      <c r="J680" s="39" t="s">
        <v>524</v>
      </c>
      <c r="K680" s="37" t="s">
        <v>60</v>
      </c>
      <c r="L680" s="40">
        <v>12.32</v>
      </c>
      <c r="M680" s="41">
        <v>0</v>
      </c>
      <c r="N680" s="40">
        <f>L680*(1+M680/100)</f>
        <v>12.32</v>
      </c>
      <c r="O680" s="95"/>
      <c r="P680" s="42">
        <f>N680*O680</f>
        <v>0</v>
      </c>
      <c r="Q680" s="43">
        <v>2.2200000000000002E-3</v>
      </c>
      <c r="R680" s="44">
        <f>N680*Q680</f>
        <v>2.7350400000000004E-2</v>
      </c>
      <c r="S680" s="43"/>
      <c r="T680" s="44">
        <f>N680*S680</f>
        <v>0</v>
      </c>
      <c r="U680" s="42">
        <v>21</v>
      </c>
      <c r="V680" s="42">
        <f>P680*(U680/100)</f>
        <v>0</v>
      </c>
      <c r="W680" s="42">
        <f>P680+V680</f>
        <v>0</v>
      </c>
      <c r="X680" s="39"/>
      <c r="Y680" s="38" t="s">
        <v>703</v>
      </c>
      <c r="Z680" s="38" t="s">
        <v>513</v>
      </c>
    </row>
    <row r="681" spans="6:26" s="45" customFormat="1" ht="11.25" outlineLevel="3" x14ac:dyDescent="0.25">
      <c r="F681" s="46"/>
      <c r="G681" s="47"/>
      <c r="H681" s="47"/>
      <c r="I681" s="47"/>
      <c r="J681" s="48" t="s">
        <v>845</v>
      </c>
      <c r="K681" s="47"/>
      <c r="L681" s="49">
        <v>12.32</v>
      </c>
      <c r="M681" s="50"/>
      <c r="N681" s="51"/>
      <c r="O681" s="50"/>
      <c r="P681" s="52"/>
      <c r="Q681" s="53"/>
      <c r="R681" s="50"/>
      <c r="S681" s="50"/>
      <c r="T681" s="50"/>
      <c r="U681" s="54" t="s">
        <v>22</v>
      </c>
      <c r="V681" s="50"/>
      <c r="W681" s="50"/>
      <c r="X681" s="48"/>
      <c r="Y681" s="47"/>
      <c r="Z681" s="47"/>
    </row>
    <row r="682" spans="6:26" s="35" customFormat="1" ht="12" outlineLevel="2" x14ac:dyDescent="0.2">
      <c r="F682" s="36">
        <v>2</v>
      </c>
      <c r="G682" s="37" t="s">
        <v>29</v>
      </c>
      <c r="H682" s="38" t="s">
        <v>539</v>
      </c>
      <c r="I682" s="38"/>
      <c r="J682" s="39" t="s">
        <v>540</v>
      </c>
      <c r="K682" s="37" t="s">
        <v>319</v>
      </c>
      <c r="L682" s="40">
        <v>1.52</v>
      </c>
      <c r="M682" s="41">
        <v>0</v>
      </c>
      <c r="N682" s="40">
        <f>L682*(1+M682/100)</f>
        <v>1.52</v>
      </c>
      <c r="O682" s="95"/>
      <c r="P682" s="42">
        <f>N682*O682</f>
        <v>0</v>
      </c>
      <c r="Q682" s="43"/>
      <c r="R682" s="44">
        <f>N682*Q682</f>
        <v>0</v>
      </c>
      <c r="S682" s="43"/>
      <c r="T682" s="44">
        <f>N682*S682</f>
        <v>0</v>
      </c>
      <c r="U682" s="42">
        <v>21</v>
      </c>
      <c r="V682" s="42">
        <f>P682*(U682/100)</f>
        <v>0</v>
      </c>
      <c r="W682" s="42">
        <f>P682+V682</f>
        <v>0</v>
      </c>
      <c r="X682" s="39"/>
      <c r="Y682" s="38" t="s">
        <v>703</v>
      </c>
      <c r="Z682" s="38" t="s">
        <v>513</v>
      </c>
    </row>
    <row r="683" spans="6:26" s="55" customFormat="1" ht="12.75" customHeight="1" outlineLevel="2" x14ac:dyDescent="0.25">
      <c r="F683" s="56"/>
      <c r="G683" s="57"/>
      <c r="H683" s="57"/>
      <c r="I683" s="57"/>
      <c r="J683" s="58"/>
      <c r="K683" s="57"/>
      <c r="L683" s="59"/>
      <c r="M683" s="60"/>
      <c r="N683" s="59"/>
      <c r="O683" s="60"/>
      <c r="P683" s="61"/>
      <c r="Q683" s="62"/>
      <c r="R683" s="60"/>
      <c r="S683" s="60"/>
      <c r="T683" s="60"/>
      <c r="U683" s="63" t="s">
        <v>22</v>
      </c>
      <c r="V683" s="60"/>
      <c r="W683" s="60"/>
      <c r="X683" s="60"/>
      <c r="Y683" s="57"/>
      <c r="Z683" s="57"/>
    </row>
    <row r="684" spans="6:26" s="26" customFormat="1" ht="16.5" customHeight="1" outlineLevel="1" x14ac:dyDescent="0.2">
      <c r="F684" s="27"/>
      <c r="G684" s="11"/>
      <c r="H684" s="28"/>
      <c r="I684" s="28"/>
      <c r="J684" s="28" t="s">
        <v>541</v>
      </c>
      <c r="K684" s="11"/>
      <c r="L684" s="29"/>
      <c r="M684" s="30"/>
      <c r="N684" s="29"/>
      <c r="O684" s="30"/>
      <c r="P684" s="31">
        <f>SUBTOTAL(9,P685:P688)</f>
        <v>0</v>
      </c>
      <c r="Q684" s="32"/>
      <c r="R684" s="33">
        <f>SUBTOTAL(9,R685:R688)</f>
        <v>0.1331973232</v>
      </c>
      <c r="S684" s="30"/>
      <c r="T684" s="33">
        <f>SUBTOTAL(9,T685:T688)</f>
        <v>0</v>
      </c>
      <c r="U684" s="34" t="s">
        <v>22</v>
      </c>
      <c r="V684" s="31">
        <f>SUBTOTAL(9,V685:V688)</f>
        <v>0</v>
      </c>
      <c r="W684" s="31">
        <f>SUBTOTAL(9,W685:W688)</f>
        <v>0</v>
      </c>
      <c r="Y684" s="12"/>
      <c r="Z684" s="12"/>
    </row>
    <row r="685" spans="6:26" s="35" customFormat="1" ht="12" outlineLevel="2" x14ac:dyDescent="0.2">
      <c r="F685" s="36">
        <v>1</v>
      </c>
      <c r="G685" s="37" t="s">
        <v>29</v>
      </c>
      <c r="H685" s="38" t="s">
        <v>542</v>
      </c>
      <c r="I685" s="38"/>
      <c r="J685" s="39" t="s">
        <v>543</v>
      </c>
      <c r="K685" s="37" t="s">
        <v>32</v>
      </c>
      <c r="L685" s="40">
        <v>70.849639999999994</v>
      </c>
      <c r="M685" s="41">
        <v>0</v>
      </c>
      <c r="N685" s="40">
        <f>L685*(1+M685/100)</f>
        <v>70.849639999999994</v>
      </c>
      <c r="O685" s="95"/>
      <c r="P685" s="42">
        <f>N685*O685</f>
        <v>0</v>
      </c>
      <c r="Q685" s="43">
        <v>1.8799999999999999E-3</v>
      </c>
      <c r="R685" s="44">
        <f>N685*Q685</f>
        <v>0.1331973232</v>
      </c>
      <c r="S685" s="43"/>
      <c r="T685" s="44">
        <f>N685*S685</f>
        <v>0</v>
      </c>
      <c r="U685" s="42">
        <v>21</v>
      </c>
      <c r="V685" s="42">
        <f>P685*(U685/100)</f>
        <v>0</v>
      </c>
      <c r="W685" s="42">
        <f>P685+V685</f>
        <v>0</v>
      </c>
      <c r="X685" s="39"/>
      <c r="Y685" s="38" t="s">
        <v>703</v>
      </c>
      <c r="Z685" s="38" t="s">
        <v>544</v>
      </c>
    </row>
    <row r="686" spans="6:26" s="45" customFormat="1" ht="11.25" outlineLevel="3" x14ac:dyDescent="0.25">
      <c r="F686" s="46"/>
      <c r="G686" s="47"/>
      <c r="H686" s="47"/>
      <c r="I686" s="47"/>
      <c r="J686" s="48" t="s">
        <v>846</v>
      </c>
      <c r="K686" s="47"/>
      <c r="L686" s="49">
        <v>70.849639999999994</v>
      </c>
      <c r="M686" s="50"/>
      <c r="N686" s="51"/>
      <c r="O686" s="50"/>
      <c r="P686" s="52"/>
      <c r="Q686" s="53"/>
      <c r="R686" s="50"/>
      <c r="S686" s="50"/>
      <c r="T686" s="50"/>
      <c r="U686" s="54" t="s">
        <v>22</v>
      </c>
      <c r="V686" s="50"/>
      <c r="W686" s="50"/>
      <c r="X686" s="48"/>
      <c r="Y686" s="47"/>
      <c r="Z686" s="47"/>
    </row>
    <row r="687" spans="6:26" s="35" customFormat="1" ht="12" outlineLevel="2" x14ac:dyDescent="0.2">
      <c r="F687" s="36">
        <v>2</v>
      </c>
      <c r="G687" s="37" t="s">
        <v>29</v>
      </c>
      <c r="H687" s="38" t="s">
        <v>546</v>
      </c>
      <c r="I687" s="38"/>
      <c r="J687" s="39" t="s">
        <v>547</v>
      </c>
      <c r="K687" s="37" t="s">
        <v>319</v>
      </c>
      <c r="L687" s="40">
        <v>4.84</v>
      </c>
      <c r="M687" s="41">
        <v>0</v>
      </c>
      <c r="N687" s="40">
        <f>L687*(1+M687/100)</f>
        <v>4.84</v>
      </c>
      <c r="O687" s="95"/>
      <c r="P687" s="42">
        <f>N687*O687</f>
        <v>0</v>
      </c>
      <c r="Q687" s="43"/>
      <c r="R687" s="44">
        <f>N687*Q687</f>
        <v>0</v>
      </c>
      <c r="S687" s="43"/>
      <c r="T687" s="44">
        <f>N687*S687</f>
        <v>0</v>
      </c>
      <c r="U687" s="42">
        <v>21</v>
      </c>
      <c r="V687" s="42">
        <f>P687*(U687/100)</f>
        <v>0</v>
      </c>
      <c r="W687" s="42">
        <f>P687+V687</f>
        <v>0</v>
      </c>
      <c r="X687" s="39"/>
      <c r="Y687" s="38" t="s">
        <v>703</v>
      </c>
      <c r="Z687" s="38" t="s">
        <v>544</v>
      </c>
    </row>
    <row r="688" spans="6:26" s="55" customFormat="1" ht="12.75" customHeight="1" outlineLevel="2" x14ac:dyDescent="0.25">
      <c r="F688" s="56"/>
      <c r="G688" s="57"/>
      <c r="H688" s="57"/>
      <c r="I688" s="57"/>
      <c r="J688" s="58"/>
      <c r="K688" s="57"/>
      <c r="L688" s="59"/>
      <c r="M688" s="60"/>
      <c r="N688" s="59"/>
      <c r="O688" s="60"/>
      <c r="P688" s="61"/>
      <c r="Q688" s="62"/>
      <c r="R688" s="60"/>
      <c r="S688" s="60"/>
      <c r="T688" s="60"/>
      <c r="U688" s="63" t="s">
        <v>22</v>
      </c>
      <c r="V688" s="60"/>
      <c r="W688" s="60"/>
      <c r="X688" s="60"/>
      <c r="Y688" s="57"/>
      <c r="Z688" s="57"/>
    </row>
    <row r="689" spans="6:26" s="26" customFormat="1" ht="16.5" customHeight="1" outlineLevel="1" x14ac:dyDescent="0.2">
      <c r="F689" s="27"/>
      <c r="G689" s="11"/>
      <c r="H689" s="28"/>
      <c r="I689" s="28"/>
      <c r="J689" s="28" t="s">
        <v>548</v>
      </c>
      <c r="K689" s="11"/>
      <c r="L689" s="29"/>
      <c r="M689" s="30"/>
      <c r="N689" s="29"/>
      <c r="O689" s="30"/>
      <c r="P689" s="31">
        <f>SUBTOTAL(9,P690:P719)</f>
        <v>0</v>
      </c>
      <c r="Q689" s="32"/>
      <c r="R689" s="33">
        <f>SUBTOTAL(9,R690:R719)</f>
        <v>0.22595599999999999</v>
      </c>
      <c r="S689" s="30"/>
      <c r="T689" s="33">
        <f>SUBTOTAL(9,T690:T719)</f>
        <v>0</v>
      </c>
      <c r="U689" s="34" t="s">
        <v>22</v>
      </c>
      <c r="V689" s="31">
        <f>SUBTOTAL(9,V690:V719)</f>
        <v>0</v>
      </c>
      <c r="W689" s="31">
        <f>SUBTOTAL(9,W690:W719)</f>
        <v>0</v>
      </c>
      <c r="Y689" s="12"/>
      <c r="Z689" s="12"/>
    </row>
    <row r="690" spans="6:26" s="35" customFormat="1" ht="12" outlineLevel="2" x14ac:dyDescent="0.2">
      <c r="F690" s="36">
        <v>1</v>
      </c>
      <c r="G690" s="37" t="s">
        <v>66</v>
      </c>
      <c r="H690" s="38" t="s">
        <v>552</v>
      </c>
      <c r="I690" s="38"/>
      <c r="J690" s="39" t="s">
        <v>553</v>
      </c>
      <c r="K690" s="37" t="s">
        <v>95</v>
      </c>
      <c r="L690" s="40">
        <v>4</v>
      </c>
      <c r="M690" s="41">
        <v>0</v>
      </c>
      <c r="N690" s="40">
        <f>L690*(1+M690/100)</f>
        <v>4</v>
      </c>
      <c r="O690" s="95"/>
      <c r="P690" s="42">
        <f>N690*O690</f>
        <v>0</v>
      </c>
      <c r="Q690" s="43">
        <v>1.1999999999999999E-3</v>
      </c>
      <c r="R690" s="44">
        <f>N690*Q690</f>
        <v>4.7999999999999996E-3</v>
      </c>
      <c r="S690" s="43"/>
      <c r="T690" s="44">
        <f>N690*S690</f>
        <v>0</v>
      </c>
      <c r="U690" s="42">
        <v>21</v>
      </c>
      <c r="V690" s="42">
        <f>P690*(U690/100)</f>
        <v>0</v>
      </c>
      <c r="W690" s="42">
        <f>P690+V690</f>
        <v>0</v>
      </c>
      <c r="X690" s="39"/>
      <c r="Y690" s="38" t="s">
        <v>703</v>
      </c>
      <c r="Z690" s="38" t="s">
        <v>551</v>
      </c>
    </row>
    <row r="691" spans="6:26" s="35" customFormat="1" ht="12" outlineLevel="2" x14ac:dyDescent="0.2">
      <c r="F691" s="36">
        <v>2</v>
      </c>
      <c r="G691" s="37" t="s">
        <v>66</v>
      </c>
      <c r="H691" s="38" t="s">
        <v>847</v>
      </c>
      <c r="I691" s="38"/>
      <c r="J691" s="39" t="s">
        <v>848</v>
      </c>
      <c r="K691" s="37" t="s">
        <v>95</v>
      </c>
      <c r="L691" s="40">
        <v>2</v>
      </c>
      <c r="M691" s="41">
        <v>0</v>
      </c>
      <c r="N691" s="40">
        <f>L691*(1+M691/100)</f>
        <v>2</v>
      </c>
      <c r="O691" s="95"/>
      <c r="P691" s="42">
        <f>N691*O691</f>
        <v>0</v>
      </c>
      <c r="Q691" s="43">
        <v>2.3999999999999998E-3</v>
      </c>
      <c r="R691" s="44">
        <f>N691*Q691</f>
        <v>4.7999999999999996E-3</v>
      </c>
      <c r="S691" s="43"/>
      <c r="T691" s="44">
        <f>N691*S691</f>
        <v>0</v>
      </c>
      <c r="U691" s="42">
        <v>21</v>
      </c>
      <c r="V691" s="42">
        <f>P691*(U691/100)</f>
        <v>0</v>
      </c>
      <c r="W691" s="42">
        <f>P691+V691</f>
        <v>0</v>
      </c>
      <c r="X691" s="39"/>
      <c r="Y691" s="38" t="s">
        <v>703</v>
      </c>
      <c r="Z691" s="38" t="s">
        <v>551</v>
      </c>
    </row>
    <row r="692" spans="6:26" s="35" customFormat="1" ht="12" outlineLevel="2" x14ac:dyDescent="0.2">
      <c r="F692" s="36">
        <v>3</v>
      </c>
      <c r="G692" s="37" t="s">
        <v>66</v>
      </c>
      <c r="H692" s="38" t="s">
        <v>554</v>
      </c>
      <c r="I692" s="38"/>
      <c r="J692" s="39" t="s">
        <v>555</v>
      </c>
      <c r="K692" s="37" t="s">
        <v>60</v>
      </c>
      <c r="L692" s="40">
        <v>12</v>
      </c>
      <c r="M692" s="41">
        <v>0</v>
      </c>
      <c r="N692" s="40">
        <f>L692*(1+M692/100)</f>
        <v>12</v>
      </c>
      <c r="O692" s="95"/>
      <c r="P692" s="42">
        <f>N692*O692</f>
        <v>0</v>
      </c>
      <c r="Q692" s="43">
        <v>2.3999999999999998E-3</v>
      </c>
      <c r="R692" s="44">
        <f>N692*Q692</f>
        <v>2.8799999999999999E-2</v>
      </c>
      <c r="S692" s="43"/>
      <c r="T692" s="44">
        <f>N692*S692</f>
        <v>0</v>
      </c>
      <c r="U692" s="42">
        <v>21</v>
      </c>
      <c r="V692" s="42">
        <f>P692*(U692/100)</f>
        <v>0</v>
      </c>
      <c r="W692" s="42">
        <f>P692+V692</f>
        <v>0</v>
      </c>
      <c r="X692" s="39"/>
      <c r="Y692" s="38" t="s">
        <v>703</v>
      </c>
      <c r="Z692" s="38" t="s">
        <v>551</v>
      </c>
    </row>
    <row r="693" spans="6:26" s="45" customFormat="1" ht="11.25" outlineLevel="3" x14ac:dyDescent="0.25">
      <c r="F693" s="46"/>
      <c r="G693" s="47"/>
      <c r="H693" s="47"/>
      <c r="I693" s="47"/>
      <c r="J693" s="48" t="s">
        <v>849</v>
      </c>
      <c r="K693" s="47"/>
      <c r="L693" s="49">
        <v>12</v>
      </c>
      <c r="M693" s="50"/>
      <c r="N693" s="51"/>
      <c r="O693" s="50"/>
      <c r="P693" s="52"/>
      <c r="Q693" s="53"/>
      <c r="R693" s="50"/>
      <c r="S693" s="50"/>
      <c r="T693" s="50"/>
      <c r="U693" s="54" t="s">
        <v>22</v>
      </c>
      <c r="V693" s="50"/>
      <c r="W693" s="50"/>
      <c r="X693" s="48"/>
      <c r="Y693" s="47"/>
      <c r="Z693" s="47"/>
    </row>
    <row r="694" spans="6:26" s="35" customFormat="1" ht="12" outlineLevel="2" x14ac:dyDescent="0.2">
      <c r="F694" s="36">
        <v>4</v>
      </c>
      <c r="G694" s="37" t="s">
        <v>66</v>
      </c>
      <c r="H694" s="38" t="s">
        <v>559</v>
      </c>
      <c r="I694" s="38"/>
      <c r="J694" s="39" t="s">
        <v>560</v>
      </c>
      <c r="K694" s="37" t="s">
        <v>95</v>
      </c>
      <c r="L694" s="40">
        <v>2</v>
      </c>
      <c r="M694" s="41">
        <v>0</v>
      </c>
      <c r="N694" s="40">
        <f>L694*(1+M694/100)</f>
        <v>2</v>
      </c>
      <c r="O694" s="95"/>
      <c r="P694" s="42">
        <f>N694*O694</f>
        <v>0</v>
      </c>
      <c r="Q694" s="43">
        <v>1.7500000000000002E-2</v>
      </c>
      <c r="R694" s="44">
        <f>N694*Q694</f>
        <v>3.5000000000000003E-2</v>
      </c>
      <c r="S694" s="43"/>
      <c r="T694" s="44">
        <f>N694*S694</f>
        <v>0</v>
      </c>
      <c r="U694" s="42">
        <v>21</v>
      </c>
      <c r="V694" s="42">
        <f>P694*(U694/100)</f>
        <v>0</v>
      </c>
      <c r="W694" s="42">
        <f>P694+V694</f>
        <v>0</v>
      </c>
      <c r="X694" s="39"/>
      <c r="Y694" s="38" t="s">
        <v>703</v>
      </c>
      <c r="Z694" s="38" t="s">
        <v>551</v>
      </c>
    </row>
    <row r="695" spans="6:26" s="35" customFormat="1" ht="24" outlineLevel="2" x14ac:dyDescent="0.2">
      <c r="F695" s="36">
        <v>5</v>
      </c>
      <c r="G695" s="37" t="s">
        <v>66</v>
      </c>
      <c r="H695" s="38" t="s">
        <v>850</v>
      </c>
      <c r="I695" s="38"/>
      <c r="J695" s="39" t="s">
        <v>851</v>
      </c>
      <c r="K695" s="37" t="s">
        <v>95</v>
      </c>
      <c r="L695" s="40">
        <v>2</v>
      </c>
      <c r="M695" s="41">
        <v>0</v>
      </c>
      <c r="N695" s="40">
        <f>L695*(1+M695/100)</f>
        <v>2</v>
      </c>
      <c r="O695" s="95"/>
      <c r="P695" s="42">
        <f>N695*O695</f>
        <v>0</v>
      </c>
      <c r="Q695" s="43">
        <v>1.95E-2</v>
      </c>
      <c r="R695" s="44">
        <f>N695*Q695</f>
        <v>3.9E-2</v>
      </c>
      <c r="S695" s="43"/>
      <c r="T695" s="44">
        <f>N695*S695</f>
        <v>0</v>
      </c>
      <c r="U695" s="42">
        <v>21</v>
      </c>
      <c r="V695" s="42">
        <f>P695*(U695/100)</f>
        <v>0</v>
      </c>
      <c r="W695" s="42">
        <f>P695+V695</f>
        <v>0</v>
      </c>
      <c r="X695" s="39"/>
      <c r="Y695" s="38" t="s">
        <v>703</v>
      </c>
      <c r="Z695" s="38" t="s">
        <v>551</v>
      </c>
    </row>
    <row r="696" spans="6:26" s="35" customFormat="1" ht="24" outlineLevel="2" x14ac:dyDescent="0.2">
      <c r="F696" s="36">
        <v>6</v>
      </c>
      <c r="G696" s="37" t="s">
        <v>66</v>
      </c>
      <c r="H696" s="38" t="s">
        <v>565</v>
      </c>
      <c r="I696" s="38"/>
      <c r="J696" s="39" t="s">
        <v>566</v>
      </c>
      <c r="K696" s="37" t="s">
        <v>95</v>
      </c>
      <c r="L696" s="40">
        <v>2</v>
      </c>
      <c r="M696" s="41">
        <v>0</v>
      </c>
      <c r="N696" s="40">
        <f>L696*(1+M696/100)</f>
        <v>2</v>
      </c>
      <c r="O696" s="95"/>
      <c r="P696" s="42">
        <f>N696*O696</f>
        <v>0</v>
      </c>
      <c r="Q696" s="43">
        <v>2.5999999999999999E-2</v>
      </c>
      <c r="R696" s="44">
        <f>N696*Q696</f>
        <v>5.1999999999999998E-2</v>
      </c>
      <c r="S696" s="43"/>
      <c r="T696" s="44">
        <f>N696*S696</f>
        <v>0</v>
      </c>
      <c r="U696" s="42">
        <v>21</v>
      </c>
      <c r="V696" s="42">
        <f>P696*(U696/100)</f>
        <v>0</v>
      </c>
      <c r="W696" s="42">
        <f>P696+V696</f>
        <v>0</v>
      </c>
      <c r="X696" s="39"/>
      <c r="Y696" s="38" t="s">
        <v>703</v>
      </c>
      <c r="Z696" s="38" t="s">
        <v>551</v>
      </c>
    </row>
    <row r="697" spans="6:26" s="35" customFormat="1" ht="24" outlineLevel="2" x14ac:dyDescent="0.2">
      <c r="F697" s="36">
        <v>7</v>
      </c>
      <c r="G697" s="37" t="s">
        <v>66</v>
      </c>
      <c r="H697" s="38" t="s">
        <v>852</v>
      </c>
      <c r="I697" s="38"/>
      <c r="J697" s="39" t="s">
        <v>853</v>
      </c>
      <c r="K697" s="37" t="s">
        <v>95</v>
      </c>
      <c r="L697" s="40">
        <v>2</v>
      </c>
      <c r="M697" s="41">
        <v>0</v>
      </c>
      <c r="N697" s="40">
        <f>L697*(1+M697/100)</f>
        <v>2</v>
      </c>
      <c r="O697" s="95"/>
      <c r="P697" s="42">
        <f>N697*O697</f>
        <v>0</v>
      </c>
      <c r="Q697" s="43">
        <v>2.5999999999999999E-2</v>
      </c>
      <c r="R697" s="44">
        <f>N697*Q697</f>
        <v>5.1999999999999998E-2</v>
      </c>
      <c r="S697" s="43"/>
      <c r="T697" s="44">
        <f>N697*S697</f>
        <v>0</v>
      </c>
      <c r="U697" s="42">
        <v>21</v>
      </c>
      <c r="V697" s="42">
        <f>P697*(U697/100)</f>
        <v>0</v>
      </c>
      <c r="W697" s="42">
        <f>P697+V697</f>
        <v>0</v>
      </c>
      <c r="X697" s="39"/>
      <c r="Y697" s="38" t="s">
        <v>703</v>
      </c>
      <c r="Z697" s="38" t="s">
        <v>551</v>
      </c>
    </row>
    <row r="698" spans="6:26" s="35" customFormat="1" ht="24" outlineLevel="2" x14ac:dyDescent="0.2">
      <c r="F698" s="36">
        <v>8</v>
      </c>
      <c r="G698" s="37" t="s">
        <v>29</v>
      </c>
      <c r="H698" s="38" t="s">
        <v>569</v>
      </c>
      <c r="I698" s="38"/>
      <c r="J698" s="39" t="s">
        <v>570</v>
      </c>
      <c r="K698" s="37" t="s">
        <v>32</v>
      </c>
      <c r="L698" s="40">
        <v>10.199999999999999</v>
      </c>
      <c r="M698" s="41">
        <v>0</v>
      </c>
      <c r="N698" s="40">
        <f>L698*(1+M698/100)</f>
        <v>10.199999999999999</v>
      </c>
      <c r="O698" s="95"/>
      <c r="P698" s="42">
        <f>N698*O698</f>
        <v>0</v>
      </c>
      <c r="Q698" s="43">
        <v>2.7E-4</v>
      </c>
      <c r="R698" s="44">
        <f>N698*Q698</f>
        <v>2.7539999999999999E-3</v>
      </c>
      <c r="S698" s="43"/>
      <c r="T698" s="44">
        <f>N698*S698</f>
        <v>0</v>
      </c>
      <c r="U698" s="42">
        <v>21</v>
      </c>
      <c r="V698" s="42">
        <f>P698*(U698/100)</f>
        <v>0</v>
      </c>
      <c r="W698" s="42">
        <f>P698+V698</f>
        <v>0</v>
      </c>
      <c r="X698" s="39"/>
      <c r="Y698" s="38" t="s">
        <v>703</v>
      </c>
      <c r="Z698" s="38" t="s">
        <v>551</v>
      </c>
    </row>
    <row r="699" spans="6:26" s="45" customFormat="1" ht="11.25" outlineLevel="3" x14ac:dyDescent="0.25">
      <c r="F699" s="46"/>
      <c r="G699" s="47"/>
      <c r="H699" s="47"/>
      <c r="I699" s="47"/>
      <c r="J699" s="48" t="s">
        <v>854</v>
      </c>
      <c r="K699" s="47"/>
      <c r="L699" s="49">
        <v>10.199999999999999</v>
      </c>
      <c r="M699" s="50"/>
      <c r="N699" s="51"/>
      <c r="O699" s="50"/>
      <c r="P699" s="52"/>
      <c r="Q699" s="53"/>
      <c r="R699" s="50"/>
      <c r="S699" s="50"/>
      <c r="T699" s="50"/>
      <c r="U699" s="54" t="s">
        <v>22</v>
      </c>
      <c r="V699" s="50"/>
      <c r="W699" s="50"/>
      <c r="X699" s="48"/>
      <c r="Y699" s="47"/>
      <c r="Z699" s="47"/>
    </row>
    <row r="700" spans="6:26" s="35" customFormat="1" ht="24" outlineLevel="2" x14ac:dyDescent="0.2">
      <c r="F700" s="36">
        <v>9</v>
      </c>
      <c r="G700" s="37" t="s">
        <v>29</v>
      </c>
      <c r="H700" s="38" t="s">
        <v>572</v>
      </c>
      <c r="I700" s="38"/>
      <c r="J700" s="39" t="s">
        <v>573</v>
      </c>
      <c r="K700" s="37" t="s">
        <v>32</v>
      </c>
      <c r="L700" s="40">
        <v>4.7</v>
      </c>
      <c r="M700" s="41">
        <v>0</v>
      </c>
      <c r="N700" s="40">
        <f>L700*(1+M700/100)</f>
        <v>4.7</v>
      </c>
      <c r="O700" s="95"/>
      <c r="P700" s="42">
        <f>N700*O700</f>
        <v>0</v>
      </c>
      <c r="Q700" s="43">
        <v>2.5999999999999998E-4</v>
      </c>
      <c r="R700" s="44">
        <f>N700*Q700</f>
        <v>1.222E-3</v>
      </c>
      <c r="S700" s="43"/>
      <c r="T700" s="44">
        <f>N700*S700</f>
        <v>0</v>
      </c>
      <c r="U700" s="42">
        <v>21</v>
      </c>
      <c r="V700" s="42">
        <f>P700*(U700/100)</f>
        <v>0</v>
      </c>
      <c r="W700" s="42">
        <f>P700+V700</f>
        <v>0</v>
      </c>
      <c r="X700" s="39"/>
      <c r="Y700" s="38" t="s">
        <v>703</v>
      </c>
      <c r="Z700" s="38" t="s">
        <v>551</v>
      </c>
    </row>
    <row r="701" spans="6:26" s="45" customFormat="1" ht="11.25" outlineLevel="3" x14ac:dyDescent="0.25">
      <c r="F701" s="46"/>
      <c r="G701" s="47"/>
      <c r="H701" s="47"/>
      <c r="I701" s="47"/>
      <c r="J701" s="48" t="s">
        <v>574</v>
      </c>
      <c r="K701" s="47"/>
      <c r="L701" s="49">
        <v>4.7</v>
      </c>
      <c r="M701" s="50"/>
      <c r="N701" s="51"/>
      <c r="O701" s="50"/>
      <c r="P701" s="52"/>
      <c r="Q701" s="53"/>
      <c r="R701" s="50"/>
      <c r="S701" s="50"/>
      <c r="T701" s="50"/>
      <c r="U701" s="54" t="s">
        <v>22</v>
      </c>
      <c r="V701" s="50"/>
      <c r="W701" s="50"/>
      <c r="X701" s="48"/>
      <c r="Y701" s="47"/>
      <c r="Z701" s="47"/>
    </row>
    <row r="702" spans="6:26" s="35" customFormat="1" ht="12" outlineLevel="2" x14ac:dyDescent="0.2">
      <c r="F702" s="36">
        <v>10</v>
      </c>
      <c r="G702" s="37" t="s">
        <v>29</v>
      </c>
      <c r="H702" s="38" t="s">
        <v>575</v>
      </c>
      <c r="I702" s="38"/>
      <c r="J702" s="39" t="s">
        <v>576</v>
      </c>
      <c r="K702" s="37" t="s">
        <v>95</v>
      </c>
      <c r="L702" s="40">
        <v>4</v>
      </c>
      <c r="M702" s="41">
        <v>0</v>
      </c>
      <c r="N702" s="40">
        <f t="shared" ref="N702:N708" si="44">L702*(1+M702/100)</f>
        <v>4</v>
      </c>
      <c r="O702" s="95"/>
      <c r="P702" s="42">
        <f t="shared" ref="P702:P708" si="45">N702*O702</f>
        <v>0</v>
      </c>
      <c r="Q702" s="43">
        <v>2.7E-4</v>
      </c>
      <c r="R702" s="44">
        <f t="shared" ref="R702:R708" si="46">N702*Q702</f>
        <v>1.08E-3</v>
      </c>
      <c r="S702" s="43"/>
      <c r="T702" s="44">
        <f t="shared" ref="T702:T708" si="47">N702*S702</f>
        <v>0</v>
      </c>
      <c r="U702" s="42">
        <v>21</v>
      </c>
      <c r="V702" s="42">
        <f t="shared" ref="V702:V708" si="48">P702*(U702/100)</f>
        <v>0</v>
      </c>
      <c r="W702" s="42">
        <f t="shared" ref="W702:W708" si="49">P702+V702</f>
        <v>0</v>
      </c>
      <c r="X702" s="39"/>
      <c r="Y702" s="38" t="s">
        <v>703</v>
      </c>
      <c r="Z702" s="38" t="s">
        <v>551</v>
      </c>
    </row>
    <row r="703" spans="6:26" s="35" customFormat="1" ht="24" outlineLevel="2" x14ac:dyDescent="0.2">
      <c r="F703" s="36">
        <v>11</v>
      </c>
      <c r="G703" s="37" t="s">
        <v>29</v>
      </c>
      <c r="H703" s="38" t="s">
        <v>577</v>
      </c>
      <c r="I703" s="38"/>
      <c r="J703" s="39" t="s">
        <v>578</v>
      </c>
      <c r="K703" s="37" t="s">
        <v>95</v>
      </c>
      <c r="L703" s="40">
        <v>2</v>
      </c>
      <c r="M703" s="41">
        <v>0</v>
      </c>
      <c r="N703" s="40">
        <f t="shared" si="44"/>
        <v>2</v>
      </c>
      <c r="O703" s="95"/>
      <c r="P703" s="42">
        <f t="shared" si="45"/>
        <v>0</v>
      </c>
      <c r="Q703" s="43"/>
      <c r="R703" s="44">
        <f t="shared" si="46"/>
        <v>0</v>
      </c>
      <c r="S703" s="43"/>
      <c r="T703" s="44">
        <f t="shared" si="47"/>
        <v>0</v>
      </c>
      <c r="U703" s="42">
        <v>21</v>
      </c>
      <c r="V703" s="42">
        <f t="shared" si="48"/>
        <v>0</v>
      </c>
      <c r="W703" s="42">
        <f t="shared" si="49"/>
        <v>0</v>
      </c>
      <c r="X703" s="39"/>
      <c r="Y703" s="38" t="s">
        <v>703</v>
      </c>
      <c r="Z703" s="38" t="s">
        <v>551</v>
      </c>
    </row>
    <row r="704" spans="6:26" s="35" customFormat="1" ht="24" outlineLevel="2" x14ac:dyDescent="0.2">
      <c r="F704" s="36">
        <v>12</v>
      </c>
      <c r="G704" s="37" t="s">
        <v>29</v>
      </c>
      <c r="H704" s="38" t="s">
        <v>855</v>
      </c>
      <c r="I704" s="38"/>
      <c r="J704" s="39" t="s">
        <v>856</v>
      </c>
      <c r="K704" s="37" t="s">
        <v>95</v>
      </c>
      <c r="L704" s="40">
        <v>2</v>
      </c>
      <c r="M704" s="41">
        <v>0</v>
      </c>
      <c r="N704" s="40">
        <f t="shared" si="44"/>
        <v>2</v>
      </c>
      <c r="O704" s="95"/>
      <c r="P704" s="42">
        <f t="shared" si="45"/>
        <v>0</v>
      </c>
      <c r="Q704" s="43"/>
      <c r="R704" s="44">
        <f t="shared" si="46"/>
        <v>0</v>
      </c>
      <c r="S704" s="43"/>
      <c r="T704" s="44">
        <f t="shared" si="47"/>
        <v>0</v>
      </c>
      <c r="U704" s="42">
        <v>21</v>
      </c>
      <c r="V704" s="42">
        <f t="shared" si="48"/>
        <v>0</v>
      </c>
      <c r="W704" s="42">
        <f t="shared" si="49"/>
        <v>0</v>
      </c>
      <c r="X704" s="39"/>
      <c r="Y704" s="38" t="s">
        <v>703</v>
      </c>
      <c r="Z704" s="38" t="s">
        <v>551</v>
      </c>
    </row>
    <row r="705" spans="6:26" s="35" customFormat="1" ht="12" outlineLevel="2" x14ac:dyDescent="0.2">
      <c r="F705" s="36">
        <v>13</v>
      </c>
      <c r="G705" s="37" t="s">
        <v>29</v>
      </c>
      <c r="H705" s="38" t="s">
        <v>581</v>
      </c>
      <c r="I705" s="38"/>
      <c r="J705" s="39" t="s">
        <v>582</v>
      </c>
      <c r="K705" s="37" t="s">
        <v>95</v>
      </c>
      <c r="L705" s="40">
        <v>3</v>
      </c>
      <c r="M705" s="41">
        <v>0</v>
      </c>
      <c r="N705" s="40">
        <f t="shared" si="44"/>
        <v>3</v>
      </c>
      <c r="O705" s="95"/>
      <c r="P705" s="42">
        <f t="shared" si="45"/>
        <v>0</v>
      </c>
      <c r="Q705" s="43">
        <v>9.2000000000000003E-4</v>
      </c>
      <c r="R705" s="44">
        <f t="shared" si="46"/>
        <v>2.7600000000000003E-3</v>
      </c>
      <c r="S705" s="43"/>
      <c r="T705" s="44">
        <f t="shared" si="47"/>
        <v>0</v>
      </c>
      <c r="U705" s="42">
        <v>21</v>
      </c>
      <c r="V705" s="42">
        <f t="shared" si="48"/>
        <v>0</v>
      </c>
      <c r="W705" s="42">
        <f t="shared" si="49"/>
        <v>0</v>
      </c>
      <c r="X705" s="39"/>
      <c r="Y705" s="38" t="s">
        <v>703</v>
      </c>
      <c r="Z705" s="38" t="s">
        <v>551</v>
      </c>
    </row>
    <row r="706" spans="6:26" s="35" customFormat="1" ht="12" outlineLevel="2" x14ac:dyDescent="0.2">
      <c r="F706" s="36">
        <v>14</v>
      </c>
      <c r="G706" s="37" t="s">
        <v>29</v>
      </c>
      <c r="H706" s="38" t="s">
        <v>857</v>
      </c>
      <c r="I706" s="38"/>
      <c r="J706" s="39" t="s">
        <v>858</v>
      </c>
      <c r="K706" s="37" t="s">
        <v>95</v>
      </c>
      <c r="L706" s="40">
        <v>2</v>
      </c>
      <c r="M706" s="41">
        <v>0</v>
      </c>
      <c r="N706" s="40">
        <f t="shared" si="44"/>
        <v>2</v>
      </c>
      <c r="O706" s="95"/>
      <c r="P706" s="42">
        <f t="shared" si="45"/>
        <v>0</v>
      </c>
      <c r="Q706" s="43"/>
      <c r="R706" s="44">
        <f t="shared" si="46"/>
        <v>0</v>
      </c>
      <c r="S706" s="43"/>
      <c r="T706" s="44">
        <f t="shared" si="47"/>
        <v>0</v>
      </c>
      <c r="U706" s="42">
        <v>21</v>
      </c>
      <c r="V706" s="42">
        <f t="shared" si="48"/>
        <v>0</v>
      </c>
      <c r="W706" s="42">
        <f t="shared" si="49"/>
        <v>0</v>
      </c>
      <c r="X706" s="39"/>
      <c r="Y706" s="38" t="s">
        <v>703</v>
      </c>
      <c r="Z706" s="38" t="s">
        <v>551</v>
      </c>
    </row>
    <row r="707" spans="6:26" s="35" customFormat="1" ht="12" outlineLevel="2" x14ac:dyDescent="0.2">
      <c r="F707" s="36">
        <v>15</v>
      </c>
      <c r="G707" s="37" t="s">
        <v>29</v>
      </c>
      <c r="H707" s="38" t="s">
        <v>587</v>
      </c>
      <c r="I707" s="38"/>
      <c r="J707" s="39" t="s">
        <v>588</v>
      </c>
      <c r="K707" s="37" t="s">
        <v>95</v>
      </c>
      <c r="L707" s="40">
        <v>4</v>
      </c>
      <c r="M707" s="41">
        <v>0</v>
      </c>
      <c r="N707" s="40">
        <f t="shared" si="44"/>
        <v>4</v>
      </c>
      <c r="O707" s="95"/>
      <c r="P707" s="42">
        <f t="shared" si="45"/>
        <v>0</v>
      </c>
      <c r="Q707" s="43"/>
      <c r="R707" s="44">
        <f t="shared" si="46"/>
        <v>0</v>
      </c>
      <c r="S707" s="43"/>
      <c r="T707" s="44">
        <f t="shared" si="47"/>
        <v>0</v>
      </c>
      <c r="U707" s="42">
        <v>21</v>
      </c>
      <c r="V707" s="42">
        <f t="shared" si="48"/>
        <v>0</v>
      </c>
      <c r="W707" s="42">
        <f t="shared" si="49"/>
        <v>0</v>
      </c>
      <c r="X707" s="39"/>
      <c r="Y707" s="38" t="s">
        <v>703</v>
      </c>
      <c r="Z707" s="38" t="s">
        <v>551</v>
      </c>
    </row>
    <row r="708" spans="6:26" s="35" customFormat="1" ht="12" outlineLevel="2" x14ac:dyDescent="0.2">
      <c r="F708" s="36">
        <v>16</v>
      </c>
      <c r="G708" s="37" t="s">
        <v>29</v>
      </c>
      <c r="H708" s="38" t="s">
        <v>589</v>
      </c>
      <c r="I708" s="38"/>
      <c r="J708" s="39" t="s">
        <v>590</v>
      </c>
      <c r="K708" s="37" t="s">
        <v>32</v>
      </c>
      <c r="L708" s="40">
        <v>14.899999999999999</v>
      </c>
      <c r="M708" s="41">
        <v>0</v>
      </c>
      <c r="N708" s="40">
        <f t="shared" si="44"/>
        <v>14.899999999999999</v>
      </c>
      <c r="O708" s="95"/>
      <c r="P708" s="42">
        <f t="shared" si="45"/>
        <v>0</v>
      </c>
      <c r="Q708" s="43"/>
      <c r="R708" s="44">
        <f t="shared" si="46"/>
        <v>0</v>
      </c>
      <c r="S708" s="43"/>
      <c r="T708" s="44">
        <f t="shared" si="47"/>
        <v>0</v>
      </c>
      <c r="U708" s="42">
        <v>21</v>
      </c>
      <c r="V708" s="42">
        <f t="shared" si="48"/>
        <v>0</v>
      </c>
      <c r="W708" s="42">
        <f t="shared" si="49"/>
        <v>0</v>
      </c>
      <c r="X708" s="39"/>
      <c r="Y708" s="38" t="s">
        <v>703</v>
      </c>
      <c r="Z708" s="38" t="s">
        <v>551</v>
      </c>
    </row>
    <row r="709" spans="6:26" s="45" customFormat="1" ht="11.25" outlineLevel="3" x14ac:dyDescent="0.25">
      <c r="F709" s="46"/>
      <c r="G709" s="47"/>
      <c r="H709" s="47"/>
      <c r="I709" s="47"/>
      <c r="J709" s="48" t="s">
        <v>859</v>
      </c>
      <c r="K709" s="47"/>
      <c r="L709" s="49">
        <v>14.899999999999999</v>
      </c>
      <c r="M709" s="50"/>
      <c r="N709" s="51"/>
      <c r="O709" s="50"/>
      <c r="P709" s="52"/>
      <c r="Q709" s="53"/>
      <c r="R709" s="50"/>
      <c r="S709" s="50"/>
      <c r="T709" s="50"/>
      <c r="U709" s="54" t="s">
        <v>22</v>
      </c>
      <c r="V709" s="50"/>
      <c r="W709" s="50"/>
      <c r="X709" s="48"/>
      <c r="Y709" s="47"/>
      <c r="Z709" s="47"/>
    </row>
    <row r="710" spans="6:26" s="35" customFormat="1" ht="12" outlineLevel="2" x14ac:dyDescent="0.2">
      <c r="F710" s="36">
        <v>17</v>
      </c>
      <c r="G710" s="37" t="s">
        <v>29</v>
      </c>
      <c r="H710" s="38" t="s">
        <v>591</v>
      </c>
      <c r="I710" s="38"/>
      <c r="J710" s="39" t="s">
        <v>592</v>
      </c>
      <c r="K710" s="37" t="s">
        <v>32</v>
      </c>
      <c r="L710" s="40">
        <v>5.915</v>
      </c>
      <c r="M710" s="41">
        <v>0</v>
      </c>
      <c r="N710" s="40">
        <f>L710*(1+M710/100)</f>
        <v>5.915</v>
      </c>
      <c r="O710" s="95"/>
      <c r="P710" s="42">
        <f>N710*O710</f>
        <v>0</v>
      </c>
      <c r="Q710" s="43"/>
      <c r="R710" s="44">
        <f>N710*Q710</f>
        <v>0</v>
      </c>
      <c r="S710" s="43"/>
      <c r="T710" s="44">
        <f>N710*S710</f>
        <v>0</v>
      </c>
      <c r="U710" s="42">
        <v>21</v>
      </c>
      <c r="V710" s="42">
        <f>P710*(U710/100)</f>
        <v>0</v>
      </c>
      <c r="W710" s="42">
        <f>P710+V710</f>
        <v>0</v>
      </c>
      <c r="X710" s="39"/>
      <c r="Y710" s="38" t="s">
        <v>703</v>
      </c>
      <c r="Z710" s="38" t="s">
        <v>551</v>
      </c>
    </row>
    <row r="711" spans="6:26" s="45" customFormat="1" ht="11.25" outlineLevel="3" x14ac:dyDescent="0.25">
      <c r="F711" s="46"/>
      <c r="G711" s="47"/>
      <c r="H711" s="47"/>
      <c r="I711" s="47"/>
      <c r="J711" s="48" t="s">
        <v>766</v>
      </c>
      <c r="K711" s="47"/>
      <c r="L711" s="49">
        <v>5.915</v>
      </c>
      <c r="M711" s="50"/>
      <c r="N711" s="51"/>
      <c r="O711" s="50"/>
      <c r="P711" s="52"/>
      <c r="Q711" s="53"/>
      <c r="R711" s="50"/>
      <c r="S711" s="50"/>
      <c r="T711" s="50"/>
      <c r="U711" s="54" t="s">
        <v>22</v>
      </c>
      <c r="V711" s="50"/>
      <c r="W711" s="50"/>
      <c r="X711" s="48"/>
      <c r="Y711" s="47"/>
      <c r="Z711" s="47"/>
    </row>
    <row r="712" spans="6:26" s="35" customFormat="1" ht="12" outlineLevel="2" x14ac:dyDescent="0.2">
      <c r="F712" s="36">
        <v>18</v>
      </c>
      <c r="G712" s="37" t="s">
        <v>29</v>
      </c>
      <c r="H712" s="38" t="s">
        <v>594</v>
      </c>
      <c r="I712" s="38"/>
      <c r="J712" s="39" t="s">
        <v>595</v>
      </c>
      <c r="K712" s="37" t="s">
        <v>95</v>
      </c>
      <c r="L712" s="40">
        <v>2</v>
      </c>
      <c r="M712" s="41">
        <v>0</v>
      </c>
      <c r="N712" s="40">
        <f>L712*(1+M712/100)</f>
        <v>2</v>
      </c>
      <c r="O712" s="95"/>
      <c r="P712" s="42">
        <f>N712*O712</f>
        <v>0</v>
      </c>
      <c r="Q712" s="43">
        <v>4.6999999999999999E-4</v>
      </c>
      <c r="R712" s="44">
        <f>N712*Q712</f>
        <v>9.3999999999999997E-4</v>
      </c>
      <c r="S712" s="43"/>
      <c r="T712" s="44">
        <f>N712*S712</f>
        <v>0</v>
      </c>
      <c r="U712" s="42">
        <v>21</v>
      </c>
      <c r="V712" s="42">
        <f>P712*(U712/100)</f>
        <v>0</v>
      </c>
      <c r="W712" s="42">
        <f>P712+V712</f>
        <v>0</v>
      </c>
      <c r="X712" s="39"/>
      <c r="Y712" s="38" t="s">
        <v>703</v>
      </c>
      <c r="Z712" s="38" t="s">
        <v>551</v>
      </c>
    </row>
    <row r="713" spans="6:26" s="35" customFormat="1" ht="24" outlineLevel="2" x14ac:dyDescent="0.2">
      <c r="F713" s="36">
        <v>19</v>
      </c>
      <c r="G713" s="37" t="s">
        <v>29</v>
      </c>
      <c r="H713" s="38" t="s">
        <v>860</v>
      </c>
      <c r="I713" s="38"/>
      <c r="J713" s="39" t="s">
        <v>861</v>
      </c>
      <c r="K713" s="37" t="s">
        <v>95</v>
      </c>
      <c r="L713" s="40">
        <v>2</v>
      </c>
      <c r="M713" s="41">
        <v>0</v>
      </c>
      <c r="N713" s="40">
        <f>L713*(1+M713/100)</f>
        <v>2</v>
      </c>
      <c r="O713" s="95"/>
      <c r="P713" s="42">
        <f>N713*O713</f>
        <v>0</v>
      </c>
      <c r="Q713" s="43">
        <v>4.0000000000000002E-4</v>
      </c>
      <c r="R713" s="44">
        <f>N713*Q713</f>
        <v>8.0000000000000004E-4</v>
      </c>
      <c r="S713" s="43"/>
      <c r="T713" s="44">
        <f>N713*S713</f>
        <v>0</v>
      </c>
      <c r="U713" s="42">
        <v>21</v>
      </c>
      <c r="V713" s="42">
        <f>P713*(U713/100)</f>
        <v>0</v>
      </c>
      <c r="W713" s="42">
        <f>P713+V713</f>
        <v>0</v>
      </c>
      <c r="X713" s="39"/>
      <c r="Y713" s="38" t="s">
        <v>703</v>
      </c>
      <c r="Z713" s="38" t="s">
        <v>551</v>
      </c>
    </row>
    <row r="714" spans="6:26" s="35" customFormat="1" ht="24" outlineLevel="2" x14ac:dyDescent="0.2">
      <c r="F714" s="36">
        <v>20</v>
      </c>
      <c r="G714" s="37" t="s">
        <v>29</v>
      </c>
      <c r="H714" s="38" t="s">
        <v>598</v>
      </c>
      <c r="I714" s="38"/>
      <c r="J714" s="39" t="s">
        <v>599</v>
      </c>
      <c r="K714" s="37" t="s">
        <v>95</v>
      </c>
      <c r="L714" s="40">
        <v>5</v>
      </c>
      <c r="M714" s="41">
        <v>0</v>
      </c>
      <c r="N714" s="40">
        <f>L714*(1+M714/100)</f>
        <v>5</v>
      </c>
      <c r="O714" s="95"/>
      <c r="P714" s="42">
        <f>N714*O714</f>
        <v>0</v>
      </c>
      <c r="Q714" s="43"/>
      <c r="R714" s="44">
        <f>N714*Q714</f>
        <v>0</v>
      </c>
      <c r="S714" s="43"/>
      <c r="T714" s="44">
        <f>N714*S714</f>
        <v>0</v>
      </c>
      <c r="U714" s="42">
        <v>21</v>
      </c>
      <c r="V714" s="42">
        <f>P714*(U714/100)</f>
        <v>0</v>
      </c>
      <c r="W714" s="42">
        <f>P714+V714</f>
        <v>0</v>
      </c>
      <c r="X714" s="39"/>
      <c r="Y714" s="38" t="s">
        <v>703</v>
      </c>
      <c r="Z714" s="38" t="s">
        <v>551</v>
      </c>
    </row>
    <row r="715" spans="6:26" s="35" customFormat="1" ht="24" outlineLevel="2" x14ac:dyDescent="0.2">
      <c r="F715" s="36">
        <v>21</v>
      </c>
      <c r="G715" s="37" t="s">
        <v>29</v>
      </c>
      <c r="H715" s="38" t="s">
        <v>600</v>
      </c>
      <c r="I715" s="38"/>
      <c r="J715" s="39" t="s">
        <v>601</v>
      </c>
      <c r="K715" s="37" t="s">
        <v>95</v>
      </c>
      <c r="L715" s="40">
        <v>4</v>
      </c>
      <c r="M715" s="41">
        <v>0</v>
      </c>
      <c r="N715" s="40">
        <f>L715*(1+M715/100)</f>
        <v>4</v>
      </c>
      <c r="O715" s="95"/>
      <c r="P715" s="42">
        <f>N715*O715</f>
        <v>0</v>
      </c>
      <c r="Q715" s="43"/>
      <c r="R715" s="44">
        <f>N715*Q715</f>
        <v>0</v>
      </c>
      <c r="S715" s="43"/>
      <c r="T715" s="44">
        <f>N715*S715</f>
        <v>0</v>
      </c>
      <c r="U715" s="42">
        <v>21</v>
      </c>
      <c r="V715" s="42">
        <f>P715*(U715/100)</f>
        <v>0</v>
      </c>
      <c r="W715" s="42">
        <f>P715+V715</f>
        <v>0</v>
      </c>
      <c r="X715" s="39"/>
      <c r="Y715" s="38" t="s">
        <v>703</v>
      </c>
      <c r="Z715" s="38" t="s">
        <v>551</v>
      </c>
    </row>
    <row r="716" spans="6:26" s="35" customFormat="1" ht="24" outlineLevel="2" x14ac:dyDescent="0.2">
      <c r="F716" s="36">
        <v>22</v>
      </c>
      <c r="G716" s="37" t="s">
        <v>29</v>
      </c>
      <c r="H716" s="38" t="s">
        <v>602</v>
      </c>
      <c r="I716" s="38"/>
      <c r="J716" s="39" t="s">
        <v>603</v>
      </c>
      <c r="K716" s="37" t="s">
        <v>32</v>
      </c>
      <c r="L716" s="40">
        <v>27.4</v>
      </c>
      <c r="M716" s="41">
        <v>0</v>
      </c>
      <c r="N716" s="40">
        <f>L716*(1+M716/100)</f>
        <v>27.4</v>
      </c>
      <c r="O716" s="95"/>
      <c r="P716" s="42">
        <f>N716*O716</f>
        <v>0</v>
      </c>
      <c r="Q716" s="43"/>
      <c r="R716" s="44">
        <f>N716*Q716</f>
        <v>0</v>
      </c>
      <c r="S716" s="43"/>
      <c r="T716" s="44">
        <f>N716*S716</f>
        <v>0</v>
      </c>
      <c r="U716" s="42">
        <v>21</v>
      </c>
      <c r="V716" s="42">
        <f>P716*(U716/100)</f>
        <v>0</v>
      </c>
      <c r="W716" s="42">
        <f>P716+V716</f>
        <v>0</v>
      </c>
      <c r="X716" s="39"/>
      <c r="Y716" s="38" t="s">
        <v>703</v>
      </c>
      <c r="Z716" s="38" t="s">
        <v>551</v>
      </c>
    </row>
    <row r="717" spans="6:26" s="45" customFormat="1" ht="11.25" outlineLevel="3" x14ac:dyDescent="0.25">
      <c r="F717" s="46"/>
      <c r="G717" s="47"/>
      <c r="H717" s="47"/>
      <c r="I717" s="47"/>
      <c r="J717" s="48" t="s">
        <v>862</v>
      </c>
      <c r="K717" s="47"/>
      <c r="L717" s="49">
        <v>27.4</v>
      </c>
      <c r="M717" s="50"/>
      <c r="N717" s="51"/>
      <c r="O717" s="50"/>
      <c r="P717" s="52"/>
      <c r="Q717" s="53"/>
      <c r="R717" s="50"/>
      <c r="S717" s="50"/>
      <c r="T717" s="50"/>
      <c r="U717" s="54" t="s">
        <v>22</v>
      </c>
      <c r="V717" s="50"/>
      <c r="W717" s="50"/>
      <c r="X717" s="48"/>
      <c r="Y717" s="47"/>
      <c r="Z717" s="47"/>
    </row>
    <row r="718" spans="6:26" s="35" customFormat="1" ht="12" outlineLevel="2" x14ac:dyDescent="0.2">
      <c r="F718" s="36">
        <v>23</v>
      </c>
      <c r="G718" s="37" t="s">
        <v>29</v>
      </c>
      <c r="H718" s="38" t="s">
        <v>605</v>
      </c>
      <c r="I718" s="38"/>
      <c r="J718" s="39" t="s">
        <v>606</v>
      </c>
      <c r="K718" s="37" t="s">
        <v>319</v>
      </c>
      <c r="L718" s="40">
        <v>0.74</v>
      </c>
      <c r="M718" s="41">
        <v>0</v>
      </c>
      <c r="N718" s="40">
        <f>L718*(1+M718/100)</f>
        <v>0.74</v>
      </c>
      <c r="O718" s="95"/>
      <c r="P718" s="42">
        <f>N718*O718</f>
        <v>0</v>
      </c>
      <c r="Q718" s="43"/>
      <c r="R718" s="44">
        <f>N718*Q718</f>
        <v>0</v>
      </c>
      <c r="S718" s="43"/>
      <c r="T718" s="44">
        <f>N718*S718</f>
        <v>0</v>
      </c>
      <c r="U718" s="42">
        <v>21</v>
      </c>
      <c r="V718" s="42">
        <f>P718*(U718/100)</f>
        <v>0</v>
      </c>
      <c r="W718" s="42">
        <f>P718+V718</f>
        <v>0</v>
      </c>
      <c r="X718" s="39"/>
      <c r="Y718" s="38" t="s">
        <v>703</v>
      </c>
      <c r="Z718" s="38" t="s">
        <v>551</v>
      </c>
    </row>
    <row r="719" spans="6:26" s="55" customFormat="1" ht="12.75" customHeight="1" outlineLevel="2" x14ac:dyDescent="0.25">
      <c r="F719" s="56"/>
      <c r="G719" s="57"/>
      <c r="H719" s="57"/>
      <c r="I719" s="57"/>
      <c r="J719" s="58"/>
      <c r="K719" s="57"/>
      <c r="L719" s="59"/>
      <c r="M719" s="60"/>
      <c r="N719" s="59"/>
      <c r="O719" s="60"/>
      <c r="P719" s="61"/>
      <c r="Q719" s="62"/>
      <c r="R719" s="60"/>
      <c r="S719" s="60"/>
      <c r="T719" s="60"/>
      <c r="U719" s="63" t="s">
        <v>22</v>
      </c>
      <c r="V719" s="60"/>
      <c r="W719" s="60"/>
      <c r="X719" s="60"/>
      <c r="Y719" s="57"/>
      <c r="Z719" s="57"/>
    </row>
    <row r="720" spans="6:26" s="26" customFormat="1" ht="16.5" customHeight="1" outlineLevel="1" x14ac:dyDescent="0.2">
      <c r="F720" s="27"/>
      <c r="G720" s="11"/>
      <c r="H720" s="28"/>
      <c r="I720" s="28"/>
      <c r="J720" s="28" t="s">
        <v>607</v>
      </c>
      <c r="K720" s="11"/>
      <c r="L720" s="29"/>
      <c r="M720" s="30"/>
      <c r="N720" s="29"/>
      <c r="O720" s="30"/>
      <c r="P720" s="31">
        <f>SUBTOTAL(9,P721:P734)</f>
        <v>0</v>
      </c>
      <c r="Q720" s="32"/>
      <c r="R720" s="33">
        <f>SUBTOTAL(9,R721:R734)</f>
        <v>0.39906450000000004</v>
      </c>
      <c r="S720" s="30"/>
      <c r="T720" s="33">
        <f>SUBTOTAL(9,T721:T734)</f>
        <v>0</v>
      </c>
      <c r="U720" s="34" t="s">
        <v>22</v>
      </c>
      <c r="V720" s="31">
        <f>SUBTOTAL(9,V721:V734)</f>
        <v>0</v>
      </c>
      <c r="W720" s="31">
        <f>SUBTOTAL(9,W721:W734)</f>
        <v>0</v>
      </c>
      <c r="Y720" s="12"/>
      <c r="Z720" s="12"/>
    </row>
    <row r="721" spans="6:26" s="35" customFormat="1" ht="12" outlineLevel="2" x14ac:dyDescent="0.2">
      <c r="F721" s="36">
        <v>1</v>
      </c>
      <c r="G721" s="37" t="s">
        <v>29</v>
      </c>
      <c r="H721" s="38" t="s">
        <v>608</v>
      </c>
      <c r="I721" s="38"/>
      <c r="J721" s="39" t="s">
        <v>609</v>
      </c>
      <c r="K721" s="37" t="s">
        <v>69</v>
      </c>
      <c r="L721" s="40">
        <v>7981.2899999999991</v>
      </c>
      <c r="M721" s="41">
        <v>8</v>
      </c>
      <c r="N721" s="40">
        <f>L721*(1+M721/100)</f>
        <v>8619.7932000000001</v>
      </c>
      <c r="O721" s="95"/>
      <c r="P721" s="42">
        <f>N721*O721</f>
        <v>0</v>
      </c>
      <c r="Q721" s="43"/>
      <c r="R721" s="44">
        <f>N721*Q721</f>
        <v>0</v>
      </c>
      <c r="S721" s="43"/>
      <c r="T721" s="44">
        <f>N721*S721</f>
        <v>0</v>
      </c>
      <c r="U721" s="42">
        <v>21</v>
      </c>
      <c r="V721" s="42">
        <f>P721*(U721/100)</f>
        <v>0</v>
      </c>
      <c r="W721" s="42">
        <f>P721+V721</f>
        <v>0</v>
      </c>
      <c r="X721" s="39"/>
      <c r="Y721" s="38" t="s">
        <v>703</v>
      </c>
      <c r="Z721" s="38" t="s">
        <v>610</v>
      </c>
    </row>
    <row r="722" spans="6:26" s="45" customFormat="1" ht="22.5" outlineLevel="3" x14ac:dyDescent="0.25">
      <c r="F722" s="46"/>
      <c r="G722" s="47"/>
      <c r="H722" s="47"/>
      <c r="I722" s="47"/>
      <c r="J722" s="48" t="s">
        <v>863</v>
      </c>
      <c r="K722" s="47"/>
      <c r="L722" s="49">
        <v>2968.69</v>
      </c>
      <c r="M722" s="50"/>
      <c r="N722" s="51"/>
      <c r="O722" s="50"/>
      <c r="P722" s="52"/>
      <c r="Q722" s="53"/>
      <c r="R722" s="50"/>
      <c r="S722" s="50"/>
      <c r="T722" s="50"/>
      <c r="U722" s="54" t="s">
        <v>22</v>
      </c>
      <c r="V722" s="50"/>
      <c r="W722" s="50"/>
      <c r="X722" s="48"/>
      <c r="Y722" s="47"/>
      <c r="Z722" s="47"/>
    </row>
    <row r="723" spans="6:26" s="45" customFormat="1" ht="33.75" outlineLevel="3" x14ac:dyDescent="0.25">
      <c r="F723" s="46"/>
      <c r="G723" s="47"/>
      <c r="H723" s="47"/>
      <c r="I723" s="47"/>
      <c r="J723" s="48" t="s">
        <v>864</v>
      </c>
      <c r="K723" s="47"/>
      <c r="L723" s="49">
        <v>3254.39</v>
      </c>
      <c r="M723" s="50"/>
      <c r="N723" s="51"/>
      <c r="O723" s="50"/>
      <c r="P723" s="52"/>
      <c r="Q723" s="53"/>
      <c r="R723" s="50"/>
      <c r="S723" s="50"/>
      <c r="T723" s="50"/>
      <c r="U723" s="54" t="s">
        <v>22</v>
      </c>
      <c r="V723" s="50"/>
      <c r="W723" s="50"/>
      <c r="X723" s="48"/>
      <c r="Y723" s="47"/>
      <c r="Z723" s="47"/>
    </row>
    <row r="724" spans="6:26" s="45" customFormat="1" ht="22.5" outlineLevel="3" x14ac:dyDescent="0.25">
      <c r="F724" s="46"/>
      <c r="G724" s="47"/>
      <c r="H724" s="47"/>
      <c r="I724" s="47"/>
      <c r="J724" s="48" t="s">
        <v>865</v>
      </c>
      <c r="K724" s="47"/>
      <c r="L724" s="49">
        <v>1758.2099999999996</v>
      </c>
      <c r="M724" s="50"/>
      <c r="N724" s="51"/>
      <c r="O724" s="50"/>
      <c r="P724" s="52"/>
      <c r="Q724" s="53"/>
      <c r="R724" s="50"/>
      <c r="S724" s="50"/>
      <c r="T724" s="50"/>
      <c r="U724" s="54" t="s">
        <v>22</v>
      </c>
      <c r="V724" s="50"/>
      <c r="W724" s="50"/>
      <c r="X724" s="48"/>
      <c r="Y724" s="47"/>
      <c r="Z724" s="47"/>
    </row>
    <row r="725" spans="6:26" s="35" customFormat="1" ht="12" outlineLevel="2" x14ac:dyDescent="0.2">
      <c r="F725" s="36">
        <v>2</v>
      </c>
      <c r="G725" s="37" t="s">
        <v>29</v>
      </c>
      <c r="H725" s="38" t="s">
        <v>613</v>
      </c>
      <c r="I725" s="38"/>
      <c r="J725" s="39" t="s">
        <v>614</v>
      </c>
      <c r="K725" s="37" t="s">
        <v>69</v>
      </c>
      <c r="L725" s="40">
        <v>7981.29</v>
      </c>
      <c r="M725" s="41">
        <v>0</v>
      </c>
      <c r="N725" s="40">
        <f t="shared" ref="N725:N733" si="50">L725*(1+M725/100)</f>
        <v>7981.29</v>
      </c>
      <c r="O725" s="95"/>
      <c r="P725" s="42">
        <f t="shared" ref="P725:P733" si="51">N725*O725</f>
        <v>0</v>
      </c>
      <c r="Q725" s="43"/>
      <c r="R725" s="44">
        <f t="shared" ref="R725:R733" si="52">N725*Q725</f>
        <v>0</v>
      </c>
      <c r="S725" s="43"/>
      <c r="T725" s="44">
        <f t="shared" ref="T725:T733" si="53">N725*S725</f>
        <v>0</v>
      </c>
      <c r="U725" s="42">
        <v>21</v>
      </c>
      <c r="V725" s="42">
        <f t="shared" ref="V725:V733" si="54">P725*(U725/100)</f>
        <v>0</v>
      </c>
      <c r="W725" s="42">
        <f t="shared" ref="W725:W733" si="55">P725+V725</f>
        <v>0</v>
      </c>
      <c r="X725" s="39"/>
      <c r="Y725" s="38" t="s">
        <v>703</v>
      </c>
      <c r="Z725" s="38" t="s">
        <v>610</v>
      </c>
    </row>
    <row r="726" spans="6:26" s="35" customFormat="1" ht="24" outlineLevel="2" x14ac:dyDescent="0.2">
      <c r="F726" s="36">
        <v>3</v>
      </c>
      <c r="G726" s="37" t="s">
        <v>29</v>
      </c>
      <c r="H726" s="38" t="s">
        <v>866</v>
      </c>
      <c r="I726" s="38"/>
      <c r="J726" s="39" t="s">
        <v>867</v>
      </c>
      <c r="K726" s="37" t="s">
        <v>95</v>
      </c>
      <c r="L726" s="40">
        <v>1</v>
      </c>
      <c r="M726" s="41">
        <v>0</v>
      </c>
      <c r="N726" s="40">
        <f t="shared" si="50"/>
        <v>1</v>
      </c>
      <c r="O726" s="95"/>
      <c r="P726" s="42">
        <f t="shared" si="51"/>
        <v>0</v>
      </c>
      <c r="Q726" s="43"/>
      <c r="R726" s="44">
        <f t="shared" si="52"/>
        <v>0</v>
      </c>
      <c r="S726" s="43"/>
      <c r="T726" s="44">
        <f t="shared" si="53"/>
        <v>0</v>
      </c>
      <c r="U726" s="42">
        <v>21</v>
      </c>
      <c r="V726" s="42">
        <f t="shared" si="54"/>
        <v>0</v>
      </c>
      <c r="W726" s="42">
        <f t="shared" si="55"/>
        <v>0</v>
      </c>
      <c r="X726" s="39"/>
      <c r="Y726" s="38" t="s">
        <v>703</v>
      </c>
      <c r="Z726" s="38" t="s">
        <v>610</v>
      </c>
    </row>
    <row r="727" spans="6:26" s="35" customFormat="1" ht="24" outlineLevel="2" x14ac:dyDescent="0.2">
      <c r="F727" s="36">
        <v>4</v>
      </c>
      <c r="G727" s="37" t="s">
        <v>29</v>
      </c>
      <c r="H727" s="38" t="s">
        <v>868</v>
      </c>
      <c r="I727" s="38"/>
      <c r="J727" s="39" t="s">
        <v>869</v>
      </c>
      <c r="K727" s="37" t="s">
        <v>95</v>
      </c>
      <c r="L727" s="40">
        <v>3</v>
      </c>
      <c r="M727" s="41">
        <v>0</v>
      </c>
      <c r="N727" s="40">
        <f t="shared" si="50"/>
        <v>3</v>
      </c>
      <c r="O727" s="95"/>
      <c r="P727" s="42">
        <f t="shared" si="51"/>
        <v>0</v>
      </c>
      <c r="Q727" s="43"/>
      <c r="R727" s="44">
        <f t="shared" si="52"/>
        <v>0</v>
      </c>
      <c r="S727" s="43"/>
      <c r="T727" s="44">
        <f t="shared" si="53"/>
        <v>0</v>
      </c>
      <c r="U727" s="42">
        <v>21</v>
      </c>
      <c r="V727" s="42">
        <f t="shared" si="54"/>
        <v>0</v>
      </c>
      <c r="W727" s="42">
        <f t="shared" si="55"/>
        <v>0</v>
      </c>
      <c r="X727" s="39"/>
      <c r="Y727" s="38" t="s">
        <v>703</v>
      </c>
      <c r="Z727" s="38" t="s">
        <v>610</v>
      </c>
    </row>
    <row r="728" spans="6:26" s="35" customFormat="1" ht="24" outlineLevel="2" x14ac:dyDescent="0.2">
      <c r="F728" s="36">
        <v>5</v>
      </c>
      <c r="G728" s="37" t="s">
        <v>29</v>
      </c>
      <c r="H728" s="38" t="s">
        <v>870</v>
      </c>
      <c r="I728" s="38"/>
      <c r="J728" s="39" t="s">
        <v>871</v>
      </c>
      <c r="K728" s="37" t="s">
        <v>95</v>
      </c>
      <c r="L728" s="40">
        <v>1</v>
      </c>
      <c r="M728" s="41">
        <v>0</v>
      </c>
      <c r="N728" s="40">
        <f t="shared" si="50"/>
        <v>1</v>
      </c>
      <c r="O728" s="95"/>
      <c r="P728" s="42">
        <f t="shared" si="51"/>
        <v>0</v>
      </c>
      <c r="Q728" s="43"/>
      <c r="R728" s="44">
        <f t="shared" si="52"/>
        <v>0</v>
      </c>
      <c r="S728" s="43"/>
      <c r="T728" s="44">
        <f t="shared" si="53"/>
        <v>0</v>
      </c>
      <c r="U728" s="42">
        <v>21</v>
      </c>
      <c r="V728" s="42">
        <f t="shared" si="54"/>
        <v>0</v>
      </c>
      <c r="W728" s="42">
        <f t="shared" si="55"/>
        <v>0</v>
      </c>
      <c r="X728" s="39"/>
      <c r="Y728" s="38" t="s">
        <v>703</v>
      </c>
      <c r="Z728" s="38" t="s">
        <v>610</v>
      </c>
    </row>
    <row r="729" spans="6:26" s="35" customFormat="1" ht="24" outlineLevel="2" x14ac:dyDescent="0.2">
      <c r="F729" s="36">
        <v>6</v>
      </c>
      <c r="G729" s="37" t="s">
        <v>29</v>
      </c>
      <c r="H729" s="38" t="s">
        <v>872</v>
      </c>
      <c r="I729" s="38"/>
      <c r="J729" s="39" t="s">
        <v>873</v>
      </c>
      <c r="K729" s="37" t="s">
        <v>95</v>
      </c>
      <c r="L729" s="40">
        <v>1</v>
      </c>
      <c r="M729" s="41">
        <v>0</v>
      </c>
      <c r="N729" s="40">
        <f t="shared" si="50"/>
        <v>1</v>
      </c>
      <c r="O729" s="95"/>
      <c r="P729" s="42">
        <f t="shared" si="51"/>
        <v>0</v>
      </c>
      <c r="Q729" s="43"/>
      <c r="R729" s="44">
        <f t="shared" si="52"/>
        <v>0</v>
      </c>
      <c r="S729" s="43"/>
      <c r="T729" s="44">
        <f t="shared" si="53"/>
        <v>0</v>
      </c>
      <c r="U729" s="42">
        <v>21</v>
      </c>
      <c r="V729" s="42">
        <f t="shared" si="54"/>
        <v>0</v>
      </c>
      <c r="W729" s="42">
        <f t="shared" si="55"/>
        <v>0</v>
      </c>
      <c r="X729" s="39"/>
      <c r="Y729" s="38" t="s">
        <v>703</v>
      </c>
      <c r="Z729" s="38" t="s">
        <v>610</v>
      </c>
    </row>
    <row r="730" spans="6:26" s="35" customFormat="1" ht="24" outlineLevel="2" x14ac:dyDescent="0.2">
      <c r="F730" s="36">
        <v>7</v>
      </c>
      <c r="G730" s="37" t="s">
        <v>29</v>
      </c>
      <c r="H730" s="38" t="s">
        <v>874</v>
      </c>
      <c r="I730" s="38"/>
      <c r="J730" s="39" t="s">
        <v>875</v>
      </c>
      <c r="K730" s="37" t="s">
        <v>95</v>
      </c>
      <c r="L730" s="40">
        <v>3</v>
      </c>
      <c r="M730" s="41">
        <v>0</v>
      </c>
      <c r="N730" s="40">
        <f t="shared" si="50"/>
        <v>3</v>
      </c>
      <c r="O730" s="95"/>
      <c r="P730" s="42">
        <f t="shared" si="51"/>
        <v>0</v>
      </c>
      <c r="Q730" s="43"/>
      <c r="R730" s="44">
        <f t="shared" si="52"/>
        <v>0</v>
      </c>
      <c r="S730" s="43"/>
      <c r="T730" s="44">
        <f t="shared" si="53"/>
        <v>0</v>
      </c>
      <c r="U730" s="42">
        <v>21</v>
      </c>
      <c r="V730" s="42">
        <f t="shared" si="54"/>
        <v>0</v>
      </c>
      <c r="W730" s="42">
        <f t="shared" si="55"/>
        <v>0</v>
      </c>
      <c r="X730" s="39"/>
      <c r="Y730" s="38" t="s">
        <v>703</v>
      </c>
      <c r="Z730" s="38" t="s">
        <v>610</v>
      </c>
    </row>
    <row r="731" spans="6:26" s="35" customFormat="1" ht="24" outlineLevel="2" x14ac:dyDescent="0.2">
      <c r="F731" s="36">
        <v>8</v>
      </c>
      <c r="G731" s="37" t="s">
        <v>29</v>
      </c>
      <c r="H731" s="38" t="s">
        <v>621</v>
      </c>
      <c r="I731" s="38"/>
      <c r="J731" s="39" t="s">
        <v>622</v>
      </c>
      <c r="K731" s="37" t="s">
        <v>95</v>
      </c>
      <c r="L731" s="40">
        <v>4</v>
      </c>
      <c r="M731" s="41">
        <v>0</v>
      </c>
      <c r="N731" s="40">
        <f t="shared" si="50"/>
        <v>4</v>
      </c>
      <c r="O731" s="95"/>
      <c r="P731" s="42">
        <f t="shared" si="51"/>
        <v>0</v>
      </c>
      <c r="Q731" s="43"/>
      <c r="R731" s="44">
        <f t="shared" si="52"/>
        <v>0</v>
      </c>
      <c r="S731" s="43"/>
      <c r="T731" s="44">
        <f t="shared" si="53"/>
        <v>0</v>
      </c>
      <c r="U731" s="42">
        <v>21</v>
      </c>
      <c r="V731" s="42">
        <f t="shared" si="54"/>
        <v>0</v>
      </c>
      <c r="W731" s="42">
        <f t="shared" si="55"/>
        <v>0</v>
      </c>
      <c r="X731" s="39"/>
      <c r="Y731" s="38" t="s">
        <v>703</v>
      </c>
      <c r="Z731" s="38" t="s">
        <v>610</v>
      </c>
    </row>
    <row r="732" spans="6:26" s="35" customFormat="1" ht="12" outlineLevel="2" x14ac:dyDescent="0.2">
      <c r="F732" s="36">
        <v>9</v>
      </c>
      <c r="G732" s="37" t="s">
        <v>29</v>
      </c>
      <c r="H732" s="38" t="s">
        <v>635</v>
      </c>
      <c r="I732" s="38"/>
      <c r="J732" s="39" t="s">
        <v>636</v>
      </c>
      <c r="K732" s="37" t="s">
        <v>69</v>
      </c>
      <c r="L732" s="40">
        <v>7981.29</v>
      </c>
      <c r="M732" s="41">
        <v>0</v>
      </c>
      <c r="N732" s="40">
        <f t="shared" si="50"/>
        <v>7981.29</v>
      </c>
      <c r="O732" s="95"/>
      <c r="P732" s="42">
        <f t="shared" si="51"/>
        <v>0</v>
      </c>
      <c r="Q732" s="43">
        <v>5.0000000000000002E-5</v>
      </c>
      <c r="R732" s="44">
        <f t="shared" si="52"/>
        <v>0.39906450000000004</v>
      </c>
      <c r="S732" s="43"/>
      <c r="T732" s="44">
        <f t="shared" si="53"/>
        <v>0</v>
      </c>
      <c r="U732" s="42">
        <v>21</v>
      </c>
      <c r="V732" s="42">
        <f t="shared" si="54"/>
        <v>0</v>
      </c>
      <c r="W732" s="42">
        <f t="shared" si="55"/>
        <v>0</v>
      </c>
      <c r="X732" s="39"/>
      <c r="Y732" s="38" t="s">
        <v>703</v>
      </c>
      <c r="Z732" s="38" t="s">
        <v>610</v>
      </c>
    </row>
    <row r="733" spans="6:26" s="35" customFormat="1" ht="12" outlineLevel="2" x14ac:dyDescent="0.2">
      <c r="F733" s="36">
        <v>10</v>
      </c>
      <c r="G733" s="37" t="s">
        <v>29</v>
      </c>
      <c r="H733" s="38" t="s">
        <v>637</v>
      </c>
      <c r="I733" s="38"/>
      <c r="J733" s="39" t="s">
        <v>638</v>
      </c>
      <c r="K733" s="37" t="s">
        <v>319</v>
      </c>
      <c r="L733" s="40">
        <v>1.35</v>
      </c>
      <c r="M733" s="41">
        <v>0</v>
      </c>
      <c r="N733" s="40">
        <f t="shared" si="50"/>
        <v>1.35</v>
      </c>
      <c r="O733" s="95"/>
      <c r="P733" s="42">
        <f t="shared" si="51"/>
        <v>0</v>
      </c>
      <c r="Q733" s="43"/>
      <c r="R733" s="44">
        <f t="shared" si="52"/>
        <v>0</v>
      </c>
      <c r="S733" s="43"/>
      <c r="T733" s="44">
        <f t="shared" si="53"/>
        <v>0</v>
      </c>
      <c r="U733" s="42">
        <v>21</v>
      </c>
      <c r="V733" s="42">
        <f t="shared" si="54"/>
        <v>0</v>
      </c>
      <c r="W733" s="42">
        <f t="shared" si="55"/>
        <v>0</v>
      </c>
      <c r="X733" s="39"/>
      <c r="Y733" s="38" t="s">
        <v>703</v>
      </c>
      <c r="Z733" s="38" t="s">
        <v>610</v>
      </c>
    </row>
    <row r="734" spans="6:26" s="55" customFormat="1" ht="12.75" customHeight="1" outlineLevel="2" x14ac:dyDescent="0.25">
      <c r="F734" s="56"/>
      <c r="G734" s="57"/>
      <c r="H734" s="57"/>
      <c r="I734" s="57"/>
      <c r="J734" s="58"/>
      <c r="K734" s="57"/>
      <c r="L734" s="59"/>
      <c r="M734" s="60"/>
      <c r="N734" s="59"/>
      <c r="O734" s="60"/>
      <c r="P734" s="61"/>
      <c r="Q734" s="62"/>
      <c r="R734" s="60"/>
      <c r="S734" s="60"/>
      <c r="T734" s="60"/>
      <c r="U734" s="63" t="s">
        <v>22</v>
      </c>
      <c r="V734" s="60"/>
      <c r="W734" s="60"/>
      <c r="X734" s="60"/>
      <c r="Y734" s="57"/>
      <c r="Z734" s="57"/>
    </row>
    <row r="735" spans="6:26" s="26" customFormat="1" ht="16.5" customHeight="1" outlineLevel="1" x14ac:dyDescent="0.2">
      <c r="F735" s="27"/>
      <c r="G735" s="11"/>
      <c r="H735" s="28"/>
      <c r="I735" s="28"/>
      <c r="J735" s="28" t="s">
        <v>639</v>
      </c>
      <c r="K735" s="11"/>
      <c r="L735" s="29"/>
      <c r="M735" s="30"/>
      <c r="N735" s="29"/>
      <c r="O735" s="30"/>
      <c r="P735" s="31">
        <f>SUBTOTAL(9,P736:P749)</f>
        <v>0</v>
      </c>
      <c r="Q735" s="32"/>
      <c r="R735" s="33">
        <f>SUBTOTAL(9,R736:R749)</f>
        <v>5.3427206147500002</v>
      </c>
      <c r="S735" s="30"/>
      <c r="T735" s="33">
        <f>SUBTOTAL(9,T736:T749)</f>
        <v>0</v>
      </c>
      <c r="U735" s="34" t="s">
        <v>22</v>
      </c>
      <c r="V735" s="31">
        <f>SUBTOTAL(9,V736:V749)</f>
        <v>0</v>
      </c>
      <c r="W735" s="31">
        <f>SUBTOTAL(9,W736:W749)</f>
        <v>0</v>
      </c>
      <c r="Y735" s="12"/>
      <c r="Z735" s="12"/>
    </row>
    <row r="736" spans="6:26" s="35" customFormat="1" ht="24" outlineLevel="2" x14ac:dyDescent="0.2">
      <c r="F736" s="36">
        <v>1</v>
      </c>
      <c r="G736" s="37" t="s">
        <v>66</v>
      </c>
      <c r="H736" s="38" t="s">
        <v>640</v>
      </c>
      <c r="I736" s="38"/>
      <c r="J736" s="39" t="s">
        <v>641</v>
      </c>
      <c r="K736" s="37" t="s">
        <v>95</v>
      </c>
      <c r="L736" s="40">
        <v>396.50309999999996</v>
      </c>
      <c r="M736" s="41">
        <v>5</v>
      </c>
      <c r="N736" s="40">
        <f>L736*(1+M736/100)</f>
        <v>416.32825499999996</v>
      </c>
      <c r="O736" s="95"/>
      <c r="P736" s="42">
        <f>N736*O736</f>
        <v>0</v>
      </c>
      <c r="Q736" s="43">
        <v>4.4999999999999999E-4</v>
      </c>
      <c r="R736" s="44">
        <f>N736*Q736</f>
        <v>0.18734771474999998</v>
      </c>
      <c r="S736" s="43"/>
      <c r="T736" s="44">
        <f>N736*S736</f>
        <v>0</v>
      </c>
      <c r="U736" s="42">
        <v>21</v>
      </c>
      <c r="V736" s="42">
        <f>P736*(U736/100)</f>
        <v>0</v>
      </c>
      <c r="W736" s="42">
        <f>P736+V736</f>
        <v>0</v>
      </c>
      <c r="X736" s="39"/>
      <c r="Y736" s="38" t="s">
        <v>703</v>
      </c>
      <c r="Z736" s="38" t="s">
        <v>642</v>
      </c>
    </row>
    <row r="737" spans="6:26" s="45" customFormat="1" ht="11.25" outlineLevel="3" x14ac:dyDescent="0.25">
      <c r="F737" s="46"/>
      <c r="G737" s="47"/>
      <c r="H737" s="47"/>
      <c r="I737" s="47"/>
      <c r="J737" s="48" t="s">
        <v>876</v>
      </c>
      <c r="K737" s="47"/>
      <c r="L737" s="49">
        <v>396.50309999999996</v>
      </c>
      <c r="M737" s="50"/>
      <c r="N737" s="51"/>
      <c r="O737" s="50"/>
      <c r="P737" s="52"/>
      <c r="Q737" s="53"/>
      <c r="R737" s="50"/>
      <c r="S737" s="50"/>
      <c r="T737" s="50"/>
      <c r="U737" s="54" t="s">
        <v>22</v>
      </c>
      <c r="V737" s="50"/>
      <c r="W737" s="50"/>
      <c r="X737" s="48"/>
      <c r="Y737" s="47"/>
      <c r="Z737" s="47"/>
    </row>
    <row r="738" spans="6:26" s="35" customFormat="1" ht="24" outlineLevel="2" x14ac:dyDescent="0.2">
      <c r="F738" s="36">
        <v>2</v>
      </c>
      <c r="G738" s="37" t="s">
        <v>66</v>
      </c>
      <c r="H738" s="38" t="s">
        <v>644</v>
      </c>
      <c r="I738" s="38"/>
      <c r="J738" s="39" t="s">
        <v>645</v>
      </c>
      <c r="K738" s="37" t="s">
        <v>32</v>
      </c>
      <c r="L738" s="40">
        <v>176.3</v>
      </c>
      <c r="M738" s="41">
        <v>10</v>
      </c>
      <c r="N738" s="40">
        <f>L738*(1+M738/100)</f>
        <v>193.93000000000004</v>
      </c>
      <c r="O738" s="95"/>
      <c r="P738" s="42">
        <f>N738*O738</f>
        <v>0</v>
      </c>
      <c r="Q738" s="43">
        <v>1.9199999999999998E-2</v>
      </c>
      <c r="R738" s="44">
        <f>N738*Q738</f>
        <v>3.7234560000000005</v>
      </c>
      <c r="S738" s="43"/>
      <c r="T738" s="44">
        <f>N738*S738</f>
        <v>0</v>
      </c>
      <c r="U738" s="42">
        <v>21</v>
      </c>
      <c r="V738" s="42">
        <f>P738*(U738/100)</f>
        <v>0</v>
      </c>
      <c r="W738" s="42">
        <f>P738+V738</f>
        <v>0</v>
      </c>
      <c r="X738" s="39"/>
      <c r="Y738" s="38" t="s">
        <v>703</v>
      </c>
      <c r="Z738" s="38" t="s">
        <v>642</v>
      </c>
    </row>
    <row r="739" spans="6:26" s="35" customFormat="1" ht="12" outlineLevel="2" x14ac:dyDescent="0.2">
      <c r="F739" s="36">
        <v>3</v>
      </c>
      <c r="G739" s="37" t="s">
        <v>29</v>
      </c>
      <c r="H739" s="38" t="s">
        <v>646</v>
      </c>
      <c r="I739" s="38"/>
      <c r="J739" s="39" t="s">
        <v>647</v>
      </c>
      <c r="K739" s="37" t="s">
        <v>32</v>
      </c>
      <c r="L739" s="40">
        <v>176.3</v>
      </c>
      <c r="M739" s="41">
        <v>0</v>
      </c>
      <c r="N739" s="40">
        <f>L739*(1+M739/100)</f>
        <v>176.3</v>
      </c>
      <c r="O739" s="95"/>
      <c r="P739" s="42">
        <f>N739*O739</f>
        <v>0</v>
      </c>
      <c r="Q739" s="43"/>
      <c r="R739" s="44">
        <f>N739*Q739</f>
        <v>0</v>
      </c>
      <c r="S739" s="43"/>
      <c r="T739" s="44">
        <f>N739*S739</f>
        <v>0</v>
      </c>
      <c r="U739" s="42">
        <v>21</v>
      </c>
      <c r="V739" s="42">
        <f>P739*(U739/100)</f>
        <v>0</v>
      </c>
      <c r="W739" s="42">
        <f>P739+V739</f>
        <v>0</v>
      </c>
      <c r="X739" s="39"/>
      <c r="Y739" s="38" t="s">
        <v>703</v>
      </c>
      <c r="Z739" s="38" t="s">
        <v>642</v>
      </c>
    </row>
    <row r="740" spans="6:26" s="35" customFormat="1" ht="12" outlineLevel="2" x14ac:dyDescent="0.2">
      <c r="F740" s="36">
        <v>4</v>
      </c>
      <c r="G740" s="37" t="s">
        <v>29</v>
      </c>
      <c r="H740" s="38" t="s">
        <v>648</v>
      </c>
      <c r="I740" s="38"/>
      <c r="J740" s="39" t="s">
        <v>649</v>
      </c>
      <c r="K740" s="37" t="s">
        <v>32</v>
      </c>
      <c r="L740" s="40">
        <v>176.3</v>
      </c>
      <c r="M740" s="41">
        <v>0</v>
      </c>
      <c r="N740" s="40">
        <f>L740*(1+M740/100)</f>
        <v>176.3</v>
      </c>
      <c r="O740" s="95"/>
      <c r="P740" s="42">
        <f>N740*O740</f>
        <v>0</v>
      </c>
      <c r="Q740" s="43">
        <v>2.9999999999999997E-4</v>
      </c>
      <c r="R740" s="44">
        <f>N740*Q740</f>
        <v>5.289E-2</v>
      </c>
      <c r="S740" s="43"/>
      <c r="T740" s="44">
        <f>N740*S740</f>
        <v>0</v>
      </c>
      <c r="U740" s="42">
        <v>21</v>
      </c>
      <c r="V740" s="42">
        <f>P740*(U740/100)</f>
        <v>0</v>
      </c>
      <c r="W740" s="42">
        <f>P740+V740</f>
        <v>0</v>
      </c>
      <c r="X740" s="39"/>
      <c r="Y740" s="38" t="s">
        <v>703</v>
      </c>
      <c r="Z740" s="38" t="s">
        <v>642</v>
      </c>
    </row>
    <row r="741" spans="6:26" s="35" customFormat="1" ht="12" outlineLevel="2" x14ac:dyDescent="0.2">
      <c r="F741" s="36">
        <v>5</v>
      </c>
      <c r="G741" s="37" t="s">
        <v>29</v>
      </c>
      <c r="H741" s="38" t="s">
        <v>650</v>
      </c>
      <c r="I741" s="38"/>
      <c r="J741" s="39" t="s">
        <v>651</v>
      </c>
      <c r="K741" s="37" t="s">
        <v>60</v>
      </c>
      <c r="L741" s="40">
        <v>119.07</v>
      </c>
      <c r="M741" s="41">
        <v>0</v>
      </c>
      <c r="N741" s="40">
        <f>L741*(1+M741/100)</f>
        <v>119.07</v>
      </c>
      <c r="O741" s="95"/>
      <c r="P741" s="42">
        <f>N741*O741</f>
        <v>0</v>
      </c>
      <c r="Q741" s="43">
        <v>4.2999999999999999E-4</v>
      </c>
      <c r="R741" s="44">
        <f>N741*Q741</f>
        <v>5.1200099999999998E-2</v>
      </c>
      <c r="S741" s="43"/>
      <c r="T741" s="44">
        <f>N741*S741</f>
        <v>0</v>
      </c>
      <c r="U741" s="42">
        <v>21</v>
      </c>
      <c r="V741" s="42">
        <f>P741*(U741/100)</f>
        <v>0</v>
      </c>
      <c r="W741" s="42">
        <f>P741+V741</f>
        <v>0</v>
      </c>
      <c r="X741" s="39"/>
      <c r="Y741" s="38" t="s">
        <v>703</v>
      </c>
      <c r="Z741" s="38" t="s">
        <v>642</v>
      </c>
    </row>
    <row r="742" spans="6:26" s="45" customFormat="1" ht="12" outlineLevel="3" x14ac:dyDescent="0.25">
      <c r="F742" s="46"/>
      <c r="G742" s="47"/>
      <c r="H742" s="47"/>
      <c r="I742" s="47"/>
      <c r="J742" s="48" t="s">
        <v>877</v>
      </c>
      <c r="K742" s="47"/>
      <c r="L742" s="49">
        <v>119.07</v>
      </c>
      <c r="M742" s="50"/>
      <c r="N742" s="51"/>
      <c r="O742" s="95"/>
      <c r="P742" s="52"/>
      <c r="Q742" s="53"/>
      <c r="R742" s="50"/>
      <c r="S742" s="50"/>
      <c r="T742" s="50"/>
      <c r="U742" s="54" t="s">
        <v>22</v>
      </c>
      <c r="V742" s="50"/>
      <c r="W742" s="50"/>
      <c r="X742" s="48"/>
      <c r="Y742" s="47"/>
      <c r="Z742" s="47"/>
    </row>
    <row r="743" spans="6:26" s="35" customFormat="1" ht="12" outlineLevel="2" x14ac:dyDescent="0.2">
      <c r="F743" s="36">
        <v>6</v>
      </c>
      <c r="G743" s="37" t="s">
        <v>29</v>
      </c>
      <c r="H743" s="38" t="s">
        <v>653</v>
      </c>
      <c r="I743" s="38"/>
      <c r="J743" s="39" t="s">
        <v>654</v>
      </c>
      <c r="K743" s="37" t="s">
        <v>32</v>
      </c>
      <c r="L743" s="40">
        <v>176.3</v>
      </c>
      <c r="M743" s="41">
        <v>0</v>
      </c>
      <c r="N743" s="40">
        <f t="shared" ref="N743:N748" si="56">L743*(1+M743/100)</f>
        <v>176.3</v>
      </c>
      <c r="O743" s="95"/>
      <c r="P743" s="42">
        <f t="shared" ref="P743:P748" si="57">N743*O743</f>
        <v>0</v>
      </c>
      <c r="Q743" s="43">
        <v>7.4999999999999997E-3</v>
      </c>
      <c r="R743" s="44">
        <f t="shared" ref="R743:R748" si="58">N743*Q743</f>
        <v>1.3222499999999999</v>
      </c>
      <c r="S743" s="43"/>
      <c r="T743" s="44">
        <f t="shared" ref="T743:T748" si="59">N743*S743</f>
        <v>0</v>
      </c>
      <c r="U743" s="42">
        <v>21</v>
      </c>
      <c r="V743" s="42">
        <f t="shared" ref="V743:V748" si="60">P743*(U743/100)</f>
        <v>0</v>
      </c>
      <c r="W743" s="42">
        <f t="shared" ref="W743:W748" si="61">P743+V743</f>
        <v>0</v>
      </c>
      <c r="X743" s="39"/>
      <c r="Y743" s="38" t="s">
        <v>703</v>
      </c>
      <c r="Z743" s="38" t="s">
        <v>642</v>
      </c>
    </row>
    <row r="744" spans="6:26" s="35" customFormat="1" ht="12" outlineLevel="2" x14ac:dyDescent="0.2">
      <c r="F744" s="36">
        <v>7</v>
      </c>
      <c r="G744" s="37" t="s">
        <v>29</v>
      </c>
      <c r="H744" s="38" t="s">
        <v>655</v>
      </c>
      <c r="I744" s="38"/>
      <c r="J744" s="39" t="s">
        <v>656</v>
      </c>
      <c r="K744" s="37" t="s">
        <v>32</v>
      </c>
      <c r="L744" s="40">
        <v>8.6999999999999993</v>
      </c>
      <c r="M744" s="41">
        <v>0</v>
      </c>
      <c r="N744" s="40">
        <f t="shared" si="56"/>
        <v>8.6999999999999993</v>
      </c>
      <c r="O744" s="95"/>
      <c r="P744" s="42">
        <f t="shared" si="57"/>
        <v>0</v>
      </c>
      <c r="Q744" s="43"/>
      <c r="R744" s="44">
        <f t="shared" si="58"/>
        <v>0</v>
      </c>
      <c r="S744" s="43"/>
      <c r="T744" s="44">
        <f t="shared" si="59"/>
        <v>0</v>
      </c>
      <c r="U744" s="42">
        <v>21</v>
      </c>
      <c r="V744" s="42">
        <f t="shared" si="60"/>
        <v>0</v>
      </c>
      <c r="W744" s="42">
        <f t="shared" si="61"/>
        <v>0</v>
      </c>
      <c r="X744" s="39"/>
      <c r="Y744" s="38" t="s">
        <v>703</v>
      </c>
      <c r="Z744" s="38" t="s">
        <v>642</v>
      </c>
    </row>
    <row r="745" spans="6:26" s="35" customFormat="1" ht="12" outlineLevel="2" x14ac:dyDescent="0.2">
      <c r="F745" s="36">
        <v>8</v>
      </c>
      <c r="G745" s="37" t="s">
        <v>29</v>
      </c>
      <c r="H745" s="38" t="s">
        <v>658</v>
      </c>
      <c r="I745" s="38"/>
      <c r="J745" s="39" t="s">
        <v>659</v>
      </c>
      <c r="K745" s="37" t="s">
        <v>95</v>
      </c>
      <c r="L745" s="40">
        <v>6</v>
      </c>
      <c r="M745" s="41">
        <v>0</v>
      </c>
      <c r="N745" s="40">
        <f t="shared" si="56"/>
        <v>6</v>
      </c>
      <c r="O745" s="95"/>
      <c r="P745" s="42">
        <f t="shared" si="57"/>
        <v>0</v>
      </c>
      <c r="Q745" s="43">
        <v>2.1000000000000001E-4</v>
      </c>
      <c r="R745" s="44">
        <f t="shared" si="58"/>
        <v>1.2600000000000001E-3</v>
      </c>
      <c r="S745" s="43"/>
      <c r="T745" s="44">
        <f t="shared" si="59"/>
        <v>0</v>
      </c>
      <c r="U745" s="42">
        <v>21</v>
      </c>
      <c r="V745" s="42">
        <f t="shared" si="60"/>
        <v>0</v>
      </c>
      <c r="W745" s="42">
        <f t="shared" si="61"/>
        <v>0</v>
      </c>
      <c r="X745" s="39"/>
      <c r="Y745" s="38" t="s">
        <v>703</v>
      </c>
      <c r="Z745" s="38" t="s">
        <v>642</v>
      </c>
    </row>
    <row r="746" spans="6:26" s="35" customFormat="1" ht="12" outlineLevel="2" x14ac:dyDescent="0.2">
      <c r="F746" s="36">
        <v>9</v>
      </c>
      <c r="G746" s="37" t="s">
        <v>29</v>
      </c>
      <c r="H746" s="38" t="s">
        <v>661</v>
      </c>
      <c r="I746" s="38"/>
      <c r="J746" s="39" t="s">
        <v>662</v>
      </c>
      <c r="K746" s="37" t="s">
        <v>95</v>
      </c>
      <c r="L746" s="40">
        <v>2</v>
      </c>
      <c r="M746" s="41">
        <v>0</v>
      </c>
      <c r="N746" s="40">
        <f t="shared" si="56"/>
        <v>2</v>
      </c>
      <c r="O746" s="95"/>
      <c r="P746" s="42">
        <f t="shared" si="57"/>
        <v>0</v>
      </c>
      <c r="Q746" s="43">
        <v>2.0000000000000001E-4</v>
      </c>
      <c r="R746" s="44">
        <f t="shared" si="58"/>
        <v>4.0000000000000002E-4</v>
      </c>
      <c r="S746" s="43"/>
      <c r="T746" s="44">
        <f t="shared" si="59"/>
        <v>0</v>
      </c>
      <c r="U746" s="42">
        <v>21</v>
      </c>
      <c r="V746" s="42">
        <f t="shared" si="60"/>
        <v>0</v>
      </c>
      <c r="W746" s="42">
        <f t="shared" si="61"/>
        <v>0</v>
      </c>
      <c r="X746" s="39"/>
      <c r="Y746" s="38" t="s">
        <v>703</v>
      </c>
      <c r="Z746" s="38" t="s">
        <v>642</v>
      </c>
    </row>
    <row r="747" spans="6:26" s="35" customFormat="1" ht="12" outlineLevel="2" x14ac:dyDescent="0.2">
      <c r="F747" s="36">
        <v>10</v>
      </c>
      <c r="G747" s="37" t="s">
        <v>29</v>
      </c>
      <c r="H747" s="38" t="s">
        <v>663</v>
      </c>
      <c r="I747" s="38"/>
      <c r="J747" s="39" t="s">
        <v>664</v>
      </c>
      <c r="K747" s="37" t="s">
        <v>60</v>
      </c>
      <c r="L747" s="40">
        <v>12.24</v>
      </c>
      <c r="M747" s="41">
        <v>0</v>
      </c>
      <c r="N747" s="40">
        <f t="shared" si="56"/>
        <v>12.24</v>
      </c>
      <c r="O747" s="95"/>
      <c r="P747" s="42">
        <f t="shared" si="57"/>
        <v>0</v>
      </c>
      <c r="Q747" s="43">
        <v>3.2000000000000003E-4</v>
      </c>
      <c r="R747" s="44">
        <f t="shared" si="58"/>
        <v>3.9168000000000007E-3</v>
      </c>
      <c r="S747" s="43"/>
      <c r="T747" s="44">
        <f t="shared" si="59"/>
        <v>0</v>
      </c>
      <c r="U747" s="42">
        <v>21</v>
      </c>
      <c r="V747" s="42">
        <f t="shared" si="60"/>
        <v>0</v>
      </c>
      <c r="W747" s="42">
        <f t="shared" si="61"/>
        <v>0</v>
      </c>
      <c r="X747" s="39"/>
      <c r="Y747" s="38" t="s">
        <v>703</v>
      </c>
      <c r="Z747" s="38" t="s">
        <v>642</v>
      </c>
    </row>
    <row r="748" spans="6:26" s="35" customFormat="1" ht="12" outlineLevel="2" x14ac:dyDescent="0.2">
      <c r="F748" s="36">
        <v>11</v>
      </c>
      <c r="G748" s="37" t="s">
        <v>29</v>
      </c>
      <c r="H748" s="38" t="s">
        <v>666</v>
      </c>
      <c r="I748" s="38"/>
      <c r="J748" s="39" t="s">
        <v>667</v>
      </c>
      <c r="K748" s="37" t="s">
        <v>319</v>
      </c>
      <c r="L748" s="40">
        <v>5.47</v>
      </c>
      <c r="M748" s="41">
        <v>0</v>
      </c>
      <c r="N748" s="40">
        <f t="shared" si="56"/>
        <v>5.47</v>
      </c>
      <c r="O748" s="95"/>
      <c r="P748" s="42">
        <f t="shared" si="57"/>
        <v>0</v>
      </c>
      <c r="Q748" s="43"/>
      <c r="R748" s="44">
        <f t="shared" si="58"/>
        <v>0</v>
      </c>
      <c r="S748" s="43"/>
      <c r="T748" s="44">
        <f t="shared" si="59"/>
        <v>0</v>
      </c>
      <c r="U748" s="42">
        <v>21</v>
      </c>
      <c r="V748" s="42">
        <f t="shared" si="60"/>
        <v>0</v>
      </c>
      <c r="W748" s="42">
        <f t="shared" si="61"/>
        <v>0</v>
      </c>
      <c r="X748" s="39"/>
      <c r="Y748" s="38" t="s">
        <v>703</v>
      </c>
      <c r="Z748" s="38" t="s">
        <v>642</v>
      </c>
    </row>
    <row r="749" spans="6:26" s="55" customFormat="1" ht="12.75" customHeight="1" outlineLevel="2" x14ac:dyDescent="0.25">
      <c r="F749" s="56"/>
      <c r="G749" s="57"/>
      <c r="H749" s="57"/>
      <c r="I749" s="57"/>
      <c r="J749" s="58"/>
      <c r="K749" s="57"/>
      <c r="L749" s="59"/>
      <c r="M749" s="60"/>
      <c r="N749" s="59"/>
      <c r="O749" s="60"/>
      <c r="P749" s="61"/>
      <c r="Q749" s="62"/>
      <c r="R749" s="60"/>
      <c r="S749" s="60"/>
      <c r="T749" s="60"/>
      <c r="U749" s="63" t="s">
        <v>22</v>
      </c>
      <c r="V749" s="60"/>
      <c r="W749" s="60"/>
      <c r="X749" s="60"/>
      <c r="Y749" s="57"/>
      <c r="Z749" s="57"/>
    </row>
    <row r="750" spans="6:26" s="26" customFormat="1" ht="16.5" customHeight="1" outlineLevel="1" x14ac:dyDescent="0.2">
      <c r="F750" s="27"/>
      <c r="G750" s="11"/>
      <c r="H750" s="28"/>
      <c r="I750" s="28"/>
      <c r="J750" s="28" t="s">
        <v>668</v>
      </c>
      <c r="K750" s="11"/>
      <c r="L750" s="29"/>
      <c r="M750" s="30"/>
      <c r="N750" s="29"/>
      <c r="O750" s="30"/>
      <c r="P750" s="31">
        <f>SUBTOTAL(9,P751:P755)</f>
        <v>0</v>
      </c>
      <c r="Q750" s="32"/>
      <c r="R750" s="33">
        <f>SUBTOTAL(9,R751:R755)</f>
        <v>1.1392208000000001</v>
      </c>
      <c r="S750" s="30"/>
      <c r="T750" s="33">
        <f>SUBTOTAL(9,T751:T755)</f>
        <v>0</v>
      </c>
      <c r="U750" s="34" t="s">
        <v>22</v>
      </c>
      <c r="V750" s="31">
        <f>SUBTOTAL(9,V751:V755)</f>
        <v>0</v>
      </c>
      <c r="W750" s="31">
        <f>SUBTOTAL(9,W751:W755)</f>
        <v>0</v>
      </c>
      <c r="Y750" s="12"/>
      <c r="Z750" s="12"/>
    </row>
    <row r="751" spans="6:26" s="35" customFormat="1" ht="12" outlineLevel="2" x14ac:dyDescent="0.2">
      <c r="F751" s="36">
        <v>1</v>
      </c>
      <c r="G751" s="37" t="s">
        <v>66</v>
      </c>
      <c r="H751" s="38" t="s">
        <v>669</v>
      </c>
      <c r="I751" s="38"/>
      <c r="J751" s="39" t="s">
        <v>670</v>
      </c>
      <c r="K751" s="37" t="s">
        <v>32</v>
      </c>
      <c r="L751" s="40">
        <v>63.01</v>
      </c>
      <c r="M751" s="41">
        <v>10</v>
      </c>
      <c r="N751" s="40">
        <f>L751*(1+M751/100)</f>
        <v>69.311000000000007</v>
      </c>
      <c r="O751" s="95"/>
      <c r="P751" s="42">
        <f>N751*O751</f>
        <v>0</v>
      </c>
      <c r="Q751" s="43">
        <v>1.18E-2</v>
      </c>
      <c r="R751" s="44">
        <f>N751*Q751</f>
        <v>0.81786980000000009</v>
      </c>
      <c r="S751" s="43"/>
      <c r="T751" s="44">
        <f>N751*S751</f>
        <v>0</v>
      </c>
      <c r="U751" s="42">
        <v>21</v>
      </c>
      <c r="V751" s="42">
        <f>P751*(U751/100)</f>
        <v>0</v>
      </c>
      <c r="W751" s="42">
        <f>P751+V751</f>
        <v>0</v>
      </c>
      <c r="X751" s="39"/>
      <c r="Y751" s="38" t="s">
        <v>703</v>
      </c>
      <c r="Z751" s="38" t="s">
        <v>671</v>
      </c>
    </row>
    <row r="752" spans="6:26" s="35" customFormat="1" ht="24" outlineLevel="2" x14ac:dyDescent="0.2">
      <c r="F752" s="36">
        <v>2</v>
      </c>
      <c r="G752" s="37" t="s">
        <v>29</v>
      </c>
      <c r="H752" s="38" t="s">
        <v>672</v>
      </c>
      <c r="I752" s="38"/>
      <c r="J752" s="39" t="s">
        <v>673</v>
      </c>
      <c r="K752" s="37" t="s">
        <v>32</v>
      </c>
      <c r="L752" s="40">
        <v>63.01</v>
      </c>
      <c r="M752" s="41">
        <v>0</v>
      </c>
      <c r="N752" s="40">
        <f>L752*(1+M752/100)</f>
        <v>63.01</v>
      </c>
      <c r="O752" s="95"/>
      <c r="P752" s="42">
        <f>N752*O752</f>
        <v>0</v>
      </c>
      <c r="Q752" s="43">
        <v>5.1000000000000004E-3</v>
      </c>
      <c r="R752" s="44">
        <f>N752*Q752</f>
        <v>0.321351</v>
      </c>
      <c r="S752" s="43"/>
      <c r="T752" s="44">
        <f>N752*S752</f>
        <v>0</v>
      </c>
      <c r="U752" s="42">
        <v>21</v>
      </c>
      <c r="V752" s="42">
        <f>P752*(U752/100)</f>
        <v>0</v>
      </c>
      <c r="W752" s="42">
        <f>P752+V752</f>
        <v>0</v>
      </c>
      <c r="X752" s="39"/>
      <c r="Y752" s="38" t="s">
        <v>703</v>
      </c>
      <c r="Z752" s="38" t="s">
        <v>671</v>
      </c>
    </row>
    <row r="753" spans="6:26" s="45" customFormat="1" ht="11.25" outlineLevel="3" x14ac:dyDescent="0.25">
      <c r="F753" s="46"/>
      <c r="G753" s="47"/>
      <c r="H753" s="47"/>
      <c r="I753" s="47"/>
      <c r="J753" s="48" t="s">
        <v>755</v>
      </c>
      <c r="K753" s="47"/>
      <c r="L753" s="49">
        <v>63.01</v>
      </c>
      <c r="M753" s="50"/>
      <c r="N753" s="51"/>
      <c r="O753" s="50"/>
      <c r="P753" s="52"/>
      <c r="Q753" s="53"/>
      <c r="R753" s="50"/>
      <c r="S753" s="50"/>
      <c r="T753" s="50"/>
      <c r="U753" s="54" t="s">
        <v>22</v>
      </c>
      <c r="V753" s="50"/>
      <c r="W753" s="50"/>
      <c r="X753" s="48"/>
      <c r="Y753" s="47"/>
      <c r="Z753" s="47"/>
    </row>
    <row r="754" spans="6:26" s="35" customFormat="1" ht="12" outlineLevel="2" x14ac:dyDescent="0.2">
      <c r="F754" s="36">
        <v>3</v>
      </c>
      <c r="G754" s="37" t="s">
        <v>29</v>
      </c>
      <c r="H754" s="38" t="s">
        <v>674</v>
      </c>
      <c r="I754" s="38"/>
      <c r="J754" s="39" t="s">
        <v>675</v>
      </c>
      <c r="K754" s="37" t="s">
        <v>319</v>
      </c>
      <c r="L754" s="40">
        <v>2.8</v>
      </c>
      <c r="M754" s="41">
        <v>0</v>
      </c>
      <c r="N754" s="40">
        <f>L754*(1+M754/100)</f>
        <v>2.8</v>
      </c>
      <c r="O754" s="95"/>
      <c r="P754" s="42">
        <f>N754*O754</f>
        <v>0</v>
      </c>
      <c r="Q754" s="43"/>
      <c r="R754" s="44">
        <f>N754*Q754</f>
        <v>0</v>
      </c>
      <c r="S754" s="43"/>
      <c r="T754" s="44">
        <f>N754*S754</f>
        <v>0</v>
      </c>
      <c r="U754" s="42">
        <v>21</v>
      </c>
      <c r="V754" s="42">
        <f>P754*(U754/100)</f>
        <v>0</v>
      </c>
      <c r="W754" s="42">
        <f>P754+V754</f>
        <v>0</v>
      </c>
      <c r="X754" s="39"/>
      <c r="Y754" s="38" t="s">
        <v>703</v>
      </c>
      <c r="Z754" s="38" t="s">
        <v>671</v>
      </c>
    </row>
    <row r="755" spans="6:26" s="55" customFormat="1" ht="12.75" customHeight="1" outlineLevel="2" x14ac:dyDescent="0.25">
      <c r="F755" s="56"/>
      <c r="G755" s="57"/>
      <c r="H755" s="57"/>
      <c r="I755" s="57"/>
      <c r="J755" s="58"/>
      <c r="K755" s="57"/>
      <c r="L755" s="59"/>
      <c r="M755" s="60"/>
      <c r="N755" s="59"/>
      <c r="O755" s="60"/>
      <c r="P755" s="61"/>
      <c r="Q755" s="62"/>
      <c r="R755" s="60"/>
      <c r="S755" s="60"/>
      <c r="T755" s="60"/>
      <c r="U755" s="63" t="s">
        <v>22</v>
      </c>
      <c r="V755" s="60"/>
      <c r="W755" s="60"/>
      <c r="X755" s="60"/>
      <c r="Y755" s="57"/>
      <c r="Z755" s="57"/>
    </row>
    <row r="756" spans="6:26" s="26" customFormat="1" ht="16.5" customHeight="1" outlineLevel="1" x14ac:dyDescent="0.2">
      <c r="F756" s="27"/>
      <c r="G756" s="11"/>
      <c r="H756" s="28"/>
      <c r="I756" s="28"/>
      <c r="J756" s="28" t="s">
        <v>676</v>
      </c>
      <c r="K756" s="11"/>
      <c r="L756" s="29"/>
      <c r="M756" s="30"/>
      <c r="N756" s="29"/>
      <c r="O756" s="30"/>
      <c r="P756" s="31">
        <f>SUBTOTAL(9,P757:P759)</f>
        <v>0</v>
      </c>
      <c r="Q756" s="32"/>
      <c r="R756" s="33">
        <f>SUBTOTAL(9,R757:R759)</f>
        <v>0.13375627999999998</v>
      </c>
      <c r="S756" s="30"/>
      <c r="T756" s="33">
        <f>SUBTOTAL(9,T757:T759)</f>
        <v>0</v>
      </c>
      <c r="U756" s="34" t="s">
        <v>22</v>
      </c>
      <c r="V756" s="31">
        <f>SUBTOTAL(9,V757:V759)</f>
        <v>0</v>
      </c>
      <c r="W756" s="31">
        <f>SUBTOTAL(9,W757:W759)</f>
        <v>0</v>
      </c>
      <c r="Y756" s="12"/>
      <c r="Z756" s="12"/>
    </row>
    <row r="757" spans="6:26" s="35" customFormat="1" ht="24" outlineLevel="2" x14ac:dyDescent="0.2">
      <c r="F757" s="36">
        <v>1</v>
      </c>
      <c r="G757" s="37" t="s">
        <v>29</v>
      </c>
      <c r="H757" s="38" t="s">
        <v>677</v>
      </c>
      <c r="I757" s="38"/>
      <c r="J757" s="39" t="s">
        <v>678</v>
      </c>
      <c r="K757" s="37" t="s">
        <v>32</v>
      </c>
      <c r="L757" s="40">
        <v>477.70099999999996</v>
      </c>
      <c r="M757" s="41">
        <v>0</v>
      </c>
      <c r="N757" s="40">
        <f>L757*(1+M757/100)</f>
        <v>477.70099999999996</v>
      </c>
      <c r="O757" s="95"/>
      <c r="P757" s="42">
        <f>N757*O757</f>
        <v>0</v>
      </c>
      <c r="Q757" s="43">
        <v>2.7999999999999998E-4</v>
      </c>
      <c r="R757" s="44">
        <f>N757*Q757</f>
        <v>0.13375627999999998</v>
      </c>
      <c r="S757" s="43"/>
      <c r="T757" s="44">
        <f>N757*S757</f>
        <v>0</v>
      </c>
      <c r="U757" s="42">
        <v>21</v>
      </c>
      <c r="V757" s="42">
        <f>P757*(U757/100)</f>
        <v>0</v>
      </c>
      <c r="W757" s="42">
        <f>P757+V757</f>
        <v>0</v>
      </c>
      <c r="X757" s="39"/>
      <c r="Y757" s="38" t="s">
        <v>703</v>
      </c>
      <c r="Z757" s="38" t="s">
        <v>679</v>
      </c>
    </row>
    <row r="758" spans="6:26" s="45" customFormat="1" ht="11.25" outlineLevel="3" x14ac:dyDescent="0.25">
      <c r="F758" s="46"/>
      <c r="G758" s="47"/>
      <c r="H758" s="47"/>
      <c r="I758" s="47"/>
      <c r="J758" s="48" t="s">
        <v>878</v>
      </c>
      <c r="K758" s="47"/>
      <c r="L758" s="49">
        <v>477.70099999999996</v>
      </c>
      <c r="M758" s="50"/>
      <c r="N758" s="51"/>
      <c r="O758" s="50"/>
      <c r="P758" s="52"/>
      <c r="Q758" s="53"/>
      <c r="R758" s="50"/>
      <c r="S758" s="50"/>
      <c r="T758" s="50"/>
      <c r="U758" s="54" t="s">
        <v>22</v>
      </c>
      <c r="V758" s="50"/>
      <c r="W758" s="50"/>
      <c r="X758" s="48"/>
      <c r="Y758" s="47"/>
      <c r="Z758" s="47"/>
    </row>
    <row r="759" spans="6:26" s="55" customFormat="1" ht="12.75" customHeight="1" outlineLevel="2" x14ac:dyDescent="0.25">
      <c r="F759" s="56"/>
      <c r="G759" s="57"/>
      <c r="H759" s="57"/>
      <c r="I759" s="57"/>
      <c r="J759" s="58"/>
      <c r="K759" s="57"/>
      <c r="L759" s="59"/>
      <c r="M759" s="60"/>
      <c r="N759" s="59"/>
      <c r="O759" s="60"/>
      <c r="P759" s="61"/>
      <c r="Q759" s="62"/>
      <c r="R759" s="60"/>
      <c r="S759" s="60"/>
      <c r="T759" s="60"/>
      <c r="U759" s="63" t="s">
        <v>22</v>
      </c>
      <c r="V759" s="60"/>
      <c r="W759" s="60"/>
      <c r="X759" s="60"/>
      <c r="Y759" s="57"/>
      <c r="Z759" s="57"/>
    </row>
    <row r="760" spans="6:26" s="26" customFormat="1" ht="16.5" customHeight="1" outlineLevel="1" x14ac:dyDescent="0.2">
      <c r="F760" s="27"/>
      <c r="G760" s="11"/>
      <c r="H760" s="28"/>
      <c r="I760" s="28"/>
      <c r="J760" s="28" t="s">
        <v>681</v>
      </c>
      <c r="K760" s="11"/>
      <c r="L760" s="29"/>
      <c r="M760" s="30"/>
      <c r="N760" s="29"/>
      <c r="O760" s="30"/>
      <c r="P760" s="31">
        <f>SUBTOTAL(9,P761:P765)</f>
        <v>0</v>
      </c>
      <c r="Q760" s="32"/>
      <c r="R760" s="33">
        <f>SUBTOTAL(9,R761:R765)</f>
        <v>4.7000000000000002E-3</v>
      </c>
      <c r="S760" s="30"/>
      <c r="T760" s="33">
        <f>SUBTOTAL(9,T761:T765)</f>
        <v>0</v>
      </c>
      <c r="U760" s="34" t="s">
        <v>22</v>
      </c>
      <c r="V760" s="31">
        <f>SUBTOTAL(9,V761:V765)</f>
        <v>0</v>
      </c>
      <c r="W760" s="31">
        <f>SUBTOTAL(9,W761:W765)</f>
        <v>0</v>
      </c>
      <c r="Y760" s="12"/>
      <c r="Z760" s="12"/>
    </row>
    <row r="761" spans="6:26" s="35" customFormat="1" ht="12" outlineLevel="2" x14ac:dyDescent="0.2">
      <c r="F761" s="36">
        <v>1</v>
      </c>
      <c r="G761" s="37" t="s">
        <v>66</v>
      </c>
      <c r="H761" s="38" t="s">
        <v>682</v>
      </c>
      <c r="I761" s="38"/>
      <c r="J761" s="39" t="s">
        <v>683</v>
      </c>
      <c r="K761" s="37" t="s">
        <v>32</v>
      </c>
      <c r="L761" s="40">
        <v>4.7</v>
      </c>
      <c r="M761" s="41">
        <v>0</v>
      </c>
      <c r="N761" s="40">
        <f>L761*(1+M761/100)</f>
        <v>4.7</v>
      </c>
      <c r="O761" s="95"/>
      <c r="P761" s="42">
        <f>N761*O761</f>
        <v>0</v>
      </c>
      <c r="Q761" s="43">
        <v>1E-3</v>
      </c>
      <c r="R761" s="44">
        <f>N761*Q761</f>
        <v>4.7000000000000002E-3</v>
      </c>
      <c r="S761" s="43"/>
      <c r="T761" s="44">
        <f>N761*S761</f>
        <v>0</v>
      </c>
      <c r="U761" s="42">
        <v>21</v>
      </c>
      <c r="V761" s="42">
        <f>P761*(U761/100)</f>
        <v>0</v>
      </c>
      <c r="W761" s="42">
        <f>P761+V761</f>
        <v>0</v>
      </c>
      <c r="X761" s="39"/>
      <c r="Y761" s="38" t="s">
        <v>703</v>
      </c>
      <c r="Z761" s="38" t="s">
        <v>684</v>
      </c>
    </row>
    <row r="762" spans="6:26" s="45" customFormat="1" ht="11.25" outlineLevel="3" x14ac:dyDescent="0.25">
      <c r="F762" s="46"/>
      <c r="G762" s="47"/>
      <c r="H762" s="47"/>
      <c r="I762" s="47"/>
      <c r="J762" s="48" t="s">
        <v>685</v>
      </c>
      <c r="K762" s="47"/>
      <c r="L762" s="49">
        <v>4.7</v>
      </c>
      <c r="M762" s="50"/>
      <c r="N762" s="51"/>
      <c r="O762" s="50"/>
      <c r="P762" s="52"/>
      <c r="Q762" s="53"/>
      <c r="R762" s="50"/>
      <c r="S762" s="50"/>
      <c r="T762" s="50"/>
      <c r="U762" s="54" t="s">
        <v>22</v>
      </c>
      <c r="V762" s="50"/>
      <c r="W762" s="50"/>
      <c r="X762" s="48"/>
      <c r="Y762" s="47"/>
      <c r="Z762" s="47"/>
    </row>
    <row r="763" spans="6:26" s="35" customFormat="1" ht="24" outlineLevel="2" x14ac:dyDescent="0.2">
      <c r="F763" s="36">
        <v>2</v>
      </c>
      <c r="G763" s="37" t="s">
        <v>29</v>
      </c>
      <c r="H763" s="38" t="s">
        <v>686</v>
      </c>
      <c r="I763" s="38"/>
      <c r="J763" s="39" t="s">
        <v>687</v>
      </c>
      <c r="K763" s="37" t="s">
        <v>95</v>
      </c>
      <c r="L763" s="40">
        <v>1</v>
      </c>
      <c r="M763" s="41">
        <v>0</v>
      </c>
      <c r="N763" s="40">
        <f>L763*(1+M763/100)</f>
        <v>1</v>
      </c>
      <c r="O763" s="95"/>
      <c r="P763" s="42">
        <f>N763*O763</f>
        <v>0</v>
      </c>
      <c r="Q763" s="43"/>
      <c r="R763" s="44">
        <f>N763*Q763</f>
        <v>0</v>
      </c>
      <c r="S763" s="43"/>
      <c r="T763" s="44">
        <f>N763*S763</f>
        <v>0</v>
      </c>
      <c r="U763" s="42">
        <v>21</v>
      </c>
      <c r="V763" s="42">
        <f>P763*(U763/100)</f>
        <v>0</v>
      </c>
      <c r="W763" s="42">
        <f>P763+V763</f>
        <v>0</v>
      </c>
      <c r="X763" s="39"/>
      <c r="Y763" s="38" t="s">
        <v>703</v>
      </c>
      <c r="Z763" s="38" t="s">
        <v>684</v>
      </c>
    </row>
    <row r="764" spans="6:26" s="35" customFormat="1" ht="12" outlineLevel="2" x14ac:dyDescent="0.2">
      <c r="F764" s="36">
        <v>3</v>
      </c>
      <c r="G764" s="37" t="s">
        <v>29</v>
      </c>
      <c r="H764" s="38" t="s">
        <v>688</v>
      </c>
      <c r="I764" s="38"/>
      <c r="J764" s="39" t="s">
        <v>689</v>
      </c>
      <c r="K764" s="37" t="s">
        <v>319</v>
      </c>
      <c r="L764" s="40">
        <v>0.2</v>
      </c>
      <c r="M764" s="41">
        <v>0</v>
      </c>
      <c r="N764" s="40">
        <f>L764*(1+M764/100)</f>
        <v>0.2</v>
      </c>
      <c r="O764" s="95"/>
      <c r="P764" s="42">
        <f>N764*O764</f>
        <v>0</v>
      </c>
      <c r="Q764" s="43"/>
      <c r="R764" s="44">
        <f>N764*Q764</f>
        <v>0</v>
      </c>
      <c r="S764" s="43"/>
      <c r="T764" s="44">
        <f>N764*S764</f>
        <v>0</v>
      </c>
      <c r="U764" s="42">
        <v>21</v>
      </c>
      <c r="V764" s="42">
        <f>P764*(U764/100)</f>
        <v>0</v>
      </c>
      <c r="W764" s="42">
        <f>P764+V764</f>
        <v>0</v>
      </c>
      <c r="X764" s="39"/>
      <c r="Y764" s="38" t="s">
        <v>703</v>
      </c>
      <c r="Z764" s="38" t="s">
        <v>684</v>
      </c>
    </row>
    <row r="765" spans="6:26" s="55" customFormat="1" ht="12.75" customHeight="1" outlineLevel="2" x14ac:dyDescent="0.25">
      <c r="F765" s="56"/>
      <c r="G765" s="57"/>
      <c r="H765" s="57"/>
      <c r="I765" s="57"/>
      <c r="J765" s="58"/>
      <c r="K765" s="57"/>
      <c r="L765" s="59"/>
      <c r="M765" s="60"/>
      <c r="N765" s="59"/>
      <c r="O765" s="60"/>
      <c r="P765" s="61"/>
      <c r="Q765" s="62"/>
      <c r="R765" s="60"/>
      <c r="S765" s="60"/>
      <c r="T765" s="60"/>
      <c r="U765" s="63" t="s">
        <v>22</v>
      </c>
      <c r="V765" s="60"/>
      <c r="W765" s="60"/>
      <c r="X765" s="60"/>
      <c r="Y765" s="57"/>
      <c r="Z765" s="57"/>
    </row>
    <row r="766" spans="6:26" s="26" customFormat="1" ht="16.5" customHeight="1" outlineLevel="1" x14ac:dyDescent="0.2">
      <c r="F766" s="27"/>
      <c r="G766" s="11"/>
      <c r="H766" s="28"/>
      <c r="I766" s="28"/>
      <c r="J766" s="28" t="s">
        <v>694</v>
      </c>
      <c r="K766" s="11"/>
      <c r="L766" s="29"/>
      <c r="M766" s="30"/>
      <c r="N766" s="29"/>
      <c r="O766" s="30"/>
      <c r="P766" s="31">
        <f>SUBTOTAL(9,P767:P769)</f>
        <v>0</v>
      </c>
      <c r="Q766" s="32"/>
      <c r="R766" s="33">
        <f>SUBTOTAL(9,R767:R769)</f>
        <v>0</v>
      </c>
      <c r="S766" s="30"/>
      <c r="T766" s="33">
        <f>SUBTOTAL(9,T767:T769)</f>
        <v>0</v>
      </c>
      <c r="U766" s="34" t="s">
        <v>22</v>
      </c>
      <c r="V766" s="31">
        <f>SUBTOTAL(9,V767:V769)</f>
        <v>0</v>
      </c>
      <c r="W766" s="31">
        <f>SUBTOTAL(9,W767:W769)</f>
        <v>0</v>
      </c>
      <c r="Y766" s="12"/>
      <c r="Z766" s="12"/>
    </row>
    <row r="767" spans="6:26" s="35" customFormat="1" ht="12" outlineLevel="2" x14ac:dyDescent="0.2">
      <c r="F767" s="36">
        <v>1</v>
      </c>
      <c r="G767" s="37" t="s">
        <v>695</v>
      </c>
      <c r="H767" s="38" t="s">
        <v>696</v>
      </c>
      <c r="I767" s="38"/>
      <c r="J767" s="39" t="s">
        <v>697</v>
      </c>
      <c r="K767" s="37" t="s">
        <v>319</v>
      </c>
      <c r="L767" s="40">
        <v>1.5</v>
      </c>
      <c r="M767" s="41">
        <v>0</v>
      </c>
      <c r="N767" s="40">
        <f>L767*(1+M767/100)</f>
        <v>1.5</v>
      </c>
      <c r="O767" s="95"/>
      <c r="P767" s="42">
        <f>N767*O767</f>
        <v>0</v>
      </c>
      <c r="Q767" s="43"/>
      <c r="R767" s="44">
        <f>N767*Q767</f>
        <v>0</v>
      </c>
      <c r="S767" s="43"/>
      <c r="T767" s="44">
        <f>N767*S767</f>
        <v>0</v>
      </c>
      <c r="U767" s="42">
        <v>21</v>
      </c>
      <c r="V767" s="42">
        <f>P767*(U767/100)</f>
        <v>0</v>
      </c>
      <c r="W767" s="42">
        <f>P767+V767</f>
        <v>0</v>
      </c>
      <c r="X767" s="39"/>
      <c r="Y767" s="38" t="s">
        <v>703</v>
      </c>
      <c r="Z767" s="38" t="s">
        <v>698</v>
      </c>
    </row>
    <row r="768" spans="6:26" s="35" customFormat="1" ht="12" outlineLevel="2" x14ac:dyDescent="0.2">
      <c r="F768" s="36">
        <v>2</v>
      </c>
      <c r="G768" s="37" t="s">
        <v>695</v>
      </c>
      <c r="H768" s="38" t="s">
        <v>699</v>
      </c>
      <c r="I768" s="38"/>
      <c r="J768" s="39" t="s">
        <v>700</v>
      </c>
      <c r="K768" s="37" t="s">
        <v>319</v>
      </c>
      <c r="L768" s="40">
        <v>1</v>
      </c>
      <c r="M768" s="41">
        <v>0</v>
      </c>
      <c r="N768" s="40">
        <f>L768*(1+M768/100)</f>
        <v>1</v>
      </c>
      <c r="O768" s="95"/>
      <c r="P768" s="42">
        <f>N768*O768</f>
        <v>0</v>
      </c>
      <c r="Q768" s="43"/>
      <c r="R768" s="44">
        <f>N768*Q768</f>
        <v>0</v>
      </c>
      <c r="S768" s="43"/>
      <c r="T768" s="44">
        <f>N768*S768</f>
        <v>0</v>
      </c>
      <c r="U768" s="42">
        <v>21</v>
      </c>
      <c r="V768" s="42">
        <f>P768*(U768/100)</f>
        <v>0</v>
      </c>
      <c r="W768" s="42">
        <f>P768+V768</f>
        <v>0</v>
      </c>
      <c r="X768" s="39"/>
      <c r="Y768" s="38" t="s">
        <v>703</v>
      </c>
      <c r="Z768" s="38" t="s">
        <v>698</v>
      </c>
    </row>
    <row r="769" spans="6:27" s="55" customFormat="1" ht="12.75" customHeight="1" outlineLevel="2" x14ac:dyDescent="0.25">
      <c r="F769" s="56"/>
      <c r="G769" s="57"/>
      <c r="H769" s="57"/>
      <c r="I769" s="57"/>
      <c r="J769" s="58"/>
      <c r="K769" s="57"/>
      <c r="L769" s="59"/>
      <c r="M769" s="60"/>
      <c r="N769" s="59"/>
      <c r="O769" s="60"/>
      <c r="P769" s="61"/>
      <c r="Q769" s="62"/>
      <c r="R769" s="60"/>
      <c r="S769" s="60"/>
      <c r="T769" s="60"/>
      <c r="U769" s="63" t="s">
        <v>22</v>
      </c>
      <c r="V769" s="60"/>
      <c r="W769" s="60"/>
      <c r="X769" s="60"/>
      <c r="Y769" s="57"/>
      <c r="Z769" s="57"/>
    </row>
    <row r="770" spans="6:27" s="55" customFormat="1" ht="12.75" customHeight="1" outlineLevel="1" x14ac:dyDescent="0.25">
      <c r="F770" s="56"/>
      <c r="G770" s="57"/>
      <c r="H770" s="57"/>
      <c r="I770" s="57"/>
      <c r="J770" s="58"/>
      <c r="K770" s="57"/>
      <c r="L770" s="59"/>
      <c r="M770" s="60"/>
      <c r="N770" s="59"/>
      <c r="O770" s="60"/>
      <c r="P770" s="61"/>
      <c r="Q770" s="62"/>
      <c r="R770" s="60"/>
      <c r="S770" s="60"/>
      <c r="T770" s="60"/>
      <c r="U770" s="63" t="s">
        <v>22</v>
      </c>
      <c r="V770" s="60"/>
      <c r="W770" s="60"/>
      <c r="X770" s="60"/>
      <c r="Y770" s="57"/>
      <c r="Z770" s="57"/>
    </row>
    <row r="771" spans="6:27" s="15" customFormat="1" ht="18.75" customHeight="1" x14ac:dyDescent="0.2">
      <c r="F771" s="16"/>
      <c r="G771" s="17"/>
      <c r="H771" s="18"/>
      <c r="I771" s="18"/>
      <c r="J771" s="18" t="s">
        <v>879</v>
      </c>
      <c r="K771" s="17"/>
      <c r="L771" s="19"/>
      <c r="M771" s="20"/>
      <c r="N771" s="19"/>
      <c r="O771" s="20"/>
      <c r="P771" s="21">
        <f>SUBTOTAL(9,P772:P802)</f>
        <v>0</v>
      </c>
      <c r="Q771" s="22"/>
      <c r="R771" s="23">
        <f>SUBTOTAL(9,R772:R802)</f>
        <v>397.92836328395998</v>
      </c>
      <c r="S771" s="20"/>
      <c r="T771" s="23">
        <f>SUBTOTAL(9,T772:T802)</f>
        <v>0</v>
      </c>
      <c r="U771" s="24" t="s">
        <v>22</v>
      </c>
      <c r="V771" s="21">
        <f>SUBTOTAL(9,V772:V802)</f>
        <v>0</v>
      </c>
      <c r="W771" s="21">
        <f>SUBTOTAL(9,W772:W802)</f>
        <v>0</v>
      </c>
      <c r="Y771" s="25"/>
      <c r="Z771" s="25"/>
      <c r="AA771" s="15">
        <f>SUM(P772:P800)/2</f>
        <v>0</v>
      </c>
    </row>
    <row r="772" spans="6:27" s="26" customFormat="1" ht="16.5" customHeight="1" outlineLevel="1" x14ac:dyDescent="0.2">
      <c r="F772" s="27"/>
      <c r="G772" s="11"/>
      <c r="H772" s="28"/>
      <c r="I772" s="28"/>
      <c r="J772" s="28" t="s">
        <v>23</v>
      </c>
      <c r="K772" s="11"/>
      <c r="L772" s="29"/>
      <c r="M772" s="30"/>
      <c r="N772" s="29"/>
      <c r="O772" s="30"/>
      <c r="P772" s="31">
        <f>SUBTOTAL(9,P773:P774)</f>
        <v>0</v>
      </c>
      <c r="Q772" s="32"/>
      <c r="R772" s="33">
        <f>SUBTOTAL(9,R773:R774)</f>
        <v>0</v>
      </c>
      <c r="S772" s="30"/>
      <c r="T772" s="33">
        <f>SUBTOTAL(9,T773:T774)</f>
        <v>0</v>
      </c>
      <c r="U772" s="34" t="s">
        <v>22</v>
      </c>
      <c r="V772" s="31">
        <f>SUBTOTAL(9,V773:V774)</f>
        <v>0</v>
      </c>
      <c r="W772" s="31">
        <f>SUBTOTAL(9,W773:W774)</f>
        <v>0</v>
      </c>
      <c r="Y772" s="12"/>
      <c r="Z772" s="12"/>
    </row>
    <row r="773" spans="6:27" s="35" customFormat="1" ht="12" outlineLevel="2" x14ac:dyDescent="0.2">
      <c r="F773" s="36">
        <v>1</v>
      </c>
      <c r="G773" s="37" t="s">
        <v>29</v>
      </c>
      <c r="H773" s="38" t="s">
        <v>880</v>
      </c>
      <c r="I773" s="38"/>
      <c r="J773" s="39" t="s">
        <v>881</v>
      </c>
      <c r="K773" s="37" t="s">
        <v>32</v>
      </c>
      <c r="L773" s="40">
        <v>377</v>
      </c>
      <c r="M773" s="41">
        <v>0</v>
      </c>
      <c r="N773" s="40">
        <f>L773*(1+M773/100)</f>
        <v>377</v>
      </c>
      <c r="O773" s="95"/>
      <c r="P773" s="42">
        <f>N773*O773</f>
        <v>0</v>
      </c>
      <c r="Q773" s="43"/>
      <c r="R773" s="44">
        <f>N773*Q773</f>
        <v>0</v>
      </c>
      <c r="S773" s="43"/>
      <c r="T773" s="44">
        <f>N773*S773</f>
        <v>0</v>
      </c>
      <c r="U773" s="42">
        <v>21</v>
      </c>
      <c r="V773" s="42">
        <f>P773*(U773/100)</f>
        <v>0</v>
      </c>
      <c r="W773" s="42">
        <f>P773+V773</f>
        <v>0</v>
      </c>
      <c r="X773" s="39"/>
      <c r="Y773" s="38" t="s">
        <v>882</v>
      </c>
      <c r="Z773" s="38" t="s">
        <v>34</v>
      </c>
    </row>
    <row r="774" spans="6:27" s="55" customFormat="1" ht="12.75" customHeight="1" outlineLevel="2" x14ac:dyDescent="0.25">
      <c r="F774" s="56"/>
      <c r="G774" s="57"/>
      <c r="H774" s="57"/>
      <c r="I774" s="57"/>
      <c r="J774" s="58"/>
      <c r="K774" s="57"/>
      <c r="L774" s="59"/>
      <c r="M774" s="60"/>
      <c r="N774" s="59"/>
      <c r="O774" s="60"/>
      <c r="P774" s="61"/>
      <c r="Q774" s="62"/>
      <c r="R774" s="60"/>
      <c r="S774" s="60"/>
      <c r="T774" s="60"/>
      <c r="U774" s="63" t="s">
        <v>22</v>
      </c>
      <c r="V774" s="60"/>
      <c r="W774" s="60"/>
      <c r="X774" s="60"/>
      <c r="Y774" s="57"/>
      <c r="Z774" s="57"/>
    </row>
    <row r="775" spans="6:27" s="26" customFormat="1" ht="16.5" customHeight="1" outlineLevel="1" x14ac:dyDescent="0.2">
      <c r="F775" s="27"/>
      <c r="G775" s="11"/>
      <c r="H775" s="28"/>
      <c r="I775" s="28"/>
      <c r="J775" s="28" t="s">
        <v>171</v>
      </c>
      <c r="K775" s="11"/>
      <c r="L775" s="29"/>
      <c r="M775" s="30"/>
      <c r="N775" s="29"/>
      <c r="O775" s="30"/>
      <c r="P775" s="31">
        <f>SUBTOTAL(9,P776:P791)</f>
        <v>0</v>
      </c>
      <c r="Q775" s="32"/>
      <c r="R775" s="33">
        <f>SUBTOTAL(9,R776:R791)</f>
        <v>381.39356328395996</v>
      </c>
      <c r="S775" s="30"/>
      <c r="T775" s="33">
        <f>SUBTOTAL(9,T776:T791)</f>
        <v>0</v>
      </c>
      <c r="U775" s="34" t="s">
        <v>22</v>
      </c>
      <c r="V775" s="31">
        <f>SUBTOTAL(9,V776:V791)</f>
        <v>0</v>
      </c>
      <c r="W775" s="31">
        <f>SUBTOTAL(9,W776:W791)</f>
        <v>0</v>
      </c>
      <c r="Y775" s="12"/>
      <c r="Z775" s="12"/>
    </row>
    <row r="776" spans="6:27" s="35" customFormat="1" ht="12" outlineLevel="2" x14ac:dyDescent="0.2">
      <c r="F776" s="36">
        <v>1</v>
      </c>
      <c r="G776" s="37" t="s">
        <v>29</v>
      </c>
      <c r="H776" s="38" t="s">
        <v>883</v>
      </c>
      <c r="I776" s="38"/>
      <c r="J776" s="39" t="s">
        <v>884</v>
      </c>
      <c r="K776" s="37" t="s">
        <v>32</v>
      </c>
      <c r="L776" s="40">
        <v>6</v>
      </c>
      <c r="M776" s="41">
        <v>0</v>
      </c>
      <c r="N776" s="40">
        <f>L776*(1+M776/100)</f>
        <v>6</v>
      </c>
      <c r="O776" s="95"/>
      <c r="P776" s="42">
        <f>N776*O776</f>
        <v>0</v>
      </c>
      <c r="Q776" s="43">
        <v>0.23</v>
      </c>
      <c r="R776" s="44">
        <f>N776*Q776</f>
        <v>1.3800000000000001</v>
      </c>
      <c r="S776" s="43"/>
      <c r="T776" s="44">
        <f>N776*S776</f>
        <v>0</v>
      </c>
      <c r="U776" s="42">
        <v>21</v>
      </c>
      <c r="V776" s="42">
        <f>P776*(U776/100)</f>
        <v>0</v>
      </c>
      <c r="W776" s="42">
        <f>P776+V776</f>
        <v>0</v>
      </c>
      <c r="X776" s="39"/>
      <c r="Y776" s="38" t="s">
        <v>882</v>
      </c>
      <c r="Z776" s="38" t="s">
        <v>174</v>
      </c>
    </row>
    <row r="777" spans="6:27" s="45" customFormat="1" ht="11.25" outlineLevel="3" x14ac:dyDescent="0.25">
      <c r="F777" s="46"/>
      <c r="G777" s="47"/>
      <c r="H777" s="47"/>
      <c r="I777" s="47"/>
      <c r="J777" s="48" t="s">
        <v>885</v>
      </c>
      <c r="K777" s="47"/>
      <c r="L777" s="49">
        <v>6</v>
      </c>
      <c r="M777" s="50"/>
      <c r="N777" s="51"/>
      <c r="O777" s="50"/>
      <c r="P777" s="52"/>
      <c r="Q777" s="53"/>
      <c r="R777" s="50"/>
      <c r="S777" s="50"/>
      <c r="T777" s="50"/>
      <c r="U777" s="54" t="s">
        <v>22</v>
      </c>
      <c r="V777" s="50"/>
      <c r="W777" s="50"/>
      <c r="X777" s="48"/>
      <c r="Y777" s="47"/>
      <c r="Z777" s="47"/>
    </row>
    <row r="778" spans="6:27" s="35" customFormat="1" ht="12" outlineLevel="2" x14ac:dyDescent="0.2">
      <c r="F778" s="36">
        <v>2</v>
      </c>
      <c r="G778" s="37" t="s">
        <v>29</v>
      </c>
      <c r="H778" s="38" t="s">
        <v>886</v>
      </c>
      <c r="I778" s="38"/>
      <c r="J778" s="39" t="s">
        <v>887</v>
      </c>
      <c r="K778" s="37" t="s">
        <v>32</v>
      </c>
      <c r="L778" s="40">
        <v>377</v>
      </c>
      <c r="M778" s="41">
        <v>0</v>
      </c>
      <c r="N778" s="40">
        <f>L778*(1+M778/100)</f>
        <v>377</v>
      </c>
      <c r="O778" s="95"/>
      <c r="P778" s="42">
        <f>N778*O778</f>
        <v>0</v>
      </c>
      <c r="Q778" s="43">
        <v>0.34499999999999997</v>
      </c>
      <c r="R778" s="44">
        <f>N778*Q778</f>
        <v>130.065</v>
      </c>
      <c r="S778" s="43"/>
      <c r="T778" s="44">
        <f>N778*S778</f>
        <v>0</v>
      </c>
      <c r="U778" s="42">
        <v>21</v>
      </c>
      <c r="V778" s="42">
        <f>P778*(U778/100)</f>
        <v>0</v>
      </c>
      <c r="W778" s="42">
        <f>P778+V778</f>
        <v>0</v>
      </c>
      <c r="X778" s="39"/>
      <c r="Y778" s="38" t="s">
        <v>882</v>
      </c>
      <c r="Z778" s="38" t="s">
        <v>174</v>
      </c>
    </row>
    <row r="779" spans="6:27" s="35" customFormat="1" ht="12" outlineLevel="2" x14ac:dyDescent="0.2">
      <c r="F779" s="36">
        <v>3</v>
      </c>
      <c r="G779" s="37" t="s">
        <v>29</v>
      </c>
      <c r="H779" s="38" t="s">
        <v>888</v>
      </c>
      <c r="I779" s="38"/>
      <c r="J779" s="39" t="s">
        <v>889</v>
      </c>
      <c r="K779" s="37" t="s">
        <v>32</v>
      </c>
      <c r="L779" s="40">
        <v>6</v>
      </c>
      <c r="M779" s="41">
        <v>0</v>
      </c>
      <c r="N779" s="40">
        <f>L779*(1+M779/100)</f>
        <v>6</v>
      </c>
      <c r="O779" s="95"/>
      <c r="P779" s="42">
        <f>N779*O779</f>
        <v>0</v>
      </c>
      <c r="Q779" s="43">
        <v>0.19800000000000001</v>
      </c>
      <c r="R779" s="44">
        <f>N779*Q779</f>
        <v>1.1880000000000002</v>
      </c>
      <c r="S779" s="43"/>
      <c r="T779" s="44">
        <f>N779*S779</f>
        <v>0</v>
      </c>
      <c r="U779" s="42">
        <v>21</v>
      </c>
      <c r="V779" s="42">
        <f>P779*(U779/100)</f>
        <v>0</v>
      </c>
      <c r="W779" s="42">
        <f>P779+V779</f>
        <v>0</v>
      </c>
      <c r="X779" s="39"/>
      <c r="Y779" s="38" t="s">
        <v>882</v>
      </c>
      <c r="Z779" s="38" t="s">
        <v>174</v>
      </c>
    </row>
    <row r="780" spans="6:27" s="45" customFormat="1" ht="11.25" outlineLevel="3" x14ac:dyDescent="0.25">
      <c r="F780" s="46"/>
      <c r="G780" s="47"/>
      <c r="H780" s="47"/>
      <c r="I780" s="47"/>
      <c r="J780" s="48" t="s">
        <v>885</v>
      </c>
      <c r="K780" s="47"/>
      <c r="L780" s="49">
        <v>6</v>
      </c>
      <c r="M780" s="50"/>
      <c r="N780" s="51"/>
      <c r="O780" s="50"/>
      <c r="P780" s="52"/>
      <c r="Q780" s="53"/>
      <c r="R780" s="50"/>
      <c r="S780" s="50"/>
      <c r="T780" s="50"/>
      <c r="U780" s="54" t="s">
        <v>22</v>
      </c>
      <c r="V780" s="50"/>
      <c r="W780" s="50"/>
      <c r="X780" s="48"/>
      <c r="Y780" s="47"/>
      <c r="Z780" s="47"/>
    </row>
    <row r="781" spans="6:27" s="35" customFormat="1" ht="12" outlineLevel="2" x14ac:dyDescent="0.2">
      <c r="F781" s="36">
        <v>4</v>
      </c>
      <c r="G781" s="37" t="s">
        <v>29</v>
      </c>
      <c r="H781" s="38" t="s">
        <v>890</v>
      </c>
      <c r="I781" s="38"/>
      <c r="J781" s="39" t="s">
        <v>891</v>
      </c>
      <c r="K781" s="37" t="s">
        <v>32</v>
      </c>
      <c r="L781" s="40">
        <v>6</v>
      </c>
      <c r="M781" s="41">
        <v>0</v>
      </c>
      <c r="N781" s="40">
        <f>L781*(1+M781/100)</f>
        <v>6</v>
      </c>
      <c r="O781" s="95"/>
      <c r="P781" s="42">
        <f>N781*O781</f>
        <v>0</v>
      </c>
      <c r="Q781" s="43">
        <v>6.9000000000000006E-2</v>
      </c>
      <c r="R781" s="44">
        <f>N781*Q781</f>
        <v>0.41400000000000003</v>
      </c>
      <c r="S781" s="43"/>
      <c r="T781" s="44">
        <f>N781*S781</f>
        <v>0</v>
      </c>
      <c r="U781" s="42">
        <v>21</v>
      </c>
      <c r="V781" s="42">
        <f>P781*(U781/100)</f>
        <v>0</v>
      </c>
      <c r="W781" s="42">
        <f>P781+V781</f>
        <v>0</v>
      </c>
      <c r="X781" s="39"/>
      <c r="Y781" s="38" t="s">
        <v>882</v>
      </c>
      <c r="Z781" s="38" t="s">
        <v>174</v>
      </c>
    </row>
    <row r="782" spans="6:27" s="45" customFormat="1" ht="11.25" outlineLevel="3" x14ac:dyDescent="0.25">
      <c r="F782" s="46"/>
      <c r="G782" s="47"/>
      <c r="H782" s="47"/>
      <c r="I782" s="47"/>
      <c r="J782" s="48" t="s">
        <v>885</v>
      </c>
      <c r="K782" s="47"/>
      <c r="L782" s="49">
        <v>6</v>
      </c>
      <c r="M782" s="50"/>
      <c r="N782" s="51"/>
      <c r="O782" s="50"/>
      <c r="P782" s="52"/>
      <c r="Q782" s="53"/>
      <c r="R782" s="50"/>
      <c r="S782" s="50"/>
      <c r="T782" s="50"/>
      <c r="U782" s="54" t="s">
        <v>22</v>
      </c>
      <c r="V782" s="50"/>
      <c r="W782" s="50"/>
      <c r="X782" s="48"/>
      <c r="Y782" s="47"/>
      <c r="Z782" s="47"/>
    </row>
    <row r="783" spans="6:27" s="35" customFormat="1" ht="12" outlineLevel="2" x14ac:dyDescent="0.2">
      <c r="F783" s="36">
        <v>5</v>
      </c>
      <c r="G783" s="37" t="s">
        <v>29</v>
      </c>
      <c r="H783" s="38" t="s">
        <v>892</v>
      </c>
      <c r="I783" s="38"/>
      <c r="J783" s="39" t="s">
        <v>893</v>
      </c>
      <c r="K783" s="37" t="s">
        <v>32</v>
      </c>
      <c r="L783" s="40">
        <v>377</v>
      </c>
      <c r="M783" s="41">
        <v>0</v>
      </c>
      <c r="N783" s="40">
        <f>L783*(1+M783/100)</f>
        <v>377</v>
      </c>
      <c r="O783" s="95"/>
      <c r="P783" s="42">
        <f>N783*O783</f>
        <v>0</v>
      </c>
      <c r="Q783" s="43">
        <v>0.36924000000000001</v>
      </c>
      <c r="R783" s="44">
        <f>N783*Q783</f>
        <v>139.20348000000001</v>
      </c>
      <c r="S783" s="43"/>
      <c r="T783" s="44">
        <f>N783*S783</f>
        <v>0</v>
      </c>
      <c r="U783" s="42">
        <v>21</v>
      </c>
      <c r="V783" s="42">
        <f>P783*(U783/100)</f>
        <v>0</v>
      </c>
      <c r="W783" s="42">
        <f>P783+V783</f>
        <v>0</v>
      </c>
      <c r="X783" s="39"/>
      <c r="Y783" s="38" t="s">
        <v>882</v>
      </c>
      <c r="Z783" s="38" t="s">
        <v>174</v>
      </c>
    </row>
    <row r="784" spans="6:27" s="35" customFormat="1" ht="12" outlineLevel="2" x14ac:dyDescent="0.2">
      <c r="F784" s="36">
        <v>6</v>
      </c>
      <c r="G784" s="37" t="s">
        <v>66</v>
      </c>
      <c r="H784" s="38" t="s">
        <v>894</v>
      </c>
      <c r="I784" s="38"/>
      <c r="J784" s="39" t="s">
        <v>895</v>
      </c>
      <c r="K784" s="37" t="s">
        <v>32</v>
      </c>
      <c r="L784" s="40">
        <v>6</v>
      </c>
      <c r="M784" s="41">
        <v>2</v>
      </c>
      <c r="N784" s="40">
        <f>L784*(1+M784/100)</f>
        <v>6.12</v>
      </c>
      <c r="O784" s="95"/>
      <c r="P784" s="42">
        <f>N784*O784</f>
        <v>0</v>
      </c>
      <c r="Q784" s="43">
        <v>0.13100000000000001</v>
      </c>
      <c r="R784" s="44">
        <f>N784*Q784</f>
        <v>0.8017200000000001</v>
      </c>
      <c r="S784" s="43"/>
      <c r="T784" s="44">
        <f>N784*S784</f>
        <v>0</v>
      </c>
      <c r="U784" s="42">
        <v>21</v>
      </c>
      <c r="V784" s="42">
        <f>P784*(U784/100)</f>
        <v>0</v>
      </c>
      <c r="W784" s="42">
        <f>P784+V784</f>
        <v>0</v>
      </c>
      <c r="X784" s="39"/>
      <c r="Y784" s="38" t="s">
        <v>882</v>
      </c>
      <c r="Z784" s="38" t="s">
        <v>174</v>
      </c>
    </row>
    <row r="785" spans="6:26" s="35" customFormat="1" ht="12" outlineLevel="2" x14ac:dyDescent="0.2">
      <c r="F785" s="36">
        <v>7</v>
      </c>
      <c r="G785" s="37" t="s">
        <v>66</v>
      </c>
      <c r="H785" s="38" t="s">
        <v>896</v>
      </c>
      <c r="I785" s="38"/>
      <c r="J785" s="39" t="s">
        <v>897</v>
      </c>
      <c r="K785" s="37" t="s">
        <v>32</v>
      </c>
      <c r="L785" s="40">
        <v>377</v>
      </c>
      <c r="M785" s="41">
        <v>1</v>
      </c>
      <c r="N785" s="40">
        <f>L785*(1+M785/100)</f>
        <v>380.77</v>
      </c>
      <c r="O785" s="95"/>
      <c r="P785" s="42">
        <f>N785*O785</f>
        <v>0</v>
      </c>
      <c r="Q785" s="43">
        <v>0.13500000000000001</v>
      </c>
      <c r="R785" s="44">
        <f>N785*Q785</f>
        <v>51.403950000000002</v>
      </c>
      <c r="S785" s="43"/>
      <c r="T785" s="44">
        <f>N785*S785</f>
        <v>0</v>
      </c>
      <c r="U785" s="42">
        <v>21</v>
      </c>
      <c r="V785" s="42">
        <f>P785*(U785/100)</f>
        <v>0</v>
      </c>
      <c r="W785" s="42">
        <f>P785+V785</f>
        <v>0</v>
      </c>
      <c r="X785" s="39"/>
      <c r="Y785" s="38" t="s">
        <v>882</v>
      </c>
      <c r="Z785" s="38" t="s">
        <v>174</v>
      </c>
    </row>
    <row r="786" spans="6:26" s="35" customFormat="1" ht="12" outlineLevel="2" x14ac:dyDescent="0.2">
      <c r="F786" s="36">
        <v>8</v>
      </c>
      <c r="G786" s="37" t="s">
        <v>29</v>
      </c>
      <c r="H786" s="38" t="s">
        <v>898</v>
      </c>
      <c r="I786" s="38"/>
      <c r="J786" s="39" t="s">
        <v>899</v>
      </c>
      <c r="K786" s="37" t="s">
        <v>32</v>
      </c>
      <c r="L786" s="40">
        <v>6</v>
      </c>
      <c r="M786" s="41">
        <v>0</v>
      </c>
      <c r="N786" s="40">
        <f>L786*(1+M786/100)</f>
        <v>6</v>
      </c>
      <c r="O786" s="95"/>
      <c r="P786" s="42">
        <f>N786*O786</f>
        <v>0</v>
      </c>
      <c r="Q786" s="43">
        <v>8.4250000000000005E-2</v>
      </c>
      <c r="R786" s="44">
        <f>N786*Q786</f>
        <v>0.50550000000000006</v>
      </c>
      <c r="S786" s="43"/>
      <c r="T786" s="44">
        <f>N786*S786</f>
        <v>0</v>
      </c>
      <c r="U786" s="42">
        <v>21</v>
      </c>
      <c r="V786" s="42">
        <f>P786*(U786/100)</f>
        <v>0</v>
      </c>
      <c r="W786" s="42">
        <f>P786+V786</f>
        <v>0</v>
      </c>
      <c r="X786" s="39"/>
      <c r="Y786" s="38" t="s">
        <v>882</v>
      </c>
      <c r="Z786" s="38" t="s">
        <v>174</v>
      </c>
    </row>
    <row r="787" spans="6:26" s="45" customFormat="1" ht="11.25" outlineLevel="3" x14ac:dyDescent="0.25">
      <c r="F787" s="46"/>
      <c r="G787" s="47"/>
      <c r="H787" s="47"/>
      <c r="I787" s="47"/>
      <c r="J787" s="48" t="s">
        <v>885</v>
      </c>
      <c r="K787" s="47"/>
      <c r="L787" s="49">
        <v>6</v>
      </c>
      <c r="M787" s="50"/>
      <c r="N787" s="51"/>
      <c r="O787" s="50"/>
      <c r="P787" s="52"/>
      <c r="Q787" s="53"/>
      <c r="R787" s="50"/>
      <c r="S787" s="50"/>
      <c r="T787" s="50"/>
      <c r="U787" s="54" t="s">
        <v>22</v>
      </c>
      <c r="V787" s="50"/>
      <c r="W787" s="50"/>
      <c r="X787" s="48"/>
      <c r="Y787" s="47"/>
      <c r="Z787" s="47"/>
    </row>
    <row r="788" spans="6:26" s="35" customFormat="1" ht="24" outlineLevel="2" x14ac:dyDescent="0.2">
      <c r="F788" s="36">
        <v>9</v>
      </c>
      <c r="G788" s="37" t="s">
        <v>29</v>
      </c>
      <c r="H788" s="38" t="s">
        <v>900</v>
      </c>
      <c r="I788" s="38"/>
      <c r="J788" s="39" t="s">
        <v>901</v>
      </c>
      <c r="K788" s="37" t="s">
        <v>32</v>
      </c>
      <c r="L788" s="40">
        <v>377</v>
      </c>
      <c r="M788" s="41">
        <v>0</v>
      </c>
      <c r="N788" s="40">
        <f>L788*(1+M788/100)</f>
        <v>377</v>
      </c>
      <c r="O788" s="95"/>
      <c r="P788" s="42">
        <f>N788*O788</f>
        <v>0</v>
      </c>
      <c r="Q788" s="43">
        <v>0.14610000000000001</v>
      </c>
      <c r="R788" s="44">
        <f>N788*Q788</f>
        <v>55.079700000000003</v>
      </c>
      <c r="S788" s="43"/>
      <c r="T788" s="44">
        <f>N788*S788</f>
        <v>0</v>
      </c>
      <c r="U788" s="42">
        <v>21</v>
      </c>
      <c r="V788" s="42">
        <f>P788*(U788/100)</f>
        <v>0</v>
      </c>
      <c r="W788" s="42">
        <f>P788+V788</f>
        <v>0</v>
      </c>
      <c r="X788" s="39"/>
      <c r="Y788" s="38" t="s">
        <v>882</v>
      </c>
      <c r="Z788" s="38" t="s">
        <v>174</v>
      </c>
    </row>
    <row r="789" spans="6:26" s="35" customFormat="1" ht="12" outlineLevel="2" x14ac:dyDescent="0.2">
      <c r="F789" s="36">
        <v>10</v>
      </c>
      <c r="G789" s="37" t="s">
        <v>29</v>
      </c>
      <c r="H789" s="38" t="s">
        <v>245</v>
      </c>
      <c r="I789" s="38"/>
      <c r="J789" s="39" t="s">
        <v>246</v>
      </c>
      <c r="K789" s="37" t="s">
        <v>52</v>
      </c>
      <c r="L789" s="40">
        <v>1.1780999999999999</v>
      </c>
      <c r="M789" s="41">
        <v>8</v>
      </c>
      <c r="N789" s="40">
        <f>L789*(1+M789/100)</f>
        <v>1.272348</v>
      </c>
      <c r="O789" s="95"/>
      <c r="P789" s="42">
        <f>N789*O789</f>
        <v>0</v>
      </c>
      <c r="Q789" s="43">
        <v>1.06277</v>
      </c>
      <c r="R789" s="44">
        <f>N789*Q789</f>
        <v>1.3522132839600001</v>
      </c>
      <c r="S789" s="43"/>
      <c r="T789" s="44">
        <f>N789*S789</f>
        <v>0</v>
      </c>
      <c r="U789" s="42">
        <v>21</v>
      </c>
      <c r="V789" s="42">
        <f>P789*(U789/100)</f>
        <v>0</v>
      </c>
      <c r="W789" s="42">
        <f>P789+V789</f>
        <v>0</v>
      </c>
      <c r="X789" s="39"/>
      <c r="Y789" s="38" t="s">
        <v>882</v>
      </c>
      <c r="Z789" s="38" t="s">
        <v>174</v>
      </c>
    </row>
    <row r="790" spans="6:26" s="45" customFormat="1" ht="11.25" outlineLevel="3" x14ac:dyDescent="0.25">
      <c r="F790" s="46"/>
      <c r="G790" s="47"/>
      <c r="H790" s="47"/>
      <c r="I790" s="47"/>
      <c r="J790" s="48" t="s">
        <v>902</v>
      </c>
      <c r="K790" s="47"/>
      <c r="L790" s="49">
        <v>1.1780999999999999</v>
      </c>
      <c r="M790" s="50"/>
      <c r="N790" s="51"/>
      <c r="O790" s="50"/>
      <c r="P790" s="52"/>
      <c r="Q790" s="53"/>
      <c r="R790" s="50"/>
      <c r="S790" s="50"/>
      <c r="T790" s="50"/>
      <c r="U790" s="54" t="s">
        <v>22</v>
      </c>
      <c r="V790" s="50"/>
      <c r="W790" s="50"/>
      <c r="X790" s="48"/>
      <c r="Y790" s="47"/>
      <c r="Z790" s="47"/>
    </row>
    <row r="791" spans="6:26" s="55" customFormat="1" ht="12.75" customHeight="1" outlineLevel="2" x14ac:dyDescent="0.25">
      <c r="F791" s="56"/>
      <c r="G791" s="57"/>
      <c r="H791" s="57"/>
      <c r="I791" s="57"/>
      <c r="J791" s="58"/>
      <c r="K791" s="57"/>
      <c r="L791" s="59"/>
      <c r="M791" s="60"/>
      <c r="N791" s="59"/>
      <c r="O791" s="60"/>
      <c r="P791" s="61"/>
      <c r="Q791" s="62"/>
      <c r="R791" s="60"/>
      <c r="S791" s="60"/>
      <c r="T791" s="60"/>
      <c r="U791" s="63" t="s">
        <v>22</v>
      </c>
      <c r="V791" s="60"/>
      <c r="W791" s="60"/>
      <c r="X791" s="60"/>
      <c r="Y791" s="57"/>
      <c r="Z791" s="57"/>
    </row>
    <row r="792" spans="6:26" s="26" customFormat="1" ht="16.5" customHeight="1" outlineLevel="1" x14ac:dyDescent="0.2">
      <c r="F792" s="27"/>
      <c r="G792" s="11"/>
      <c r="H792" s="28"/>
      <c r="I792" s="28"/>
      <c r="J792" s="28" t="s">
        <v>178</v>
      </c>
      <c r="K792" s="11"/>
      <c r="L792" s="29"/>
      <c r="M792" s="30"/>
      <c r="N792" s="29"/>
      <c r="O792" s="30"/>
      <c r="P792" s="31">
        <f>SUBTOTAL(9,P793:P794)</f>
        <v>0</v>
      </c>
      <c r="Q792" s="32"/>
      <c r="R792" s="33">
        <f>SUBTOTAL(9,R793:R794)</f>
        <v>16.534800000000001</v>
      </c>
      <c r="S792" s="30"/>
      <c r="T792" s="33">
        <f>SUBTOTAL(9,T793:T794)</f>
        <v>0</v>
      </c>
      <c r="U792" s="34" t="s">
        <v>22</v>
      </c>
      <c r="V792" s="31">
        <f>SUBTOTAL(9,V793:V794)</f>
        <v>0</v>
      </c>
      <c r="W792" s="31">
        <f>SUBTOTAL(9,W793:W794)</f>
        <v>0</v>
      </c>
      <c r="Y792" s="12"/>
      <c r="Z792" s="12"/>
    </row>
    <row r="793" spans="6:26" s="35" customFormat="1" ht="12" outlineLevel="2" x14ac:dyDescent="0.2">
      <c r="F793" s="36">
        <v>1</v>
      </c>
      <c r="G793" s="37" t="s">
        <v>29</v>
      </c>
      <c r="H793" s="38" t="s">
        <v>903</v>
      </c>
      <c r="I793" s="38"/>
      <c r="J793" s="39" t="s">
        <v>904</v>
      </c>
      <c r="K793" s="37" t="s">
        <v>32</v>
      </c>
      <c r="L793" s="40">
        <v>36</v>
      </c>
      <c r="M793" s="41">
        <v>0</v>
      </c>
      <c r="N793" s="40">
        <f>L793*(1+M793/100)</f>
        <v>36</v>
      </c>
      <c r="O793" s="95"/>
      <c r="P793" s="42">
        <f>N793*O793</f>
        <v>0</v>
      </c>
      <c r="Q793" s="43">
        <v>0.45929999999999999</v>
      </c>
      <c r="R793" s="44">
        <f>N793*Q793</f>
        <v>16.534800000000001</v>
      </c>
      <c r="S793" s="43"/>
      <c r="T793" s="44">
        <f>N793*S793</f>
        <v>0</v>
      </c>
      <c r="U793" s="42">
        <v>21</v>
      </c>
      <c r="V793" s="42">
        <f>P793*(U793/100)</f>
        <v>0</v>
      </c>
      <c r="W793" s="42">
        <f>P793+V793</f>
        <v>0</v>
      </c>
      <c r="X793" s="39"/>
      <c r="Y793" s="38" t="s">
        <v>882</v>
      </c>
      <c r="Z793" s="38" t="s">
        <v>182</v>
      </c>
    </row>
    <row r="794" spans="6:26" s="55" customFormat="1" ht="12.75" customHeight="1" outlineLevel="2" x14ac:dyDescent="0.25">
      <c r="F794" s="56"/>
      <c r="G794" s="57"/>
      <c r="H794" s="57"/>
      <c r="I794" s="57"/>
      <c r="J794" s="58"/>
      <c r="K794" s="57"/>
      <c r="L794" s="59"/>
      <c r="M794" s="60"/>
      <c r="N794" s="59"/>
      <c r="O794" s="60"/>
      <c r="P794" s="61"/>
      <c r="Q794" s="62"/>
      <c r="R794" s="60"/>
      <c r="S794" s="60"/>
      <c r="T794" s="60"/>
      <c r="U794" s="63" t="s">
        <v>22</v>
      </c>
      <c r="V794" s="60"/>
      <c r="W794" s="60"/>
      <c r="X794" s="60"/>
      <c r="Y794" s="57"/>
      <c r="Z794" s="57"/>
    </row>
    <row r="795" spans="6:26" s="26" customFormat="1" ht="16.5" customHeight="1" outlineLevel="1" x14ac:dyDescent="0.2">
      <c r="F795" s="27"/>
      <c r="G795" s="11"/>
      <c r="H795" s="28"/>
      <c r="I795" s="28"/>
      <c r="J795" s="28" t="s">
        <v>296</v>
      </c>
      <c r="K795" s="11"/>
      <c r="L795" s="29"/>
      <c r="M795" s="30"/>
      <c r="N795" s="29"/>
      <c r="O795" s="30"/>
      <c r="P795" s="31">
        <f>SUBTOTAL(9,P796:P797)</f>
        <v>0</v>
      </c>
      <c r="Q795" s="32"/>
      <c r="R795" s="33">
        <f>SUBTOTAL(9,R796:R797)</f>
        <v>0</v>
      </c>
      <c r="S795" s="30"/>
      <c r="T795" s="33">
        <f>SUBTOTAL(9,T796:T797)</f>
        <v>0</v>
      </c>
      <c r="U795" s="34" t="s">
        <v>22</v>
      </c>
      <c r="V795" s="31">
        <f>SUBTOTAL(9,V796:V797)</f>
        <v>0</v>
      </c>
      <c r="W795" s="31">
        <f>SUBTOTAL(9,W796:W797)</f>
        <v>0</v>
      </c>
      <c r="Y795" s="12"/>
      <c r="Z795" s="12"/>
    </row>
    <row r="796" spans="6:26" s="35" customFormat="1" ht="12" outlineLevel="2" x14ac:dyDescent="0.2">
      <c r="F796" s="36">
        <v>1</v>
      </c>
      <c r="G796" s="37" t="s">
        <v>29</v>
      </c>
      <c r="H796" s="38" t="s">
        <v>905</v>
      </c>
      <c r="I796" s="38"/>
      <c r="J796" s="39" t="s">
        <v>906</v>
      </c>
      <c r="K796" s="37" t="s">
        <v>52</v>
      </c>
      <c r="L796" s="40">
        <v>397.92836328395998</v>
      </c>
      <c r="M796" s="41">
        <v>0</v>
      </c>
      <c r="N796" s="40">
        <f>L796*(1+M796/100)</f>
        <v>397.92836328395998</v>
      </c>
      <c r="O796" s="95"/>
      <c r="P796" s="42">
        <f>N796*O796</f>
        <v>0</v>
      </c>
      <c r="Q796" s="43"/>
      <c r="R796" s="44">
        <f>N796*Q796</f>
        <v>0</v>
      </c>
      <c r="S796" s="43"/>
      <c r="T796" s="44">
        <f>N796*S796</f>
        <v>0</v>
      </c>
      <c r="U796" s="42">
        <v>21</v>
      </c>
      <c r="V796" s="42">
        <f>P796*(U796/100)</f>
        <v>0</v>
      </c>
      <c r="W796" s="42">
        <f>P796+V796</f>
        <v>0</v>
      </c>
      <c r="X796" s="39"/>
      <c r="Y796" s="38" t="s">
        <v>882</v>
      </c>
      <c r="Z796" s="38" t="s">
        <v>299</v>
      </c>
    </row>
    <row r="797" spans="6:26" s="55" customFormat="1" ht="12.75" customHeight="1" outlineLevel="2" x14ac:dyDescent="0.25">
      <c r="F797" s="56"/>
      <c r="G797" s="57"/>
      <c r="H797" s="57"/>
      <c r="I797" s="57"/>
      <c r="J797" s="58"/>
      <c r="K797" s="57"/>
      <c r="L797" s="59"/>
      <c r="M797" s="60"/>
      <c r="N797" s="59"/>
      <c r="O797" s="60"/>
      <c r="P797" s="61"/>
      <c r="Q797" s="62"/>
      <c r="R797" s="60"/>
      <c r="S797" s="60"/>
      <c r="T797" s="60"/>
      <c r="U797" s="63" t="s">
        <v>22</v>
      </c>
      <c r="V797" s="60"/>
      <c r="W797" s="60"/>
      <c r="X797" s="60"/>
      <c r="Y797" s="57"/>
      <c r="Z797" s="57"/>
    </row>
    <row r="798" spans="6:26" s="26" customFormat="1" ht="16.5" customHeight="1" outlineLevel="1" x14ac:dyDescent="0.2">
      <c r="F798" s="27"/>
      <c r="G798" s="11"/>
      <c r="H798" s="28"/>
      <c r="I798" s="28"/>
      <c r="J798" s="28" t="s">
        <v>694</v>
      </c>
      <c r="K798" s="11"/>
      <c r="L798" s="29"/>
      <c r="M798" s="30"/>
      <c r="N798" s="29"/>
      <c r="O798" s="30"/>
      <c r="P798" s="31">
        <f>SUBTOTAL(9,P799:P801)</f>
        <v>0</v>
      </c>
      <c r="Q798" s="32"/>
      <c r="R798" s="33">
        <f>SUBTOTAL(9,R799:R801)</f>
        <v>0</v>
      </c>
      <c r="S798" s="30"/>
      <c r="T798" s="33">
        <f>SUBTOTAL(9,T799:T801)</f>
        <v>0</v>
      </c>
      <c r="U798" s="34" t="s">
        <v>22</v>
      </c>
      <c r="V798" s="31">
        <f>SUBTOTAL(9,V799:V801)</f>
        <v>0</v>
      </c>
      <c r="W798" s="31">
        <f>SUBTOTAL(9,W799:W801)</f>
        <v>0</v>
      </c>
      <c r="Y798" s="12"/>
      <c r="Z798" s="12"/>
    </row>
    <row r="799" spans="6:26" s="35" customFormat="1" ht="12" outlineLevel="2" x14ac:dyDescent="0.2">
      <c r="F799" s="36">
        <v>1</v>
      </c>
      <c r="G799" s="37" t="s">
        <v>695</v>
      </c>
      <c r="H799" s="38" t="s">
        <v>696</v>
      </c>
      <c r="I799" s="38"/>
      <c r="J799" s="39" t="s">
        <v>697</v>
      </c>
      <c r="K799" s="37" t="s">
        <v>319</v>
      </c>
      <c r="L799" s="40">
        <v>1.5</v>
      </c>
      <c r="M799" s="41">
        <v>0</v>
      </c>
      <c r="N799" s="40">
        <f>L799*(1+M799/100)</f>
        <v>1.5</v>
      </c>
      <c r="O799" s="95"/>
      <c r="P799" s="42">
        <f>N799*O799</f>
        <v>0</v>
      </c>
      <c r="Q799" s="43"/>
      <c r="R799" s="44">
        <f>N799*Q799</f>
        <v>0</v>
      </c>
      <c r="S799" s="43"/>
      <c r="T799" s="44">
        <f>N799*S799</f>
        <v>0</v>
      </c>
      <c r="U799" s="42">
        <v>21</v>
      </c>
      <c r="V799" s="42">
        <f>P799*(U799/100)</f>
        <v>0</v>
      </c>
      <c r="W799" s="42">
        <f>P799+V799</f>
        <v>0</v>
      </c>
      <c r="X799" s="39"/>
      <c r="Y799" s="38" t="s">
        <v>882</v>
      </c>
      <c r="Z799" s="38" t="s">
        <v>698</v>
      </c>
    </row>
    <row r="800" spans="6:26" s="35" customFormat="1" ht="12" outlineLevel="2" x14ac:dyDescent="0.2">
      <c r="F800" s="36">
        <v>2</v>
      </c>
      <c r="G800" s="37" t="s">
        <v>695</v>
      </c>
      <c r="H800" s="38" t="s">
        <v>699</v>
      </c>
      <c r="I800" s="38"/>
      <c r="J800" s="39" t="s">
        <v>700</v>
      </c>
      <c r="K800" s="37" t="s">
        <v>319</v>
      </c>
      <c r="L800" s="40">
        <v>1</v>
      </c>
      <c r="M800" s="41">
        <v>0</v>
      </c>
      <c r="N800" s="40">
        <f>L800*(1+M800/100)</f>
        <v>1</v>
      </c>
      <c r="O800" s="95"/>
      <c r="P800" s="42">
        <f>N800*O800</f>
        <v>0</v>
      </c>
      <c r="Q800" s="43"/>
      <c r="R800" s="44">
        <f>N800*Q800</f>
        <v>0</v>
      </c>
      <c r="S800" s="43"/>
      <c r="T800" s="44">
        <f>N800*S800</f>
        <v>0</v>
      </c>
      <c r="U800" s="42">
        <v>21</v>
      </c>
      <c r="V800" s="42">
        <f>P800*(U800/100)</f>
        <v>0</v>
      </c>
      <c r="W800" s="42">
        <f>P800+V800</f>
        <v>0</v>
      </c>
      <c r="X800" s="39"/>
      <c r="Y800" s="38" t="s">
        <v>882</v>
      </c>
      <c r="Z800" s="38" t="s">
        <v>698</v>
      </c>
    </row>
    <row r="801" spans="6:27" s="55" customFormat="1" ht="12.75" customHeight="1" outlineLevel="2" x14ac:dyDescent="0.25">
      <c r="F801" s="56"/>
      <c r="G801" s="57"/>
      <c r="H801" s="57"/>
      <c r="I801" s="57"/>
      <c r="J801" s="58"/>
      <c r="K801" s="57"/>
      <c r="L801" s="59"/>
      <c r="M801" s="60"/>
      <c r="N801" s="59"/>
      <c r="O801" s="60"/>
      <c r="P801" s="61"/>
      <c r="Q801" s="62"/>
      <c r="R801" s="60"/>
      <c r="S801" s="60"/>
      <c r="T801" s="60"/>
      <c r="U801" s="63" t="s">
        <v>22</v>
      </c>
      <c r="V801" s="60"/>
      <c r="W801" s="60"/>
      <c r="X801" s="60"/>
      <c r="Y801" s="57"/>
      <c r="Z801" s="57"/>
    </row>
    <row r="802" spans="6:27" s="55" customFormat="1" ht="12.75" customHeight="1" outlineLevel="1" x14ac:dyDescent="0.25">
      <c r="F802" s="56"/>
      <c r="G802" s="57"/>
      <c r="H802" s="57"/>
      <c r="I802" s="57"/>
      <c r="J802" s="58"/>
      <c r="K802" s="57"/>
      <c r="L802" s="59"/>
      <c r="M802" s="60"/>
      <c r="N802" s="59"/>
      <c r="O802" s="60"/>
      <c r="P802" s="61"/>
      <c r="Q802" s="62"/>
      <c r="R802" s="60"/>
      <c r="S802" s="60"/>
      <c r="T802" s="60"/>
      <c r="U802" s="63" t="s">
        <v>22</v>
      </c>
      <c r="V802" s="60"/>
      <c r="W802" s="60"/>
      <c r="X802" s="60"/>
      <c r="Y802" s="57"/>
      <c r="Z802" s="57"/>
    </row>
    <row r="803" spans="6:27" s="15" customFormat="1" ht="18.75" customHeight="1" x14ac:dyDescent="0.2">
      <c r="F803" s="16"/>
      <c r="G803" s="17"/>
      <c r="H803" s="18"/>
      <c r="I803" s="18"/>
      <c r="J803" s="18" t="s">
        <v>907</v>
      </c>
      <c r="K803" s="17"/>
      <c r="L803" s="19"/>
      <c r="M803" s="20"/>
      <c r="N803" s="19"/>
      <c r="O803" s="20"/>
      <c r="P803" s="21">
        <f>SUBTOTAL(9,P804:P823)</f>
        <v>0</v>
      </c>
      <c r="Q803" s="22"/>
      <c r="R803" s="23">
        <f>SUBTOTAL(9,R804:R823)</f>
        <v>315.42689000000001</v>
      </c>
      <c r="S803" s="20"/>
      <c r="T803" s="23">
        <f>SUBTOTAL(9,T804:T823)</f>
        <v>0</v>
      </c>
      <c r="U803" s="24" t="s">
        <v>22</v>
      </c>
      <c r="V803" s="21">
        <f>SUBTOTAL(9,V804:V823)</f>
        <v>0</v>
      </c>
      <c r="W803" s="21">
        <f>SUBTOTAL(9,W804:W823)</f>
        <v>0</v>
      </c>
      <c r="Y803" s="25"/>
      <c r="Z803" s="25"/>
      <c r="AA803" s="15">
        <f>SUM(P804:P821)/2</f>
        <v>0</v>
      </c>
    </row>
    <row r="804" spans="6:27" s="26" customFormat="1" ht="16.5" customHeight="1" outlineLevel="1" x14ac:dyDescent="0.2">
      <c r="F804" s="27"/>
      <c r="G804" s="11"/>
      <c r="H804" s="28"/>
      <c r="I804" s="28"/>
      <c r="J804" s="28" t="s">
        <v>23</v>
      </c>
      <c r="K804" s="11"/>
      <c r="L804" s="29"/>
      <c r="M804" s="30"/>
      <c r="N804" s="29"/>
      <c r="O804" s="30"/>
      <c r="P804" s="31">
        <f>SUBTOTAL(9,P805:P806)</f>
        <v>0</v>
      </c>
      <c r="Q804" s="32"/>
      <c r="R804" s="33">
        <f>SUBTOTAL(9,R805:R806)</f>
        <v>0</v>
      </c>
      <c r="S804" s="30"/>
      <c r="T804" s="33">
        <f>SUBTOTAL(9,T805:T806)</f>
        <v>0</v>
      </c>
      <c r="U804" s="34" t="s">
        <v>22</v>
      </c>
      <c r="V804" s="31">
        <f>SUBTOTAL(9,V805:V806)</f>
        <v>0</v>
      </c>
      <c r="W804" s="31">
        <f>SUBTOTAL(9,W805:W806)</f>
        <v>0</v>
      </c>
      <c r="Y804" s="12"/>
      <c r="Z804" s="12"/>
    </row>
    <row r="805" spans="6:27" s="35" customFormat="1" ht="12" outlineLevel="2" x14ac:dyDescent="0.2">
      <c r="F805" s="36">
        <v>1</v>
      </c>
      <c r="G805" s="37" t="s">
        <v>29</v>
      </c>
      <c r="H805" s="38" t="s">
        <v>880</v>
      </c>
      <c r="I805" s="38"/>
      <c r="J805" s="39" t="s">
        <v>881</v>
      </c>
      <c r="K805" s="37" t="s">
        <v>32</v>
      </c>
      <c r="L805" s="40">
        <v>229</v>
      </c>
      <c r="M805" s="41">
        <v>0</v>
      </c>
      <c r="N805" s="40">
        <f>L805*(1+M805/100)</f>
        <v>229</v>
      </c>
      <c r="O805" s="95"/>
      <c r="P805" s="42">
        <f>N805*O805</f>
        <v>0</v>
      </c>
      <c r="Q805" s="43"/>
      <c r="R805" s="44">
        <f>N805*Q805</f>
        <v>0</v>
      </c>
      <c r="S805" s="43"/>
      <c r="T805" s="44">
        <f>N805*S805</f>
        <v>0</v>
      </c>
      <c r="U805" s="42">
        <v>21</v>
      </c>
      <c r="V805" s="42">
        <f>P805*(U805/100)</f>
        <v>0</v>
      </c>
      <c r="W805" s="42">
        <f>P805+V805</f>
        <v>0</v>
      </c>
      <c r="X805" s="39"/>
      <c r="Y805" s="38" t="s">
        <v>908</v>
      </c>
      <c r="Z805" s="38" t="s">
        <v>34</v>
      </c>
    </row>
    <row r="806" spans="6:27" s="55" customFormat="1" ht="12.75" customHeight="1" outlineLevel="2" x14ac:dyDescent="0.25">
      <c r="F806" s="56"/>
      <c r="G806" s="57"/>
      <c r="H806" s="57"/>
      <c r="I806" s="57"/>
      <c r="J806" s="58"/>
      <c r="K806" s="57"/>
      <c r="L806" s="59"/>
      <c r="M806" s="60"/>
      <c r="N806" s="59"/>
      <c r="O806" s="60"/>
      <c r="P806" s="61"/>
      <c r="Q806" s="62"/>
      <c r="R806" s="60"/>
      <c r="S806" s="60"/>
      <c r="T806" s="60"/>
      <c r="U806" s="63" t="s">
        <v>22</v>
      </c>
      <c r="V806" s="60"/>
      <c r="W806" s="60"/>
      <c r="X806" s="60"/>
      <c r="Y806" s="57"/>
      <c r="Z806" s="57"/>
    </row>
    <row r="807" spans="6:27" s="26" customFormat="1" ht="16.5" customHeight="1" outlineLevel="1" x14ac:dyDescent="0.2">
      <c r="F807" s="27"/>
      <c r="G807" s="11"/>
      <c r="H807" s="28"/>
      <c r="I807" s="28"/>
      <c r="J807" s="28" t="s">
        <v>171</v>
      </c>
      <c r="K807" s="11"/>
      <c r="L807" s="29"/>
      <c r="M807" s="30"/>
      <c r="N807" s="29"/>
      <c r="O807" s="30"/>
      <c r="P807" s="31">
        <f>SUBTOTAL(9,P808:P815)</f>
        <v>0</v>
      </c>
      <c r="Q807" s="32"/>
      <c r="R807" s="33">
        <f>SUBTOTAL(9,R808:R815)</f>
        <v>315.42689000000001</v>
      </c>
      <c r="S807" s="30"/>
      <c r="T807" s="33">
        <f>SUBTOTAL(9,T808:T815)</f>
        <v>0</v>
      </c>
      <c r="U807" s="34" t="s">
        <v>22</v>
      </c>
      <c r="V807" s="31">
        <f>SUBTOTAL(9,V808:V815)</f>
        <v>0</v>
      </c>
      <c r="W807" s="31">
        <f>SUBTOTAL(9,W808:W815)</f>
        <v>0</v>
      </c>
      <c r="Y807" s="12"/>
      <c r="Z807" s="12"/>
    </row>
    <row r="808" spans="6:27" s="35" customFormat="1" ht="12" outlineLevel="2" x14ac:dyDescent="0.2">
      <c r="F808" s="36">
        <v>1</v>
      </c>
      <c r="G808" s="37" t="s">
        <v>29</v>
      </c>
      <c r="H808" s="38" t="s">
        <v>883</v>
      </c>
      <c r="I808" s="38"/>
      <c r="J808" s="39" t="s">
        <v>884</v>
      </c>
      <c r="K808" s="37" t="s">
        <v>32</v>
      </c>
      <c r="L808" s="40">
        <v>229</v>
      </c>
      <c r="M808" s="41">
        <v>0</v>
      </c>
      <c r="N808" s="40">
        <f t="shared" ref="N808:N814" si="62">L808*(1+M808/100)</f>
        <v>229</v>
      </c>
      <c r="O808" s="95"/>
      <c r="P808" s="42">
        <f t="shared" ref="P808:P814" si="63">N808*O808</f>
        <v>0</v>
      </c>
      <c r="Q808" s="43">
        <v>0.23</v>
      </c>
      <c r="R808" s="44">
        <f t="shared" ref="R808:R814" si="64">N808*Q808</f>
        <v>52.67</v>
      </c>
      <c r="S808" s="43"/>
      <c r="T808" s="44">
        <f t="shared" ref="T808:T814" si="65">N808*S808</f>
        <v>0</v>
      </c>
      <c r="U808" s="42">
        <v>21</v>
      </c>
      <c r="V808" s="42">
        <f t="shared" ref="V808:V814" si="66">P808*(U808/100)</f>
        <v>0</v>
      </c>
      <c r="W808" s="42">
        <f t="shared" ref="W808:W814" si="67">P808+V808</f>
        <v>0</v>
      </c>
      <c r="X808" s="39"/>
      <c r="Y808" s="38" t="s">
        <v>908</v>
      </c>
      <c r="Z808" s="38" t="s">
        <v>174</v>
      </c>
    </row>
    <row r="809" spans="6:27" s="35" customFormat="1" ht="12" outlineLevel="2" x14ac:dyDescent="0.2">
      <c r="F809" s="36">
        <v>2</v>
      </c>
      <c r="G809" s="37" t="s">
        <v>29</v>
      </c>
      <c r="H809" s="38" t="s">
        <v>888</v>
      </c>
      <c r="I809" s="38"/>
      <c r="J809" s="39" t="s">
        <v>889</v>
      </c>
      <c r="K809" s="37" t="s">
        <v>32</v>
      </c>
      <c r="L809" s="40">
        <v>229</v>
      </c>
      <c r="M809" s="41">
        <v>0</v>
      </c>
      <c r="N809" s="40">
        <f t="shared" si="62"/>
        <v>229</v>
      </c>
      <c r="O809" s="95"/>
      <c r="P809" s="42">
        <f t="shared" si="63"/>
        <v>0</v>
      </c>
      <c r="Q809" s="43">
        <v>0.19800000000000001</v>
      </c>
      <c r="R809" s="44">
        <f t="shared" si="64"/>
        <v>45.341999999999999</v>
      </c>
      <c r="S809" s="43"/>
      <c r="T809" s="44">
        <f t="shared" si="65"/>
        <v>0</v>
      </c>
      <c r="U809" s="42">
        <v>21</v>
      </c>
      <c r="V809" s="42">
        <f t="shared" si="66"/>
        <v>0</v>
      </c>
      <c r="W809" s="42">
        <f t="shared" si="67"/>
        <v>0</v>
      </c>
      <c r="X809" s="39"/>
      <c r="Y809" s="38" t="s">
        <v>908</v>
      </c>
      <c r="Z809" s="38" t="s">
        <v>174</v>
      </c>
    </row>
    <row r="810" spans="6:27" s="35" customFormat="1" ht="12" outlineLevel="2" x14ac:dyDescent="0.2">
      <c r="F810" s="36">
        <v>3</v>
      </c>
      <c r="G810" s="37" t="s">
        <v>29</v>
      </c>
      <c r="H810" s="38" t="s">
        <v>909</v>
      </c>
      <c r="I810" s="38"/>
      <c r="J810" s="39" t="s">
        <v>910</v>
      </c>
      <c r="K810" s="37" t="s">
        <v>32</v>
      </c>
      <c r="L810" s="40">
        <v>229</v>
      </c>
      <c r="M810" s="41">
        <v>0</v>
      </c>
      <c r="N810" s="40">
        <f t="shared" si="62"/>
        <v>229</v>
      </c>
      <c r="O810" s="95"/>
      <c r="P810" s="42">
        <f t="shared" si="63"/>
        <v>0</v>
      </c>
      <c r="Q810" s="43">
        <v>0.38700000000000001</v>
      </c>
      <c r="R810" s="44">
        <f t="shared" si="64"/>
        <v>88.623000000000005</v>
      </c>
      <c r="S810" s="43"/>
      <c r="T810" s="44">
        <f t="shared" si="65"/>
        <v>0</v>
      </c>
      <c r="U810" s="42">
        <v>21</v>
      </c>
      <c r="V810" s="42">
        <f t="shared" si="66"/>
        <v>0</v>
      </c>
      <c r="W810" s="42">
        <f t="shared" si="67"/>
        <v>0</v>
      </c>
      <c r="X810" s="39"/>
      <c r="Y810" s="38" t="s">
        <v>908</v>
      </c>
      <c r="Z810" s="38" t="s">
        <v>174</v>
      </c>
    </row>
    <row r="811" spans="6:27" s="35" customFormat="1" ht="12" outlineLevel="2" x14ac:dyDescent="0.2">
      <c r="F811" s="36">
        <v>4</v>
      </c>
      <c r="G811" s="37" t="s">
        <v>29</v>
      </c>
      <c r="H811" s="38" t="s">
        <v>890</v>
      </c>
      <c r="I811" s="38"/>
      <c r="J811" s="39" t="s">
        <v>891</v>
      </c>
      <c r="K811" s="37" t="s">
        <v>32</v>
      </c>
      <c r="L811" s="40">
        <v>229</v>
      </c>
      <c r="M811" s="41">
        <v>0</v>
      </c>
      <c r="N811" s="40">
        <f t="shared" si="62"/>
        <v>229</v>
      </c>
      <c r="O811" s="95"/>
      <c r="P811" s="42">
        <f t="shared" si="63"/>
        <v>0</v>
      </c>
      <c r="Q811" s="43">
        <v>6.9000000000000006E-2</v>
      </c>
      <c r="R811" s="44">
        <f t="shared" si="64"/>
        <v>15.801000000000002</v>
      </c>
      <c r="S811" s="43"/>
      <c r="T811" s="44">
        <f t="shared" si="65"/>
        <v>0</v>
      </c>
      <c r="U811" s="42">
        <v>21</v>
      </c>
      <c r="V811" s="42">
        <f t="shared" si="66"/>
        <v>0</v>
      </c>
      <c r="W811" s="42">
        <f t="shared" si="67"/>
        <v>0</v>
      </c>
      <c r="X811" s="39"/>
      <c r="Y811" s="38" t="s">
        <v>908</v>
      </c>
      <c r="Z811" s="38" t="s">
        <v>174</v>
      </c>
    </row>
    <row r="812" spans="6:27" s="35" customFormat="1" ht="12" outlineLevel="2" x14ac:dyDescent="0.2">
      <c r="F812" s="36">
        <v>5</v>
      </c>
      <c r="G812" s="37" t="s">
        <v>29</v>
      </c>
      <c r="H812" s="38" t="s">
        <v>911</v>
      </c>
      <c r="I812" s="38"/>
      <c r="J812" s="39" t="s">
        <v>912</v>
      </c>
      <c r="K812" s="37" t="s">
        <v>32</v>
      </c>
      <c r="L812" s="40">
        <v>229</v>
      </c>
      <c r="M812" s="41">
        <v>0</v>
      </c>
      <c r="N812" s="40">
        <f t="shared" si="62"/>
        <v>229</v>
      </c>
      <c r="O812" s="95"/>
      <c r="P812" s="42">
        <f t="shared" si="63"/>
        <v>0</v>
      </c>
      <c r="Q812" s="43">
        <v>0.23</v>
      </c>
      <c r="R812" s="44">
        <f t="shared" si="64"/>
        <v>52.67</v>
      </c>
      <c r="S812" s="43"/>
      <c r="T812" s="44">
        <f t="shared" si="65"/>
        <v>0</v>
      </c>
      <c r="U812" s="42">
        <v>21</v>
      </c>
      <c r="V812" s="42">
        <f t="shared" si="66"/>
        <v>0</v>
      </c>
      <c r="W812" s="42">
        <f t="shared" si="67"/>
        <v>0</v>
      </c>
      <c r="X812" s="39"/>
      <c r="Y812" s="38" t="s">
        <v>908</v>
      </c>
      <c r="Z812" s="38" t="s">
        <v>174</v>
      </c>
    </row>
    <row r="813" spans="6:27" s="35" customFormat="1" ht="12" outlineLevel="2" x14ac:dyDescent="0.2">
      <c r="F813" s="36">
        <v>6</v>
      </c>
      <c r="G813" s="37" t="s">
        <v>66</v>
      </c>
      <c r="H813" s="38" t="s">
        <v>913</v>
      </c>
      <c r="I813" s="38"/>
      <c r="J813" s="39" t="s">
        <v>914</v>
      </c>
      <c r="K813" s="37" t="s">
        <v>32</v>
      </c>
      <c r="L813" s="40">
        <v>229</v>
      </c>
      <c r="M813" s="41">
        <v>1</v>
      </c>
      <c r="N813" s="40">
        <f t="shared" si="62"/>
        <v>231.29</v>
      </c>
      <c r="O813" s="95"/>
      <c r="P813" s="42">
        <f t="shared" si="63"/>
        <v>0</v>
      </c>
      <c r="Q813" s="43">
        <v>0.17599999999999999</v>
      </c>
      <c r="R813" s="44">
        <f t="shared" si="64"/>
        <v>40.707039999999999</v>
      </c>
      <c r="S813" s="43"/>
      <c r="T813" s="44">
        <f t="shared" si="65"/>
        <v>0</v>
      </c>
      <c r="U813" s="42">
        <v>21</v>
      </c>
      <c r="V813" s="42">
        <f t="shared" si="66"/>
        <v>0</v>
      </c>
      <c r="W813" s="42">
        <f t="shared" si="67"/>
        <v>0</v>
      </c>
      <c r="X813" s="39"/>
      <c r="Y813" s="38" t="s">
        <v>908</v>
      </c>
      <c r="Z813" s="38" t="s">
        <v>174</v>
      </c>
    </row>
    <row r="814" spans="6:27" s="35" customFormat="1" ht="12" outlineLevel="2" x14ac:dyDescent="0.2">
      <c r="F814" s="36">
        <v>7</v>
      </c>
      <c r="G814" s="37" t="s">
        <v>29</v>
      </c>
      <c r="H814" s="38" t="s">
        <v>915</v>
      </c>
      <c r="I814" s="38"/>
      <c r="J814" s="39" t="s">
        <v>916</v>
      </c>
      <c r="K814" s="37" t="s">
        <v>32</v>
      </c>
      <c r="L814" s="40">
        <v>229</v>
      </c>
      <c r="M814" s="41">
        <v>0</v>
      </c>
      <c r="N814" s="40">
        <f t="shared" si="62"/>
        <v>229</v>
      </c>
      <c r="O814" s="95"/>
      <c r="P814" s="42">
        <f t="shared" si="63"/>
        <v>0</v>
      </c>
      <c r="Q814" s="43">
        <v>8.5650000000000004E-2</v>
      </c>
      <c r="R814" s="44">
        <f t="shared" si="64"/>
        <v>19.613849999999999</v>
      </c>
      <c r="S814" s="43"/>
      <c r="T814" s="44">
        <f t="shared" si="65"/>
        <v>0</v>
      </c>
      <c r="U814" s="42">
        <v>21</v>
      </c>
      <c r="V814" s="42">
        <f t="shared" si="66"/>
        <v>0</v>
      </c>
      <c r="W814" s="42">
        <f t="shared" si="67"/>
        <v>0</v>
      </c>
      <c r="X814" s="39"/>
      <c r="Y814" s="38" t="s">
        <v>908</v>
      </c>
      <c r="Z814" s="38" t="s">
        <v>174</v>
      </c>
    </row>
    <row r="815" spans="6:27" s="55" customFormat="1" ht="12.75" customHeight="1" outlineLevel="2" x14ac:dyDescent="0.25">
      <c r="F815" s="56"/>
      <c r="G815" s="57"/>
      <c r="H815" s="57"/>
      <c r="I815" s="57"/>
      <c r="J815" s="58"/>
      <c r="K815" s="57"/>
      <c r="L815" s="59"/>
      <c r="M815" s="60"/>
      <c r="N815" s="59"/>
      <c r="O815" s="60"/>
      <c r="P815" s="61"/>
      <c r="Q815" s="62"/>
      <c r="R815" s="60"/>
      <c r="S815" s="60"/>
      <c r="T815" s="60"/>
      <c r="U815" s="63" t="s">
        <v>22</v>
      </c>
      <c r="V815" s="60"/>
      <c r="W815" s="60"/>
      <c r="X815" s="60"/>
      <c r="Y815" s="57"/>
      <c r="Z815" s="57"/>
    </row>
    <row r="816" spans="6:27" s="26" customFormat="1" ht="16.5" customHeight="1" outlineLevel="1" x14ac:dyDescent="0.2">
      <c r="F816" s="27"/>
      <c r="G816" s="11"/>
      <c r="H816" s="28"/>
      <c r="I816" s="28"/>
      <c r="J816" s="28" t="s">
        <v>296</v>
      </c>
      <c r="K816" s="11"/>
      <c r="L816" s="29"/>
      <c r="M816" s="30"/>
      <c r="N816" s="29"/>
      <c r="O816" s="30"/>
      <c r="P816" s="31">
        <f>SUBTOTAL(9,P817:P818)</f>
        <v>0</v>
      </c>
      <c r="Q816" s="32"/>
      <c r="R816" s="33">
        <f>SUBTOTAL(9,R817:R818)</f>
        <v>0</v>
      </c>
      <c r="S816" s="30"/>
      <c r="T816" s="33">
        <f>SUBTOTAL(9,T817:T818)</f>
        <v>0</v>
      </c>
      <c r="U816" s="34" t="s">
        <v>22</v>
      </c>
      <c r="V816" s="31">
        <f>SUBTOTAL(9,V817:V818)</f>
        <v>0</v>
      </c>
      <c r="W816" s="31">
        <f>SUBTOTAL(9,W817:W818)</f>
        <v>0</v>
      </c>
      <c r="Y816" s="12"/>
      <c r="Z816" s="12"/>
    </row>
    <row r="817" spans="6:27" s="35" customFormat="1" ht="12" outlineLevel="2" x14ac:dyDescent="0.2">
      <c r="F817" s="36">
        <v>1</v>
      </c>
      <c r="G817" s="37" t="s">
        <v>29</v>
      </c>
      <c r="H817" s="38" t="s">
        <v>905</v>
      </c>
      <c r="I817" s="38"/>
      <c r="J817" s="39" t="s">
        <v>906</v>
      </c>
      <c r="K817" s="37" t="s">
        <v>52</v>
      </c>
      <c r="L817" s="40">
        <v>315.42689000000001</v>
      </c>
      <c r="M817" s="41">
        <v>0</v>
      </c>
      <c r="N817" s="40">
        <f>L817*(1+M817/100)</f>
        <v>315.42689000000001</v>
      </c>
      <c r="O817" s="95"/>
      <c r="P817" s="42">
        <f>N817*O817</f>
        <v>0</v>
      </c>
      <c r="Q817" s="43"/>
      <c r="R817" s="44">
        <f>N817*Q817</f>
        <v>0</v>
      </c>
      <c r="S817" s="43"/>
      <c r="T817" s="44">
        <f>N817*S817</f>
        <v>0</v>
      </c>
      <c r="U817" s="42">
        <v>21</v>
      </c>
      <c r="V817" s="42">
        <f>P817*(U817/100)</f>
        <v>0</v>
      </c>
      <c r="W817" s="42">
        <f>P817+V817</f>
        <v>0</v>
      </c>
      <c r="X817" s="39"/>
      <c r="Y817" s="38" t="s">
        <v>908</v>
      </c>
      <c r="Z817" s="38" t="s">
        <v>299</v>
      </c>
    </row>
    <row r="818" spans="6:27" s="55" customFormat="1" ht="12.75" customHeight="1" outlineLevel="2" x14ac:dyDescent="0.25">
      <c r="F818" s="56"/>
      <c r="G818" s="57"/>
      <c r="H818" s="57"/>
      <c r="I818" s="57"/>
      <c r="J818" s="58"/>
      <c r="K818" s="57"/>
      <c r="L818" s="59"/>
      <c r="M818" s="60"/>
      <c r="N818" s="59"/>
      <c r="O818" s="60"/>
      <c r="P818" s="61"/>
      <c r="Q818" s="62"/>
      <c r="R818" s="60"/>
      <c r="S818" s="60"/>
      <c r="T818" s="60"/>
      <c r="U818" s="63" t="s">
        <v>22</v>
      </c>
      <c r="V818" s="60"/>
      <c r="W818" s="60"/>
      <c r="X818" s="60"/>
      <c r="Y818" s="57"/>
      <c r="Z818" s="57"/>
    </row>
    <row r="819" spans="6:27" s="26" customFormat="1" ht="16.5" customHeight="1" outlineLevel="1" x14ac:dyDescent="0.2">
      <c r="F819" s="27"/>
      <c r="G819" s="11"/>
      <c r="H819" s="28"/>
      <c r="I819" s="28"/>
      <c r="J819" s="28" t="s">
        <v>694</v>
      </c>
      <c r="K819" s="11"/>
      <c r="L819" s="29"/>
      <c r="M819" s="30"/>
      <c r="N819" s="29"/>
      <c r="O819" s="30"/>
      <c r="P819" s="31">
        <f>SUBTOTAL(9,P820:P822)</f>
        <v>0</v>
      </c>
      <c r="Q819" s="32"/>
      <c r="R819" s="33">
        <f>SUBTOTAL(9,R820:R822)</f>
        <v>0</v>
      </c>
      <c r="S819" s="30"/>
      <c r="T819" s="33">
        <f>SUBTOTAL(9,T820:T822)</f>
        <v>0</v>
      </c>
      <c r="U819" s="34" t="s">
        <v>22</v>
      </c>
      <c r="V819" s="31">
        <f>SUBTOTAL(9,V820:V822)</f>
        <v>0</v>
      </c>
      <c r="W819" s="31">
        <f>SUBTOTAL(9,W820:W822)</f>
        <v>0</v>
      </c>
      <c r="Y819" s="12"/>
      <c r="Z819" s="12"/>
    </row>
    <row r="820" spans="6:27" s="35" customFormat="1" ht="12" outlineLevel="2" x14ac:dyDescent="0.2">
      <c r="F820" s="36">
        <v>1</v>
      </c>
      <c r="G820" s="37" t="s">
        <v>695</v>
      </c>
      <c r="H820" s="38" t="s">
        <v>696</v>
      </c>
      <c r="I820" s="38"/>
      <c r="J820" s="39" t="s">
        <v>697</v>
      </c>
      <c r="K820" s="37" t="s">
        <v>319</v>
      </c>
      <c r="L820" s="40">
        <v>1.5</v>
      </c>
      <c r="M820" s="41">
        <v>0</v>
      </c>
      <c r="N820" s="40">
        <f>L820*(1+M820/100)</f>
        <v>1.5</v>
      </c>
      <c r="O820" s="95"/>
      <c r="P820" s="42">
        <f>N820*O820</f>
        <v>0</v>
      </c>
      <c r="Q820" s="43"/>
      <c r="R820" s="44">
        <f>N820*Q820</f>
        <v>0</v>
      </c>
      <c r="S820" s="43"/>
      <c r="T820" s="44">
        <f>N820*S820</f>
        <v>0</v>
      </c>
      <c r="U820" s="42">
        <v>21</v>
      </c>
      <c r="V820" s="42">
        <f>P820*(U820/100)</f>
        <v>0</v>
      </c>
      <c r="W820" s="42">
        <f>P820+V820</f>
        <v>0</v>
      </c>
      <c r="X820" s="39"/>
      <c r="Y820" s="38" t="s">
        <v>908</v>
      </c>
      <c r="Z820" s="38" t="s">
        <v>698</v>
      </c>
    </row>
    <row r="821" spans="6:27" s="35" customFormat="1" ht="12" outlineLevel="2" x14ac:dyDescent="0.2">
      <c r="F821" s="36">
        <v>2</v>
      </c>
      <c r="G821" s="37" t="s">
        <v>695</v>
      </c>
      <c r="H821" s="38" t="s">
        <v>699</v>
      </c>
      <c r="I821" s="38"/>
      <c r="J821" s="39" t="s">
        <v>700</v>
      </c>
      <c r="K821" s="37" t="s">
        <v>319</v>
      </c>
      <c r="L821" s="40">
        <v>1</v>
      </c>
      <c r="M821" s="41">
        <v>0</v>
      </c>
      <c r="N821" s="40">
        <f>L821*(1+M821/100)</f>
        <v>1</v>
      </c>
      <c r="O821" s="95"/>
      <c r="P821" s="42">
        <f>N821*O821</f>
        <v>0</v>
      </c>
      <c r="Q821" s="43"/>
      <c r="R821" s="44">
        <f>N821*Q821</f>
        <v>0</v>
      </c>
      <c r="S821" s="43"/>
      <c r="T821" s="44">
        <f>N821*S821</f>
        <v>0</v>
      </c>
      <c r="U821" s="42">
        <v>21</v>
      </c>
      <c r="V821" s="42">
        <f>P821*(U821/100)</f>
        <v>0</v>
      </c>
      <c r="W821" s="42">
        <f>P821+V821</f>
        <v>0</v>
      </c>
      <c r="X821" s="39"/>
      <c r="Y821" s="38" t="s">
        <v>908</v>
      </c>
      <c r="Z821" s="38" t="s">
        <v>698</v>
      </c>
    </row>
    <row r="822" spans="6:27" s="55" customFormat="1" ht="12.75" customHeight="1" outlineLevel="2" x14ac:dyDescent="0.25">
      <c r="F822" s="56"/>
      <c r="G822" s="57"/>
      <c r="H822" s="57"/>
      <c r="I822" s="57"/>
      <c r="J822" s="58"/>
      <c r="K822" s="57"/>
      <c r="L822" s="59"/>
      <c r="M822" s="60"/>
      <c r="N822" s="59"/>
      <c r="O822" s="60"/>
      <c r="P822" s="61"/>
      <c r="Q822" s="62"/>
      <c r="R822" s="60"/>
      <c r="S822" s="60"/>
      <c r="T822" s="60"/>
      <c r="U822" s="63" t="s">
        <v>22</v>
      </c>
      <c r="V822" s="60"/>
      <c r="W822" s="60"/>
      <c r="X822" s="60"/>
      <c r="Y822" s="57"/>
      <c r="Z822" s="57"/>
    </row>
    <row r="823" spans="6:27" s="55" customFormat="1" ht="12.75" customHeight="1" outlineLevel="1" x14ac:dyDescent="0.25">
      <c r="F823" s="56"/>
      <c r="G823" s="57"/>
      <c r="H823" s="57"/>
      <c r="I823" s="57"/>
      <c r="J823" s="58"/>
      <c r="K823" s="57"/>
      <c r="L823" s="59"/>
      <c r="M823" s="60"/>
      <c r="N823" s="59"/>
      <c r="O823" s="60"/>
      <c r="P823" s="61"/>
      <c r="Q823" s="62"/>
      <c r="R823" s="60"/>
      <c r="S823" s="60"/>
      <c r="T823" s="60"/>
      <c r="U823" s="63" t="s">
        <v>22</v>
      </c>
      <c r="V823" s="60"/>
      <c r="W823" s="60"/>
      <c r="X823" s="60"/>
      <c r="Y823" s="57"/>
      <c r="Z823" s="57"/>
    </row>
    <row r="824" spans="6:27" s="15" customFormat="1" ht="18.75" customHeight="1" x14ac:dyDescent="0.2">
      <c r="F824" s="16"/>
      <c r="G824" s="17"/>
      <c r="H824" s="18"/>
      <c r="I824" s="18"/>
      <c r="J824" s="18" t="s">
        <v>917</v>
      </c>
      <c r="K824" s="17"/>
      <c r="L824" s="19"/>
      <c r="M824" s="20"/>
      <c r="N824" s="19"/>
      <c r="O824" s="20"/>
      <c r="P824" s="21">
        <f>SUBTOTAL(9,P825:P969)</f>
        <v>0</v>
      </c>
      <c r="Q824" s="22"/>
      <c r="R824" s="23">
        <f>SUBTOTAL(9,R825:R969)</f>
        <v>92.283200000000008</v>
      </c>
      <c r="S824" s="20"/>
      <c r="T824" s="23">
        <f>SUBTOTAL(9,T825:T969)</f>
        <v>0</v>
      </c>
      <c r="U824" s="24" t="s">
        <v>22</v>
      </c>
      <c r="V824" s="21">
        <f>SUBTOTAL(9,V825:V969)</f>
        <v>0</v>
      </c>
      <c r="W824" s="21">
        <f>SUBTOTAL(9,W825:W969)</f>
        <v>0</v>
      </c>
      <c r="Y824" s="25"/>
      <c r="Z824" s="25"/>
      <c r="AA824" s="15">
        <f>SUM(P825:P967)/2</f>
        <v>0</v>
      </c>
    </row>
    <row r="825" spans="6:27" s="26" customFormat="1" ht="16.5" customHeight="1" outlineLevel="1" x14ac:dyDescent="0.2">
      <c r="F825" s="27"/>
      <c r="G825" s="11"/>
      <c r="H825" s="28"/>
      <c r="I825" s="28"/>
      <c r="J825" s="28" t="s">
        <v>23</v>
      </c>
      <c r="K825" s="11"/>
      <c r="L825" s="29"/>
      <c r="M825" s="30"/>
      <c r="N825" s="29"/>
      <c r="O825" s="30"/>
      <c r="P825" s="31">
        <f>SUBTOTAL(9,P826:P837)</f>
        <v>0</v>
      </c>
      <c r="Q825" s="32"/>
      <c r="R825" s="33">
        <f>SUBTOTAL(9,R826:R837)</f>
        <v>86.4</v>
      </c>
      <c r="S825" s="30"/>
      <c r="T825" s="33">
        <f>SUBTOTAL(9,T826:T837)</f>
        <v>0</v>
      </c>
      <c r="U825" s="34" t="s">
        <v>22</v>
      </c>
      <c r="V825" s="31">
        <f>SUBTOTAL(9,V826:V837)</f>
        <v>0</v>
      </c>
      <c r="W825" s="31">
        <f>SUBTOTAL(9,W826:W837)</f>
        <v>0</v>
      </c>
      <c r="Y825" s="12"/>
      <c r="Z825" s="12"/>
    </row>
    <row r="826" spans="6:27" s="35" customFormat="1" ht="24" outlineLevel="2" x14ac:dyDescent="0.2">
      <c r="F826" s="36">
        <v>1</v>
      </c>
      <c r="G826" s="37" t="s">
        <v>29</v>
      </c>
      <c r="H826" s="38" t="s">
        <v>706</v>
      </c>
      <c r="I826" s="38"/>
      <c r="J826" s="39" t="s">
        <v>707</v>
      </c>
      <c r="K826" s="37" t="s">
        <v>38</v>
      </c>
      <c r="L826" s="40">
        <v>2</v>
      </c>
      <c r="M826" s="41">
        <v>0</v>
      </c>
      <c r="N826" s="40">
        <f>L826*(1+M826/100)</f>
        <v>2</v>
      </c>
      <c r="O826" s="95"/>
      <c r="P826" s="42">
        <f>N826*O826</f>
        <v>0</v>
      </c>
      <c r="Q826" s="43"/>
      <c r="R826" s="44">
        <f>N826*Q826</f>
        <v>0</v>
      </c>
      <c r="S826" s="43"/>
      <c r="T826" s="44">
        <f>N826*S826</f>
        <v>0</v>
      </c>
      <c r="U826" s="42">
        <v>21</v>
      </c>
      <c r="V826" s="42">
        <f>P826*(U826/100)</f>
        <v>0</v>
      </c>
      <c r="W826" s="42">
        <f>P826+V826</f>
        <v>0</v>
      </c>
      <c r="X826" s="39"/>
      <c r="Y826" s="38" t="s">
        <v>918</v>
      </c>
      <c r="Z826" s="38" t="s">
        <v>34</v>
      </c>
    </row>
    <row r="827" spans="6:27" s="45" customFormat="1" ht="11.25" outlineLevel="3" x14ac:dyDescent="0.25">
      <c r="F827" s="46"/>
      <c r="G827" s="47"/>
      <c r="H827" s="47"/>
      <c r="I827" s="47"/>
      <c r="J827" s="48" t="s">
        <v>919</v>
      </c>
      <c r="K827" s="47"/>
      <c r="L827" s="49">
        <v>2</v>
      </c>
      <c r="M827" s="50"/>
      <c r="N827" s="51"/>
      <c r="O827" s="50"/>
      <c r="P827" s="52"/>
      <c r="Q827" s="53"/>
      <c r="R827" s="50"/>
      <c r="S827" s="50"/>
      <c r="T827" s="50"/>
      <c r="U827" s="54" t="s">
        <v>22</v>
      </c>
      <c r="V827" s="50"/>
      <c r="W827" s="50"/>
      <c r="X827" s="48"/>
      <c r="Y827" s="47"/>
      <c r="Z827" s="47"/>
    </row>
    <row r="828" spans="6:27" s="35" customFormat="1" ht="24" outlineLevel="2" x14ac:dyDescent="0.2">
      <c r="F828" s="36">
        <v>2</v>
      </c>
      <c r="G828" s="37" t="s">
        <v>29</v>
      </c>
      <c r="H828" s="38" t="s">
        <v>920</v>
      </c>
      <c r="I828" s="38"/>
      <c r="J828" s="39" t="s">
        <v>921</v>
      </c>
      <c r="K828" s="37" t="s">
        <v>38</v>
      </c>
      <c r="L828" s="40">
        <v>240</v>
      </c>
      <c r="M828" s="41">
        <v>0</v>
      </c>
      <c r="N828" s="40">
        <f>L828*(1+M828/100)</f>
        <v>240</v>
      </c>
      <c r="O828" s="95"/>
      <c r="P828" s="42">
        <f>N828*O828</f>
        <v>0</v>
      </c>
      <c r="Q828" s="43"/>
      <c r="R828" s="44">
        <f>N828*Q828</f>
        <v>0</v>
      </c>
      <c r="S828" s="43"/>
      <c r="T828" s="44">
        <f>N828*S828</f>
        <v>0</v>
      </c>
      <c r="U828" s="42">
        <v>21</v>
      </c>
      <c r="V828" s="42">
        <f>P828*(U828/100)</f>
        <v>0</v>
      </c>
      <c r="W828" s="42">
        <f>P828+V828</f>
        <v>0</v>
      </c>
      <c r="X828" s="39"/>
      <c r="Y828" s="38" t="s">
        <v>918</v>
      </c>
      <c r="Z828" s="38" t="s">
        <v>34</v>
      </c>
    </row>
    <row r="829" spans="6:27" s="35" customFormat="1" ht="24" outlineLevel="2" x14ac:dyDescent="0.2">
      <c r="F829" s="36">
        <v>3</v>
      </c>
      <c r="G829" s="37" t="s">
        <v>29</v>
      </c>
      <c r="H829" s="38" t="s">
        <v>46</v>
      </c>
      <c r="I829" s="38"/>
      <c r="J829" s="39" t="s">
        <v>47</v>
      </c>
      <c r="K829" s="37" t="s">
        <v>38</v>
      </c>
      <c r="L829" s="40">
        <v>192</v>
      </c>
      <c r="M829" s="41">
        <v>0</v>
      </c>
      <c r="N829" s="40">
        <f>L829*(1+M829/100)</f>
        <v>192</v>
      </c>
      <c r="O829" s="95"/>
      <c r="P829" s="42">
        <f>N829*O829</f>
        <v>0</v>
      </c>
      <c r="Q829" s="43"/>
      <c r="R829" s="44">
        <f>N829*Q829</f>
        <v>0</v>
      </c>
      <c r="S829" s="43"/>
      <c r="T829" s="44">
        <f>N829*S829</f>
        <v>0</v>
      </c>
      <c r="U829" s="42">
        <v>21</v>
      </c>
      <c r="V829" s="42">
        <f>P829*(U829/100)</f>
        <v>0</v>
      </c>
      <c r="W829" s="42">
        <f>P829+V829</f>
        <v>0</v>
      </c>
      <c r="X829" s="39"/>
      <c r="Y829" s="38" t="s">
        <v>918</v>
      </c>
      <c r="Z829" s="38" t="s">
        <v>34</v>
      </c>
    </row>
    <row r="830" spans="6:27" s="35" customFormat="1" ht="12" outlineLevel="2" x14ac:dyDescent="0.2">
      <c r="F830" s="36">
        <v>4</v>
      </c>
      <c r="G830" s="37" t="s">
        <v>29</v>
      </c>
      <c r="H830" s="38" t="s">
        <v>48</v>
      </c>
      <c r="I830" s="38"/>
      <c r="J830" s="39" t="s">
        <v>49</v>
      </c>
      <c r="K830" s="37" t="s">
        <v>38</v>
      </c>
      <c r="L830" s="40">
        <v>192</v>
      </c>
      <c r="M830" s="41">
        <v>0</v>
      </c>
      <c r="N830" s="40">
        <f>L830*(1+M830/100)</f>
        <v>192</v>
      </c>
      <c r="O830" s="95"/>
      <c r="P830" s="42">
        <f>N830*O830</f>
        <v>0</v>
      </c>
      <c r="Q830" s="43"/>
      <c r="R830" s="44">
        <f>N830*Q830</f>
        <v>0</v>
      </c>
      <c r="S830" s="43"/>
      <c r="T830" s="44">
        <f>N830*S830</f>
        <v>0</v>
      </c>
      <c r="U830" s="42">
        <v>21</v>
      </c>
      <c r="V830" s="42">
        <f>P830*(U830/100)</f>
        <v>0</v>
      </c>
      <c r="W830" s="42">
        <f>P830+V830</f>
        <v>0</v>
      </c>
      <c r="X830" s="39"/>
      <c r="Y830" s="38" t="s">
        <v>918</v>
      </c>
      <c r="Z830" s="38" t="s">
        <v>34</v>
      </c>
    </row>
    <row r="831" spans="6:27" s="35" customFormat="1" ht="24" outlineLevel="2" x14ac:dyDescent="0.2">
      <c r="F831" s="36">
        <v>5</v>
      </c>
      <c r="G831" s="37" t="s">
        <v>29</v>
      </c>
      <c r="H831" s="38" t="s">
        <v>50</v>
      </c>
      <c r="I831" s="38"/>
      <c r="J831" s="39" t="s">
        <v>51</v>
      </c>
      <c r="K831" s="37" t="s">
        <v>52</v>
      </c>
      <c r="L831" s="40">
        <v>307.20000000000005</v>
      </c>
      <c r="M831" s="41">
        <v>0</v>
      </c>
      <c r="N831" s="40">
        <f>L831*(1+M831/100)</f>
        <v>307.20000000000005</v>
      </c>
      <c r="O831" s="95"/>
      <c r="P831" s="42">
        <f>N831*O831</f>
        <v>0</v>
      </c>
      <c r="Q831" s="43"/>
      <c r="R831" s="44">
        <f>N831*Q831</f>
        <v>0</v>
      </c>
      <c r="S831" s="43"/>
      <c r="T831" s="44">
        <f>N831*S831</f>
        <v>0</v>
      </c>
      <c r="U831" s="42">
        <v>21</v>
      </c>
      <c r="V831" s="42">
        <f>P831*(U831/100)</f>
        <v>0</v>
      </c>
      <c r="W831" s="42">
        <f>P831+V831</f>
        <v>0</v>
      </c>
      <c r="X831" s="39"/>
      <c r="Y831" s="38" t="s">
        <v>918</v>
      </c>
      <c r="Z831" s="38" t="s">
        <v>34</v>
      </c>
    </row>
    <row r="832" spans="6:27" s="45" customFormat="1" ht="11.25" outlineLevel="3" x14ac:dyDescent="0.25">
      <c r="F832" s="46"/>
      <c r="G832" s="47"/>
      <c r="H832" s="47"/>
      <c r="I832" s="47"/>
      <c r="J832" s="48" t="s">
        <v>922</v>
      </c>
      <c r="K832" s="47"/>
      <c r="L832" s="49">
        <v>307.20000000000005</v>
      </c>
      <c r="M832" s="50"/>
      <c r="N832" s="51"/>
      <c r="O832" s="50"/>
      <c r="P832" s="52"/>
      <c r="Q832" s="53"/>
      <c r="R832" s="50"/>
      <c r="S832" s="50"/>
      <c r="T832" s="50"/>
      <c r="U832" s="54" t="s">
        <v>22</v>
      </c>
      <c r="V832" s="50"/>
      <c r="W832" s="50"/>
      <c r="X832" s="48"/>
      <c r="Y832" s="47"/>
      <c r="Z832" s="47"/>
    </row>
    <row r="833" spans="6:26" s="35" customFormat="1" ht="12" outlineLevel="2" x14ac:dyDescent="0.2">
      <c r="F833" s="36">
        <v>6</v>
      </c>
      <c r="G833" s="37" t="s">
        <v>29</v>
      </c>
      <c r="H833" s="38" t="s">
        <v>54</v>
      </c>
      <c r="I833" s="38"/>
      <c r="J833" s="39" t="s">
        <v>55</v>
      </c>
      <c r="K833" s="37" t="s">
        <v>38</v>
      </c>
      <c r="L833" s="40">
        <v>192</v>
      </c>
      <c r="M833" s="41">
        <v>0</v>
      </c>
      <c r="N833" s="40">
        <f>L833*(1+M833/100)</f>
        <v>192</v>
      </c>
      <c r="O833" s="95"/>
      <c r="P833" s="42">
        <f>N833*O833</f>
        <v>0</v>
      </c>
      <c r="Q833" s="43"/>
      <c r="R833" s="44">
        <f>N833*Q833</f>
        <v>0</v>
      </c>
      <c r="S833" s="43"/>
      <c r="T833" s="44">
        <f>N833*S833</f>
        <v>0</v>
      </c>
      <c r="U833" s="42">
        <v>21</v>
      </c>
      <c r="V833" s="42">
        <f>P833*(U833/100)</f>
        <v>0</v>
      </c>
      <c r="W833" s="42">
        <f>P833+V833</f>
        <v>0</v>
      </c>
      <c r="X833" s="39"/>
      <c r="Y833" s="38" t="s">
        <v>918</v>
      </c>
      <c r="Z833" s="38" t="s">
        <v>34</v>
      </c>
    </row>
    <row r="834" spans="6:26" s="35" customFormat="1" ht="24" outlineLevel="2" x14ac:dyDescent="0.2">
      <c r="F834" s="36">
        <v>7</v>
      </c>
      <c r="G834" s="37" t="s">
        <v>29</v>
      </c>
      <c r="H834" s="38" t="s">
        <v>923</v>
      </c>
      <c r="I834" s="38"/>
      <c r="J834" s="39" t="s">
        <v>924</v>
      </c>
      <c r="K834" s="37" t="s">
        <v>38</v>
      </c>
      <c r="L834" s="40">
        <v>48</v>
      </c>
      <c r="M834" s="41">
        <v>0</v>
      </c>
      <c r="N834" s="40">
        <f>L834*(1+M834/100)</f>
        <v>48</v>
      </c>
      <c r="O834" s="95"/>
      <c r="P834" s="42">
        <f>N834*O834</f>
        <v>0</v>
      </c>
      <c r="Q834" s="43"/>
      <c r="R834" s="44">
        <f>N834*Q834</f>
        <v>0</v>
      </c>
      <c r="S834" s="43"/>
      <c r="T834" s="44">
        <f>N834*S834</f>
        <v>0</v>
      </c>
      <c r="U834" s="42">
        <v>21</v>
      </c>
      <c r="V834" s="42">
        <f>P834*(U834/100)</f>
        <v>0</v>
      </c>
      <c r="W834" s="42">
        <f>P834+V834</f>
        <v>0</v>
      </c>
      <c r="X834" s="39"/>
      <c r="Y834" s="38" t="s">
        <v>918</v>
      </c>
      <c r="Z834" s="38" t="s">
        <v>34</v>
      </c>
    </row>
    <row r="835" spans="6:26" s="35" customFormat="1" ht="12" outlineLevel="2" x14ac:dyDescent="0.2">
      <c r="F835" s="36">
        <v>8</v>
      </c>
      <c r="G835" s="37" t="s">
        <v>66</v>
      </c>
      <c r="H835" s="38" t="s">
        <v>925</v>
      </c>
      <c r="I835" s="38"/>
      <c r="J835" s="39" t="s">
        <v>926</v>
      </c>
      <c r="K835" s="37" t="s">
        <v>52</v>
      </c>
      <c r="L835" s="40">
        <v>86.4</v>
      </c>
      <c r="M835" s="41">
        <v>0</v>
      </c>
      <c r="N835" s="40">
        <f>L835*(1+M835/100)</f>
        <v>86.4</v>
      </c>
      <c r="O835" s="95"/>
      <c r="P835" s="42">
        <f>N835*O835</f>
        <v>0</v>
      </c>
      <c r="Q835" s="43">
        <v>1</v>
      </c>
      <c r="R835" s="44">
        <f>N835*Q835</f>
        <v>86.4</v>
      </c>
      <c r="S835" s="43"/>
      <c r="T835" s="44">
        <f>N835*S835</f>
        <v>0</v>
      </c>
      <c r="U835" s="42">
        <v>21</v>
      </c>
      <c r="V835" s="42">
        <f>P835*(U835/100)</f>
        <v>0</v>
      </c>
      <c r="W835" s="42">
        <f>P835+V835</f>
        <v>0</v>
      </c>
      <c r="X835" s="39"/>
      <c r="Y835" s="38" t="s">
        <v>918</v>
      </c>
      <c r="Z835" s="38" t="s">
        <v>34</v>
      </c>
    </row>
    <row r="836" spans="6:26" s="45" customFormat="1" ht="11.25" outlineLevel="3" x14ac:dyDescent="0.25">
      <c r="F836" s="46"/>
      <c r="G836" s="47"/>
      <c r="H836" s="47"/>
      <c r="I836" s="47"/>
      <c r="J836" s="48" t="s">
        <v>927</v>
      </c>
      <c r="K836" s="47"/>
      <c r="L836" s="49">
        <v>86.4</v>
      </c>
      <c r="M836" s="50"/>
      <c r="N836" s="51"/>
      <c r="O836" s="50"/>
      <c r="P836" s="52"/>
      <c r="Q836" s="53"/>
      <c r="R836" s="50"/>
      <c r="S836" s="50"/>
      <c r="T836" s="50"/>
      <c r="U836" s="54" t="s">
        <v>22</v>
      </c>
      <c r="V836" s="50"/>
      <c r="W836" s="50"/>
      <c r="X836" s="48"/>
      <c r="Y836" s="47"/>
      <c r="Z836" s="47"/>
    </row>
    <row r="837" spans="6:26" s="55" customFormat="1" ht="12.75" customHeight="1" outlineLevel="2" x14ac:dyDescent="0.25">
      <c r="F837" s="56"/>
      <c r="G837" s="57"/>
      <c r="H837" s="57"/>
      <c r="I837" s="57"/>
      <c r="J837" s="58"/>
      <c r="K837" s="57"/>
      <c r="L837" s="59"/>
      <c r="M837" s="60"/>
      <c r="N837" s="59"/>
      <c r="O837" s="60"/>
      <c r="P837" s="61"/>
      <c r="Q837" s="62"/>
      <c r="R837" s="60"/>
      <c r="S837" s="60"/>
      <c r="T837" s="60"/>
      <c r="U837" s="63" t="s">
        <v>22</v>
      </c>
      <c r="V837" s="60"/>
      <c r="W837" s="60"/>
      <c r="X837" s="60"/>
      <c r="Y837" s="57"/>
      <c r="Z837" s="57"/>
    </row>
    <row r="838" spans="6:26" s="26" customFormat="1" ht="16.5" customHeight="1" outlineLevel="1" x14ac:dyDescent="0.2">
      <c r="F838" s="27"/>
      <c r="G838" s="11"/>
      <c r="H838" s="28"/>
      <c r="I838" s="28"/>
      <c r="J838" s="28" t="s">
        <v>56</v>
      </c>
      <c r="K838" s="11"/>
      <c r="L838" s="29"/>
      <c r="M838" s="30"/>
      <c r="N838" s="29"/>
      <c r="O838" s="30"/>
      <c r="P838" s="31">
        <f>SUBTOTAL(9,P839:P843)</f>
        <v>0</v>
      </c>
      <c r="Q838" s="32"/>
      <c r="R838" s="33">
        <f>SUBTOTAL(9,R839:R843)</f>
        <v>4.1075999999999997</v>
      </c>
      <c r="S838" s="30"/>
      <c r="T838" s="33">
        <f>SUBTOTAL(9,T839:T843)</f>
        <v>0</v>
      </c>
      <c r="U838" s="34" t="s">
        <v>22</v>
      </c>
      <c r="V838" s="31">
        <f>SUBTOTAL(9,V839:V843)</f>
        <v>0</v>
      </c>
      <c r="W838" s="31">
        <f>SUBTOTAL(9,W839:W843)</f>
        <v>0</v>
      </c>
      <c r="Y838" s="12"/>
      <c r="Z838" s="12"/>
    </row>
    <row r="839" spans="6:26" s="35" customFormat="1" ht="12" outlineLevel="2" x14ac:dyDescent="0.2">
      <c r="F839" s="36">
        <v>1</v>
      </c>
      <c r="G839" s="37" t="s">
        <v>29</v>
      </c>
      <c r="H839" s="38" t="s">
        <v>928</v>
      </c>
      <c r="I839" s="38"/>
      <c r="J839" s="39" t="s">
        <v>929</v>
      </c>
      <c r="K839" s="37" t="s">
        <v>38</v>
      </c>
      <c r="L839" s="40">
        <v>2</v>
      </c>
      <c r="M839" s="41">
        <v>0</v>
      </c>
      <c r="N839" s="40">
        <f>L839*(1+M839/100)</f>
        <v>2</v>
      </c>
      <c r="O839" s="95"/>
      <c r="P839" s="42">
        <f>N839*O839</f>
        <v>0</v>
      </c>
      <c r="Q839" s="43">
        <v>2.052</v>
      </c>
      <c r="R839" s="44">
        <f>N839*Q839</f>
        <v>4.1040000000000001</v>
      </c>
      <c r="S839" s="43"/>
      <c r="T839" s="44">
        <f>N839*S839</f>
        <v>0</v>
      </c>
      <c r="U839" s="42">
        <v>21</v>
      </c>
      <c r="V839" s="42">
        <f>P839*(U839/100)</f>
        <v>0</v>
      </c>
      <c r="W839" s="42">
        <f>P839+V839</f>
        <v>0</v>
      </c>
      <c r="X839" s="39"/>
      <c r="Y839" s="38" t="s">
        <v>918</v>
      </c>
      <c r="Z839" s="38" t="s">
        <v>61</v>
      </c>
    </row>
    <row r="840" spans="6:26" s="45" customFormat="1" ht="11.25" outlineLevel="3" x14ac:dyDescent="0.25">
      <c r="F840" s="46"/>
      <c r="G840" s="47"/>
      <c r="H840" s="47"/>
      <c r="I840" s="47"/>
      <c r="J840" s="48" t="s">
        <v>919</v>
      </c>
      <c r="K840" s="47"/>
      <c r="L840" s="49">
        <v>2</v>
      </c>
      <c r="M840" s="50"/>
      <c r="N840" s="51"/>
      <c r="O840" s="50"/>
      <c r="P840" s="52"/>
      <c r="Q840" s="53"/>
      <c r="R840" s="50"/>
      <c r="S840" s="50"/>
      <c r="T840" s="50"/>
      <c r="U840" s="54" t="s">
        <v>22</v>
      </c>
      <c r="V840" s="50"/>
      <c r="W840" s="50"/>
      <c r="X840" s="48"/>
      <c r="Y840" s="47"/>
      <c r="Z840" s="47"/>
    </row>
    <row r="841" spans="6:26" s="35" customFormat="1" ht="24" outlineLevel="2" x14ac:dyDescent="0.2">
      <c r="F841" s="36">
        <v>2</v>
      </c>
      <c r="G841" s="37" t="s">
        <v>29</v>
      </c>
      <c r="H841" s="38" t="s">
        <v>930</v>
      </c>
      <c r="I841" s="38"/>
      <c r="J841" s="39" t="s">
        <v>931</v>
      </c>
      <c r="K841" s="37" t="s">
        <v>32</v>
      </c>
      <c r="L841" s="40">
        <v>6</v>
      </c>
      <c r="M841" s="41">
        <v>0</v>
      </c>
      <c r="N841" s="40">
        <f>L841*(1+M841/100)</f>
        <v>6</v>
      </c>
      <c r="O841" s="95"/>
      <c r="P841" s="42">
        <f>N841*O841</f>
        <v>0</v>
      </c>
      <c r="Q841" s="43">
        <v>2.7E-4</v>
      </c>
      <c r="R841" s="44">
        <f>N841*Q841</f>
        <v>1.6199999999999999E-3</v>
      </c>
      <c r="S841" s="43"/>
      <c r="T841" s="44">
        <f>N841*S841</f>
        <v>0</v>
      </c>
      <c r="U841" s="42">
        <v>21</v>
      </c>
      <c r="V841" s="42">
        <f>P841*(U841/100)</f>
        <v>0</v>
      </c>
      <c r="W841" s="42">
        <f>P841+V841</f>
        <v>0</v>
      </c>
      <c r="X841" s="39"/>
      <c r="Y841" s="38" t="s">
        <v>918</v>
      </c>
      <c r="Z841" s="38" t="s">
        <v>61</v>
      </c>
    </row>
    <row r="842" spans="6:26" s="35" customFormat="1" ht="12" outlineLevel="2" x14ac:dyDescent="0.2">
      <c r="F842" s="36">
        <v>3</v>
      </c>
      <c r="G842" s="37" t="s">
        <v>66</v>
      </c>
      <c r="H842" s="38" t="s">
        <v>308</v>
      </c>
      <c r="I842" s="38"/>
      <c r="J842" s="39" t="s">
        <v>309</v>
      </c>
      <c r="K842" s="37" t="s">
        <v>32</v>
      </c>
      <c r="L842" s="40">
        <v>6</v>
      </c>
      <c r="M842" s="41">
        <v>10</v>
      </c>
      <c r="N842" s="40">
        <f>L842*(1+M842/100)</f>
        <v>6.6000000000000005</v>
      </c>
      <c r="O842" s="95"/>
      <c r="P842" s="42">
        <f>N842*O842</f>
        <v>0</v>
      </c>
      <c r="Q842" s="43">
        <v>2.9999999999999997E-4</v>
      </c>
      <c r="R842" s="44">
        <f>N842*Q842</f>
        <v>1.98E-3</v>
      </c>
      <c r="S842" s="43"/>
      <c r="T842" s="44">
        <f>N842*S842</f>
        <v>0</v>
      </c>
      <c r="U842" s="42">
        <v>21</v>
      </c>
      <c r="V842" s="42">
        <f>P842*(U842/100)</f>
        <v>0</v>
      </c>
      <c r="W842" s="42">
        <f>P842+V842</f>
        <v>0</v>
      </c>
      <c r="X842" s="39"/>
      <c r="Y842" s="38" t="s">
        <v>918</v>
      </c>
      <c r="Z842" s="38" t="s">
        <v>61</v>
      </c>
    </row>
    <row r="843" spans="6:26" s="55" customFormat="1" ht="12.75" customHeight="1" outlineLevel="2" x14ac:dyDescent="0.25">
      <c r="F843" s="56"/>
      <c r="G843" s="57"/>
      <c r="H843" s="57"/>
      <c r="I843" s="57"/>
      <c r="J843" s="58"/>
      <c r="K843" s="57"/>
      <c r="L843" s="59"/>
      <c r="M843" s="60"/>
      <c r="N843" s="59"/>
      <c r="O843" s="60"/>
      <c r="P843" s="61"/>
      <c r="Q843" s="62"/>
      <c r="R843" s="60"/>
      <c r="S843" s="60"/>
      <c r="T843" s="60"/>
      <c r="U843" s="63" t="s">
        <v>22</v>
      </c>
      <c r="V843" s="60"/>
      <c r="W843" s="60"/>
      <c r="X843" s="60"/>
      <c r="Y843" s="57"/>
      <c r="Z843" s="57"/>
    </row>
    <row r="844" spans="6:26" s="26" customFormat="1" ht="16.5" customHeight="1" outlineLevel="1" x14ac:dyDescent="0.2">
      <c r="F844" s="27"/>
      <c r="G844" s="11"/>
      <c r="H844" s="28"/>
      <c r="I844" s="28"/>
      <c r="J844" s="28" t="s">
        <v>260</v>
      </c>
      <c r="K844" s="11"/>
      <c r="L844" s="29"/>
      <c r="M844" s="30"/>
      <c r="N844" s="29"/>
      <c r="O844" s="30"/>
      <c r="P844" s="31">
        <f>SUBTOTAL(9,P845:P851)</f>
        <v>0</v>
      </c>
      <c r="Q844" s="32"/>
      <c r="R844" s="33">
        <f>SUBTOTAL(9,R845:R851)</f>
        <v>3.9080000000000004E-2</v>
      </c>
      <c r="S844" s="30"/>
      <c r="T844" s="33">
        <f>SUBTOTAL(9,T845:T851)</f>
        <v>0</v>
      </c>
      <c r="U844" s="34" t="s">
        <v>22</v>
      </c>
      <c r="V844" s="31">
        <f>SUBTOTAL(9,V845:V851)</f>
        <v>0</v>
      </c>
      <c r="W844" s="31">
        <f>SUBTOTAL(9,W845:W851)</f>
        <v>0</v>
      </c>
      <c r="Y844" s="12"/>
      <c r="Z844" s="12"/>
    </row>
    <row r="845" spans="6:26" s="35" customFormat="1" ht="12" outlineLevel="2" x14ac:dyDescent="0.2">
      <c r="F845" s="36">
        <v>1</v>
      </c>
      <c r="G845" s="37" t="s">
        <v>29</v>
      </c>
      <c r="H845" s="38" t="s">
        <v>932</v>
      </c>
      <c r="I845" s="38"/>
      <c r="J845" s="39" t="s">
        <v>933</v>
      </c>
      <c r="K845" s="37" t="s">
        <v>60</v>
      </c>
      <c r="L845" s="40">
        <v>40</v>
      </c>
      <c r="M845" s="41">
        <v>0</v>
      </c>
      <c r="N845" s="40">
        <f t="shared" ref="N845:N850" si="68">L845*(1+M845/100)</f>
        <v>40</v>
      </c>
      <c r="O845" s="95"/>
      <c r="P845" s="42">
        <f t="shared" ref="P845:P850" si="69">N845*O845</f>
        <v>0</v>
      </c>
      <c r="Q845" s="43">
        <v>1.7000000000000001E-4</v>
      </c>
      <c r="R845" s="44">
        <f t="shared" ref="R845:R850" si="70">N845*Q845</f>
        <v>6.8000000000000005E-3</v>
      </c>
      <c r="S845" s="43"/>
      <c r="T845" s="44">
        <f t="shared" ref="T845:T850" si="71">N845*S845</f>
        <v>0</v>
      </c>
      <c r="U845" s="42">
        <v>21</v>
      </c>
      <c r="V845" s="42">
        <f t="shared" ref="V845:V850" si="72">P845*(U845/100)</f>
        <v>0</v>
      </c>
      <c r="W845" s="42">
        <f t="shared" ref="W845:W850" si="73">P845+V845</f>
        <v>0</v>
      </c>
      <c r="X845" s="39"/>
      <c r="Y845" s="38" t="s">
        <v>918</v>
      </c>
      <c r="Z845" s="38" t="s">
        <v>263</v>
      </c>
    </row>
    <row r="846" spans="6:26" s="35" customFormat="1" ht="12" outlineLevel="2" x14ac:dyDescent="0.2">
      <c r="F846" s="36">
        <v>2</v>
      </c>
      <c r="G846" s="37" t="s">
        <v>29</v>
      </c>
      <c r="H846" s="38" t="s">
        <v>934</v>
      </c>
      <c r="I846" s="38"/>
      <c r="J846" s="39" t="s">
        <v>935</v>
      </c>
      <c r="K846" s="37" t="s">
        <v>60</v>
      </c>
      <c r="L846" s="40">
        <v>15</v>
      </c>
      <c r="M846" s="41">
        <v>0</v>
      </c>
      <c r="N846" s="40">
        <f t="shared" si="68"/>
        <v>15</v>
      </c>
      <c r="O846" s="95"/>
      <c r="P846" s="42">
        <f t="shared" si="69"/>
        <v>0</v>
      </c>
      <c r="Q846" s="43">
        <v>2.7999999999999998E-4</v>
      </c>
      <c r="R846" s="44">
        <f t="shared" si="70"/>
        <v>4.1999999999999997E-3</v>
      </c>
      <c r="S846" s="43"/>
      <c r="T846" s="44">
        <f t="shared" si="71"/>
        <v>0</v>
      </c>
      <c r="U846" s="42">
        <v>21</v>
      </c>
      <c r="V846" s="42">
        <f t="shared" si="72"/>
        <v>0</v>
      </c>
      <c r="W846" s="42">
        <f t="shared" si="73"/>
        <v>0</v>
      </c>
      <c r="X846" s="39"/>
      <c r="Y846" s="38" t="s">
        <v>918</v>
      </c>
      <c r="Z846" s="38" t="s">
        <v>263</v>
      </c>
    </row>
    <row r="847" spans="6:26" s="35" customFormat="1" ht="12" outlineLevel="2" x14ac:dyDescent="0.2">
      <c r="F847" s="36">
        <v>3</v>
      </c>
      <c r="G847" s="37" t="s">
        <v>29</v>
      </c>
      <c r="H847" s="38" t="s">
        <v>936</v>
      </c>
      <c r="I847" s="38"/>
      <c r="J847" s="39" t="s">
        <v>937</v>
      </c>
      <c r="K847" s="37" t="s">
        <v>95</v>
      </c>
      <c r="L847" s="40">
        <v>1</v>
      </c>
      <c r="M847" s="41">
        <v>0</v>
      </c>
      <c r="N847" s="40">
        <f t="shared" si="68"/>
        <v>1</v>
      </c>
      <c r="O847" s="95"/>
      <c r="P847" s="42">
        <f t="shared" si="69"/>
        <v>0</v>
      </c>
      <c r="Q847" s="43"/>
      <c r="R847" s="44">
        <f t="shared" si="70"/>
        <v>0</v>
      </c>
      <c r="S847" s="43"/>
      <c r="T847" s="44">
        <f t="shared" si="71"/>
        <v>0</v>
      </c>
      <c r="U847" s="42">
        <v>21</v>
      </c>
      <c r="V847" s="42">
        <f t="shared" si="72"/>
        <v>0</v>
      </c>
      <c r="W847" s="42">
        <f t="shared" si="73"/>
        <v>0</v>
      </c>
      <c r="X847" s="39"/>
      <c r="Y847" s="38" t="s">
        <v>918</v>
      </c>
      <c r="Z847" s="38" t="s">
        <v>263</v>
      </c>
    </row>
    <row r="848" spans="6:26" s="35" customFormat="1" ht="24" outlineLevel="2" x14ac:dyDescent="0.2">
      <c r="F848" s="36">
        <v>4</v>
      </c>
      <c r="G848" s="37" t="s">
        <v>29</v>
      </c>
      <c r="H848" s="38" t="s">
        <v>938</v>
      </c>
      <c r="I848" s="38"/>
      <c r="J848" s="39" t="s">
        <v>939</v>
      </c>
      <c r="K848" s="37" t="s">
        <v>95</v>
      </c>
      <c r="L848" s="40">
        <v>2</v>
      </c>
      <c r="M848" s="41">
        <v>0</v>
      </c>
      <c r="N848" s="40">
        <f t="shared" si="68"/>
        <v>2</v>
      </c>
      <c r="O848" s="95"/>
      <c r="P848" s="42">
        <f t="shared" si="69"/>
        <v>0</v>
      </c>
      <c r="Q848" s="43">
        <v>1.136E-2</v>
      </c>
      <c r="R848" s="44">
        <f t="shared" si="70"/>
        <v>2.2720000000000001E-2</v>
      </c>
      <c r="S848" s="43"/>
      <c r="T848" s="44">
        <f t="shared" si="71"/>
        <v>0</v>
      </c>
      <c r="U848" s="42">
        <v>21</v>
      </c>
      <c r="V848" s="42">
        <f t="shared" si="72"/>
        <v>0</v>
      </c>
      <c r="W848" s="42">
        <f t="shared" si="73"/>
        <v>0</v>
      </c>
      <c r="X848" s="39"/>
      <c r="Y848" s="38" t="s">
        <v>918</v>
      </c>
      <c r="Z848" s="38" t="s">
        <v>263</v>
      </c>
    </row>
    <row r="849" spans="6:26" s="35" customFormat="1" ht="12" outlineLevel="2" x14ac:dyDescent="0.2">
      <c r="F849" s="36">
        <v>5</v>
      </c>
      <c r="G849" s="37" t="s">
        <v>29</v>
      </c>
      <c r="H849" s="38" t="s">
        <v>940</v>
      </c>
      <c r="I849" s="38"/>
      <c r="J849" s="39" t="s">
        <v>941</v>
      </c>
      <c r="K849" s="37" t="s">
        <v>95</v>
      </c>
      <c r="L849" s="40">
        <v>2</v>
      </c>
      <c r="M849" s="41">
        <v>0</v>
      </c>
      <c r="N849" s="40">
        <f t="shared" si="68"/>
        <v>2</v>
      </c>
      <c r="O849" s="95"/>
      <c r="P849" s="42">
        <f t="shared" si="69"/>
        <v>0</v>
      </c>
      <c r="Q849" s="43">
        <v>2.6800000000000001E-3</v>
      </c>
      <c r="R849" s="44">
        <f t="shared" si="70"/>
        <v>5.3600000000000002E-3</v>
      </c>
      <c r="S849" s="43"/>
      <c r="T849" s="44">
        <f t="shared" si="71"/>
        <v>0</v>
      </c>
      <c r="U849" s="42">
        <v>21</v>
      </c>
      <c r="V849" s="42">
        <f t="shared" si="72"/>
        <v>0</v>
      </c>
      <c r="W849" s="42">
        <f t="shared" si="73"/>
        <v>0</v>
      </c>
      <c r="X849" s="39"/>
      <c r="Y849" s="38" t="s">
        <v>918</v>
      </c>
      <c r="Z849" s="38" t="s">
        <v>263</v>
      </c>
    </row>
    <row r="850" spans="6:26" s="35" customFormat="1" ht="12" outlineLevel="2" x14ac:dyDescent="0.2">
      <c r="F850" s="36">
        <v>6</v>
      </c>
      <c r="G850" s="37" t="s">
        <v>29</v>
      </c>
      <c r="H850" s="38" t="s">
        <v>942</v>
      </c>
      <c r="I850" s="38"/>
      <c r="J850" s="39" t="s">
        <v>943</v>
      </c>
      <c r="K850" s="37" t="s">
        <v>266</v>
      </c>
      <c r="L850" s="40">
        <v>1</v>
      </c>
      <c r="M850" s="41">
        <v>0</v>
      </c>
      <c r="N850" s="40">
        <f t="shared" si="68"/>
        <v>1</v>
      </c>
      <c r="O850" s="95"/>
      <c r="P850" s="42">
        <f t="shared" si="69"/>
        <v>0</v>
      </c>
      <c r="Q850" s="43"/>
      <c r="R850" s="44">
        <f t="shared" si="70"/>
        <v>0</v>
      </c>
      <c r="S850" s="43"/>
      <c r="T850" s="44">
        <f t="shared" si="71"/>
        <v>0</v>
      </c>
      <c r="U850" s="42">
        <v>21</v>
      </c>
      <c r="V850" s="42">
        <f t="shared" si="72"/>
        <v>0</v>
      </c>
      <c r="W850" s="42">
        <f t="shared" si="73"/>
        <v>0</v>
      </c>
      <c r="X850" s="39"/>
      <c r="Y850" s="38" t="s">
        <v>918</v>
      </c>
      <c r="Z850" s="38" t="s">
        <v>263</v>
      </c>
    </row>
    <row r="851" spans="6:26" s="55" customFormat="1" ht="12.75" customHeight="1" outlineLevel="2" x14ac:dyDescent="0.25">
      <c r="F851" s="56"/>
      <c r="G851" s="57"/>
      <c r="H851" s="57"/>
      <c r="I851" s="57"/>
      <c r="J851" s="58"/>
      <c r="K851" s="57"/>
      <c r="L851" s="59"/>
      <c r="M851" s="60"/>
      <c r="N851" s="59"/>
      <c r="O851" s="60"/>
      <c r="P851" s="61"/>
      <c r="Q851" s="62"/>
      <c r="R851" s="60"/>
      <c r="S851" s="60"/>
      <c r="T851" s="60"/>
      <c r="U851" s="63" t="s">
        <v>22</v>
      </c>
      <c r="V851" s="60"/>
      <c r="W851" s="60"/>
      <c r="X851" s="60"/>
      <c r="Y851" s="57"/>
      <c r="Z851" s="57"/>
    </row>
    <row r="852" spans="6:26" s="26" customFormat="1" ht="16.5" customHeight="1" outlineLevel="1" x14ac:dyDescent="0.2">
      <c r="F852" s="27"/>
      <c r="G852" s="11"/>
      <c r="H852" s="28"/>
      <c r="I852" s="28"/>
      <c r="J852" s="28" t="s">
        <v>944</v>
      </c>
      <c r="K852" s="11"/>
      <c r="L852" s="29"/>
      <c r="M852" s="30"/>
      <c r="N852" s="29"/>
      <c r="O852" s="30"/>
      <c r="P852" s="31">
        <f>SUBTOTAL(9,P853:P879)</f>
        <v>0</v>
      </c>
      <c r="Q852" s="32"/>
      <c r="R852" s="33">
        <f>SUBTOTAL(9,R853:R879)</f>
        <v>0.51437999999999995</v>
      </c>
      <c r="S852" s="30"/>
      <c r="T852" s="33">
        <f>SUBTOTAL(9,T853:T879)</f>
        <v>0</v>
      </c>
      <c r="U852" s="34" t="s">
        <v>22</v>
      </c>
      <c r="V852" s="31">
        <f>SUBTOTAL(9,V853:V879)</f>
        <v>0</v>
      </c>
      <c r="W852" s="31">
        <f>SUBTOTAL(9,W853:W879)</f>
        <v>0</v>
      </c>
      <c r="Y852" s="12"/>
      <c r="Z852" s="12"/>
    </row>
    <row r="853" spans="6:26" s="35" customFormat="1" ht="12" outlineLevel="2" x14ac:dyDescent="0.2">
      <c r="F853" s="36">
        <v>1</v>
      </c>
      <c r="G853" s="37" t="s">
        <v>66</v>
      </c>
      <c r="H853" s="38" t="s">
        <v>945</v>
      </c>
      <c r="I853" s="38"/>
      <c r="J853" s="39" t="s">
        <v>946</v>
      </c>
      <c r="K853" s="37" t="s">
        <v>95</v>
      </c>
      <c r="L853" s="40">
        <v>20</v>
      </c>
      <c r="M853" s="41">
        <v>0</v>
      </c>
      <c r="N853" s="40">
        <f t="shared" ref="N853:N878" si="74">L853*(1+M853/100)</f>
        <v>20</v>
      </c>
      <c r="O853" s="95"/>
      <c r="P853" s="42">
        <f t="shared" ref="P853:P878" si="75">N853*O853</f>
        <v>0</v>
      </c>
      <c r="Q853" s="43">
        <v>3.2000000000000003E-4</v>
      </c>
      <c r="R853" s="44">
        <f t="shared" ref="R853:R878" si="76">N853*Q853</f>
        <v>6.4000000000000003E-3</v>
      </c>
      <c r="S853" s="43"/>
      <c r="T853" s="44">
        <f t="shared" ref="T853:T878" si="77">N853*S853</f>
        <v>0</v>
      </c>
      <c r="U853" s="42">
        <v>21</v>
      </c>
      <c r="V853" s="42">
        <f t="shared" ref="V853:V878" si="78">P853*(U853/100)</f>
        <v>0</v>
      </c>
      <c r="W853" s="42">
        <f t="shared" ref="W853:W878" si="79">P853+V853</f>
        <v>0</v>
      </c>
      <c r="X853" s="39"/>
      <c r="Y853" s="38" t="s">
        <v>918</v>
      </c>
      <c r="Z853" s="38" t="s">
        <v>947</v>
      </c>
    </row>
    <row r="854" spans="6:26" s="35" customFormat="1" ht="12" outlineLevel="2" x14ac:dyDescent="0.2">
      <c r="F854" s="36">
        <v>2</v>
      </c>
      <c r="G854" s="37" t="s">
        <v>66</v>
      </c>
      <c r="H854" s="38" t="s">
        <v>948</v>
      </c>
      <c r="I854" s="38"/>
      <c r="J854" s="39" t="s">
        <v>949</v>
      </c>
      <c r="K854" s="37" t="s">
        <v>95</v>
      </c>
      <c r="L854" s="40">
        <v>8</v>
      </c>
      <c r="M854" s="41">
        <v>0</v>
      </c>
      <c r="N854" s="40">
        <f t="shared" si="74"/>
        <v>8</v>
      </c>
      <c r="O854" s="95"/>
      <c r="P854" s="42">
        <f t="shared" si="75"/>
        <v>0</v>
      </c>
      <c r="Q854" s="43">
        <v>3.8999999999999999E-4</v>
      </c>
      <c r="R854" s="44">
        <f t="shared" si="76"/>
        <v>3.1199999999999999E-3</v>
      </c>
      <c r="S854" s="43"/>
      <c r="T854" s="44">
        <f t="shared" si="77"/>
        <v>0</v>
      </c>
      <c r="U854" s="42">
        <v>21</v>
      </c>
      <c r="V854" s="42">
        <f t="shared" si="78"/>
        <v>0</v>
      </c>
      <c r="W854" s="42">
        <f t="shared" si="79"/>
        <v>0</v>
      </c>
      <c r="X854" s="39"/>
      <c r="Y854" s="38" t="s">
        <v>918</v>
      </c>
      <c r="Z854" s="38" t="s">
        <v>947</v>
      </c>
    </row>
    <row r="855" spans="6:26" s="35" customFormat="1" ht="12" outlineLevel="2" x14ac:dyDescent="0.2">
      <c r="F855" s="36">
        <v>3</v>
      </c>
      <c r="G855" s="37" t="s">
        <v>66</v>
      </c>
      <c r="H855" s="38" t="s">
        <v>950</v>
      </c>
      <c r="I855" s="38"/>
      <c r="J855" s="39" t="s">
        <v>951</v>
      </c>
      <c r="K855" s="37" t="s">
        <v>95</v>
      </c>
      <c r="L855" s="40">
        <v>13</v>
      </c>
      <c r="M855" s="41">
        <v>0</v>
      </c>
      <c r="N855" s="40">
        <f t="shared" si="74"/>
        <v>13</v>
      </c>
      <c r="O855" s="95"/>
      <c r="P855" s="42">
        <f t="shared" si="75"/>
        <v>0</v>
      </c>
      <c r="Q855" s="43">
        <v>5.9999999999999995E-4</v>
      </c>
      <c r="R855" s="44">
        <f t="shared" si="76"/>
        <v>7.7999999999999996E-3</v>
      </c>
      <c r="S855" s="43"/>
      <c r="T855" s="44">
        <f t="shared" si="77"/>
        <v>0</v>
      </c>
      <c r="U855" s="42">
        <v>21</v>
      </c>
      <c r="V855" s="42">
        <f t="shared" si="78"/>
        <v>0</v>
      </c>
      <c r="W855" s="42">
        <f t="shared" si="79"/>
        <v>0</v>
      </c>
      <c r="X855" s="39"/>
      <c r="Y855" s="38" t="s">
        <v>918</v>
      </c>
      <c r="Z855" s="38" t="s">
        <v>947</v>
      </c>
    </row>
    <row r="856" spans="6:26" s="35" customFormat="1" ht="24" outlineLevel="2" x14ac:dyDescent="0.2">
      <c r="F856" s="36">
        <v>4</v>
      </c>
      <c r="G856" s="37" t="s">
        <v>66</v>
      </c>
      <c r="H856" s="38" t="s">
        <v>952</v>
      </c>
      <c r="I856" s="38"/>
      <c r="J856" s="39" t="s">
        <v>953</v>
      </c>
      <c r="K856" s="37" t="s">
        <v>95</v>
      </c>
      <c r="L856" s="40">
        <v>6</v>
      </c>
      <c r="M856" s="41">
        <v>0</v>
      </c>
      <c r="N856" s="40">
        <f t="shared" si="74"/>
        <v>6</v>
      </c>
      <c r="O856" s="95"/>
      <c r="P856" s="42">
        <f t="shared" si="75"/>
        <v>0</v>
      </c>
      <c r="Q856" s="43">
        <v>3.0999999999999999E-3</v>
      </c>
      <c r="R856" s="44">
        <f t="shared" si="76"/>
        <v>1.8599999999999998E-2</v>
      </c>
      <c r="S856" s="43"/>
      <c r="T856" s="44">
        <f t="shared" si="77"/>
        <v>0</v>
      </c>
      <c r="U856" s="42">
        <v>21</v>
      </c>
      <c r="V856" s="42">
        <f t="shared" si="78"/>
        <v>0</v>
      </c>
      <c r="W856" s="42">
        <f t="shared" si="79"/>
        <v>0</v>
      </c>
      <c r="X856" s="39"/>
      <c r="Y856" s="38" t="s">
        <v>918</v>
      </c>
      <c r="Z856" s="38" t="s">
        <v>947</v>
      </c>
    </row>
    <row r="857" spans="6:26" s="35" customFormat="1" ht="12" outlineLevel="2" x14ac:dyDescent="0.2">
      <c r="F857" s="36">
        <v>5</v>
      </c>
      <c r="G857" s="37" t="s">
        <v>29</v>
      </c>
      <c r="H857" s="38" t="s">
        <v>954</v>
      </c>
      <c r="I857" s="38"/>
      <c r="J857" s="39" t="s">
        <v>955</v>
      </c>
      <c r="K857" s="37" t="s">
        <v>60</v>
      </c>
      <c r="L857" s="40">
        <v>30</v>
      </c>
      <c r="M857" s="41">
        <v>0</v>
      </c>
      <c r="N857" s="40">
        <f t="shared" si="74"/>
        <v>30</v>
      </c>
      <c r="O857" s="95"/>
      <c r="P857" s="42">
        <f t="shared" si="75"/>
        <v>0</v>
      </c>
      <c r="Q857" s="43">
        <v>1.6199999999999999E-3</v>
      </c>
      <c r="R857" s="44">
        <f t="shared" si="76"/>
        <v>4.8599999999999997E-2</v>
      </c>
      <c r="S857" s="43"/>
      <c r="T857" s="44">
        <f t="shared" si="77"/>
        <v>0</v>
      </c>
      <c r="U857" s="42">
        <v>21</v>
      </c>
      <c r="V857" s="42">
        <f t="shared" si="78"/>
        <v>0</v>
      </c>
      <c r="W857" s="42">
        <f t="shared" si="79"/>
        <v>0</v>
      </c>
      <c r="X857" s="39"/>
      <c r="Y857" s="38" t="s">
        <v>918</v>
      </c>
      <c r="Z857" s="38" t="s">
        <v>947</v>
      </c>
    </row>
    <row r="858" spans="6:26" s="35" customFormat="1" ht="12" outlineLevel="2" x14ac:dyDescent="0.2">
      <c r="F858" s="36">
        <v>6</v>
      </c>
      <c r="G858" s="37" t="s">
        <v>29</v>
      </c>
      <c r="H858" s="38" t="s">
        <v>956</v>
      </c>
      <c r="I858" s="38"/>
      <c r="J858" s="39" t="s">
        <v>957</v>
      </c>
      <c r="K858" s="37" t="s">
        <v>60</v>
      </c>
      <c r="L858" s="40">
        <v>70</v>
      </c>
      <c r="M858" s="41">
        <v>0</v>
      </c>
      <c r="N858" s="40">
        <f t="shared" si="74"/>
        <v>70</v>
      </c>
      <c r="O858" s="95"/>
      <c r="P858" s="42">
        <f t="shared" si="75"/>
        <v>0</v>
      </c>
      <c r="Q858" s="43">
        <v>2.0899999999999998E-3</v>
      </c>
      <c r="R858" s="44">
        <f t="shared" si="76"/>
        <v>0.14629999999999999</v>
      </c>
      <c r="S858" s="43"/>
      <c r="T858" s="44">
        <f t="shared" si="77"/>
        <v>0</v>
      </c>
      <c r="U858" s="42">
        <v>21</v>
      </c>
      <c r="V858" s="42">
        <f t="shared" si="78"/>
        <v>0</v>
      </c>
      <c r="W858" s="42">
        <f t="shared" si="79"/>
        <v>0</v>
      </c>
      <c r="X858" s="39"/>
      <c r="Y858" s="38" t="s">
        <v>918</v>
      </c>
      <c r="Z858" s="38" t="s">
        <v>947</v>
      </c>
    </row>
    <row r="859" spans="6:26" s="35" customFormat="1" ht="12" outlineLevel="2" x14ac:dyDescent="0.2">
      <c r="F859" s="36">
        <v>7</v>
      </c>
      <c r="G859" s="37" t="s">
        <v>29</v>
      </c>
      <c r="H859" s="38" t="s">
        <v>958</v>
      </c>
      <c r="I859" s="38"/>
      <c r="J859" s="39" t="s">
        <v>959</v>
      </c>
      <c r="K859" s="37" t="s">
        <v>60</v>
      </c>
      <c r="L859" s="40">
        <v>25</v>
      </c>
      <c r="M859" s="41">
        <v>0</v>
      </c>
      <c r="N859" s="40">
        <f t="shared" si="74"/>
        <v>25</v>
      </c>
      <c r="O859" s="95"/>
      <c r="P859" s="42">
        <f t="shared" si="75"/>
        <v>0</v>
      </c>
      <c r="Q859" s="43">
        <v>2.0600000000000002E-3</v>
      </c>
      <c r="R859" s="44">
        <f t="shared" si="76"/>
        <v>5.1500000000000004E-2</v>
      </c>
      <c r="S859" s="43"/>
      <c r="T859" s="44">
        <f t="shared" si="77"/>
        <v>0</v>
      </c>
      <c r="U859" s="42">
        <v>21</v>
      </c>
      <c r="V859" s="42">
        <f t="shared" si="78"/>
        <v>0</v>
      </c>
      <c r="W859" s="42">
        <f t="shared" si="79"/>
        <v>0</v>
      </c>
      <c r="X859" s="39"/>
      <c r="Y859" s="38" t="s">
        <v>918</v>
      </c>
      <c r="Z859" s="38" t="s">
        <v>947</v>
      </c>
    </row>
    <row r="860" spans="6:26" s="35" customFormat="1" ht="12" outlineLevel="2" x14ac:dyDescent="0.2">
      <c r="F860" s="36">
        <v>8</v>
      </c>
      <c r="G860" s="37" t="s">
        <v>29</v>
      </c>
      <c r="H860" s="38" t="s">
        <v>960</v>
      </c>
      <c r="I860" s="38"/>
      <c r="J860" s="39" t="s">
        <v>961</v>
      </c>
      <c r="K860" s="37" t="s">
        <v>60</v>
      </c>
      <c r="L860" s="40">
        <v>17</v>
      </c>
      <c r="M860" s="41">
        <v>0</v>
      </c>
      <c r="N860" s="40">
        <f t="shared" si="74"/>
        <v>17</v>
      </c>
      <c r="O860" s="95"/>
      <c r="P860" s="42">
        <f t="shared" si="75"/>
        <v>0</v>
      </c>
      <c r="Q860" s="43">
        <v>1.5499999999999999E-3</v>
      </c>
      <c r="R860" s="44">
        <f t="shared" si="76"/>
        <v>2.6349999999999998E-2</v>
      </c>
      <c r="S860" s="43"/>
      <c r="T860" s="44">
        <f t="shared" si="77"/>
        <v>0</v>
      </c>
      <c r="U860" s="42">
        <v>21</v>
      </c>
      <c r="V860" s="42">
        <f t="shared" si="78"/>
        <v>0</v>
      </c>
      <c r="W860" s="42">
        <f t="shared" si="79"/>
        <v>0</v>
      </c>
      <c r="X860" s="39"/>
      <c r="Y860" s="38" t="s">
        <v>918</v>
      </c>
      <c r="Z860" s="38" t="s">
        <v>947</v>
      </c>
    </row>
    <row r="861" spans="6:26" s="35" customFormat="1" ht="12" outlineLevel="2" x14ac:dyDescent="0.2">
      <c r="F861" s="36">
        <v>9</v>
      </c>
      <c r="G861" s="37" t="s">
        <v>29</v>
      </c>
      <c r="H861" s="38" t="s">
        <v>962</v>
      </c>
      <c r="I861" s="38"/>
      <c r="J861" s="39" t="s">
        <v>963</v>
      </c>
      <c r="K861" s="37" t="s">
        <v>60</v>
      </c>
      <c r="L861" s="40">
        <v>33</v>
      </c>
      <c r="M861" s="41">
        <v>0</v>
      </c>
      <c r="N861" s="40">
        <f t="shared" si="74"/>
        <v>33</v>
      </c>
      <c r="O861" s="95"/>
      <c r="P861" s="42">
        <f t="shared" si="75"/>
        <v>0</v>
      </c>
      <c r="Q861" s="43">
        <v>1.91E-3</v>
      </c>
      <c r="R861" s="44">
        <f t="shared" si="76"/>
        <v>6.3030000000000003E-2</v>
      </c>
      <c r="S861" s="43"/>
      <c r="T861" s="44">
        <f t="shared" si="77"/>
        <v>0</v>
      </c>
      <c r="U861" s="42">
        <v>21</v>
      </c>
      <c r="V861" s="42">
        <f t="shared" si="78"/>
        <v>0</v>
      </c>
      <c r="W861" s="42">
        <f t="shared" si="79"/>
        <v>0</v>
      </c>
      <c r="X861" s="39"/>
      <c r="Y861" s="38" t="s">
        <v>918</v>
      </c>
      <c r="Z861" s="38" t="s">
        <v>947</v>
      </c>
    </row>
    <row r="862" spans="6:26" s="35" customFormat="1" ht="12" outlineLevel="2" x14ac:dyDescent="0.2">
      <c r="F862" s="36">
        <v>10</v>
      </c>
      <c r="G862" s="37" t="s">
        <v>29</v>
      </c>
      <c r="H862" s="38" t="s">
        <v>964</v>
      </c>
      <c r="I862" s="38"/>
      <c r="J862" s="39" t="s">
        <v>965</v>
      </c>
      <c r="K862" s="37" t="s">
        <v>60</v>
      </c>
      <c r="L862" s="40">
        <v>21</v>
      </c>
      <c r="M862" s="41">
        <v>0</v>
      </c>
      <c r="N862" s="40">
        <f t="shared" si="74"/>
        <v>21</v>
      </c>
      <c r="O862" s="95"/>
      <c r="P862" s="42">
        <f t="shared" si="75"/>
        <v>0</v>
      </c>
      <c r="Q862" s="43">
        <v>2.0100000000000001E-3</v>
      </c>
      <c r="R862" s="44">
        <f t="shared" si="76"/>
        <v>4.2210000000000004E-2</v>
      </c>
      <c r="S862" s="43"/>
      <c r="T862" s="44">
        <f t="shared" si="77"/>
        <v>0</v>
      </c>
      <c r="U862" s="42">
        <v>21</v>
      </c>
      <c r="V862" s="42">
        <f t="shared" si="78"/>
        <v>0</v>
      </c>
      <c r="W862" s="42">
        <f t="shared" si="79"/>
        <v>0</v>
      </c>
      <c r="X862" s="39"/>
      <c r="Y862" s="38" t="s">
        <v>918</v>
      </c>
      <c r="Z862" s="38" t="s">
        <v>947</v>
      </c>
    </row>
    <row r="863" spans="6:26" s="35" customFormat="1" ht="12" outlineLevel="2" x14ac:dyDescent="0.2">
      <c r="F863" s="36">
        <v>11</v>
      </c>
      <c r="G863" s="37" t="s">
        <v>29</v>
      </c>
      <c r="H863" s="38" t="s">
        <v>966</v>
      </c>
      <c r="I863" s="38"/>
      <c r="J863" s="39" t="s">
        <v>967</v>
      </c>
      <c r="K863" s="37" t="s">
        <v>60</v>
      </c>
      <c r="L863" s="40">
        <v>41</v>
      </c>
      <c r="M863" s="41">
        <v>0</v>
      </c>
      <c r="N863" s="40">
        <f t="shared" si="74"/>
        <v>41</v>
      </c>
      <c r="O863" s="95"/>
      <c r="P863" s="42">
        <f t="shared" si="75"/>
        <v>0</v>
      </c>
      <c r="Q863" s="43">
        <v>4.0999999999999999E-4</v>
      </c>
      <c r="R863" s="44">
        <f t="shared" si="76"/>
        <v>1.6809999999999999E-2</v>
      </c>
      <c r="S863" s="43"/>
      <c r="T863" s="44">
        <f t="shared" si="77"/>
        <v>0</v>
      </c>
      <c r="U863" s="42">
        <v>21</v>
      </c>
      <c r="V863" s="42">
        <f t="shared" si="78"/>
        <v>0</v>
      </c>
      <c r="W863" s="42">
        <f t="shared" si="79"/>
        <v>0</v>
      </c>
      <c r="X863" s="39"/>
      <c r="Y863" s="38" t="s">
        <v>918</v>
      </c>
      <c r="Z863" s="38" t="s">
        <v>947</v>
      </c>
    </row>
    <row r="864" spans="6:26" s="35" customFormat="1" ht="12" outlineLevel="2" x14ac:dyDescent="0.2">
      <c r="F864" s="36">
        <v>12</v>
      </c>
      <c r="G864" s="37" t="s">
        <v>29</v>
      </c>
      <c r="H864" s="38" t="s">
        <v>968</v>
      </c>
      <c r="I864" s="38"/>
      <c r="J864" s="39" t="s">
        <v>969</v>
      </c>
      <c r="K864" s="37" t="s">
        <v>60</v>
      </c>
      <c r="L864" s="40">
        <v>30</v>
      </c>
      <c r="M864" s="41">
        <v>0</v>
      </c>
      <c r="N864" s="40">
        <f t="shared" si="74"/>
        <v>30</v>
      </c>
      <c r="O864" s="95"/>
      <c r="P864" s="42">
        <f t="shared" si="75"/>
        <v>0</v>
      </c>
      <c r="Q864" s="43">
        <v>4.8000000000000001E-4</v>
      </c>
      <c r="R864" s="44">
        <f t="shared" si="76"/>
        <v>1.44E-2</v>
      </c>
      <c r="S864" s="43"/>
      <c r="T864" s="44">
        <f t="shared" si="77"/>
        <v>0</v>
      </c>
      <c r="U864" s="42">
        <v>21</v>
      </c>
      <c r="V864" s="42">
        <f t="shared" si="78"/>
        <v>0</v>
      </c>
      <c r="W864" s="42">
        <f t="shared" si="79"/>
        <v>0</v>
      </c>
      <c r="X864" s="39"/>
      <c r="Y864" s="38" t="s">
        <v>918</v>
      </c>
      <c r="Z864" s="38" t="s">
        <v>947</v>
      </c>
    </row>
    <row r="865" spans="6:26" s="35" customFormat="1" ht="12" outlineLevel="2" x14ac:dyDescent="0.2">
      <c r="F865" s="36">
        <v>13</v>
      </c>
      <c r="G865" s="37" t="s">
        <v>29</v>
      </c>
      <c r="H865" s="38" t="s">
        <v>970</v>
      </c>
      <c r="I865" s="38"/>
      <c r="J865" s="39" t="s">
        <v>971</v>
      </c>
      <c r="K865" s="37" t="s">
        <v>60</v>
      </c>
      <c r="L865" s="40">
        <v>10</v>
      </c>
      <c r="M865" s="41">
        <v>0</v>
      </c>
      <c r="N865" s="40">
        <f t="shared" si="74"/>
        <v>10</v>
      </c>
      <c r="O865" s="95"/>
      <c r="P865" s="42">
        <f t="shared" si="75"/>
        <v>0</v>
      </c>
      <c r="Q865" s="43">
        <v>7.1000000000000002E-4</v>
      </c>
      <c r="R865" s="44">
        <f t="shared" si="76"/>
        <v>7.1000000000000004E-3</v>
      </c>
      <c r="S865" s="43"/>
      <c r="T865" s="44">
        <f t="shared" si="77"/>
        <v>0</v>
      </c>
      <c r="U865" s="42">
        <v>21</v>
      </c>
      <c r="V865" s="42">
        <f t="shared" si="78"/>
        <v>0</v>
      </c>
      <c r="W865" s="42">
        <f t="shared" si="79"/>
        <v>0</v>
      </c>
      <c r="X865" s="39"/>
      <c r="Y865" s="38" t="s">
        <v>918</v>
      </c>
      <c r="Z865" s="38" t="s">
        <v>947</v>
      </c>
    </row>
    <row r="866" spans="6:26" s="35" customFormat="1" ht="12" outlineLevel="2" x14ac:dyDescent="0.2">
      <c r="F866" s="36">
        <v>14</v>
      </c>
      <c r="G866" s="37" t="s">
        <v>29</v>
      </c>
      <c r="H866" s="38" t="s">
        <v>972</v>
      </c>
      <c r="I866" s="38"/>
      <c r="J866" s="39" t="s">
        <v>973</v>
      </c>
      <c r="K866" s="37" t="s">
        <v>60</v>
      </c>
      <c r="L866" s="40">
        <v>10</v>
      </c>
      <c r="M866" s="41">
        <v>0</v>
      </c>
      <c r="N866" s="40">
        <f t="shared" si="74"/>
        <v>10</v>
      </c>
      <c r="O866" s="95"/>
      <c r="P866" s="42">
        <f t="shared" si="75"/>
        <v>0</v>
      </c>
      <c r="Q866" s="43">
        <v>2.2399999999999998E-3</v>
      </c>
      <c r="R866" s="44">
        <f t="shared" si="76"/>
        <v>2.2399999999999996E-2</v>
      </c>
      <c r="S866" s="43"/>
      <c r="T866" s="44">
        <f t="shared" si="77"/>
        <v>0</v>
      </c>
      <c r="U866" s="42">
        <v>21</v>
      </c>
      <c r="V866" s="42">
        <f t="shared" si="78"/>
        <v>0</v>
      </c>
      <c r="W866" s="42">
        <f t="shared" si="79"/>
        <v>0</v>
      </c>
      <c r="X866" s="39"/>
      <c r="Y866" s="38" t="s">
        <v>918</v>
      </c>
      <c r="Z866" s="38" t="s">
        <v>947</v>
      </c>
    </row>
    <row r="867" spans="6:26" s="35" customFormat="1" ht="12" outlineLevel="2" x14ac:dyDescent="0.2">
      <c r="F867" s="36">
        <v>15</v>
      </c>
      <c r="G867" s="37" t="s">
        <v>29</v>
      </c>
      <c r="H867" s="38" t="s">
        <v>974</v>
      </c>
      <c r="I867" s="38"/>
      <c r="J867" s="39" t="s">
        <v>975</v>
      </c>
      <c r="K867" s="37" t="s">
        <v>95</v>
      </c>
      <c r="L867" s="40">
        <v>26</v>
      </c>
      <c r="M867" s="41">
        <v>0</v>
      </c>
      <c r="N867" s="40">
        <f t="shared" si="74"/>
        <v>26</v>
      </c>
      <c r="O867" s="95"/>
      <c r="P867" s="42">
        <f t="shared" si="75"/>
        <v>0</v>
      </c>
      <c r="Q867" s="43"/>
      <c r="R867" s="44">
        <f t="shared" si="76"/>
        <v>0</v>
      </c>
      <c r="S867" s="43"/>
      <c r="T867" s="44">
        <f t="shared" si="77"/>
        <v>0</v>
      </c>
      <c r="U867" s="42">
        <v>21</v>
      </c>
      <c r="V867" s="42">
        <f t="shared" si="78"/>
        <v>0</v>
      </c>
      <c r="W867" s="42">
        <f t="shared" si="79"/>
        <v>0</v>
      </c>
      <c r="X867" s="39"/>
      <c r="Y867" s="38" t="s">
        <v>918</v>
      </c>
      <c r="Z867" s="38" t="s">
        <v>947</v>
      </c>
    </row>
    <row r="868" spans="6:26" s="35" customFormat="1" ht="12" outlineLevel="2" x14ac:dyDescent="0.2">
      <c r="F868" s="36">
        <v>16</v>
      </c>
      <c r="G868" s="37" t="s">
        <v>29</v>
      </c>
      <c r="H868" s="38" t="s">
        <v>976</v>
      </c>
      <c r="I868" s="38"/>
      <c r="J868" s="39" t="s">
        <v>977</v>
      </c>
      <c r="K868" s="37" t="s">
        <v>95</v>
      </c>
      <c r="L868" s="40">
        <v>8</v>
      </c>
      <c r="M868" s="41">
        <v>0</v>
      </c>
      <c r="N868" s="40">
        <f t="shared" si="74"/>
        <v>8</v>
      </c>
      <c r="O868" s="95"/>
      <c r="P868" s="42">
        <f t="shared" si="75"/>
        <v>0</v>
      </c>
      <c r="Q868" s="43"/>
      <c r="R868" s="44">
        <f t="shared" si="76"/>
        <v>0</v>
      </c>
      <c r="S868" s="43"/>
      <c r="T868" s="44">
        <f t="shared" si="77"/>
        <v>0</v>
      </c>
      <c r="U868" s="42">
        <v>21</v>
      </c>
      <c r="V868" s="42">
        <f t="shared" si="78"/>
        <v>0</v>
      </c>
      <c r="W868" s="42">
        <f t="shared" si="79"/>
        <v>0</v>
      </c>
      <c r="X868" s="39"/>
      <c r="Y868" s="38" t="s">
        <v>918</v>
      </c>
      <c r="Z868" s="38" t="s">
        <v>947</v>
      </c>
    </row>
    <row r="869" spans="6:26" s="35" customFormat="1" ht="12" outlineLevel="2" x14ac:dyDescent="0.2">
      <c r="F869" s="36">
        <v>17</v>
      </c>
      <c r="G869" s="37" t="s">
        <v>29</v>
      </c>
      <c r="H869" s="38" t="s">
        <v>978</v>
      </c>
      <c r="I869" s="38"/>
      <c r="J869" s="39" t="s">
        <v>979</v>
      </c>
      <c r="K869" s="37" t="s">
        <v>95</v>
      </c>
      <c r="L869" s="40">
        <v>10</v>
      </c>
      <c r="M869" s="41">
        <v>0</v>
      </c>
      <c r="N869" s="40">
        <f t="shared" si="74"/>
        <v>10</v>
      </c>
      <c r="O869" s="95"/>
      <c r="P869" s="42">
        <f t="shared" si="75"/>
        <v>0</v>
      </c>
      <c r="Q869" s="43"/>
      <c r="R869" s="44">
        <f t="shared" si="76"/>
        <v>0</v>
      </c>
      <c r="S869" s="43"/>
      <c r="T869" s="44">
        <f t="shared" si="77"/>
        <v>0</v>
      </c>
      <c r="U869" s="42">
        <v>21</v>
      </c>
      <c r="V869" s="42">
        <f t="shared" si="78"/>
        <v>0</v>
      </c>
      <c r="W869" s="42">
        <f t="shared" si="79"/>
        <v>0</v>
      </c>
      <c r="X869" s="39"/>
      <c r="Y869" s="38" t="s">
        <v>918</v>
      </c>
      <c r="Z869" s="38" t="s">
        <v>947</v>
      </c>
    </row>
    <row r="870" spans="6:26" s="35" customFormat="1" ht="12" outlineLevel="2" x14ac:dyDescent="0.2">
      <c r="F870" s="36">
        <v>18</v>
      </c>
      <c r="G870" s="37" t="s">
        <v>29</v>
      </c>
      <c r="H870" s="38" t="s">
        <v>980</v>
      </c>
      <c r="I870" s="38"/>
      <c r="J870" s="39" t="s">
        <v>981</v>
      </c>
      <c r="K870" s="37" t="s">
        <v>95</v>
      </c>
      <c r="L870" s="40">
        <v>1</v>
      </c>
      <c r="M870" s="41">
        <v>0</v>
      </c>
      <c r="N870" s="40">
        <f t="shared" si="74"/>
        <v>1</v>
      </c>
      <c r="O870" s="95"/>
      <c r="P870" s="42">
        <f t="shared" si="75"/>
        <v>0</v>
      </c>
      <c r="Q870" s="43">
        <v>1.48E-3</v>
      </c>
      <c r="R870" s="44">
        <f t="shared" si="76"/>
        <v>1.48E-3</v>
      </c>
      <c r="S870" s="43"/>
      <c r="T870" s="44">
        <f t="shared" si="77"/>
        <v>0</v>
      </c>
      <c r="U870" s="42">
        <v>21</v>
      </c>
      <c r="V870" s="42">
        <f t="shared" si="78"/>
        <v>0</v>
      </c>
      <c r="W870" s="42">
        <f t="shared" si="79"/>
        <v>0</v>
      </c>
      <c r="X870" s="39"/>
      <c r="Y870" s="38" t="s">
        <v>918</v>
      </c>
      <c r="Z870" s="38" t="s">
        <v>947</v>
      </c>
    </row>
    <row r="871" spans="6:26" s="35" customFormat="1" ht="12" outlineLevel="2" x14ac:dyDescent="0.2">
      <c r="F871" s="36">
        <v>19</v>
      </c>
      <c r="G871" s="37" t="s">
        <v>29</v>
      </c>
      <c r="H871" s="38" t="s">
        <v>982</v>
      </c>
      <c r="I871" s="38"/>
      <c r="J871" s="39" t="s">
        <v>983</v>
      </c>
      <c r="K871" s="37" t="s">
        <v>95</v>
      </c>
      <c r="L871" s="40">
        <v>6</v>
      </c>
      <c r="M871" s="41">
        <v>0</v>
      </c>
      <c r="N871" s="40">
        <f t="shared" si="74"/>
        <v>6</v>
      </c>
      <c r="O871" s="95"/>
      <c r="P871" s="42">
        <f t="shared" si="75"/>
        <v>0</v>
      </c>
      <c r="Q871" s="43">
        <v>1.15E-3</v>
      </c>
      <c r="R871" s="44">
        <f t="shared" si="76"/>
        <v>6.8999999999999999E-3</v>
      </c>
      <c r="S871" s="43"/>
      <c r="T871" s="44">
        <f t="shared" si="77"/>
        <v>0</v>
      </c>
      <c r="U871" s="42">
        <v>21</v>
      </c>
      <c r="V871" s="42">
        <f t="shared" si="78"/>
        <v>0</v>
      </c>
      <c r="W871" s="42">
        <f t="shared" si="79"/>
        <v>0</v>
      </c>
      <c r="X871" s="39"/>
      <c r="Y871" s="38" t="s">
        <v>918</v>
      </c>
      <c r="Z871" s="38" t="s">
        <v>947</v>
      </c>
    </row>
    <row r="872" spans="6:26" s="35" customFormat="1" ht="12" outlineLevel="2" x14ac:dyDescent="0.2">
      <c r="F872" s="36">
        <v>20</v>
      </c>
      <c r="G872" s="37" t="s">
        <v>29</v>
      </c>
      <c r="H872" s="38" t="s">
        <v>984</v>
      </c>
      <c r="I872" s="38"/>
      <c r="J872" s="39" t="s">
        <v>985</v>
      </c>
      <c r="K872" s="37" t="s">
        <v>95</v>
      </c>
      <c r="L872" s="40">
        <v>3</v>
      </c>
      <c r="M872" s="41">
        <v>0</v>
      </c>
      <c r="N872" s="40">
        <f t="shared" si="74"/>
        <v>3</v>
      </c>
      <c r="O872" s="95"/>
      <c r="P872" s="42">
        <f t="shared" si="75"/>
        <v>0</v>
      </c>
      <c r="Q872" s="43">
        <v>2.9E-4</v>
      </c>
      <c r="R872" s="44">
        <f t="shared" si="76"/>
        <v>8.7000000000000001E-4</v>
      </c>
      <c r="S872" s="43"/>
      <c r="T872" s="44">
        <f t="shared" si="77"/>
        <v>0</v>
      </c>
      <c r="U872" s="42">
        <v>21</v>
      </c>
      <c r="V872" s="42">
        <f t="shared" si="78"/>
        <v>0</v>
      </c>
      <c r="W872" s="42">
        <f t="shared" si="79"/>
        <v>0</v>
      </c>
      <c r="X872" s="39"/>
      <c r="Y872" s="38" t="s">
        <v>918</v>
      </c>
      <c r="Z872" s="38" t="s">
        <v>947</v>
      </c>
    </row>
    <row r="873" spans="6:26" s="35" customFormat="1" ht="12" outlineLevel="2" x14ac:dyDescent="0.2">
      <c r="F873" s="36">
        <v>21</v>
      </c>
      <c r="G873" s="37" t="s">
        <v>29</v>
      </c>
      <c r="H873" s="38" t="s">
        <v>986</v>
      </c>
      <c r="I873" s="38"/>
      <c r="J873" s="39" t="s">
        <v>987</v>
      </c>
      <c r="K873" s="37" t="s">
        <v>95</v>
      </c>
      <c r="L873" s="40">
        <v>1</v>
      </c>
      <c r="M873" s="41">
        <v>0</v>
      </c>
      <c r="N873" s="40">
        <f t="shared" si="74"/>
        <v>1</v>
      </c>
      <c r="O873" s="95"/>
      <c r="P873" s="42">
        <f t="shared" si="75"/>
        <v>0</v>
      </c>
      <c r="Q873" s="43">
        <v>1.7000000000000001E-4</v>
      </c>
      <c r="R873" s="44">
        <f t="shared" si="76"/>
        <v>1.7000000000000001E-4</v>
      </c>
      <c r="S873" s="43"/>
      <c r="T873" s="44">
        <f t="shared" si="77"/>
        <v>0</v>
      </c>
      <c r="U873" s="42">
        <v>21</v>
      </c>
      <c r="V873" s="42">
        <f t="shared" si="78"/>
        <v>0</v>
      </c>
      <c r="W873" s="42">
        <f t="shared" si="79"/>
        <v>0</v>
      </c>
      <c r="X873" s="39"/>
      <c r="Y873" s="38" t="s">
        <v>918</v>
      </c>
      <c r="Z873" s="38" t="s">
        <v>947</v>
      </c>
    </row>
    <row r="874" spans="6:26" s="35" customFormat="1" ht="12" outlineLevel="2" x14ac:dyDescent="0.2">
      <c r="F874" s="36">
        <v>22</v>
      </c>
      <c r="G874" s="37" t="s">
        <v>29</v>
      </c>
      <c r="H874" s="38" t="s">
        <v>988</v>
      </c>
      <c r="I874" s="38"/>
      <c r="J874" s="39" t="s">
        <v>989</v>
      </c>
      <c r="K874" s="37" t="s">
        <v>95</v>
      </c>
      <c r="L874" s="40">
        <v>2</v>
      </c>
      <c r="M874" s="41">
        <v>0</v>
      </c>
      <c r="N874" s="40">
        <f t="shared" si="74"/>
        <v>2</v>
      </c>
      <c r="O874" s="95"/>
      <c r="P874" s="42">
        <f t="shared" si="75"/>
        <v>0</v>
      </c>
      <c r="Q874" s="43">
        <v>1.7000000000000001E-4</v>
      </c>
      <c r="R874" s="44">
        <f t="shared" si="76"/>
        <v>3.4000000000000002E-4</v>
      </c>
      <c r="S874" s="43"/>
      <c r="T874" s="44">
        <f t="shared" si="77"/>
        <v>0</v>
      </c>
      <c r="U874" s="42">
        <v>21</v>
      </c>
      <c r="V874" s="42">
        <f t="shared" si="78"/>
        <v>0</v>
      </c>
      <c r="W874" s="42">
        <f t="shared" si="79"/>
        <v>0</v>
      </c>
      <c r="X874" s="39"/>
      <c r="Y874" s="38" t="s">
        <v>918</v>
      </c>
      <c r="Z874" s="38" t="s">
        <v>947</v>
      </c>
    </row>
    <row r="875" spans="6:26" s="35" customFormat="1" ht="12" outlineLevel="2" x14ac:dyDescent="0.2">
      <c r="F875" s="36">
        <v>23</v>
      </c>
      <c r="G875" s="37" t="s">
        <v>29</v>
      </c>
      <c r="H875" s="38" t="s">
        <v>990</v>
      </c>
      <c r="I875" s="38"/>
      <c r="J875" s="39" t="s">
        <v>991</v>
      </c>
      <c r="K875" s="37" t="s">
        <v>60</v>
      </c>
      <c r="L875" s="40">
        <v>254</v>
      </c>
      <c r="M875" s="41">
        <v>0</v>
      </c>
      <c r="N875" s="40">
        <f t="shared" si="74"/>
        <v>254</v>
      </c>
      <c r="O875" s="95"/>
      <c r="P875" s="42">
        <f t="shared" si="75"/>
        <v>0</v>
      </c>
      <c r="Q875" s="43"/>
      <c r="R875" s="44">
        <f t="shared" si="76"/>
        <v>0</v>
      </c>
      <c r="S875" s="43"/>
      <c r="T875" s="44">
        <f t="shared" si="77"/>
        <v>0</v>
      </c>
      <c r="U875" s="42">
        <v>21</v>
      </c>
      <c r="V875" s="42">
        <f t="shared" si="78"/>
        <v>0</v>
      </c>
      <c r="W875" s="42">
        <f t="shared" si="79"/>
        <v>0</v>
      </c>
      <c r="X875" s="39"/>
      <c r="Y875" s="38" t="s">
        <v>918</v>
      </c>
      <c r="Z875" s="38" t="s">
        <v>947</v>
      </c>
    </row>
    <row r="876" spans="6:26" s="35" customFormat="1" ht="12" outlineLevel="2" x14ac:dyDescent="0.2">
      <c r="F876" s="36">
        <v>24</v>
      </c>
      <c r="G876" s="37" t="s">
        <v>29</v>
      </c>
      <c r="H876" s="38" t="s">
        <v>992</v>
      </c>
      <c r="I876" s="38"/>
      <c r="J876" s="39" t="s">
        <v>993</v>
      </c>
      <c r="K876" s="37" t="s">
        <v>60</v>
      </c>
      <c r="L876" s="40">
        <v>33</v>
      </c>
      <c r="M876" s="41">
        <v>0</v>
      </c>
      <c r="N876" s="40">
        <f t="shared" si="74"/>
        <v>33</v>
      </c>
      <c r="O876" s="95"/>
      <c r="P876" s="42">
        <f t="shared" si="75"/>
        <v>0</v>
      </c>
      <c r="Q876" s="43"/>
      <c r="R876" s="44">
        <f t="shared" si="76"/>
        <v>0</v>
      </c>
      <c r="S876" s="43"/>
      <c r="T876" s="44">
        <f t="shared" si="77"/>
        <v>0</v>
      </c>
      <c r="U876" s="42">
        <v>21</v>
      </c>
      <c r="V876" s="42">
        <f t="shared" si="78"/>
        <v>0</v>
      </c>
      <c r="W876" s="42">
        <f t="shared" si="79"/>
        <v>0</v>
      </c>
      <c r="X876" s="39"/>
      <c r="Y876" s="38" t="s">
        <v>918</v>
      </c>
      <c r="Z876" s="38" t="s">
        <v>947</v>
      </c>
    </row>
    <row r="877" spans="6:26" s="35" customFormat="1" ht="12" outlineLevel="2" x14ac:dyDescent="0.2">
      <c r="F877" s="36">
        <v>25</v>
      </c>
      <c r="G877" s="37" t="s">
        <v>29</v>
      </c>
      <c r="H877" s="38" t="s">
        <v>994</v>
      </c>
      <c r="I877" s="38"/>
      <c r="J877" s="39" t="s">
        <v>995</v>
      </c>
      <c r="K877" s="37" t="s">
        <v>60</v>
      </c>
      <c r="L877" s="40">
        <v>75</v>
      </c>
      <c r="M877" s="41">
        <v>0</v>
      </c>
      <c r="N877" s="40">
        <f t="shared" si="74"/>
        <v>75</v>
      </c>
      <c r="O877" s="95"/>
      <c r="P877" s="42">
        <f t="shared" si="75"/>
        <v>0</v>
      </c>
      <c r="Q877" s="43">
        <v>4.0000000000000002E-4</v>
      </c>
      <c r="R877" s="44">
        <f t="shared" si="76"/>
        <v>3.0000000000000002E-2</v>
      </c>
      <c r="S877" s="43"/>
      <c r="T877" s="44">
        <f t="shared" si="77"/>
        <v>0</v>
      </c>
      <c r="U877" s="42">
        <v>21</v>
      </c>
      <c r="V877" s="42">
        <f t="shared" si="78"/>
        <v>0</v>
      </c>
      <c r="W877" s="42">
        <f t="shared" si="79"/>
        <v>0</v>
      </c>
      <c r="X877" s="39"/>
      <c r="Y877" s="38" t="s">
        <v>918</v>
      </c>
      <c r="Z877" s="38" t="s">
        <v>947</v>
      </c>
    </row>
    <row r="878" spans="6:26" s="35" customFormat="1" ht="12" outlineLevel="2" x14ac:dyDescent="0.2">
      <c r="F878" s="36">
        <v>26</v>
      </c>
      <c r="G878" s="37" t="s">
        <v>29</v>
      </c>
      <c r="H878" s="38" t="s">
        <v>996</v>
      </c>
      <c r="I878" s="38"/>
      <c r="J878" s="39" t="s">
        <v>997</v>
      </c>
      <c r="K878" s="37" t="s">
        <v>319</v>
      </c>
      <c r="L878" s="40">
        <v>1.68</v>
      </c>
      <c r="M878" s="41">
        <v>0</v>
      </c>
      <c r="N878" s="40">
        <f t="shared" si="74"/>
        <v>1.68</v>
      </c>
      <c r="O878" s="95"/>
      <c r="P878" s="42">
        <f t="shared" si="75"/>
        <v>0</v>
      </c>
      <c r="Q878" s="43"/>
      <c r="R878" s="44">
        <f t="shared" si="76"/>
        <v>0</v>
      </c>
      <c r="S878" s="43"/>
      <c r="T878" s="44">
        <f t="shared" si="77"/>
        <v>0</v>
      </c>
      <c r="U878" s="42">
        <v>21</v>
      </c>
      <c r="V878" s="42">
        <f t="shared" si="78"/>
        <v>0</v>
      </c>
      <c r="W878" s="42">
        <f t="shared" si="79"/>
        <v>0</v>
      </c>
      <c r="X878" s="39"/>
      <c r="Y878" s="38" t="s">
        <v>918</v>
      </c>
      <c r="Z878" s="38" t="s">
        <v>947</v>
      </c>
    </row>
    <row r="879" spans="6:26" s="55" customFormat="1" ht="12.75" customHeight="1" outlineLevel="2" x14ac:dyDescent="0.25">
      <c r="F879" s="56"/>
      <c r="G879" s="57"/>
      <c r="H879" s="57"/>
      <c r="I879" s="57"/>
      <c r="J879" s="58"/>
      <c r="K879" s="57"/>
      <c r="L879" s="59"/>
      <c r="M879" s="60"/>
      <c r="N879" s="59"/>
      <c r="O879" s="60"/>
      <c r="P879" s="61"/>
      <c r="Q879" s="62"/>
      <c r="R879" s="60"/>
      <c r="S879" s="60"/>
      <c r="T879" s="60"/>
      <c r="U879" s="63" t="s">
        <v>22</v>
      </c>
      <c r="V879" s="60"/>
      <c r="W879" s="60"/>
      <c r="X879" s="60"/>
      <c r="Y879" s="57"/>
      <c r="Z879" s="57"/>
    </row>
    <row r="880" spans="6:26" s="26" customFormat="1" ht="16.5" customHeight="1" outlineLevel="1" x14ac:dyDescent="0.2">
      <c r="F880" s="27"/>
      <c r="G880" s="11"/>
      <c r="H880" s="28"/>
      <c r="I880" s="28"/>
      <c r="J880" s="28" t="s">
        <v>998</v>
      </c>
      <c r="K880" s="11"/>
      <c r="L880" s="29"/>
      <c r="M880" s="30"/>
      <c r="N880" s="29"/>
      <c r="O880" s="30"/>
      <c r="P880" s="31">
        <f>SUBTOTAL(9,P881:P914)</f>
        <v>0</v>
      </c>
      <c r="Q880" s="32"/>
      <c r="R880" s="33">
        <f>SUBTOTAL(9,R881:R914)</f>
        <v>0.50819000000000003</v>
      </c>
      <c r="S880" s="30"/>
      <c r="T880" s="33">
        <f>SUBTOTAL(9,T881:T914)</f>
        <v>0</v>
      </c>
      <c r="U880" s="34" t="s">
        <v>22</v>
      </c>
      <c r="V880" s="31">
        <f>SUBTOTAL(9,V881:V914)</f>
        <v>0</v>
      </c>
      <c r="W880" s="31">
        <f>SUBTOTAL(9,W881:W914)</f>
        <v>0</v>
      </c>
      <c r="Y880" s="12"/>
      <c r="Z880" s="12"/>
    </row>
    <row r="881" spans="6:26" s="35" customFormat="1" ht="12" outlineLevel="2" x14ac:dyDescent="0.2">
      <c r="F881" s="36">
        <v>1</v>
      </c>
      <c r="G881" s="37" t="s">
        <v>66</v>
      </c>
      <c r="H881" s="38" t="s">
        <v>999</v>
      </c>
      <c r="I881" s="38"/>
      <c r="J881" s="39" t="s">
        <v>1000</v>
      </c>
      <c r="K881" s="37" t="s">
        <v>95</v>
      </c>
      <c r="L881" s="40">
        <v>50</v>
      </c>
      <c r="M881" s="41">
        <v>0</v>
      </c>
      <c r="N881" s="40">
        <f t="shared" ref="N881:N913" si="80">L881*(1+M881/100)</f>
        <v>50</v>
      </c>
      <c r="O881" s="95"/>
      <c r="P881" s="42">
        <f t="shared" ref="P881:P913" si="81">N881*O881</f>
        <v>0</v>
      </c>
      <c r="Q881" s="43">
        <v>8.0000000000000007E-5</v>
      </c>
      <c r="R881" s="44">
        <f t="shared" ref="R881:R913" si="82">N881*Q881</f>
        <v>4.0000000000000001E-3</v>
      </c>
      <c r="S881" s="43"/>
      <c r="T881" s="44">
        <f t="shared" ref="T881:T913" si="83">N881*S881</f>
        <v>0</v>
      </c>
      <c r="U881" s="42">
        <v>21</v>
      </c>
      <c r="V881" s="42">
        <f t="shared" ref="V881:V913" si="84">P881*(U881/100)</f>
        <v>0</v>
      </c>
      <c r="W881" s="42">
        <f t="shared" ref="W881:W913" si="85">P881+V881</f>
        <v>0</v>
      </c>
      <c r="X881" s="39"/>
      <c r="Y881" s="38" t="s">
        <v>918</v>
      </c>
      <c r="Z881" s="38" t="s">
        <v>1001</v>
      </c>
    </row>
    <row r="882" spans="6:26" s="35" customFormat="1" ht="12" outlineLevel="2" x14ac:dyDescent="0.2">
      <c r="F882" s="36">
        <v>2</v>
      </c>
      <c r="G882" s="37" t="s">
        <v>66</v>
      </c>
      <c r="H882" s="38" t="s">
        <v>1002</v>
      </c>
      <c r="I882" s="38"/>
      <c r="J882" s="39" t="s">
        <v>1003</v>
      </c>
      <c r="K882" s="37" t="s">
        <v>95</v>
      </c>
      <c r="L882" s="40">
        <v>1</v>
      </c>
      <c r="M882" s="41">
        <v>0</v>
      </c>
      <c r="N882" s="40">
        <f t="shared" si="80"/>
        <v>1</v>
      </c>
      <c r="O882" s="95"/>
      <c r="P882" s="42">
        <f t="shared" si="81"/>
        <v>0</v>
      </c>
      <c r="Q882" s="43">
        <v>2.5999999999999999E-3</v>
      </c>
      <c r="R882" s="44">
        <f t="shared" si="82"/>
        <v>2.5999999999999999E-3</v>
      </c>
      <c r="S882" s="43"/>
      <c r="T882" s="44">
        <f t="shared" si="83"/>
        <v>0</v>
      </c>
      <c r="U882" s="42">
        <v>21</v>
      </c>
      <c r="V882" s="42">
        <f t="shared" si="84"/>
        <v>0</v>
      </c>
      <c r="W882" s="42">
        <f t="shared" si="85"/>
        <v>0</v>
      </c>
      <c r="X882" s="39"/>
      <c r="Y882" s="38" t="s">
        <v>918</v>
      </c>
      <c r="Z882" s="38" t="s">
        <v>1001</v>
      </c>
    </row>
    <row r="883" spans="6:26" s="35" customFormat="1" ht="12" outlineLevel="2" x14ac:dyDescent="0.2">
      <c r="F883" s="36">
        <v>3</v>
      </c>
      <c r="G883" s="37" t="s">
        <v>29</v>
      </c>
      <c r="H883" s="38" t="s">
        <v>1004</v>
      </c>
      <c r="I883" s="38"/>
      <c r="J883" s="39" t="s">
        <v>1005</v>
      </c>
      <c r="K883" s="37" t="s">
        <v>60</v>
      </c>
      <c r="L883" s="40">
        <v>65</v>
      </c>
      <c r="M883" s="41">
        <v>0</v>
      </c>
      <c r="N883" s="40">
        <f t="shared" si="80"/>
        <v>65</v>
      </c>
      <c r="O883" s="95"/>
      <c r="P883" s="42">
        <f t="shared" si="81"/>
        <v>0</v>
      </c>
      <c r="Q883" s="43">
        <v>8.4000000000000003E-4</v>
      </c>
      <c r="R883" s="44">
        <f t="shared" si="82"/>
        <v>5.4600000000000003E-2</v>
      </c>
      <c r="S883" s="43"/>
      <c r="T883" s="44">
        <f t="shared" si="83"/>
        <v>0</v>
      </c>
      <c r="U883" s="42">
        <v>21</v>
      </c>
      <c r="V883" s="42">
        <f t="shared" si="84"/>
        <v>0</v>
      </c>
      <c r="W883" s="42">
        <f t="shared" si="85"/>
        <v>0</v>
      </c>
      <c r="X883" s="39"/>
      <c r="Y883" s="38" t="s">
        <v>918</v>
      </c>
      <c r="Z883" s="38" t="s">
        <v>1001</v>
      </c>
    </row>
    <row r="884" spans="6:26" s="35" customFormat="1" ht="12" outlineLevel="2" x14ac:dyDescent="0.2">
      <c r="F884" s="36">
        <v>4</v>
      </c>
      <c r="G884" s="37" t="s">
        <v>29</v>
      </c>
      <c r="H884" s="38" t="s">
        <v>1006</v>
      </c>
      <c r="I884" s="38"/>
      <c r="J884" s="39" t="s">
        <v>1007</v>
      </c>
      <c r="K884" s="37" t="s">
        <v>60</v>
      </c>
      <c r="L884" s="40">
        <v>145</v>
      </c>
      <c r="M884" s="41">
        <v>0</v>
      </c>
      <c r="N884" s="40">
        <f t="shared" si="80"/>
        <v>145</v>
      </c>
      <c r="O884" s="95"/>
      <c r="P884" s="42">
        <f t="shared" si="81"/>
        <v>0</v>
      </c>
      <c r="Q884" s="43">
        <v>9.7999999999999997E-4</v>
      </c>
      <c r="R884" s="44">
        <f t="shared" si="82"/>
        <v>0.1421</v>
      </c>
      <c r="S884" s="43"/>
      <c r="T884" s="44">
        <f t="shared" si="83"/>
        <v>0</v>
      </c>
      <c r="U884" s="42">
        <v>21</v>
      </c>
      <c r="V884" s="42">
        <f t="shared" si="84"/>
        <v>0</v>
      </c>
      <c r="W884" s="42">
        <f t="shared" si="85"/>
        <v>0</v>
      </c>
      <c r="X884" s="39"/>
      <c r="Y884" s="38" t="s">
        <v>918</v>
      </c>
      <c r="Z884" s="38" t="s">
        <v>1001</v>
      </c>
    </row>
    <row r="885" spans="6:26" s="35" customFormat="1" ht="12" outlineLevel="2" x14ac:dyDescent="0.2">
      <c r="F885" s="36">
        <v>5</v>
      </c>
      <c r="G885" s="37" t="s">
        <v>29</v>
      </c>
      <c r="H885" s="38" t="s">
        <v>1008</v>
      </c>
      <c r="I885" s="38"/>
      <c r="J885" s="39" t="s">
        <v>1009</v>
      </c>
      <c r="K885" s="37" t="s">
        <v>60</v>
      </c>
      <c r="L885" s="40">
        <v>55</v>
      </c>
      <c r="M885" s="41">
        <v>0</v>
      </c>
      <c r="N885" s="40">
        <f t="shared" si="80"/>
        <v>55</v>
      </c>
      <c r="O885" s="95"/>
      <c r="P885" s="42">
        <f t="shared" si="81"/>
        <v>0</v>
      </c>
      <c r="Q885" s="43">
        <v>1.2600000000000001E-3</v>
      </c>
      <c r="R885" s="44">
        <f t="shared" si="82"/>
        <v>6.93E-2</v>
      </c>
      <c r="S885" s="43"/>
      <c r="T885" s="44">
        <f t="shared" si="83"/>
        <v>0</v>
      </c>
      <c r="U885" s="42">
        <v>21</v>
      </c>
      <c r="V885" s="42">
        <f t="shared" si="84"/>
        <v>0</v>
      </c>
      <c r="W885" s="42">
        <f t="shared" si="85"/>
        <v>0</v>
      </c>
      <c r="X885" s="39"/>
      <c r="Y885" s="38" t="s">
        <v>918</v>
      </c>
      <c r="Z885" s="38" t="s">
        <v>1001</v>
      </c>
    </row>
    <row r="886" spans="6:26" s="35" customFormat="1" ht="12" outlineLevel="2" x14ac:dyDescent="0.2">
      <c r="F886" s="36">
        <v>6</v>
      </c>
      <c r="G886" s="37" t="s">
        <v>29</v>
      </c>
      <c r="H886" s="38" t="s">
        <v>1010</v>
      </c>
      <c r="I886" s="38"/>
      <c r="J886" s="39" t="s">
        <v>1011</v>
      </c>
      <c r="K886" s="37" t="s">
        <v>60</v>
      </c>
      <c r="L886" s="40">
        <v>40</v>
      </c>
      <c r="M886" s="41">
        <v>0</v>
      </c>
      <c r="N886" s="40">
        <f t="shared" si="80"/>
        <v>40</v>
      </c>
      <c r="O886" s="95"/>
      <c r="P886" s="42">
        <f t="shared" si="81"/>
        <v>0</v>
      </c>
      <c r="Q886" s="43">
        <v>1.5299999999999999E-3</v>
      </c>
      <c r="R886" s="44">
        <f t="shared" si="82"/>
        <v>6.1199999999999997E-2</v>
      </c>
      <c r="S886" s="43"/>
      <c r="T886" s="44">
        <f t="shared" si="83"/>
        <v>0</v>
      </c>
      <c r="U886" s="42">
        <v>21</v>
      </c>
      <c r="V886" s="42">
        <f t="shared" si="84"/>
        <v>0</v>
      </c>
      <c r="W886" s="42">
        <f t="shared" si="85"/>
        <v>0</v>
      </c>
      <c r="X886" s="39"/>
      <c r="Y886" s="38" t="s">
        <v>918</v>
      </c>
      <c r="Z886" s="38" t="s">
        <v>1001</v>
      </c>
    </row>
    <row r="887" spans="6:26" s="35" customFormat="1" ht="12" outlineLevel="2" x14ac:dyDescent="0.2">
      <c r="F887" s="36">
        <v>7</v>
      </c>
      <c r="G887" s="37" t="s">
        <v>29</v>
      </c>
      <c r="H887" s="38" t="s">
        <v>1012</v>
      </c>
      <c r="I887" s="38"/>
      <c r="J887" s="39" t="s">
        <v>1013</v>
      </c>
      <c r="K887" s="37" t="s">
        <v>60</v>
      </c>
      <c r="L887" s="40">
        <v>12</v>
      </c>
      <c r="M887" s="41">
        <v>0</v>
      </c>
      <c r="N887" s="40">
        <f t="shared" si="80"/>
        <v>12</v>
      </c>
      <c r="O887" s="95"/>
      <c r="P887" s="42">
        <f t="shared" si="81"/>
        <v>0</v>
      </c>
      <c r="Q887" s="43">
        <v>2.8400000000000001E-3</v>
      </c>
      <c r="R887" s="44">
        <f t="shared" si="82"/>
        <v>3.4079999999999999E-2</v>
      </c>
      <c r="S887" s="43"/>
      <c r="T887" s="44">
        <f t="shared" si="83"/>
        <v>0</v>
      </c>
      <c r="U887" s="42">
        <v>21</v>
      </c>
      <c r="V887" s="42">
        <f t="shared" si="84"/>
        <v>0</v>
      </c>
      <c r="W887" s="42">
        <f t="shared" si="85"/>
        <v>0</v>
      </c>
      <c r="X887" s="39"/>
      <c r="Y887" s="38" t="s">
        <v>918</v>
      </c>
      <c r="Z887" s="38" t="s">
        <v>1001</v>
      </c>
    </row>
    <row r="888" spans="6:26" s="35" customFormat="1" ht="24" outlineLevel="2" x14ac:dyDescent="0.2">
      <c r="F888" s="36">
        <v>8</v>
      </c>
      <c r="G888" s="37" t="s">
        <v>29</v>
      </c>
      <c r="H888" s="38" t="s">
        <v>1014</v>
      </c>
      <c r="I888" s="38"/>
      <c r="J888" s="39" t="s">
        <v>1015</v>
      </c>
      <c r="K888" s="37" t="s">
        <v>60</v>
      </c>
      <c r="L888" s="40">
        <v>210</v>
      </c>
      <c r="M888" s="41">
        <v>0</v>
      </c>
      <c r="N888" s="40">
        <f t="shared" si="80"/>
        <v>210</v>
      </c>
      <c r="O888" s="95"/>
      <c r="P888" s="42">
        <f t="shared" si="81"/>
        <v>0</v>
      </c>
      <c r="Q888" s="43">
        <v>5.0000000000000002E-5</v>
      </c>
      <c r="R888" s="44">
        <f t="shared" si="82"/>
        <v>1.0500000000000001E-2</v>
      </c>
      <c r="S888" s="43"/>
      <c r="T888" s="44">
        <f t="shared" si="83"/>
        <v>0</v>
      </c>
      <c r="U888" s="42">
        <v>21</v>
      </c>
      <c r="V888" s="42">
        <f t="shared" si="84"/>
        <v>0</v>
      </c>
      <c r="W888" s="42">
        <f t="shared" si="85"/>
        <v>0</v>
      </c>
      <c r="X888" s="39"/>
      <c r="Y888" s="38" t="s">
        <v>918</v>
      </c>
      <c r="Z888" s="38" t="s">
        <v>1001</v>
      </c>
    </row>
    <row r="889" spans="6:26" s="35" customFormat="1" ht="24" outlineLevel="2" x14ac:dyDescent="0.2">
      <c r="F889" s="36">
        <v>9</v>
      </c>
      <c r="G889" s="37" t="s">
        <v>29</v>
      </c>
      <c r="H889" s="38" t="s">
        <v>1016</v>
      </c>
      <c r="I889" s="38"/>
      <c r="J889" s="39" t="s">
        <v>1017</v>
      </c>
      <c r="K889" s="37" t="s">
        <v>60</v>
      </c>
      <c r="L889" s="40">
        <v>85</v>
      </c>
      <c r="M889" s="41">
        <v>0</v>
      </c>
      <c r="N889" s="40">
        <f t="shared" si="80"/>
        <v>85</v>
      </c>
      <c r="O889" s="95"/>
      <c r="P889" s="42">
        <f t="shared" si="81"/>
        <v>0</v>
      </c>
      <c r="Q889" s="43">
        <v>6.9999999999999994E-5</v>
      </c>
      <c r="R889" s="44">
        <f t="shared" si="82"/>
        <v>5.9499999999999996E-3</v>
      </c>
      <c r="S889" s="43"/>
      <c r="T889" s="44">
        <f t="shared" si="83"/>
        <v>0</v>
      </c>
      <c r="U889" s="42">
        <v>21</v>
      </c>
      <c r="V889" s="42">
        <f t="shared" si="84"/>
        <v>0</v>
      </c>
      <c r="W889" s="42">
        <f t="shared" si="85"/>
        <v>0</v>
      </c>
      <c r="X889" s="39"/>
      <c r="Y889" s="38" t="s">
        <v>918</v>
      </c>
      <c r="Z889" s="38" t="s">
        <v>1001</v>
      </c>
    </row>
    <row r="890" spans="6:26" s="35" customFormat="1" ht="12" outlineLevel="2" x14ac:dyDescent="0.2">
      <c r="F890" s="36">
        <v>10</v>
      </c>
      <c r="G890" s="37" t="s">
        <v>29</v>
      </c>
      <c r="H890" s="38" t="s">
        <v>1018</v>
      </c>
      <c r="I890" s="38"/>
      <c r="J890" s="39" t="s">
        <v>1019</v>
      </c>
      <c r="K890" s="37" t="s">
        <v>95</v>
      </c>
      <c r="L890" s="40">
        <v>52</v>
      </c>
      <c r="M890" s="41">
        <v>0</v>
      </c>
      <c r="N890" s="40">
        <f t="shared" si="80"/>
        <v>52</v>
      </c>
      <c r="O890" s="95"/>
      <c r="P890" s="42">
        <f t="shared" si="81"/>
        <v>0</v>
      </c>
      <c r="Q890" s="43"/>
      <c r="R890" s="44">
        <f t="shared" si="82"/>
        <v>0</v>
      </c>
      <c r="S890" s="43"/>
      <c r="T890" s="44">
        <f t="shared" si="83"/>
        <v>0</v>
      </c>
      <c r="U890" s="42">
        <v>21</v>
      </c>
      <c r="V890" s="42">
        <f t="shared" si="84"/>
        <v>0</v>
      </c>
      <c r="W890" s="42">
        <f t="shared" si="85"/>
        <v>0</v>
      </c>
      <c r="X890" s="39"/>
      <c r="Y890" s="38" t="s">
        <v>918</v>
      </c>
      <c r="Z890" s="38" t="s">
        <v>1001</v>
      </c>
    </row>
    <row r="891" spans="6:26" s="35" customFormat="1" ht="12" outlineLevel="2" x14ac:dyDescent="0.2">
      <c r="F891" s="36">
        <v>11</v>
      </c>
      <c r="G891" s="37" t="s">
        <v>29</v>
      </c>
      <c r="H891" s="38" t="s">
        <v>1020</v>
      </c>
      <c r="I891" s="38"/>
      <c r="J891" s="39" t="s">
        <v>1021</v>
      </c>
      <c r="K891" s="37" t="s">
        <v>95</v>
      </c>
      <c r="L891" s="40">
        <v>4</v>
      </c>
      <c r="M891" s="41">
        <v>0</v>
      </c>
      <c r="N891" s="40">
        <f t="shared" si="80"/>
        <v>4</v>
      </c>
      <c r="O891" s="95"/>
      <c r="P891" s="42">
        <f t="shared" si="81"/>
        <v>0</v>
      </c>
      <c r="Q891" s="43">
        <v>1.2999999999999999E-4</v>
      </c>
      <c r="R891" s="44">
        <f t="shared" si="82"/>
        <v>5.1999999999999995E-4</v>
      </c>
      <c r="S891" s="43"/>
      <c r="T891" s="44">
        <f t="shared" si="83"/>
        <v>0</v>
      </c>
      <c r="U891" s="42">
        <v>21</v>
      </c>
      <c r="V891" s="42">
        <f t="shared" si="84"/>
        <v>0</v>
      </c>
      <c r="W891" s="42">
        <f t="shared" si="85"/>
        <v>0</v>
      </c>
      <c r="X891" s="39"/>
      <c r="Y891" s="38" t="s">
        <v>918</v>
      </c>
      <c r="Z891" s="38" t="s">
        <v>1001</v>
      </c>
    </row>
    <row r="892" spans="6:26" s="35" customFormat="1" ht="12" outlineLevel="2" x14ac:dyDescent="0.2">
      <c r="F892" s="36">
        <v>12</v>
      </c>
      <c r="G892" s="37" t="s">
        <v>29</v>
      </c>
      <c r="H892" s="38" t="s">
        <v>1022</v>
      </c>
      <c r="I892" s="38"/>
      <c r="J892" s="39" t="s">
        <v>1023</v>
      </c>
      <c r="K892" s="37" t="s">
        <v>1024</v>
      </c>
      <c r="L892" s="40">
        <v>1</v>
      </c>
      <c r="M892" s="41">
        <v>0</v>
      </c>
      <c r="N892" s="40">
        <f t="shared" si="80"/>
        <v>1</v>
      </c>
      <c r="O892" s="95"/>
      <c r="P892" s="42">
        <f t="shared" si="81"/>
        <v>0</v>
      </c>
      <c r="Q892" s="43">
        <v>2.5000000000000001E-4</v>
      </c>
      <c r="R892" s="44">
        <f t="shared" si="82"/>
        <v>2.5000000000000001E-4</v>
      </c>
      <c r="S892" s="43"/>
      <c r="T892" s="44">
        <f t="shared" si="83"/>
        <v>0</v>
      </c>
      <c r="U892" s="42">
        <v>21</v>
      </c>
      <c r="V892" s="42">
        <f t="shared" si="84"/>
        <v>0</v>
      </c>
      <c r="W892" s="42">
        <f t="shared" si="85"/>
        <v>0</v>
      </c>
      <c r="X892" s="39"/>
      <c r="Y892" s="38" t="s">
        <v>918</v>
      </c>
      <c r="Z892" s="38" t="s">
        <v>1001</v>
      </c>
    </row>
    <row r="893" spans="6:26" s="35" customFormat="1" ht="12" outlineLevel="2" x14ac:dyDescent="0.2">
      <c r="F893" s="36">
        <v>13</v>
      </c>
      <c r="G893" s="37" t="s">
        <v>29</v>
      </c>
      <c r="H893" s="38" t="s">
        <v>1025</v>
      </c>
      <c r="I893" s="38"/>
      <c r="J893" s="39" t="s">
        <v>1026</v>
      </c>
      <c r="K893" s="37" t="s">
        <v>721</v>
      </c>
      <c r="L893" s="40">
        <v>4</v>
      </c>
      <c r="M893" s="41">
        <v>0</v>
      </c>
      <c r="N893" s="40">
        <f t="shared" si="80"/>
        <v>4</v>
      </c>
      <c r="O893" s="95"/>
      <c r="P893" s="42">
        <f t="shared" si="81"/>
        <v>0</v>
      </c>
      <c r="Q893" s="43">
        <v>5.6999999999999998E-4</v>
      </c>
      <c r="R893" s="44">
        <f t="shared" si="82"/>
        <v>2.2799999999999999E-3</v>
      </c>
      <c r="S893" s="43"/>
      <c r="T893" s="44">
        <f t="shared" si="83"/>
        <v>0</v>
      </c>
      <c r="U893" s="42">
        <v>21</v>
      </c>
      <c r="V893" s="42">
        <f t="shared" si="84"/>
        <v>0</v>
      </c>
      <c r="W893" s="42">
        <f t="shared" si="85"/>
        <v>0</v>
      </c>
      <c r="X893" s="39"/>
      <c r="Y893" s="38" t="s">
        <v>918</v>
      </c>
      <c r="Z893" s="38" t="s">
        <v>1001</v>
      </c>
    </row>
    <row r="894" spans="6:26" s="35" customFormat="1" ht="12" outlineLevel="2" x14ac:dyDescent="0.2">
      <c r="F894" s="36">
        <v>14</v>
      </c>
      <c r="G894" s="37" t="s">
        <v>29</v>
      </c>
      <c r="H894" s="38" t="s">
        <v>1027</v>
      </c>
      <c r="I894" s="38"/>
      <c r="J894" s="39" t="s">
        <v>1028</v>
      </c>
      <c r="K894" s="37" t="s">
        <v>721</v>
      </c>
      <c r="L894" s="40">
        <v>1</v>
      </c>
      <c r="M894" s="41">
        <v>0</v>
      </c>
      <c r="N894" s="40">
        <f t="shared" si="80"/>
        <v>1</v>
      </c>
      <c r="O894" s="95"/>
      <c r="P894" s="42">
        <f t="shared" si="81"/>
        <v>0</v>
      </c>
      <c r="Q894" s="43">
        <v>8.9999999999999998E-4</v>
      </c>
      <c r="R894" s="44">
        <f t="shared" si="82"/>
        <v>8.9999999999999998E-4</v>
      </c>
      <c r="S894" s="43"/>
      <c r="T894" s="44">
        <f t="shared" si="83"/>
        <v>0</v>
      </c>
      <c r="U894" s="42">
        <v>21</v>
      </c>
      <c r="V894" s="42">
        <f t="shared" si="84"/>
        <v>0</v>
      </c>
      <c r="W894" s="42">
        <f t="shared" si="85"/>
        <v>0</v>
      </c>
      <c r="X894" s="39"/>
      <c r="Y894" s="38" t="s">
        <v>918</v>
      </c>
      <c r="Z894" s="38" t="s">
        <v>1001</v>
      </c>
    </row>
    <row r="895" spans="6:26" s="35" customFormat="1" ht="12" outlineLevel="2" x14ac:dyDescent="0.2">
      <c r="F895" s="36">
        <v>15</v>
      </c>
      <c r="G895" s="37" t="s">
        <v>29</v>
      </c>
      <c r="H895" s="38" t="s">
        <v>1029</v>
      </c>
      <c r="I895" s="38"/>
      <c r="J895" s="39" t="s">
        <v>1030</v>
      </c>
      <c r="K895" s="37" t="s">
        <v>95</v>
      </c>
      <c r="L895" s="40">
        <v>2</v>
      </c>
      <c r="M895" s="41">
        <v>0</v>
      </c>
      <c r="N895" s="40">
        <f t="shared" si="80"/>
        <v>2</v>
      </c>
      <c r="O895" s="95"/>
      <c r="P895" s="42">
        <f t="shared" si="81"/>
        <v>0</v>
      </c>
      <c r="Q895" s="43">
        <v>5.6999999999999998E-4</v>
      </c>
      <c r="R895" s="44">
        <f t="shared" si="82"/>
        <v>1.14E-3</v>
      </c>
      <c r="S895" s="43"/>
      <c r="T895" s="44">
        <f t="shared" si="83"/>
        <v>0</v>
      </c>
      <c r="U895" s="42">
        <v>21</v>
      </c>
      <c r="V895" s="42">
        <f t="shared" si="84"/>
        <v>0</v>
      </c>
      <c r="W895" s="42">
        <f t="shared" si="85"/>
        <v>0</v>
      </c>
      <c r="X895" s="39"/>
      <c r="Y895" s="38" t="s">
        <v>918</v>
      </c>
      <c r="Z895" s="38" t="s">
        <v>1001</v>
      </c>
    </row>
    <row r="896" spans="6:26" s="35" customFormat="1" ht="12" outlineLevel="2" x14ac:dyDescent="0.2">
      <c r="F896" s="36">
        <v>16</v>
      </c>
      <c r="G896" s="37" t="s">
        <v>29</v>
      </c>
      <c r="H896" s="38" t="s">
        <v>1031</v>
      </c>
      <c r="I896" s="38"/>
      <c r="J896" s="39" t="s">
        <v>1032</v>
      </c>
      <c r="K896" s="37" t="s">
        <v>95</v>
      </c>
      <c r="L896" s="40">
        <v>6</v>
      </c>
      <c r="M896" s="41">
        <v>0</v>
      </c>
      <c r="N896" s="40">
        <f t="shared" si="80"/>
        <v>6</v>
      </c>
      <c r="O896" s="95"/>
      <c r="P896" s="42">
        <f t="shared" si="81"/>
        <v>0</v>
      </c>
      <c r="Q896" s="43">
        <v>5.0000000000000002E-5</v>
      </c>
      <c r="R896" s="44">
        <f t="shared" si="82"/>
        <v>3.0000000000000003E-4</v>
      </c>
      <c r="S896" s="43"/>
      <c r="T896" s="44">
        <f t="shared" si="83"/>
        <v>0</v>
      </c>
      <c r="U896" s="42">
        <v>21</v>
      </c>
      <c r="V896" s="42">
        <f t="shared" si="84"/>
        <v>0</v>
      </c>
      <c r="W896" s="42">
        <f t="shared" si="85"/>
        <v>0</v>
      </c>
      <c r="X896" s="39"/>
      <c r="Y896" s="38" t="s">
        <v>918</v>
      </c>
      <c r="Z896" s="38" t="s">
        <v>1001</v>
      </c>
    </row>
    <row r="897" spans="6:26" s="35" customFormat="1" ht="12" outlineLevel="2" x14ac:dyDescent="0.2">
      <c r="F897" s="36">
        <v>17</v>
      </c>
      <c r="G897" s="37" t="s">
        <v>29</v>
      </c>
      <c r="H897" s="38" t="s">
        <v>1033</v>
      </c>
      <c r="I897" s="38"/>
      <c r="J897" s="39" t="s">
        <v>1034</v>
      </c>
      <c r="K897" s="37" t="s">
        <v>95</v>
      </c>
      <c r="L897" s="40">
        <v>2</v>
      </c>
      <c r="M897" s="41">
        <v>0</v>
      </c>
      <c r="N897" s="40">
        <f t="shared" si="80"/>
        <v>2</v>
      </c>
      <c r="O897" s="95"/>
      <c r="P897" s="42">
        <f t="shared" si="81"/>
        <v>0</v>
      </c>
      <c r="Q897" s="43">
        <v>5.1999999999999995E-4</v>
      </c>
      <c r="R897" s="44">
        <f t="shared" si="82"/>
        <v>1.0399999999999999E-3</v>
      </c>
      <c r="S897" s="43"/>
      <c r="T897" s="44">
        <f t="shared" si="83"/>
        <v>0</v>
      </c>
      <c r="U897" s="42">
        <v>21</v>
      </c>
      <c r="V897" s="42">
        <f t="shared" si="84"/>
        <v>0</v>
      </c>
      <c r="W897" s="42">
        <f t="shared" si="85"/>
        <v>0</v>
      </c>
      <c r="X897" s="39"/>
      <c r="Y897" s="38" t="s">
        <v>918</v>
      </c>
      <c r="Z897" s="38" t="s">
        <v>1001</v>
      </c>
    </row>
    <row r="898" spans="6:26" s="35" customFormat="1" ht="12" outlineLevel="2" x14ac:dyDescent="0.2">
      <c r="F898" s="36">
        <v>18</v>
      </c>
      <c r="G898" s="37" t="s">
        <v>29</v>
      </c>
      <c r="H898" s="38" t="s">
        <v>1035</v>
      </c>
      <c r="I898" s="38"/>
      <c r="J898" s="39" t="s">
        <v>1036</v>
      </c>
      <c r="K898" s="37" t="s">
        <v>95</v>
      </c>
      <c r="L898" s="40">
        <v>2</v>
      </c>
      <c r="M898" s="41">
        <v>0</v>
      </c>
      <c r="N898" s="40">
        <f t="shared" si="80"/>
        <v>2</v>
      </c>
      <c r="O898" s="95"/>
      <c r="P898" s="42">
        <f t="shared" si="81"/>
        <v>0</v>
      </c>
      <c r="Q898" s="43">
        <v>8.1999999999999998E-4</v>
      </c>
      <c r="R898" s="44">
        <f t="shared" si="82"/>
        <v>1.64E-3</v>
      </c>
      <c r="S898" s="43"/>
      <c r="T898" s="44">
        <f t="shared" si="83"/>
        <v>0</v>
      </c>
      <c r="U898" s="42">
        <v>21</v>
      </c>
      <c r="V898" s="42">
        <f t="shared" si="84"/>
        <v>0</v>
      </c>
      <c r="W898" s="42">
        <f t="shared" si="85"/>
        <v>0</v>
      </c>
      <c r="X898" s="39"/>
      <c r="Y898" s="38" t="s">
        <v>918</v>
      </c>
      <c r="Z898" s="38" t="s">
        <v>1001</v>
      </c>
    </row>
    <row r="899" spans="6:26" s="35" customFormat="1" ht="24" outlineLevel="2" x14ac:dyDescent="0.2">
      <c r="F899" s="36">
        <v>19</v>
      </c>
      <c r="G899" s="37" t="s">
        <v>29</v>
      </c>
      <c r="H899" s="38" t="s">
        <v>1037</v>
      </c>
      <c r="I899" s="38"/>
      <c r="J899" s="39" t="s">
        <v>1038</v>
      </c>
      <c r="K899" s="37" t="s">
        <v>95</v>
      </c>
      <c r="L899" s="40">
        <v>1</v>
      </c>
      <c r="M899" s="41">
        <v>0</v>
      </c>
      <c r="N899" s="40">
        <f t="shared" si="80"/>
        <v>1</v>
      </c>
      <c r="O899" s="95"/>
      <c r="P899" s="42">
        <f t="shared" si="81"/>
        <v>0</v>
      </c>
      <c r="Q899" s="43">
        <v>3.4499999999999999E-3</v>
      </c>
      <c r="R899" s="44">
        <f t="shared" si="82"/>
        <v>3.4499999999999999E-3</v>
      </c>
      <c r="S899" s="43"/>
      <c r="T899" s="44">
        <f t="shared" si="83"/>
        <v>0</v>
      </c>
      <c r="U899" s="42">
        <v>21</v>
      </c>
      <c r="V899" s="42">
        <f t="shared" si="84"/>
        <v>0</v>
      </c>
      <c r="W899" s="42">
        <f t="shared" si="85"/>
        <v>0</v>
      </c>
      <c r="X899" s="39"/>
      <c r="Y899" s="38" t="s">
        <v>918</v>
      </c>
      <c r="Z899" s="38" t="s">
        <v>1001</v>
      </c>
    </row>
    <row r="900" spans="6:26" s="35" customFormat="1" ht="24" outlineLevel="2" x14ac:dyDescent="0.2">
      <c r="F900" s="36">
        <v>20</v>
      </c>
      <c r="G900" s="37" t="s">
        <v>29</v>
      </c>
      <c r="H900" s="38" t="s">
        <v>1039</v>
      </c>
      <c r="I900" s="38"/>
      <c r="J900" s="39" t="s">
        <v>1040</v>
      </c>
      <c r="K900" s="37" t="s">
        <v>95</v>
      </c>
      <c r="L900" s="40">
        <v>1</v>
      </c>
      <c r="M900" s="41">
        <v>0</v>
      </c>
      <c r="N900" s="40">
        <f t="shared" si="80"/>
        <v>1</v>
      </c>
      <c r="O900" s="95"/>
      <c r="P900" s="42">
        <f t="shared" si="81"/>
        <v>0</v>
      </c>
      <c r="Q900" s="43">
        <v>1.2E-4</v>
      </c>
      <c r="R900" s="44">
        <f t="shared" si="82"/>
        <v>1.2E-4</v>
      </c>
      <c r="S900" s="43"/>
      <c r="T900" s="44">
        <f t="shared" si="83"/>
        <v>0</v>
      </c>
      <c r="U900" s="42">
        <v>21</v>
      </c>
      <c r="V900" s="42">
        <f t="shared" si="84"/>
        <v>0</v>
      </c>
      <c r="W900" s="42">
        <f t="shared" si="85"/>
        <v>0</v>
      </c>
      <c r="X900" s="39"/>
      <c r="Y900" s="38" t="s">
        <v>918</v>
      </c>
      <c r="Z900" s="38" t="s">
        <v>1001</v>
      </c>
    </row>
    <row r="901" spans="6:26" s="35" customFormat="1" ht="24" outlineLevel="2" x14ac:dyDescent="0.2">
      <c r="F901" s="36">
        <v>21</v>
      </c>
      <c r="G901" s="37" t="s">
        <v>29</v>
      </c>
      <c r="H901" s="38" t="s">
        <v>1041</v>
      </c>
      <c r="I901" s="38"/>
      <c r="J901" s="39" t="s">
        <v>1042</v>
      </c>
      <c r="K901" s="37" t="s">
        <v>95</v>
      </c>
      <c r="L901" s="40">
        <v>2</v>
      </c>
      <c r="M901" s="41">
        <v>0</v>
      </c>
      <c r="N901" s="40">
        <f t="shared" si="80"/>
        <v>2</v>
      </c>
      <c r="O901" s="95"/>
      <c r="P901" s="42">
        <f t="shared" si="81"/>
        <v>0</v>
      </c>
      <c r="Q901" s="43">
        <v>3.0000000000000001E-5</v>
      </c>
      <c r="R901" s="44">
        <f t="shared" si="82"/>
        <v>6.0000000000000002E-5</v>
      </c>
      <c r="S901" s="43"/>
      <c r="T901" s="44">
        <f t="shared" si="83"/>
        <v>0</v>
      </c>
      <c r="U901" s="42">
        <v>21</v>
      </c>
      <c r="V901" s="42">
        <f t="shared" si="84"/>
        <v>0</v>
      </c>
      <c r="W901" s="42">
        <f t="shared" si="85"/>
        <v>0</v>
      </c>
      <c r="X901" s="39"/>
      <c r="Y901" s="38" t="s">
        <v>918</v>
      </c>
      <c r="Z901" s="38" t="s">
        <v>1001</v>
      </c>
    </row>
    <row r="902" spans="6:26" s="35" customFormat="1" ht="12" outlineLevel="2" x14ac:dyDescent="0.2">
      <c r="F902" s="36">
        <v>22</v>
      </c>
      <c r="G902" s="37" t="s">
        <v>29</v>
      </c>
      <c r="H902" s="38" t="s">
        <v>1043</v>
      </c>
      <c r="I902" s="38"/>
      <c r="J902" s="39" t="s">
        <v>1044</v>
      </c>
      <c r="K902" s="37" t="s">
        <v>95</v>
      </c>
      <c r="L902" s="40">
        <v>7</v>
      </c>
      <c r="M902" s="41">
        <v>0</v>
      </c>
      <c r="N902" s="40">
        <f t="shared" si="80"/>
        <v>7</v>
      </c>
      <c r="O902" s="95"/>
      <c r="P902" s="42">
        <f t="shared" si="81"/>
        <v>0</v>
      </c>
      <c r="Q902" s="43">
        <v>2.1000000000000001E-4</v>
      </c>
      <c r="R902" s="44">
        <f t="shared" si="82"/>
        <v>1.47E-3</v>
      </c>
      <c r="S902" s="43"/>
      <c r="T902" s="44">
        <f t="shared" si="83"/>
        <v>0</v>
      </c>
      <c r="U902" s="42">
        <v>21</v>
      </c>
      <c r="V902" s="42">
        <f t="shared" si="84"/>
        <v>0</v>
      </c>
      <c r="W902" s="42">
        <f t="shared" si="85"/>
        <v>0</v>
      </c>
      <c r="X902" s="39"/>
      <c r="Y902" s="38" t="s">
        <v>918</v>
      </c>
      <c r="Z902" s="38" t="s">
        <v>1001</v>
      </c>
    </row>
    <row r="903" spans="6:26" s="35" customFormat="1" ht="12" outlineLevel="2" x14ac:dyDescent="0.2">
      <c r="F903" s="36">
        <v>23</v>
      </c>
      <c r="G903" s="37" t="s">
        <v>29</v>
      </c>
      <c r="H903" s="38" t="s">
        <v>1045</v>
      </c>
      <c r="I903" s="38"/>
      <c r="J903" s="39" t="s">
        <v>1046</v>
      </c>
      <c r="K903" s="37" t="s">
        <v>95</v>
      </c>
      <c r="L903" s="40">
        <v>7</v>
      </c>
      <c r="M903" s="41">
        <v>0</v>
      </c>
      <c r="N903" s="40">
        <f t="shared" si="80"/>
        <v>7</v>
      </c>
      <c r="O903" s="95"/>
      <c r="P903" s="42">
        <f t="shared" si="81"/>
        <v>0</v>
      </c>
      <c r="Q903" s="43">
        <v>3.4000000000000002E-4</v>
      </c>
      <c r="R903" s="44">
        <f t="shared" si="82"/>
        <v>2.3800000000000002E-3</v>
      </c>
      <c r="S903" s="43"/>
      <c r="T903" s="44">
        <f t="shared" si="83"/>
        <v>0</v>
      </c>
      <c r="U903" s="42">
        <v>21</v>
      </c>
      <c r="V903" s="42">
        <f t="shared" si="84"/>
        <v>0</v>
      </c>
      <c r="W903" s="42">
        <f t="shared" si="85"/>
        <v>0</v>
      </c>
      <c r="X903" s="39"/>
      <c r="Y903" s="38" t="s">
        <v>918</v>
      </c>
      <c r="Z903" s="38" t="s">
        <v>1001</v>
      </c>
    </row>
    <row r="904" spans="6:26" s="35" customFormat="1" ht="12" outlineLevel="2" x14ac:dyDescent="0.2">
      <c r="F904" s="36">
        <v>24</v>
      </c>
      <c r="G904" s="37" t="s">
        <v>29</v>
      </c>
      <c r="H904" s="38" t="s">
        <v>1047</v>
      </c>
      <c r="I904" s="38"/>
      <c r="J904" s="39" t="s">
        <v>1048</v>
      </c>
      <c r="K904" s="37" t="s">
        <v>95</v>
      </c>
      <c r="L904" s="40">
        <v>2</v>
      </c>
      <c r="M904" s="41">
        <v>0</v>
      </c>
      <c r="N904" s="40">
        <f t="shared" si="80"/>
        <v>2</v>
      </c>
      <c r="O904" s="95"/>
      <c r="P904" s="42">
        <f t="shared" si="81"/>
        <v>0</v>
      </c>
      <c r="Q904" s="43">
        <v>6.9999999999999999E-4</v>
      </c>
      <c r="R904" s="44">
        <f t="shared" si="82"/>
        <v>1.4E-3</v>
      </c>
      <c r="S904" s="43"/>
      <c r="T904" s="44">
        <f t="shared" si="83"/>
        <v>0</v>
      </c>
      <c r="U904" s="42">
        <v>21</v>
      </c>
      <c r="V904" s="42">
        <f t="shared" si="84"/>
        <v>0</v>
      </c>
      <c r="W904" s="42">
        <f t="shared" si="85"/>
        <v>0</v>
      </c>
      <c r="X904" s="39"/>
      <c r="Y904" s="38" t="s">
        <v>918</v>
      </c>
      <c r="Z904" s="38" t="s">
        <v>1001</v>
      </c>
    </row>
    <row r="905" spans="6:26" s="35" customFormat="1" ht="12" outlineLevel="2" x14ac:dyDescent="0.2">
      <c r="F905" s="36">
        <v>25</v>
      </c>
      <c r="G905" s="37" t="s">
        <v>29</v>
      </c>
      <c r="H905" s="38" t="s">
        <v>1049</v>
      </c>
      <c r="I905" s="38"/>
      <c r="J905" s="39" t="s">
        <v>1050</v>
      </c>
      <c r="K905" s="37" t="s">
        <v>95</v>
      </c>
      <c r="L905" s="40">
        <v>2</v>
      </c>
      <c r="M905" s="41">
        <v>0</v>
      </c>
      <c r="N905" s="40">
        <f t="shared" si="80"/>
        <v>2</v>
      </c>
      <c r="O905" s="95"/>
      <c r="P905" s="42">
        <f t="shared" si="81"/>
        <v>0</v>
      </c>
      <c r="Q905" s="43">
        <v>2.7E-4</v>
      </c>
      <c r="R905" s="44">
        <f t="shared" si="82"/>
        <v>5.4000000000000001E-4</v>
      </c>
      <c r="S905" s="43"/>
      <c r="T905" s="44">
        <f t="shared" si="83"/>
        <v>0</v>
      </c>
      <c r="U905" s="42">
        <v>21</v>
      </c>
      <c r="V905" s="42">
        <f t="shared" si="84"/>
        <v>0</v>
      </c>
      <c r="W905" s="42">
        <f t="shared" si="85"/>
        <v>0</v>
      </c>
      <c r="X905" s="39"/>
      <c r="Y905" s="38" t="s">
        <v>918</v>
      </c>
      <c r="Z905" s="38" t="s">
        <v>1001</v>
      </c>
    </row>
    <row r="906" spans="6:26" s="35" customFormat="1" ht="12" outlineLevel="2" x14ac:dyDescent="0.2">
      <c r="F906" s="36">
        <v>26</v>
      </c>
      <c r="G906" s="37" t="s">
        <v>29</v>
      </c>
      <c r="H906" s="38" t="s">
        <v>1051</v>
      </c>
      <c r="I906" s="38"/>
      <c r="J906" s="39" t="s">
        <v>1052</v>
      </c>
      <c r="K906" s="37" t="s">
        <v>95</v>
      </c>
      <c r="L906" s="40">
        <v>1</v>
      </c>
      <c r="M906" s="41">
        <v>0</v>
      </c>
      <c r="N906" s="40">
        <f t="shared" si="80"/>
        <v>1</v>
      </c>
      <c r="O906" s="95"/>
      <c r="P906" s="42">
        <f t="shared" si="81"/>
        <v>0</v>
      </c>
      <c r="Q906" s="43">
        <v>4.0000000000000002E-4</v>
      </c>
      <c r="R906" s="44">
        <f t="shared" si="82"/>
        <v>4.0000000000000002E-4</v>
      </c>
      <c r="S906" s="43"/>
      <c r="T906" s="44">
        <f t="shared" si="83"/>
        <v>0</v>
      </c>
      <c r="U906" s="42">
        <v>21</v>
      </c>
      <c r="V906" s="42">
        <f t="shared" si="84"/>
        <v>0</v>
      </c>
      <c r="W906" s="42">
        <f t="shared" si="85"/>
        <v>0</v>
      </c>
      <c r="X906" s="39"/>
      <c r="Y906" s="38" t="s">
        <v>918</v>
      </c>
      <c r="Z906" s="38" t="s">
        <v>1001</v>
      </c>
    </row>
    <row r="907" spans="6:26" s="35" customFormat="1" ht="12" outlineLevel="2" x14ac:dyDescent="0.2">
      <c r="F907" s="36">
        <v>27</v>
      </c>
      <c r="G907" s="37" t="s">
        <v>29</v>
      </c>
      <c r="H907" s="38" t="s">
        <v>1053</v>
      </c>
      <c r="I907" s="38"/>
      <c r="J907" s="39" t="s">
        <v>1054</v>
      </c>
      <c r="K907" s="37" t="s">
        <v>95</v>
      </c>
      <c r="L907" s="40">
        <v>4</v>
      </c>
      <c r="M907" s="41">
        <v>0</v>
      </c>
      <c r="N907" s="40">
        <f t="shared" si="80"/>
        <v>4</v>
      </c>
      <c r="O907" s="95"/>
      <c r="P907" s="42">
        <f t="shared" si="81"/>
        <v>0</v>
      </c>
      <c r="Q907" s="43">
        <v>5.6999999999999998E-4</v>
      </c>
      <c r="R907" s="44">
        <f t="shared" si="82"/>
        <v>2.2799999999999999E-3</v>
      </c>
      <c r="S907" s="43"/>
      <c r="T907" s="44">
        <f t="shared" si="83"/>
        <v>0</v>
      </c>
      <c r="U907" s="42">
        <v>21</v>
      </c>
      <c r="V907" s="42">
        <f t="shared" si="84"/>
        <v>0</v>
      </c>
      <c r="W907" s="42">
        <f t="shared" si="85"/>
        <v>0</v>
      </c>
      <c r="X907" s="39"/>
      <c r="Y907" s="38" t="s">
        <v>918</v>
      </c>
      <c r="Z907" s="38" t="s">
        <v>1001</v>
      </c>
    </row>
    <row r="908" spans="6:26" s="35" customFormat="1" ht="12" outlineLevel="2" x14ac:dyDescent="0.2">
      <c r="F908" s="36">
        <v>28</v>
      </c>
      <c r="G908" s="37" t="s">
        <v>29</v>
      </c>
      <c r="H908" s="38" t="s">
        <v>1055</v>
      </c>
      <c r="I908" s="38"/>
      <c r="J908" s="39" t="s">
        <v>1056</v>
      </c>
      <c r="K908" s="37" t="s">
        <v>721</v>
      </c>
      <c r="L908" s="40">
        <v>1</v>
      </c>
      <c r="M908" s="41">
        <v>0</v>
      </c>
      <c r="N908" s="40">
        <f t="shared" si="80"/>
        <v>1</v>
      </c>
      <c r="O908" s="95"/>
      <c r="P908" s="42">
        <f t="shared" si="81"/>
        <v>0</v>
      </c>
      <c r="Q908" s="43">
        <v>3.0200000000000001E-2</v>
      </c>
      <c r="R908" s="44">
        <f t="shared" si="82"/>
        <v>3.0200000000000001E-2</v>
      </c>
      <c r="S908" s="43"/>
      <c r="T908" s="44">
        <f t="shared" si="83"/>
        <v>0</v>
      </c>
      <c r="U908" s="42">
        <v>21</v>
      </c>
      <c r="V908" s="42">
        <f t="shared" si="84"/>
        <v>0</v>
      </c>
      <c r="W908" s="42">
        <f t="shared" si="85"/>
        <v>0</v>
      </c>
      <c r="X908" s="39"/>
      <c r="Y908" s="38" t="s">
        <v>918</v>
      </c>
      <c r="Z908" s="38" t="s">
        <v>1001</v>
      </c>
    </row>
    <row r="909" spans="6:26" s="35" customFormat="1" ht="24" outlineLevel="2" x14ac:dyDescent="0.2">
      <c r="F909" s="36">
        <v>29</v>
      </c>
      <c r="G909" s="37" t="s">
        <v>29</v>
      </c>
      <c r="H909" s="38" t="s">
        <v>1057</v>
      </c>
      <c r="I909" s="38"/>
      <c r="J909" s="39" t="s">
        <v>1058</v>
      </c>
      <c r="K909" s="37" t="s">
        <v>95</v>
      </c>
      <c r="L909" s="40">
        <v>7</v>
      </c>
      <c r="M909" s="41">
        <v>0</v>
      </c>
      <c r="N909" s="40">
        <f t="shared" si="80"/>
        <v>7</v>
      </c>
      <c r="O909" s="95"/>
      <c r="P909" s="42">
        <f t="shared" si="81"/>
        <v>0</v>
      </c>
      <c r="Q909" s="43">
        <v>1.47E-3</v>
      </c>
      <c r="R909" s="44">
        <f t="shared" si="82"/>
        <v>1.0290000000000001E-2</v>
      </c>
      <c r="S909" s="43"/>
      <c r="T909" s="44">
        <f t="shared" si="83"/>
        <v>0</v>
      </c>
      <c r="U909" s="42">
        <v>21</v>
      </c>
      <c r="V909" s="42">
        <f t="shared" si="84"/>
        <v>0</v>
      </c>
      <c r="W909" s="42">
        <f t="shared" si="85"/>
        <v>0</v>
      </c>
      <c r="X909" s="39"/>
      <c r="Y909" s="38" t="s">
        <v>918</v>
      </c>
      <c r="Z909" s="38" t="s">
        <v>1001</v>
      </c>
    </row>
    <row r="910" spans="6:26" s="35" customFormat="1" ht="12" outlineLevel="2" x14ac:dyDescent="0.2">
      <c r="F910" s="36">
        <v>30</v>
      </c>
      <c r="G910" s="37" t="s">
        <v>29</v>
      </c>
      <c r="H910" s="38" t="s">
        <v>1059</v>
      </c>
      <c r="I910" s="38"/>
      <c r="J910" s="39" t="s">
        <v>1060</v>
      </c>
      <c r="K910" s="37" t="s">
        <v>60</v>
      </c>
      <c r="L910" s="40">
        <v>262</v>
      </c>
      <c r="M910" s="41">
        <v>0</v>
      </c>
      <c r="N910" s="40">
        <f t="shared" si="80"/>
        <v>262</v>
      </c>
      <c r="O910" s="95"/>
      <c r="P910" s="42">
        <f t="shared" si="81"/>
        <v>0</v>
      </c>
      <c r="Q910" s="43">
        <v>1.9000000000000001E-4</v>
      </c>
      <c r="R910" s="44">
        <f t="shared" si="82"/>
        <v>4.9780000000000005E-2</v>
      </c>
      <c r="S910" s="43"/>
      <c r="T910" s="44">
        <f t="shared" si="83"/>
        <v>0</v>
      </c>
      <c r="U910" s="42">
        <v>21</v>
      </c>
      <c r="V910" s="42">
        <f t="shared" si="84"/>
        <v>0</v>
      </c>
      <c r="W910" s="42">
        <f t="shared" si="85"/>
        <v>0</v>
      </c>
      <c r="X910" s="39"/>
      <c r="Y910" s="38" t="s">
        <v>918</v>
      </c>
      <c r="Z910" s="38" t="s">
        <v>1001</v>
      </c>
    </row>
    <row r="911" spans="6:26" s="35" customFormat="1" ht="12" outlineLevel="2" x14ac:dyDescent="0.2">
      <c r="F911" s="36">
        <v>31</v>
      </c>
      <c r="G911" s="37" t="s">
        <v>29</v>
      </c>
      <c r="H911" s="38" t="s">
        <v>1061</v>
      </c>
      <c r="I911" s="38"/>
      <c r="J911" s="39" t="s">
        <v>1062</v>
      </c>
      <c r="K911" s="37" t="s">
        <v>60</v>
      </c>
      <c r="L911" s="40">
        <v>262</v>
      </c>
      <c r="M911" s="41">
        <v>0</v>
      </c>
      <c r="N911" s="40">
        <f t="shared" si="80"/>
        <v>262</v>
      </c>
      <c r="O911" s="95"/>
      <c r="P911" s="42">
        <f t="shared" si="81"/>
        <v>0</v>
      </c>
      <c r="Q911" s="43">
        <v>1.0000000000000001E-5</v>
      </c>
      <c r="R911" s="44">
        <f t="shared" si="82"/>
        <v>2.6200000000000004E-3</v>
      </c>
      <c r="S911" s="43"/>
      <c r="T911" s="44">
        <f t="shared" si="83"/>
        <v>0</v>
      </c>
      <c r="U911" s="42">
        <v>21</v>
      </c>
      <c r="V911" s="42">
        <f t="shared" si="84"/>
        <v>0</v>
      </c>
      <c r="W911" s="42">
        <f t="shared" si="85"/>
        <v>0</v>
      </c>
      <c r="X911" s="39"/>
      <c r="Y911" s="38" t="s">
        <v>918</v>
      </c>
      <c r="Z911" s="38" t="s">
        <v>1001</v>
      </c>
    </row>
    <row r="912" spans="6:26" s="35" customFormat="1" ht="12" outlineLevel="2" x14ac:dyDescent="0.2">
      <c r="F912" s="36">
        <v>32</v>
      </c>
      <c r="G912" s="37" t="s">
        <v>29</v>
      </c>
      <c r="H912" s="38" t="s">
        <v>1063</v>
      </c>
      <c r="I912" s="38"/>
      <c r="J912" s="39" t="s">
        <v>1064</v>
      </c>
      <c r="K912" s="37" t="s">
        <v>721</v>
      </c>
      <c r="L912" s="40">
        <v>45</v>
      </c>
      <c r="M912" s="41">
        <v>0</v>
      </c>
      <c r="N912" s="40">
        <f t="shared" si="80"/>
        <v>45</v>
      </c>
      <c r="O912" s="95"/>
      <c r="P912" s="42">
        <f t="shared" si="81"/>
        <v>0</v>
      </c>
      <c r="Q912" s="43">
        <v>2.4000000000000001E-4</v>
      </c>
      <c r="R912" s="44">
        <f t="shared" si="82"/>
        <v>1.0800000000000001E-2</v>
      </c>
      <c r="S912" s="43"/>
      <c r="T912" s="44">
        <f t="shared" si="83"/>
        <v>0</v>
      </c>
      <c r="U912" s="42">
        <v>21</v>
      </c>
      <c r="V912" s="42">
        <f t="shared" si="84"/>
        <v>0</v>
      </c>
      <c r="W912" s="42">
        <f t="shared" si="85"/>
        <v>0</v>
      </c>
      <c r="X912" s="39"/>
      <c r="Y912" s="38" t="s">
        <v>918</v>
      </c>
      <c r="Z912" s="38" t="s">
        <v>1001</v>
      </c>
    </row>
    <row r="913" spans="6:26" s="35" customFormat="1" ht="12" outlineLevel="2" x14ac:dyDescent="0.2">
      <c r="F913" s="36">
        <v>33</v>
      </c>
      <c r="G913" s="37" t="s">
        <v>29</v>
      </c>
      <c r="H913" s="38" t="s">
        <v>1065</v>
      </c>
      <c r="I913" s="38"/>
      <c r="J913" s="39" t="s">
        <v>1066</v>
      </c>
      <c r="K913" s="37" t="s">
        <v>319</v>
      </c>
      <c r="L913" s="40">
        <v>1.02</v>
      </c>
      <c r="M913" s="41">
        <v>0</v>
      </c>
      <c r="N913" s="40">
        <f t="shared" si="80"/>
        <v>1.02</v>
      </c>
      <c r="O913" s="95"/>
      <c r="P913" s="42">
        <f t="shared" si="81"/>
        <v>0</v>
      </c>
      <c r="Q913" s="43"/>
      <c r="R913" s="44">
        <f t="shared" si="82"/>
        <v>0</v>
      </c>
      <c r="S913" s="43"/>
      <c r="T913" s="44">
        <f t="shared" si="83"/>
        <v>0</v>
      </c>
      <c r="U913" s="42">
        <v>21</v>
      </c>
      <c r="V913" s="42">
        <f t="shared" si="84"/>
        <v>0</v>
      </c>
      <c r="W913" s="42">
        <f t="shared" si="85"/>
        <v>0</v>
      </c>
      <c r="X913" s="39"/>
      <c r="Y913" s="38" t="s">
        <v>918</v>
      </c>
      <c r="Z913" s="38" t="s">
        <v>1001</v>
      </c>
    </row>
    <row r="914" spans="6:26" s="55" customFormat="1" ht="12.75" customHeight="1" outlineLevel="2" x14ac:dyDescent="0.25">
      <c r="F914" s="56"/>
      <c r="G914" s="57"/>
      <c r="H914" s="57"/>
      <c r="I914" s="57"/>
      <c r="J914" s="58"/>
      <c r="K914" s="57"/>
      <c r="L914" s="59"/>
      <c r="M914" s="60"/>
      <c r="N914" s="59"/>
      <c r="O914" s="60"/>
      <c r="P914" s="61"/>
      <c r="Q914" s="62"/>
      <c r="R914" s="60"/>
      <c r="S914" s="60"/>
      <c r="T914" s="60"/>
      <c r="U914" s="63" t="s">
        <v>22</v>
      </c>
      <c r="V914" s="60"/>
      <c r="W914" s="60"/>
      <c r="X914" s="60"/>
      <c r="Y914" s="57"/>
      <c r="Z914" s="57"/>
    </row>
    <row r="915" spans="6:26" s="26" customFormat="1" ht="16.5" customHeight="1" outlineLevel="1" x14ac:dyDescent="0.2">
      <c r="F915" s="27"/>
      <c r="G915" s="11"/>
      <c r="H915" s="28"/>
      <c r="I915" s="28"/>
      <c r="J915" s="28" t="s">
        <v>1067</v>
      </c>
      <c r="K915" s="11"/>
      <c r="L915" s="29"/>
      <c r="M915" s="30"/>
      <c r="N915" s="29"/>
      <c r="O915" s="30"/>
      <c r="P915" s="31">
        <f>SUBTOTAL(9,P916:P920)</f>
        <v>0</v>
      </c>
      <c r="Q915" s="32"/>
      <c r="R915" s="33">
        <f>SUBTOTAL(9,R916:R920)</f>
        <v>5.3070000000000006E-2</v>
      </c>
      <c r="S915" s="30"/>
      <c r="T915" s="33">
        <f>SUBTOTAL(9,T916:T920)</f>
        <v>0</v>
      </c>
      <c r="U915" s="34" t="s">
        <v>22</v>
      </c>
      <c r="V915" s="31">
        <f>SUBTOTAL(9,V916:V920)</f>
        <v>0</v>
      </c>
      <c r="W915" s="31">
        <f>SUBTOTAL(9,W916:W920)</f>
        <v>0</v>
      </c>
      <c r="Y915" s="12"/>
      <c r="Z915" s="12"/>
    </row>
    <row r="916" spans="6:26" s="35" customFormat="1" ht="24" outlineLevel="2" x14ac:dyDescent="0.2">
      <c r="F916" s="36">
        <v>1</v>
      </c>
      <c r="G916" s="37" t="s">
        <v>29</v>
      </c>
      <c r="H916" s="38" t="s">
        <v>1068</v>
      </c>
      <c r="I916" s="38"/>
      <c r="J916" s="39" t="s">
        <v>1069</v>
      </c>
      <c r="K916" s="37" t="s">
        <v>721</v>
      </c>
      <c r="L916" s="40">
        <v>1</v>
      </c>
      <c r="M916" s="41">
        <v>0</v>
      </c>
      <c r="N916" s="40">
        <f>L916*(1+M916/100)</f>
        <v>1</v>
      </c>
      <c r="O916" s="95"/>
      <c r="P916" s="42">
        <f>N916*O916</f>
        <v>0</v>
      </c>
      <c r="Q916" s="43">
        <v>3.2030000000000003E-2</v>
      </c>
      <c r="R916" s="44">
        <f>N916*Q916</f>
        <v>3.2030000000000003E-2</v>
      </c>
      <c r="S916" s="43"/>
      <c r="T916" s="44">
        <f>N916*S916</f>
        <v>0</v>
      </c>
      <c r="U916" s="42">
        <v>21</v>
      </c>
      <c r="V916" s="42">
        <f>P916*(U916/100)</f>
        <v>0</v>
      </c>
      <c r="W916" s="42">
        <f>P916+V916</f>
        <v>0</v>
      </c>
      <c r="X916" s="39"/>
      <c r="Y916" s="38" t="s">
        <v>918</v>
      </c>
      <c r="Z916" s="38" t="s">
        <v>1070</v>
      </c>
    </row>
    <row r="917" spans="6:26" s="35" customFormat="1" ht="12" outlineLevel="2" x14ac:dyDescent="0.2">
      <c r="F917" s="36">
        <v>2</v>
      </c>
      <c r="G917" s="37" t="s">
        <v>29</v>
      </c>
      <c r="H917" s="38" t="s">
        <v>1071</v>
      </c>
      <c r="I917" s="38"/>
      <c r="J917" s="39" t="s">
        <v>1072</v>
      </c>
      <c r="K917" s="37" t="s">
        <v>721</v>
      </c>
      <c r="L917" s="40">
        <v>1</v>
      </c>
      <c r="M917" s="41">
        <v>0</v>
      </c>
      <c r="N917" s="40">
        <f>L917*(1+M917/100)</f>
        <v>1</v>
      </c>
      <c r="O917" s="95"/>
      <c r="P917" s="42">
        <f>N917*O917</f>
        <v>0</v>
      </c>
      <c r="Q917" s="43">
        <v>3.5999999999999999E-3</v>
      </c>
      <c r="R917" s="44">
        <f>N917*Q917</f>
        <v>3.5999999999999999E-3</v>
      </c>
      <c r="S917" s="43"/>
      <c r="T917" s="44">
        <f>N917*S917</f>
        <v>0</v>
      </c>
      <c r="U917" s="42">
        <v>21</v>
      </c>
      <c r="V917" s="42">
        <f>P917*(U917/100)</f>
        <v>0</v>
      </c>
      <c r="W917" s="42">
        <f>P917+V917</f>
        <v>0</v>
      </c>
      <c r="X917" s="39"/>
      <c r="Y917" s="38" t="s">
        <v>918</v>
      </c>
      <c r="Z917" s="38" t="s">
        <v>1070</v>
      </c>
    </row>
    <row r="918" spans="6:26" s="35" customFormat="1" ht="24" outlineLevel="2" x14ac:dyDescent="0.2">
      <c r="F918" s="36">
        <v>3</v>
      </c>
      <c r="G918" s="37" t="s">
        <v>29</v>
      </c>
      <c r="H918" s="38" t="s">
        <v>1073</v>
      </c>
      <c r="I918" s="38"/>
      <c r="J918" s="39" t="s">
        <v>1074</v>
      </c>
      <c r="K918" s="37" t="s">
        <v>95</v>
      </c>
      <c r="L918" s="40">
        <v>1</v>
      </c>
      <c r="M918" s="41">
        <v>0</v>
      </c>
      <c r="N918" s="40">
        <f>L918*(1+M918/100)</f>
        <v>1</v>
      </c>
      <c r="O918" s="95"/>
      <c r="P918" s="42">
        <f>N918*O918</f>
        <v>0</v>
      </c>
      <c r="Q918" s="43">
        <v>5.0000000000000001E-4</v>
      </c>
      <c r="R918" s="44">
        <f>N918*Q918</f>
        <v>5.0000000000000001E-4</v>
      </c>
      <c r="S918" s="43"/>
      <c r="T918" s="44">
        <f>N918*S918</f>
        <v>0</v>
      </c>
      <c r="U918" s="42">
        <v>21</v>
      </c>
      <c r="V918" s="42">
        <f>P918*(U918/100)</f>
        <v>0</v>
      </c>
      <c r="W918" s="42">
        <f>P918+V918</f>
        <v>0</v>
      </c>
      <c r="X918" s="39"/>
      <c r="Y918" s="38" t="s">
        <v>918</v>
      </c>
      <c r="Z918" s="38" t="s">
        <v>1070</v>
      </c>
    </row>
    <row r="919" spans="6:26" s="35" customFormat="1" ht="12" outlineLevel="2" x14ac:dyDescent="0.2">
      <c r="F919" s="36">
        <v>4</v>
      </c>
      <c r="G919" s="37" t="s">
        <v>29</v>
      </c>
      <c r="H919" s="38" t="s">
        <v>1075</v>
      </c>
      <c r="I919" s="38"/>
      <c r="J919" s="39" t="s">
        <v>1076</v>
      </c>
      <c r="K919" s="37" t="s">
        <v>721</v>
      </c>
      <c r="L919" s="40">
        <v>1</v>
      </c>
      <c r="M919" s="41">
        <v>0</v>
      </c>
      <c r="N919" s="40">
        <f>L919*(1+M919/100)</f>
        <v>1</v>
      </c>
      <c r="O919" s="95"/>
      <c r="P919" s="42">
        <f>N919*O919</f>
        <v>0</v>
      </c>
      <c r="Q919" s="43">
        <v>1.694E-2</v>
      </c>
      <c r="R919" s="44">
        <f>N919*Q919</f>
        <v>1.694E-2</v>
      </c>
      <c r="S919" s="43"/>
      <c r="T919" s="44">
        <f>N919*S919</f>
        <v>0</v>
      </c>
      <c r="U919" s="42">
        <v>21</v>
      </c>
      <c r="V919" s="42">
        <f>P919*(U919/100)</f>
        <v>0</v>
      </c>
      <c r="W919" s="42">
        <f>P919+V919</f>
        <v>0</v>
      </c>
      <c r="X919" s="39"/>
      <c r="Y919" s="38" t="s">
        <v>918</v>
      </c>
      <c r="Z919" s="38" t="s">
        <v>1070</v>
      </c>
    </row>
    <row r="920" spans="6:26" s="55" customFormat="1" ht="12.75" customHeight="1" outlineLevel="2" x14ac:dyDescent="0.25">
      <c r="F920" s="56"/>
      <c r="G920" s="57"/>
      <c r="H920" s="57"/>
      <c r="I920" s="57"/>
      <c r="J920" s="58"/>
      <c r="K920" s="57"/>
      <c r="L920" s="59"/>
      <c r="M920" s="60"/>
      <c r="N920" s="59"/>
      <c r="O920" s="60"/>
      <c r="P920" s="61"/>
      <c r="Q920" s="62"/>
      <c r="R920" s="60"/>
      <c r="S920" s="60"/>
      <c r="T920" s="60"/>
      <c r="U920" s="63" t="s">
        <v>22</v>
      </c>
      <c r="V920" s="60"/>
      <c r="W920" s="60"/>
      <c r="X920" s="60"/>
      <c r="Y920" s="57"/>
      <c r="Z920" s="57"/>
    </row>
    <row r="921" spans="6:26" s="26" customFormat="1" ht="16.5" customHeight="1" outlineLevel="1" x14ac:dyDescent="0.2">
      <c r="F921" s="27"/>
      <c r="G921" s="11"/>
      <c r="H921" s="28"/>
      <c r="I921" s="28"/>
      <c r="J921" s="28" t="s">
        <v>1077</v>
      </c>
      <c r="K921" s="11"/>
      <c r="L921" s="29"/>
      <c r="M921" s="30"/>
      <c r="N921" s="29"/>
      <c r="O921" s="30"/>
      <c r="P921" s="31">
        <f>SUBTOTAL(9,P922:P952)</f>
        <v>0</v>
      </c>
      <c r="Q921" s="32"/>
      <c r="R921" s="33">
        <f>SUBTOTAL(9,R922:R952)</f>
        <v>0.56638000000000011</v>
      </c>
      <c r="S921" s="30"/>
      <c r="T921" s="33">
        <f>SUBTOTAL(9,T922:T952)</f>
        <v>0</v>
      </c>
      <c r="U921" s="34" t="s">
        <v>22</v>
      </c>
      <c r="V921" s="31">
        <f>SUBTOTAL(9,V922:V952)</f>
        <v>0</v>
      </c>
      <c r="W921" s="31">
        <f>SUBTOTAL(9,W922:W952)</f>
        <v>0</v>
      </c>
      <c r="Y921" s="12"/>
      <c r="Z921" s="12"/>
    </row>
    <row r="922" spans="6:26" s="35" customFormat="1" ht="12" outlineLevel="2" x14ac:dyDescent="0.2">
      <c r="F922" s="36">
        <v>1</v>
      </c>
      <c r="G922" s="37" t="s">
        <v>66</v>
      </c>
      <c r="H922" s="38" t="s">
        <v>1078</v>
      </c>
      <c r="I922" s="38"/>
      <c r="J922" s="39" t="s">
        <v>1079</v>
      </c>
      <c r="K922" s="37" t="s">
        <v>95</v>
      </c>
      <c r="L922" s="40">
        <v>1</v>
      </c>
      <c r="M922" s="41">
        <v>0</v>
      </c>
      <c r="N922" s="40">
        <f t="shared" ref="N922:N951" si="86">L922*(1+M922/100)</f>
        <v>1</v>
      </c>
      <c r="O922" s="95"/>
      <c r="P922" s="42">
        <f t="shared" ref="P922:P951" si="87">N922*O922</f>
        <v>0</v>
      </c>
      <c r="Q922" s="43">
        <v>1.25E-3</v>
      </c>
      <c r="R922" s="44">
        <f t="shared" ref="R922:R951" si="88">N922*Q922</f>
        <v>1.25E-3</v>
      </c>
      <c r="S922" s="43"/>
      <c r="T922" s="44">
        <f t="shared" ref="T922:T951" si="89">N922*S922</f>
        <v>0</v>
      </c>
      <c r="U922" s="42">
        <v>21</v>
      </c>
      <c r="V922" s="42">
        <f t="shared" ref="V922:V951" si="90">P922*(U922/100)</f>
        <v>0</v>
      </c>
      <c r="W922" s="42">
        <f t="shared" ref="W922:W951" si="91">P922+V922</f>
        <v>0</v>
      </c>
      <c r="X922" s="39"/>
      <c r="Y922" s="38" t="s">
        <v>918</v>
      </c>
      <c r="Z922" s="38" t="s">
        <v>1080</v>
      </c>
    </row>
    <row r="923" spans="6:26" s="35" customFormat="1" ht="12" outlineLevel="2" x14ac:dyDescent="0.2">
      <c r="F923" s="36">
        <v>2</v>
      </c>
      <c r="G923" s="37" t="s">
        <v>66</v>
      </c>
      <c r="H923" s="38" t="s">
        <v>1081</v>
      </c>
      <c r="I923" s="38"/>
      <c r="J923" s="39" t="s">
        <v>1082</v>
      </c>
      <c r="K923" s="37" t="s">
        <v>95</v>
      </c>
      <c r="L923" s="40">
        <v>6</v>
      </c>
      <c r="M923" s="41">
        <v>0</v>
      </c>
      <c r="N923" s="40">
        <f t="shared" si="86"/>
        <v>6</v>
      </c>
      <c r="O923" s="95"/>
      <c r="P923" s="42">
        <f t="shared" si="87"/>
        <v>0</v>
      </c>
      <c r="Q923" s="43">
        <v>2.2000000000000001E-3</v>
      </c>
      <c r="R923" s="44">
        <f t="shared" si="88"/>
        <v>1.32E-2</v>
      </c>
      <c r="S923" s="43"/>
      <c r="T923" s="44">
        <f t="shared" si="89"/>
        <v>0</v>
      </c>
      <c r="U923" s="42">
        <v>21</v>
      </c>
      <c r="V923" s="42">
        <f t="shared" si="90"/>
        <v>0</v>
      </c>
      <c r="W923" s="42">
        <f t="shared" si="91"/>
        <v>0</v>
      </c>
      <c r="X923" s="39"/>
      <c r="Y923" s="38" t="s">
        <v>918</v>
      </c>
      <c r="Z923" s="38" t="s">
        <v>1080</v>
      </c>
    </row>
    <row r="924" spans="6:26" s="35" customFormat="1" ht="12" outlineLevel="2" x14ac:dyDescent="0.2">
      <c r="F924" s="36">
        <v>3</v>
      </c>
      <c r="G924" s="37" t="s">
        <v>66</v>
      </c>
      <c r="H924" s="38" t="s">
        <v>1083</v>
      </c>
      <c r="I924" s="38"/>
      <c r="J924" s="39" t="s">
        <v>1084</v>
      </c>
      <c r="K924" s="37" t="s">
        <v>95</v>
      </c>
      <c r="L924" s="40">
        <v>1</v>
      </c>
      <c r="M924" s="41">
        <v>0</v>
      </c>
      <c r="N924" s="40">
        <f t="shared" si="86"/>
        <v>1</v>
      </c>
      <c r="O924" s="95"/>
      <c r="P924" s="42">
        <f t="shared" si="87"/>
        <v>0</v>
      </c>
      <c r="Q924" s="43">
        <v>1.7600000000000001E-2</v>
      </c>
      <c r="R924" s="44">
        <f t="shared" si="88"/>
        <v>1.7600000000000001E-2</v>
      </c>
      <c r="S924" s="43"/>
      <c r="T924" s="44">
        <f t="shared" si="89"/>
        <v>0</v>
      </c>
      <c r="U924" s="42">
        <v>21</v>
      </c>
      <c r="V924" s="42">
        <f t="shared" si="90"/>
        <v>0</v>
      </c>
      <c r="W924" s="42">
        <f t="shared" si="91"/>
        <v>0</v>
      </c>
      <c r="X924" s="39"/>
      <c r="Y924" s="38" t="s">
        <v>918</v>
      </c>
      <c r="Z924" s="38" t="s">
        <v>1080</v>
      </c>
    </row>
    <row r="925" spans="6:26" s="35" customFormat="1" ht="12" outlineLevel="2" x14ac:dyDescent="0.2">
      <c r="F925" s="36">
        <v>4</v>
      </c>
      <c r="G925" s="37" t="s">
        <v>66</v>
      </c>
      <c r="H925" s="38" t="s">
        <v>1085</v>
      </c>
      <c r="I925" s="38"/>
      <c r="J925" s="39" t="s">
        <v>1086</v>
      </c>
      <c r="K925" s="37" t="s">
        <v>95</v>
      </c>
      <c r="L925" s="40">
        <v>2</v>
      </c>
      <c r="M925" s="41">
        <v>0</v>
      </c>
      <c r="N925" s="40">
        <f t="shared" si="86"/>
        <v>2</v>
      </c>
      <c r="O925" s="95"/>
      <c r="P925" s="42">
        <f t="shared" si="87"/>
        <v>0</v>
      </c>
      <c r="Q925" s="43">
        <v>1.0999999999999999E-2</v>
      </c>
      <c r="R925" s="44">
        <f t="shared" si="88"/>
        <v>2.1999999999999999E-2</v>
      </c>
      <c r="S925" s="43"/>
      <c r="T925" s="44">
        <f t="shared" si="89"/>
        <v>0</v>
      </c>
      <c r="U925" s="42">
        <v>21</v>
      </c>
      <c r="V925" s="42">
        <f t="shared" si="90"/>
        <v>0</v>
      </c>
      <c r="W925" s="42">
        <f t="shared" si="91"/>
        <v>0</v>
      </c>
      <c r="X925" s="39"/>
      <c r="Y925" s="38" t="s">
        <v>918</v>
      </c>
      <c r="Z925" s="38" t="s">
        <v>1080</v>
      </c>
    </row>
    <row r="926" spans="6:26" s="35" customFormat="1" ht="12" outlineLevel="2" x14ac:dyDescent="0.2">
      <c r="F926" s="36">
        <v>5</v>
      </c>
      <c r="G926" s="37" t="s">
        <v>66</v>
      </c>
      <c r="H926" s="38" t="s">
        <v>1087</v>
      </c>
      <c r="I926" s="38"/>
      <c r="J926" s="39" t="s">
        <v>1088</v>
      </c>
      <c r="K926" s="37" t="s">
        <v>95</v>
      </c>
      <c r="L926" s="40">
        <v>6</v>
      </c>
      <c r="M926" s="41">
        <v>0</v>
      </c>
      <c r="N926" s="40">
        <f t="shared" si="86"/>
        <v>6</v>
      </c>
      <c r="O926" s="95"/>
      <c r="P926" s="42">
        <f t="shared" si="87"/>
        <v>0</v>
      </c>
      <c r="Q926" s="43">
        <v>1.4500000000000001E-2</v>
      </c>
      <c r="R926" s="44">
        <f t="shared" si="88"/>
        <v>8.7000000000000008E-2</v>
      </c>
      <c r="S926" s="43"/>
      <c r="T926" s="44">
        <f t="shared" si="89"/>
        <v>0</v>
      </c>
      <c r="U926" s="42">
        <v>21</v>
      </c>
      <c r="V926" s="42">
        <f t="shared" si="90"/>
        <v>0</v>
      </c>
      <c r="W926" s="42">
        <f t="shared" si="91"/>
        <v>0</v>
      </c>
      <c r="X926" s="39"/>
      <c r="Y926" s="38" t="s">
        <v>918</v>
      </c>
      <c r="Z926" s="38" t="s">
        <v>1080</v>
      </c>
    </row>
    <row r="927" spans="6:26" s="35" customFormat="1" ht="12" outlineLevel="2" x14ac:dyDescent="0.2">
      <c r="F927" s="36">
        <v>6</v>
      </c>
      <c r="G927" s="37" t="s">
        <v>66</v>
      </c>
      <c r="H927" s="38" t="s">
        <v>1089</v>
      </c>
      <c r="I927" s="38"/>
      <c r="J927" s="39" t="s">
        <v>1090</v>
      </c>
      <c r="K927" s="37" t="s">
        <v>95</v>
      </c>
      <c r="L927" s="40">
        <v>1</v>
      </c>
      <c r="M927" s="41">
        <v>0</v>
      </c>
      <c r="N927" s="40">
        <f t="shared" si="86"/>
        <v>1</v>
      </c>
      <c r="O927" s="95"/>
      <c r="P927" s="42">
        <f t="shared" si="87"/>
        <v>0</v>
      </c>
      <c r="Q927" s="43">
        <v>2.1899999999999999E-2</v>
      </c>
      <c r="R927" s="44">
        <f t="shared" si="88"/>
        <v>2.1899999999999999E-2</v>
      </c>
      <c r="S927" s="43"/>
      <c r="T927" s="44">
        <f t="shared" si="89"/>
        <v>0</v>
      </c>
      <c r="U927" s="42">
        <v>21</v>
      </c>
      <c r="V927" s="42">
        <f t="shared" si="90"/>
        <v>0</v>
      </c>
      <c r="W927" s="42">
        <f t="shared" si="91"/>
        <v>0</v>
      </c>
      <c r="X927" s="39"/>
      <c r="Y927" s="38" t="s">
        <v>918</v>
      </c>
      <c r="Z927" s="38" t="s">
        <v>1080</v>
      </c>
    </row>
    <row r="928" spans="6:26" s="35" customFormat="1" ht="12" outlineLevel="2" x14ac:dyDescent="0.2">
      <c r="F928" s="36">
        <v>7</v>
      </c>
      <c r="G928" s="37" t="s">
        <v>29</v>
      </c>
      <c r="H928" s="38" t="s">
        <v>1091</v>
      </c>
      <c r="I928" s="38"/>
      <c r="J928" s="39" t="s">
        <v>1092</v>
      </c>
      <c r="K928" s="37" t="s">
        <v>95</v>
      </c>
      <c r="L928" s="40">
        <v>7</v>
      </c>
      <c r="M928" s="41">
        <v>0</v>
      </c>
      <c r="N928" s="40">
        <f t="shared" si="86"/>
        <v>7</v>
      </c>
      <c r="O928" s="95"/>
      <c r="P928" s="42">
        <f t="shared" si="87"/>
        <v>0</v>
      </c>
      <c r="Q928" s="43">
        <v>2.47E-3</v>
      </c>
      <c r="R928" s="44">
        <f t="shared" si="88"/>
        <v>1.729E-2</v>
      </c>
      <c r="S928" s="43"/>
      <c r="T928" s="44">
        <f t="shared" si="89"/>
        <v>0</v>
      </c>
      <c r="U928" s="42">
        <v>21</v>
      </c>
      <c r="V928" s="42">
        <f t="shared" si="90"/>
        <v>0</v>
      </c>
      <c r="W928" s="42">
        <f t="shared" si="91"/>
        <v>0</v>
      </c>
      <c r="X928" s="39"/>
      <c r="Y928" s="38" t="s">
        <v>918</v>
      </c>
      <c r="Z928" s="38" t="s">
        <v>1080</v>
      </c>
    </row>
    <row r="929" spans="6:26" s="35" customFormat="1" ht="12" outlineLevel="2" x14ac:dyDescent="0.2">
      <c r="F929" s="36">
        <v>8</v>
      </c>
      <c r="G929" s="37" t="s">
        <v>29</v>
      </c>
      <c r="H929" s="38" t="s">
        <v>1093</v>
      </c>
      <c r="I929" s="38"/>
      <c r="J929" s="39" t="s">
        <v>1094</v>
      </c>
      <c r="K929" s="37" t="s">
        <v>721</v>
      </c>
      <c r="L929" s="40">
        <v>2</v>
      </c>
      <c r="M929" s="41">
        <v>0</v>
      </c>
      <c r="N929" s="40">
        <f t="shared" si="86"/>
        <v>2</v>
      </c>
      <c r="O929" s="95"/>
      <c r="P929" s="42">
        <f t="shared" si="87"/>
        <v>0</v>
      </c>
      <c r="Q929" s="43">
        <v>1.6080000000000001E-2</v>
      </c>
      <c r="R929" s="44">
        <f t="shared" si="88"/>
        <v>3.2160000000000001E-2</v>
      </c>
      <c r="S929" s="43"/>
      <c r="T929" s="44">
        <f t="shared" si="89"/>
        <v>0</v>
      </c>
      <c r="U929" s="42">
        <v>21</v>
      </c>
      <c r="V929" s="42">
        <f t="shared" si="90"/>
        <v>0</v>
      </c>
      <c r="W929" s="42">
        <f t="shared" si="91"/>
        <v>0</v>
      </c>
      <c r="X929" s="39"/>
      <c r="Y929" s="38" t="s">
        <v>918</v>
      </c>
      <c r="Z929" s="38" t="s">
        <v>1080</v>
      </c>
    </row>
    <row r="930" spans="6:26" s="35" customFormat="1" ht="12" outlineLevel="2" x14ac:dyDescent="0.2">
      <c r="F930" s="36">
        <v>9</v>
      </c>
      <c r="G930" s="37" t="s">
        <v>29</v>
      </c>
      <c r="H930" s="38" t="s">
        <v>1095</v>
      </c>
      <c r="I930" s="38"/>
      <c r="J930" s="39" t="s">
        <v>1096</v>
      </c>
      <c r="K930" s="37" t="s">
        <v>721</v>
      </c>
      <c r="L930" s="40">
        <v>3</v>
      </c>
      <c r="M930" s="41">
        <v>0</v>
      </c>
      <c r="N930" s="40">
        <f t="shared" si="86"/>
        <v>3</v>
      </c>
      <c r="O930" s="95"/>
      <c r="P930" s="42">
        <f t="shared" si="87"/>
        <v>0</v>
      </c>
      <c r="Q930" s="43">
        <v>1.73E-3</v>
      </c>
      <c r="R930" s="44">
        <f t="shared" si="88"/>
        <v>5.1900000000000002E-3</v>
      </c>
      <c r="S930" s="43"/>
      <c r="T930" s="44">
        <f t="shared" si="89"/>
        <v>0</v>
      </c>
      <c r="U930" s="42">
        <v>21</v>
      </c>
      <c r="V930" s="42">
        <f t="shared" si="90"/>
        <v>0</v>
      </c>
      <c r="W930" s="42">
        <f t="shared" si="91"/>
        <v>0</v>
      </c>
      <c r="X930" s="39"/>
      <c r="Y930" s="38" t="s">
        <v>918</v>
      </c>
      <c r="Z930" s="38" t="s">
        <v>1080</v>
      </c>
    </row>
    <row r="931" spans="6:26" s="35" customFormat="1" ht="12" outlineLevel="2" x14ac:dyDescent="0.2">
      <c r="F931" s="36">
        <v>10</v>
      </c>
      <c r="G931" s="37" t="s">
        <v>29</v>
      </c>
      <c r="H931" s="38" t="s">
        <v>1097</v>
      </c>
      <c r="I931" s="38"/>
      <c r="J931" s="39" t="s">
        <v>1098</v>
      </c>
      <c r="K931" s="37" t="s">
        <v>721</v>
      </c>
      <c r="L931" s="40">
        <v>1</v>
      </c>
      <c r="M931" s="41">
        <v>0</v>
      </c>
      <c r="N931" s="40">
        <f t="shared" si="86"/>
        <v>1</v>
      </c>
      <c r="O931" s="95"/>
      <c r="P931" s="42">
        <f t="shared" si="87"/>
        <v>0</v>
      </c>
      <c r="Q931" s="43">
        <v>4.2049999999999997E-2</v>
      </c>
      <c r="R931" s="44">
        <f t="shared" si="88"/>
        <v>4.2049999999999997E-2</v>
      </c>
      <c r="S931" s="43"/>
      <c r="T931" s="44">
        <f t="shared" si="89"/>
        <v>0</v>
      </c>
      <c r="U931" s="42">
        <v>21</v>
      </c>
      <c r="V931" s="42">
        <f t="shared" si="90"/>
        <v>0</v>
      </c>
      <c r="W931" s="42">
        <f t="shared" si="91"/>
        <v>0</v>
      </c>
      <c r="X931" s="39"/>
      <c r="Y931" s="38" t="s">
        <v>918</v>
      </c>
      <c r="Z931" s="38" t="s">
        <v>1080</v>
      </c>
    </row>
    <row r="932" spans="6:26" s="35" customFormat="1" ht="24" outlineLevel="2" x14ac:dyDescent="0.2">
      <c r="F932" s="36">
        <v>11</v>
      </c>
      <c r="G932" s="37" t="s">
        <v>29</v>
      </c>
      <c r="H932" s="38" t="s">
        <v>1099</v>
      </c>
      <c r="I932" s="38"/>
      <c r="J932" s="39" t="s">
        <v>1100</v>
      </c>
      <c r="K932" s="37" t="s">
        <v>721</v>
      </c>
      <c r="L932" s="40">
        <v>1</v>
      </c>
      <c r="M932" s="41">
        <v>0</v>
      </c>
      <c r="N932" s="40">
        <f t="shared" si="86"/>
        <v>1</v>
      </c>
      <c r="O932" s="95"/>
      <c r="P932" s="42">
        <f t="shared" si="87"/>
        <v>0</v>
      </c>
      <c r="Q932" s="43">
        <v>1.736E-2</v>
      </c>
      <c r="R932" s="44">
        <f t="shared" si="88"/>
        <v>1.736E-2</v>
      </c>
      <c r="S932" s="43"/>
      <c r="T932" s="44">
        <f t="shared" si="89"/>
        <v>0</v>
      </c>
      <c r="U932" s="42">
        <v>21</v>
      </c>
      <c r="V932" s="42">
        <f t="shared" si="90"/>
        <v>0</v>
      </c>
      <c r="W932" s="42">
        <f t="shared" si="91"/>
        <v>0</v>
      </c>
      <c r="X932" s="39"/>
      <c r="Y932" s="38" t="s">
        <v>918</v>
      </c>
      <c r="Z932" s="38" t="s">
        <v>1080</v>
      </c>
    </row>
    <row r="933" spans="6:26" s="35" customFormat="1" ht="12" outlineLevel="2" x14ac:dyDescent="0.2">
      <c r="F933" s="36">
        <v>12</v>
      </c>
      <c r="G933" s="37" t="s">
        <v>29</v>
      </c>
      <c r="H933" s="38" t="s">
        <v>1101</v>
      </c>
      <c r="I933" s="38"/>
      <c r="J933" s="39" t="s">
        <v>1102</v>
      </c>
      <c r="K933" s="37" t="s">
        <v>721</v>
      </c>
      <c r="L933" s="40">
        <v>1</v>
      </c>
      <c r="M933" s="41">
        <v>0</v>
      </c>
      <c r="N933" s="40">
        <f t="shared" si="86"/>
        <v>1</v>
      </c>
      <c r="O933" s="95"/>
      <c r="P933" s="42">
        <f t="shared" si="87"/>
        <v>0</v>
      </c>
      <c r="Q933" s="43">
        <v>2.0209999999999999E-2</v>
      </c>
      <c r="R933" s="44">
        <f t="shared" si="88"/>
        <v>2.0209999999999999E-2</v>
      </c>
      <c r="S933" s="43"/>
      <c r="T933" s="44">
        <f t="shared" si="89"/>
        <v>0</v>
      </c>
      <c r="U933" s="42">
        <v>21</v>
      </c>
      <c r="V933" s="42">
        <f t="shared" si="90"/>
        <v>0</v>
      </c>
      <c r="W933" s="42">
        <f t="shared" si="91"/>
        <v>0</v>
      </c>
      <c r="X933" s="39"/>
      <c r="Y933" s="38" t="s">
        <v>918</v>
      </c>
      <c r="Z933" s="38" t="s">
        <v>1080</v>
      </c>
    </row>
    <row r="934" spans="6:26" s="35" customFormat="1" ht="24" outlineLevel="2" x14ac:dyDescent="0.2">
      <c r="F934" s="36">
        <v>13</v>
      </c>
      <c r="G934" s="37" t="s">
        <v>29</v>
      </c>
      <c r="H934" s="38" t="s">
        <v>1103</v>
      </c>
      <c r="I934" s="38"/>
      <c r="J934" s="39" t="s">
        <v>1104</v>
      </c>
      <c r="K934" s="37" t="s">
        <v>721</v>
      </c>
      <c r="L934" s="40">
        <v>3</v>
      </c>
      <c r="M934" s="41">
        <v>0</v>
      </c>
      <c r="N934" s="40">
        <f t="shared" si="86"/>
        <v>3</v>
      </c>
      <c r="O934" s="95"/>
      <c r="P934" s="42">
        <f t="shared" si="87"/>
        <v>0</v>
      </c>
      <c r="Q934" s="43">
        <v>5.1999999999999995E-4</v>
      </c>
      <c r="R934" s="44">
        <f t="shared" si="88"/>
        <v>1.5599999999999998E-3</v>
      </c>
      <c r="S934" s="43"/>
      <c r="T934" s="44">
        <f t="shared" si="89"/>
        <v>0</v>
      </c>
      <c r="U934" s="42">
        <v>21</v>
      </c>
      <c r="V934" s="42">
        <f t="shared" si="90"/>
        <v>0</v>
      </c>
      <c r="W934" s="42">
        <f t="shared" si="91"/>
        <v>0</v>
      </c>
      <c r="X934" s="39"/>
      <c r="Y934" s="38" t="s">
        <v>918</v>
      </c>
      <c r="Z934" s="38" t="s">
        <v>1080</v>
      </c>
    </row>
    <row r="935" spans="6:26" s="35" customFormat="1" ht="12" outlineLevel="2" x14ac:dyDescent="0.2">
      <c r="F935" s="36">
        <v>14</v>
      </c>
      <c r="G935" s="37" t="s">
        <v>29</v>
      </c>
      <c r="H935" s="38" t="s">
        <v>1105</v>
      </c>
      <c r="I935" s="38"/>
      <c r="J935" s="39" t="s">
        <v>1106</v>
      </c>
      <c r="K935" s="37" t="s">
        <v>721</v>
      </c>
      <c r="L935" s="40">
        <v>7</v>
      </c>
      <c r="M935" s="41">
        <v>0</v>
      </c>
      <c r="N935" s="40">
        <f t="shared" si="86"/>
        <v>7</v>
      </c>
      <c r="O935" s="95"/>
      <c r="P935" s="42">
        <f t="shared" si="87"/>
        <v>0</v>
      </c>
      <c r="Q935" s="43">
        <v>5.1999999999999995E-4</v>
      </c>
      <c r="R935" s="44">
        <f t="shared" si="88"/>
        <v>3.6399999999999996E-3</v>
      </c>
      <c r="S935" s="43"/>
      <c r="T935" s="44">
        <f t="shared" si="89"/>
        <v>0</v>
      </c>
      <c r="U935" s="42">
        <v>21</v>
      </c>
      <c r="V935" s="42">
        <f t="shared" si="90"/>
        <v>0</v>
      </c>
      <c r="W935" s="42">
        <f t="shared" si="91"/>
        <v>0</v>
      </c>
      <c r="X935" s="39"/>
      <c r="Y935" s="38" t="s">
        <v>918</v>
      </c>
      <c r="Z935" s="38" t="s">
        <v>1080</v>
      </c>
    </row>
    <row r="936" spans="6:26" s="35" customFormat="1" ht="12" outlineLevel="2" x14ac:dyDescent="0.2">
      <c r="F936" s="36">
        <v>15</v>
      </c>
      <c r="G936" s="37" t="s">
        <v>29</v>
      </c>
      <c r="H936" s="38" t="s">
        <v>1107</v>
      </c>
      <c r="I936" s="38"/>
      <c r="J936" s="39" t="s">
        <v>1108</v>
      </c>
      <c r="K936" s="37" t="s">
        <v>721</v>
      </c>
      <c r="L936" s="40">
        <v>3</v>
      </c>
      <c r="M936" s="41">
        <v>0</v>
      </c>
      <c r="N936" s="40">
        <f t="shared" si="86"/>
        <v>3</v>
      </c>
      <c r="O936" s="95"/>
      <c r="P936" s="42">
        <f t="shared" si="87"/>
        <v>0</v>
      </c>
      <c r="Q936" s="43">
        <v>5.1999999999999995E-4</v>
      </c>
      <c r="R936" s="44">
        <f t="shared" si="88"/>
        <v>1.5599999999999998E-3</v>
      </c>
      <c r="S936" s="43"/>
      <c r="T936" s="44">
        <f t="shared" si="89"/>
        <v>0</v>
      </c>
      <c r="U936" s="42">
        <v>21</v>
      </c>
      <c r="V936" s="42">
        <f t="shared" si="90"/>
        <v>0</v>
      </c>
      <c r="W936" s="42">
        <f t="shared" si="91"/>
        <v>0</v>
      </c>
      <c r="X936" s="39"/>
      <c r="Y936" s="38" t="s">
        <v>918</v>
      </c>
      <c r="Z936" s="38" t="s">
        <v>1080</v>
      </c>
    </row>
    <row r="937" spans="6:26" s="35" customFormat="1" ht="12" outlineLevel="2" x14ac:dyDescent="0.2">
      <c r="F937" s="36">
        <v>16</v>
      </c>
      <c r="G937" s="37" t="s">
        <v>29</v>
      </c>
      <c r="H937" s="38" t="s">
        <v>1109</v>
      </c>
      <c r="I937" s="38"/>
      <c r="J937" s="39" t="s">
        <v>1110</v>
      </c>
      <c r="K937" s="37" t="s">
        <v>721</v>
      </c>
      <c r="L937" s="40">
        <v>1</v>
      </c>
      <c r="M937" s="41">
        <v>0</v>
      </c>
      <c r="N937" s="40">
        <f t="shared" si="86"/>
        <v>1</v>
      </c>
      <c r="O937" s="95"/>
      <c r="P937" s="42">
        <f t="shared" si="87"/>
        <v>0</v>
      </c>
      <c r="Q937" s="43">
        <v>1.2999999999999999E-3</v>
      </c>
      <c r="R937" s="44">
        <f t="shared" si="88"/>
        <v>1.2999999999999999E-3</v>
      </c>
      <c r="S937" s="43"/>
      <c r="T937" s="44">
        <f t="shared" si="89"/>
        <v>0</v>
      </c>
      <c r="U937" s="42">
        <v>21</v>
      </c>
      <c r="V937" s="42">
        <f t="shared" si="90"/>
        <v>0</v>
      </c>
      <c r="W937" s="42">
        <f t="shared" si="91"/>
        <v>0</v>
      </c>
      <c r="X937" s="39"/>
      <c r="Y937" s="38" t="s">
        <v>918</v>
      </c>
      <c r="Z937" s="38" t="s">
        <v>1080</v>
      </c>
    </row>
    <row r="938" spans="6:26" s="35" customFormat="1" ht="12" outlineLevel="2" x14ac:dyDescent="0.2">
      <c r="F938" s="36">
        <v>17</v>
      </c>
      <c r="G938" s="37" t="s">
        <v>29</v>
      </c>
      <c r="H938" s="38" t="s">
        <v>1111</v>
      </c>
      <c r="I938" s="38"/>
      <c r="J938" s="39" t="s">
        <v>1112</v>
      </c>
      <c r="K938" s="37" t="s">
        <v>721</v>
      </c>
      <c r="L938" s="40">
        <v>1</v>
      </c>
      <c r="M938" s="41">
        <v>0</v>
      </c>
      <c r="N938" s="40">
        <f t="shared" si="86"/>
        <v>1</v>
      </c>
      <c r="O938" s="95"/>
      <c r="P938" s="42">
        <f t="shared" si="87"/>
        <v>0</v>
      </c>
      <c r="Q938" s="43">
        <v>8.4999999999999995E-4</v>
      </c>
      <c r="R938" s="44">
        <f t="shared" si="88"/>
        <v>8.4999999999999995E-4</v>
      </c>
      <c r="S938" s="43"/>
      <c r="T938" s="44">
        <f t="shared" si="89"/>
        <v>0</v>
      </c>
      <c r="U938" s="42">
        <v>21</v>
      </c>
      <c r="V938" s="42">
        <f t="shared" si="90"/>
        <v>0</v>
      </c>
      <c r="W938" s="42">
        <f t="shared" si="91"/>
        <v>0</v>
      </c>
      <c r="X938" s="39"/>
      <c r="Y938" s="38" t="s">
        <v>918</v>
      </c>
      <c r="Z938" s="38" t="s">
        <v>1080</v>
      </c>
    </row>
    <row r="939" spans="6:26" s="35" customFormat="1" ht="12" outlineLevel="2" x14ac:dyDescent="0.2">
      <c r="F939" s="36">
        <v>18</v>
      </c>
      <c r="G939" s="37" t="s">
        <v>29</v>
      </c>
      <c r="H939" s="38" t="s">
        <v>1113</v>
      </c>
      <c r="I939" s="38"/>
      <c r="J939" s="39" t="s">
        <v>1114</v>
      </c>
      <c r="K939" s="37" t="s">
        <v>721</v>
      </c>
      <c r="L939" s="40">
        <v>3</v>
      </c>
      <c r="M939" s="41">
        <v>0</v>
      </c>
      <c r="N939" s="40">
        <f t="shared" si="86"/>
        <v>3</v>
      </c>
      <c r="O939" s="95"/>
      <c r="P939" s="42">
        <f t="shared" si="87"/>
        <v>0</v>
      </c>
      <c r="Q939" s="43">
        <v>4.2999999999999999E-4</v>
      </c>
      <c r="R939" s="44">
        <f t="shared" si="88"/>
        <v>1.2899999999999999E-3</v>
      </c>
      <c r="S939" s="43"/>
      <c r="T939" s="44">
        <f t="shared" si="89"/>
        <v>0</v>
      </c>
      <c r="U939" s="42">
        <v>21</v>
      </c>
      <c r="V939" s="42">
        <f t="shared" si="90"/>
        <v>0</v>
      </c>
      <c r="W939" s="42">
        <f t="shared" si="91"/>
        <v>0</v>
      </c>
      <c r="X939" s="39"/>
      <c r="Y939" s="38" t="s">
        <v>918</v>
      </c>
      <c r="Z939" s="38" t="s">
        <v>1080</v>
      </c>
    </row>
    <row r="940" spans="6:26" s="35" customFormat="1" ht="24" outlineLevel="2" x14ac:dyDescent="0.2">
      <c r="F940" s="36">
        <v>19</v>
      </c>
      <c r="G940" s="37" t="s">
        <v>29</v>
      </c>
      <c r="H940" s="38" t="s">
        <v>1115</v>
      </c>
      <c r="I940" s="38"/>
      <c r="J940" s="39" t="s">
        <v>1116</v>
      </c>
      <c r="K940" s="37" t="s">
        <v>721</v>
      </c>
      <c r="L940" s="40">
        <v>1</v>
      </c>
      <c r="M940" s="41">
        <v>0</v>
      </c>
      <c r="N940" s="40">
        <f t="shared" si="86"/>
        <v>1</v>
      </c>
      <c r="O940" s="95"/>
      <c r="P940" s="42">
        <f t="shared" si="87"/>
        <v>0</v>
      </c>
      <c r="Q940" s="43">
        <v>1.4749999999999999E-2</v>
      </c>
      <c r="R940" s="44">
        <f t="shared" si="88"/>
        <v>1.4749999999999999E-2</v>
      </c>
      <c r="S940" s="43"/>
      <c r="T940" s="44">
        <f t="shared" si="89"/>
        <v>0</v>
      </c>
      <c r="U940" s="42">
        <v>21</v>
      </c>
      <c r="V940" s="42">
        <f t="shared" si="90"/>
        <v>0</v>
      </c>
      <c r="W940" s="42">
        <f t="shared" si="91"/>
        <v>0</v>
      </c>
      <c r="X940" s="39"/>
      <c r="Y940" s="38" t="s">
        <v>918</v>
      </c>
      <c r="Z940" s="38" t="s">
        <v>1080</v>
      </c>
    </row>
    <row r="941" spans="6:26" s="35" customFormat="1" ht="12" outlineLevel="2" x14ac:dyDescent="0.2">
      <c r="F941" s="36">
        <v>20</v>
      </c>
      <c r="G941" s="37" t="s">
        <v>29</v>
      </c>
      <c r="H941" s="38" t="s">
        <v>1117</v>
      </c>
      <c r="I941" s="38"/>
      <c r="J941" s="39" t="s">
        <v>1118</v>
      </c>
      <c r="K941" s="37" t="s">
        <v>721</v>
      </c>
      <c r="L941" s="40">
        <v>2</v>
      </c>
      <c r="M941" s="41">
        <v>0</v>
      </c>
      <c r="N941" s="40">
        <f t="shared" si="86"/>
        <v>2</v>
      </c>
      <c r="O941" s="95"/>
      <c r="P941" s="42">
        <f t="shared" si="87"/>
        <v>0</v>
      </c>
      <c r="Q941" s="43">
        <v>9.3109999999999998E-2</v>
      </c>
      <c r="R941" s="44">
        <f t="shared" si="88"/>
        <v>0.18622</v>
      </c>
      <c r="S941" s="43"/>
      <c r="T941" s="44">
        <f t="shared" si="89"/>
        <v>0</v>
      </c>
      <c r="U941" s="42">
        <v>21</v>
      </c>
      <c r="V941" s="42">
        <f t="shared" si="90"/>
        <v>0</v>
      </c>
      <c r="W941" s="42">
        <f t="shared" si="91"/>
        <v>0</v>
      </c>
      <c r="X941" s="39"/>
      <c r="Y941" s="38" t="s">
        <v>918</v>
      </c>
      <c r="Z941" s="38" t="s">
        <v>1080</v>
      </c>
    </row>
    <row r="942" spans="6:26" s="35" customFormat="1" ht="12" outlineLevel="2" x14ac:dyDescent="0.2">
      <c r="F942" s="36">
        <v>21</v>
      </c>
      <c r="G942" s="37" t="s">
        <v>29</v>
      </c>
      <c r="H942" s="38" t="s">
        <v>1119</v>
      </c>
      <c r="I942" s="38"/>
      <c r="J942" s="39" t="s">
        <v>1120</v>
      </c>
      <c r="K942" s="37" t="s">
        <v>721</v>
      </c>
      <c r="L942" s="40">
        <v>3</v>
      </c>
      <c r="M942" s="41">
        <v>0</v>
      </c>
      <c r="N942" s="40">
        <f t="shared" si="86"/>
        <v>3</v>
      </c>
      <c r="O942" s="95"/>
      <c r="P942" s="42">
        <f t="shared" si="87"/>
        <v>0</v>
      </c>
      <c r="Q942" s="43">
        <v>1.8E-3</v>
      </c>
      <c r="R942" s="44">
        <f t="shared" si="88"/>
        <v>5.4000000000000003E-3</v>
      </c>
      <c r="S942" s="43"/>
      <c r="T942" s="44">
        <f t="shared" si="89"/>
        <v>0</v>
      </c>
      <c r="U942" s="42">
        <v>21</v>
      </c>
      <c r="V942" s="42">
        <f t="shared" si="90"/>
        <v>0</v>
      </c>
      <c r="W942" s="42">
        <f t="shared" si="91"/>
        <v>0</v>
      </c>
      <c r="X942" s="39"/>
      <c r="Y942" s="38" t="s">
        <v>918</v>
      </c>
      <c r="Z942" s="38" t="s">
        <v>1080</v>
      </c>
    </row>
    <row r="943" spans="6:26" s="35" customFormat="1" ht="12" outlineLevel="2" x14ac:dyDescent="0.2">
      <c r="F943" s="36">
        <v>22</v>
      </c>
      <c r="G943" s="37" t="s">
        <v>29</v>
      </c>
      <c r="H943" s="38" t="s">
        <v>1121</v>
      </c>
      <c r="I943" s="38"/>
      <c r="J943" s="39" t="s">
        <v>1122</v>
      </c>
      <c r="K943" s="37" t="s">
        <v>721</v>
      </c>
      <c r="L943" s="40">
        <v>15</v>
      </c>
      <c r="M943" s="41">
        <v>0</v>
      </c>
      <c r="N943" s="40">
        <f t="shared" si="86"/>
        <v>15</v>
      </c>
      <c r="O943" s="95"/>
      <c r="P943" s="42">
        <f t="shared" si="87"/>
        <v>0</v>
      </c>
      <c r="Q943" s="43">
        <v>1.8400000000000001E-3</v>
      </c>
      <c r="R943" s="44">
        <f t="shared" si="88"/>
        <v>2.76E-2</v>
      </c>
      <c r="S943" s="43"/>
      <c r="T943" s="44">
        <f t="shared" si="89"/>
        <v>0</v>
      </c>
      <c r="U943" s="42">
        <v>21</v>
      </c>
      <c r="V943" s="42">
        <f t="shared" si="90"/>
        <v>0</v>
      </c>
      <c r="W943" s="42">
        <f t="shared" si="91"/>
        <v>0</v>
      </c>
      <c r="X943" s="39"/>
      <c r="Y943" s="38" t="s">
        <v>918</v>
      </c>
      <c r="Z943" s="38" t="s">
        <v>1080</v>
      </c>
    </row>
    <row r="944" spans="6:26" s="35" customFormat="1" ht="12" outlineLevel="2" x14ac:dyDescent="0.2">
      <c r="F944" s="36">
        <v>23</v>
      </c>
      <c r="G944" s="37" t="s">
        <v>29</v>
      </c>
      <c r="H944" s="38" t="s">
        <v>1123</v>
      </c>
      <c r="I944" s="38"/>
      <c r="J944" s="39" t="s">
        <v>1124</v>
      </c>
      <c r="K944" s="37" t="s">
        <v>721</v>
      </c>
      <c r="L944" s="40">
        <v>6</v>
      </c>
      <c r="M944" s="41">
        <v>0</v>
      </c>
      <c r="N944" s="40">
        <f t="shared" si="86"/>
        <v>6</v>
      </c>
      <c r="O944" s="95"/>
      <c r="P944" s="42">
        <f t="shared" si="87"/>
        <v>0</v>
      </c>
      <c r="Q944" s="43">
        <v>3.0899999999999999E-3</v>
      </c>
      <c r="R944" s="44">
        <f t="shared" si="88"/>
        <v>1.8540000000000001E-2</v>
      </c>
      <c r="S944" s="43"/>
      <c r="T944" s="44">
        <f t="shared" si="89"/>
        <v>0</v>
      </c>
      <c r="U944" s="42">
        <v>21</v>
      </c>
      <c r="V944" s="42">
        <f t="shared" si="90"/>
        <v>0</v>
      </c>
      <c r="W944" s="42">
        <f t="shared" si="91"/>
        <v>0</v>
      </c>
      <c r="X944" s="39"/>
      <c r="Y944" s="38" t="s">
        <v>918</v>
      </c>
      <c r="Z944" s="38" t="s">
        <v>1080</v>
      </c>
    </row>
    <row r="945" spans="6:26" s="35" customFormat="1" ht="12" outlineLevel="2" x14ac:dyDescent="0.2">
      <c r="F945" s="36">
        <v>24</v>
      </c>
      <c r="G945" s="37" t="s">
        <v>29</v>
      </c>
      <c r="H945" s="38" t="s">
        <v>1125</v>
      </c>
      <c r="I945" s="38"/>
      <c r="J945" s="39" t="s">
        <v>1126</v>
      </c>
      <c r="K945" s="37" t="s">
        <v>95</v>
      </c>
      <c r="L945" s="40">
        <v>4</v>
      </c>
      <c r="M945" s="41">
        <v>0</v>
      </c>
      <c r="N945" s="40">
        <f t="shared" si="86"/>
        <v>4</v>
      </c>
      <c r="O945" s="95"/>
      <c r="P945" s="42">
        <f t="shared" si="87"/>
        <v>0</v>
      </c>
      <c r="Q945" s="43">
        <v>2.5999999999999998E-4</v>
      </c>
      <c r="R945" s="44">
        <f t="shared" si="88"/>
        <v>1.0399999999999999E-3</v>
      </c>
      <c r="S945" s="43"/>
      <c r="T945" s="44">
        <f t="shared" si="89"/>
        <v>0</v>
      </c>
      <c r="U945" s="42">
        <v>21</v>
      </c>
      <c r="V945" s="42">
        <f t="shared" si="90"/>
        <v>0</v>
      </c>
      <c r="W945" s="42">
        <f t="shared" si="91"/>
        <v>0</v>
      </c>
      <c r="X945" s="39"/>
      <c r="Y945" s="38" t="s">
        <v>918</v>
      </c>
      <c r="Z945" s="38" t="s">
        <v>1080</v>
      </c>
    </row>
    <row r="946" spans="6:26" s="35" customFormat="1" ht="12" outlineLevel="2" x14ac:dyDescent="0.2">
      <c r="F946" s="36">
        <v>25</v>
      </c>
      <c r="G946" s="37" t="s">
        <v>29</v>
      </c>
      <c r="H946" s="38" t="s">
        <v>1127</v>
      </c>
      <c r="I946" s="38"/>
      <c r="J946" s="39" t="s">
        <v>1128</v>
      </c>
      <c r="K946" s="37" t="s">
        <v>95</v>
      </c>
      <c r="L946" s="40">
        <v>14</v>
      </c>
      <c r="M946" s="41">
        <v>0</v>
      </c>
      <c r="N946" s="40">
        <f t="shared" si="86"/>
        <v>14</v>
      </c>
      <c r="O946" s="95"/>
      <c r="P946" s="42">
        <f t="shared" si="87"/>
        <v>0</v>
      </c>
      <c r="Q946" s="43">
        <v>2.4000000000000001E-4</v>
      </c>
      <c r="R946" s="44">
        <f t="shared" si="88"/>
        <v>3.3600000000000001E-3</v>
      </c>
      <c r="S946" s="43"/>
      <c r="T946" s="44">
        <f t="shared" si="89"/>
        <v>0</v>
      </c>
      <c r="U946" s="42">
        <v>21</v>
      </c>
      <c r="V946" s="42">
        <f t="shared" si="90"/>
        <v>0</v>
      </c>
      <c r="W946" s="42">
        <f t="shared" si="91"/>
        <v>0</v>
      </c>
      <c r="X946" s="39"/>
      <c r="Y946" s="38" t="s">
        <v>918</v>
      </c>
      <c r="Z946" s="38" t="s">
        <v>1080</v>
      </c>
    </row>
    <row r="947" spans="6:26" s="35" customFormat="1" ht="12" outlineLevel="2" x14ac:dyDescent="0.2">
      <c r="F947" s="36">
        <v>26</v>
      </c>
      <c r="G947" s="37" t="s">
        <v>29</v>
      </c>
      <c r="H947" s="38" t="s">
        <v>1129</v>
      </c>
      <c r="I947" s="38"/>
      <c r="J947" s="39" t="s">
        <v>1130</v>
      </c>
      <c r="K947" s="37" t="s">
        <v>95</v>
      </c>
      <c r="L947" s="40">
        <v>1</v>
      </c>
      <c r="M947" s="41">
        <v>0</v>
      </c>
      <c r="N947" s="40">
        <f t="shared" si="86"/>
        <v>1</v>
      </c>
      <c r="O947" s="95"/>
      <c r="P947" s="42">
        <f t="shared" si="87"/>
        <v>0</v>
      </c>
      <c r="Q947" s="43">
        <v>5.4000000000000001E-4</v>
      </c>
      <c r="R947" s="44">
        <f t="shared" si="88"/>
        <v>5.4000000000000001E-4</v>
      </c>
      <c r="S947" s="43"/>
      <c r="T947" s="44">
        <f t="shared" si="89"/>
        <v>0</v>
      </c>
      <c r="U947" s="42">
        <v>21</v>
      </c>
      <c r="V947" s="42">
        <f t="shared" si="90"/>
        <v>0</v>
      </c>
      <c r="W947" s="42">
        <f t="shared" si="91"/>
        <v>0</v>
      </c>
      <c r="X947" s="39"/>
      <c r="Y947" s="38" t="s">
        <v>918</v>
      </c>
      <c r="Z947" s="38" t="s">
        <v>1080</v>
      </c>
    </row>
    <row r="948" spans="6:26" s="35" customFormat="1" ht="12" outlineLevel="2" x14ac:dyDescent="0.2">
      <c r="F948" s="36">
        <v>27</v>
      </c>
      <c r="G948" s="37" t="s">
        <v>29</v>
      </c>
      <c r="H948" s="38" t="s">
        <v>1131</v>
      </c>
      <c r="I948" s="38"/>
      <c r="J948" s="39" t="s">
        <v>1132</v>
      </c>
      <c r="K948" s="37" t="s">
        <v>95</v>
      </c>
      <c r="L948" s="40">
        <v>1</v>
      </c>
      <c r="M948" s="41">
        <v>0</v>
      </c>
      <c r="N948" s="40">
        <f t="shared" si="86"/>
        <v>1</v>
      </c>
      <c r="O948" s="95"/>
      <c r="P948" s="42">
        <f t="shared" si="87"/>
        <v>0</v>
      </c>
      <c r="Q948" s="43">
        <v>7.5000000000000002E-4</v>
      </c>
      <c r="R948" s="44">
        <f t="shared" si="88"/>
        <v>7.5000000000000002E-4</v>
      </c>
      <c r="S948" s="43"/>
      <c r="T948" s="44">
        <f t="shared" si="89"/>
        <v>0</v>
      </c>
      <c r="U948" s="42">
        <v>21</v>
      </c>
      <c r="V948" s="42">
        <f t="shared" si="90"/>
        <v>0</v>
      </c>
      <c r="W948" s="42">
        <f t="shared" si="91"/>
        <v>0</v>
      </c>
      <c r="X948" s="39"/>
      <c r="Y948" s="38" t="s">
        <v>918</v>
      </c>
      <c r="Z948" s="38" t="s">
        <v>1080</v>
      </c>
    </row>
    <row r="949" spans="6:26" s="35" customFormat="1" ht="12" outlineLevel="2" x14ac:dyDescent="0.2">
      <c r="F949" s="36">
        <v>28</v>
      </c>
      <c r="G949" s="37" t="s">
        <v>29</v>
      </c>
      <c r="H949" s="38" t="s">
        <v>1133</v>
      </c>
      <c r="I949" s="38"/>
      <c r="J949" s="39" t="s">
        <v>1134</v>
      </c>
      <c r="K949" s="37" t="s">
        <v>95</v>
      </c>
      <c r="L949" s="40">
        <v>5</v>
      </c>
      <c r="M949" s="41">
        <v>0</v>
      </c>
      <c r="N949" s="40">
        <f t="shared" si="86"/>
        <v>5</v>
      </c>
      <c r="O949" s="95"/>
      <c r="P949" s="42">
        <f t="shared" si="87"/>
        <v>0</v>
      </c>
      <c r="Q949" s="43">
        <v>1.3999999999999999E-4</v>
      </c>
      <c r="R949" s="44">
        <f t="shared" si="88"/>
        <v>6.9999999999999988E-4</v>
      </c>
      <c r="S949" s="43"/>
      <c r="T949" s="44">
        <f t="shared" si="89"/>
        <v>0</v>
      </c>
      <c r="U949" s="42">
        <v>21</v>
      </c>
      <c r="V949" s="42">
        <f t="shared" si="90"/>
        <v>0</v>
      </c>
      <c r="W949" s="42">
        <f t="shared" si="91"/>
        <v>0</v>
      </c>
      <c r="X949" s="39"/>
      <c r="Y949" s="38" t="s">
        <v>918</v>
      </c>
      <c r="Z949" s="38" t="s">
        <v>1080</v>
      </c>
    </row>
    <row r="950" spans="6:26" s="35" customFormat="1" ht="12" outlineLevel="2" x14ac:dyDescent="0.2">
      <c r="F950" s="36">
        <v>29</v>
      </c>
      <c r="G950" s="37" t="s">
        <v>29</v>
      </c>
      <c r="H950" s="38" t="s">
        <v>1135</v>
      </c>
      <c r="I950" s="38"/>
      <c r="J950" s="39" t="s">
        <v>1136</v>
      </c>
      <c r="K950" s="37" t="s">
        <v>95</v>
      </c>
      <c r="L950" s="40">
        <v>1</v>
      </c>
      <c r="M950" s="41">
        <v>0</v>
      </c>
      <c r="N950" s="40">
        <f t="shared" si="86"/>
        <v>1</v>
      </c>
      <c r="O950" s="95"/>
      <c r="P950" s="42">
        <f t="shared" si="87"/>
        <v>0</v>
      </c>
      <c r="Q950" s="43">
        <v>6.9999999999999994E-5</v>
      </c>
      <c r="R950" s="44">
        <f t="shared" si="88"/>
        <v>6.9999999999999994E-5</v>
      </c>
      <c r="S950" s="43"/>
      <c r="T950" s="44">
        <f t="shared" si="89"/>
        <v>0</v>
      </c>
      <c r="U950" s="42">
        <v>21</v>
      </c>
      <c r="V950" s="42">
        <f t="shared" si="90"/>
        <v>0</v>
      </c>
      <c r="W950" s="42">
        <f t="shared" si="91"/>
        <v>0</v>
      </c>
      <c r="X950" s="39"/>
      <c r="Y950" s="38" t="s">
        <v>918</v>
      </c>
      <c r="Z950" s="38" t="s">
        <v>1080</v>
      </c>
    </row>
    <row r="951" spans="6:26" s="35" customFormat="1" ht="12" outlineLevel="2" x14ac:dyDescent="0.2">
      <c r="F951" s="36">
        <v>30</v>
      </c>
      <c r="G951" s="37" t="s">
        <v>29</v>
      </c>
      <c r="H951" s="38" t="s">
        <v>1137</v>
      </c>
      <c r="I951" s="38"/>
      <c r="J951" s="39" t="s">
        <v>1138</v>
      </c>
      <c r="K951" s="37" t="s">
        <v>319</v>
      </c>
      <c r="L951" s="40">
        <v>0.21</v>
      </c>
      <c r="M951" s="41">
        <v>0</v>
      </c>
      <c r="N951" s="40">
        <f t="shared" si="86"/>
        <v>0.21</v>
      </c>
      <c r="O951" s="95"/>
      <c r="P951" s="42">
        <f t="shared" si="87"/>
        <v>0</v>
      </c>
      <c r="Q951" s="43"/>
      <c r="R951" s="44">
        <f t="shared" si="88"/>
        <v>0</v>
      </c>
      <c r="S951" s="43"/>
      <c r="T951" s="44">
        <f t="shared" si="89"/>
        <v>0</v>
      </c>
      <c r="U951" s="42">
        <v>21</v>
      </c>
      <c r="V951" s="42">
        <f t="shared" si="90"/>
        <v>0</v>
      </c>
      <c r="W951" s="42">
        <f t="shared" si="91"/>
        <v>0</v>
      </c>
      <c r="X951" s="39"/>
      <c r="Y951" s="38" t="s">
        <v>918</v>
      </c>
      <c r="Z951" s="38" t="s">
        <v>1080</v>
      </c>
    </row>
    <row r="952" spans="6:26" s="55" customFormat="1" ht="12.75" customHeight="1" outlineLevel="2" x14ac:dyDescent="0.25">
      <c r="F952" s="56"/>
      <c r="G952" s="57"/>
      <c r="H952" s="57"/>
      <c r="I952" s="57"/>
      <c r="J952" s="58"/>
      <c r="K952" s="57"/>
      <c r="L952" s="59"/>
      <c r="M952" s="60"/>
      <c r="N952" s="59"/>
      <c r="O952" s="60"/>
      <c r="P952" s="61"/>
      <c r="Q952" s="62"/>
      <c r="R952" s="60"/>
      <c r="S952" s="60"/>
      <c r="T952" s="60"/>
      <c r="U952" s="63" t="s">
        <v>22</v>
      </c>
      <c r="V952" s="60"/>
      <c r="W952" s="60"/>
      <c r="X952" s="60"/>
      <c r="Y952" s="57"/>
      <c r="Z952" s="57"/>
    </row>
    <row r="953" spans="6:26" s="26" customFormat="1" ht="16.5" customHeight="1" outlineLevel="1" x14ac:dyDescent="0.2">
      <c r="F953" s="27"/>
      <c r="G953" s="11"/>
      <c r="H953" s="28"/>
      <c r="I953" s="28"/>
      <c r="J953" s="28" t="s">
        <v>1139</v>
      </c>
      <c r="K953" s="11"/>
      <c r="L953" s="29"/>
      <c r="M953" s="30"/>
      <c r="N953" s="29"/>
      <c r="O953" s="30"/>
      <c r="P953" s="31">
        <f>SUBTOTAL(9,P954:P956)</f>
        <v>0</v>
      </c>
      <c r="Q953" s="32"/>
      <c r="R953" s="33">
        <f>SUBTOTAL(9,R954:R956)</f>
        <v>6.4399999999999999E-2</v>
      </c>
      <c r="S953" s="30"/>
      <c r="T953" s="33">
        <f>SUBTOTAL(9,T954:T956)</f>
        <v>0</v>
      </c>
      <c r="U953" s="34" t="s">
        <v>22</v>
      </c>
      <c r="V953" s="31">
        <f>SUBTOTAL(9,V954:V956)</f>
        <v>0</v>
      </c>
      <c r="W953" s="31">
        <f>SUBTOTAL(9,W954:W956)</f>
        <v>0</v>
      </c>
      <c r="Y953" s="12"/>
      <c r="Z953" s="12"/>
    </row>
    <row r="954" spans="6:26" s="35" customFormat="1" ht="24" outlineLevel="2" x14ac:dyDescent="0.2">
      <c r="F954" s="36">
        <v>1</v>
      </c>
      <c r="G954" s="37" t="s">
        <v>29</v>
      </c>
      <c r="H954" s="38" t="s">
        <v>1140</v>
      </c>
      <c r="I954" s="38"/>
      <c r="J954" s="39" t="s">
        <v>1141</v>
      </c>
      <c r="K954" s="37" t="s">
        <v>721</v>
      </c>
      <c r="L954" s="40">
        <v>7</v>
      </c>
      <c r="M954" s="41">
        <v>0</v>
      </c>
      <c r="N954" s="40">
        <f>L954*(1+M954/100)</f>
        <v>7</v>
      </c>
      <c r="O954" s="95"/>
      <c r="P954" s="42">
        <f>N954*O954</f>
        <v>0</v>
      </c>
      <c r="Q954" s="43">
        <v>9.1999999999999998E-3</v>
      </c>
      <c r="R954" s="44">
        <f>N954*Q954</f>
        <v>6.4399999999999999E-2</v>
      </c>
      <c r="S954" s="43"/>
      <c r="T954" s="44">
        <f>N954*S954</f>
        <v>0</v>
      </c>
      <c r="U954" s="42">
        <v>21</v>
      </c>
      <c r="V954" s="42">
        <f>P954*(U954/100)</f>
        <v>0</v>
      </c>
      <c r="W954" s="42">
        <f>P954+V954</f>
        <v>0</v>
      </c>
      <c r="X954" s="39"/>
      <c r="Y954" s="38" t="s">
        <v>918</v>
      </c>
      <c r="Z954" s="38" t="s">
        <v>1142</v>
      </c>
    </row>
    <row r="955" spans="6:26" s="35" customFormat="1" ht="12" outlineLevel="2" x14ac:dyDescent="0.2">
      <c r="F955" s="36">
        <v>2</v>
      </c>
      <c r="G955" s="37" t="s">
        <v>29</v>
      </c>
      <c r="H955" s="38" t="s">
        <v>1143</v>
      </c>
      <c r="I955" s="38"/>
      <c r="J955" s="39" t="s">
        <v>1144</v>
      </c>
      <c r="K955" s="37" t="s">
        <v>319</v>
      </c>
      <c r="L955" s="40">
        <v>0.21</v>
      </c>
      <c r="M955" s="41">
        <v>0</v>
      </c>
      <c r="N955" s="40">
        <f>L955*(1+M955/100)</f>
        <v>0.21</v>
      </c>
      <c r="O955" s="95"/>
      <c r="P955" s="42">
        <f>N955*O955</f>
        <v>0</v>
      </c>
      <c r="Q955" s="43"/>
      <c r="R955" s="44">
        <f>N955*Q955</f>
        <v>0</v>
      </c>
      <c r="S955" s="43"/>
      <c r="T955" s="44">
        <f>N955*S955</f>
        <v>0</v>
      </c>
      <c r="U955" s="42">
        <v>21</v>
      </c>
      <c r="V955" s="42">
        <f>P955*(U955/100)</f>
        <v>0</v>
      </c>
      <c r="W955" s="42">
        <f>P955+V955</f>
        <v>0</v>
      </c>
      <c r="X955" s="39"/>
      <c r="Y955" s="38" t="s">
        <v>918</v>
      </c>
      <c r="Z955" s="38" t="s">
        <v>1142</v>
      </c>
    </row>
    <row r="956" spans="6:26" s="55" customFormat="1" ht="12.75" customHeight="1" outlineLevel="2" x14ac:dyDescent="0.25">
      <c r="F956" s="56"/>
      <c r="G956" s="57"/>
      <c r="H956" s="57"/>
      <c r="I956" s="57"/>
      <c r="J956" s="58"/>
      <c r="K956" s="57"/>
      <c r="L956" s="59"/>
      <c r="M956" s="60"/>
      <c r="N956" s="59"/>
      <c r="O956" s="60"/>
      <c r="P956" s="61"/>
      <c r="Q956" s="62"/>
      <c r="R956" s="60"/>
      <c r="S956" s="60"/>
      <c r="T956" s="60"/>
      <c r="U956" s="63" t="s">
        <v>22</v>
      </c>
      <c r="V956" s="60"/>
      <c r="W956" s="60"/>
      <c r="X956" s="60"/>
      <c r="Y956" s="57"/>
      <c r="Z956" s="57"/>
    </row>
    <row r="957" spans="6:26" s="26" customFormat="1" ht="16.5" customHeight="1" outlineLevel="1" x14ac:dyDescent="0.2">
      <c r="F957" s="27"/>
      <c r="G957" s="11"/>
      <c r="H957" s="28"/>
      <c r="I957" s="28"/>
      <c r="J957" s="28" t="s">
        <v>1145</v>
      </c>
      <c r="K957" s="11"/>
      <c r="L957" s="29"/>
      <c r="M957" s="30"/>
      <c r="N957" s="29"/>
      <c r="O957" s="30"/>
      <c r="P957" s="31">
        <f>SUBTOTAL(9,P958:P959)</f>
        <v>0</v>
      </c>
      <c r="Q957" s="32"/>
      <c r="R957" s="33">
        <f>SUBTOTAL(9,R958:R959)</f>
        <v>7.6400000000000001E-3</v>
      </c>
      <c r="S957" s="30"/>
      <c r="T957" s="33">
        <f>SUBTOTAL(9,T958:T959)</f>
        <v>0</v>
      </c>
      <c r="U957" s="34" t="s">
        <v>22</v>
      </c>
      <c r="V957" s="31">
        <f>SUBTOTAL(9,V958:V959)</f>
        <v>0</v>
      </c>
      <c r="W957" s="31">
        <f>SUBTOTAL(9,W958:W959)</f>
        <v>0</v>
      </c>
      <c r="Y957" s="12"/>
      <c r="Z957" s="12"/>
    </row>
    <row r="958" spans="6:26" s="35" customFormat="1" ht="24" outlineLevel="2" x14ac:dyDescent="0.2">
      <c r="F958" s="36">
        <v>1</v>
      </c>
      <c r="G958" s="37" t="s">
        <v>29</v>
      </c>
      <c r="H958" s="38" t="s">
        <v>1146</v>
      </c>
      <c r="I958" s="38"/>
      <c r="J958" s="39" t="s">
        <v>1147</v>
      </c>
      <c r="K958" s="37" t="s">
        <v>721</v>
      </c>
      <c r="L958" s="40">
        <v>2</v>
      </c>
      <c r="M958" s="41">
        <v>0</v>
      </c>
      <c r="N958" s="40">
        <f>L958*(1+M958/100)</f>
        <v>2</v>
      </c>
      <c r="O958" s="95"/>
      <c r="P958" s="42">
        <f>N958*O958</f>
        <v>0</v>
      </c>
      <c r="Q958" s="43">
        <v>3.82E-3</v>
      </c>
      <c r="R958" s="44">
        <f>N958*Q958</f>
        <v>7.6400000000000001E-3</v>
      </c>
      <c r="S958" s="43"/>
      <c r="T958" s="44">
        <f>N958*S958</f>
        <v>0</v>
      </c>
      <c r="U958" s="42">
        <v>21</v>
      </c>
      <c r="V958" s="42">
        <f>P958*(U958/100)</f>
        <v>0</v>
      </c>
      <c r="W958" s="42">
        <f>P958+V958</f>
        <v>0</v>
      </c>
      <c r="X958" s="39"/>
      <c r="Y958" s="38" t="s">
        <v>918</v>
      </c>
      <c r="Z958" s="38" t="s">
        <v>1148</v>
      </c>
    </row>
    <row r="959" spans="6:26" s="55" customFormat="1" ht="12.75" customHeight="1" outlineLevel="2" x14ac:dyDescent="0.25">
      <c r="F959" s="56"/>
      <c r="G959" s="57"/>
      <c r="H959" s="57"/>
      <c r="I959" s="57"/>
      <c r="J959" s="58"/>
      <c r="K959" s="57"/>
      <c r="L959" s="59"/>
      <c r="M959" s="60"/>
      <c r="N959" s="59"/>
      <c r="O959" s="60"/>
      <c r="P959" s="61"/>
      <c r="Q959" s="62"/>
      <c r="R959" s="60"/>
      <c r="S959" s="60"/>
      <c r="T959" s="60"/>
      <c r="U959" s="63" t="s">
        <v>22</v>
      </c>
      <c r="V959" s="60"/>
      <c r="W959" s="60"/>
      <c r="X959" s="60"/>
      <c r="Y959" s="57"/>
      <c r="Z959" s="57"/>
    </row>
    <row r="960" spans="6:26" s="26" customFormat="1" ht="16.5" customHeight="1" outlineLevel="1" x14ac:dyDescent="0.2">
      <c r="F960" s="27"/>
      <c r="G960" s="11"/>
      <c r="H960" s="28"/>
      <c r="I960" s="28"/>
      <c r="J960" s="28" t="s">
        <v>639</v>
      </c>
      <c r="K960" s="11"/>
      <c r="L960" s="29"/>
      <c r="M960" s="30"/>
      <c r="N960" s="29"/>
      <c r="O960" s="30"/>
      <c r="P960" s="31">
        <f>SUBTOTAL(9,P961:P964)</f>
        <v>0</v>
      </c>
      <c r="Q960" s="32"/>
      <c r="R960" s="33">
        <f>SUBTOTAL(9,R961:R964)</f>
        <v>2.2460000000000001E-2</v>
      </c>
      <c r="S960" s="30"/>
      <c r="T960" s="33">
        <f>SUBTOTAL(9,T961:T964)</f>
        <v>0</v>
      </c>
      <c r="U960" s="34" t="s">
        <v>22</v>
      </c>
      <c r="V960" s="31">
        <f>SUBTOTAL(9,V961:V964)</f>
        <v>0</v>
      </c>
      <c r="W960" s="31">
        <f>SUBTOTAL(9,W961:W964)</f>
        <v>0</v>
      </c>
      <c r="Y960" s="12"/>
      <c r="Z960" s="12"/>
    </row>
    <row r="961" spans="6:27" s="35" customFormat="1" ht="24" outlineLevel="2" x14ac:dyDescent="0.2">
      <c r="F961" s="36">
        <v>1</v>
      </c>
      <c r="G961" s="37" t="s">
        <v>29</v>
      </c>
      <c r="H961" s="38" t="s">
        <v>1149</v>
      </c>
      <c r="I961" s="38"/>
      <c r="J961" s="39" t="s">
        <v>1150</v>
      </c>
      <c r="K961" s="37" t="s">
        <v>95</v>
      </c>
      <c r="L961" s="40">
        <v>2</v>
      </c>
      <c r="M961" s="41">
        <v>0</v>
      </c>
      <c r="N961" s="40">
        <f>L961*(1+M961/100)</f>
        <v>2</v>
      </c>
      <c r="O961" s="95"/>
      <c r="P961" s="42">
        <f>N961*O961</f>
        <v>0</v>
      </c>
      <c r="Q961" s="43">
        <v>4.5900000000000003E-3</v>
      </c>
      <c r="R961" s="44">
        <f>N961*Q961</f>
        <v>9.1800000000000007E-3</v>
      </c>
      <c r="S961" s="43"/>
      <c r="T961" s="44">
        <f>N961*S961</f>
        <v>0</v>
      </c>
      <c r="U961" s="42">
        <v>21</v>
      </c>
      <c r="V961" s="42">
        <f>P961*(U961/100)</f>
        <v>0</v>
      </c>
      <c r="W961" s="42">
        <f>P961+V961</f>
        <v>0</v>
      </c>
      <c r="X961" s="39"/>
      <c r="Y961" s="38" t="s">
        <v>918</v>
      </c>
      <c r="Z961" s="38" t="s">
        <v>642</v>
      </c>
    </row>
    <row r="962" spans="6:27" s="35" customFormat="1" ht="24" outlineLevel="2" x14ac:dyDescent="0.2">
      <c r="F962" s="36">
        <v>2</v>
      </c>
      <c r="G962" s="37" t="s">
        <v>29</v>
      </c>
      <c r="H962" s="38" t="s">
        <v>1151</v>
      </c>
      <c r="I962" s="38"/>
      <c r="J962" s="39" t="s">
        <v>1152</v>
      </c>
      <c r="K962" s="37" t="s">
        <v>95</v>
      </c>
      <c r="L962" s="40">
        <v>2</v>
      </c>
      <c r="M962" s="41">
        <v>0</v>
      </c>
      <c r="N962" s="40">
        <f>L962*(1+M962/100)</f>
        <v>2</v>
      </c>
      <c r="O962" s="95"/>
      <c r="P962" s="42">
        <f>N962*O962</f>
        <v>0</v>
      </c>
      <c r="Q962" s="43">
        <v>6.6400000000000001E-3</v>
      </c>
      <c r="R962" s="44">
        <f>N962*Q962</f>
        <v>1.328E-2</v>
      </c>
      <c r="S962" s="43"/>
      <c r="T962" s="44">
        <f>N962*S962</f>
        <v>0</v>
      </c>
      <c r="U962" s="42">
        <v>21</v>
      </c>
      <c r="V962" s="42">
        <f>P962*(U962/100)</f>
        <v>0</v>
      </c>
      <c r="W962" s="42">
        <f>P962+V962</f>
        <v>0</v>
      </c>
      <c r="X962" s="39"/>
      <c r="Y962" s="38" t="s">
        <v>918</v>
      </c>
      <c r="Z962" s="38" t="s">
        <v>642</v>
      </c>
    </row>
    <row r="963" spans="6:27" s="35" customFormat="1" ht="12" outlineLevel="2" x14ac:dyDescent="0.2">
      <c r="F963" s="36">
        <v>3</v>
      </c>
      <c r="G963" s="37" t="s">
        <v>29</v>
      </c>
      <c r="H963" s="38" t="s">
        <v>666</v>
      </c>
      <c r="I963" s="38"/>
      <c r="J963" s="39" t="s">
        <v>667</v>
      </c>
      <c r="K963" s="37" t="s">
        <v>319</v>
      </c>
      <c r="L963" s="40">
        <v>5.47</v>
      </c>
      <c r="M963" s="41">
        <v>0</v>
      </c>
      <c r="N963" s="40">
        <f>L963*(1+M963/100)</f>
        <v>5.47</v>
      </c>
      <c r="O963" s="95"/>
      <c r="P963" s="42">
        <f>N963*O963</f>
        <v>0</v>
      </c>
      <c r="Q963" s="43"/>
      <c r="R963" s="44">
        <f>N963*Q963</f>
        <v>0</v>
      </c>
      <c r="S963" s="43"/>
      <c r="T963" s="44">
        <f>N963*S963</f>
        <v>0</v>
      </c>
      <c r="U963" s="42">
        <v>21</v>
      </c>
      <c r="V963" s="42">
        <f>P963*(U963/100)</f>
        <v>0</v>
      </c>
      <c r="W963" s="42">
        <f>P963+V963</f>
        <v>0</v>
      </c>
      <c r="X963" s="39"/>
      <c r="Y963" s="38" t="s">
        <v>918</v>
      </c>
      <c r="Z963" s="38" t="s">
        <v>642</v>
      </c>
    </row>
    <row r="964" spans="6:27" s="55" customFormat="1" ht="12.75" customHeight="1" outlineLevel="2" x14ac:dyDescent="0.25">
      <c r="F964" s="56"/>
      <c r="G964" s="57"/>
      <c r="H964" s="57"/>
      <c r="I964" s="57"/>
      <c r="J964" s="58"/>
      <c r="K964" s="57"/>
      <c r="L964" s="59"/>
      <c r="M964" s="60"/>
      <c r="N964" s="59"/>
      <c r="O964" s="60"/>
      <c r="P964" s="61"/>
      <c r="Q964" s="62"/>
      <c r="R964" s="60"/>
      <c r="S964" s="60"/>
      <c r="T964" s="60"/>
      <c r="U964" s="63" t="s">
        <v>22</v>
      </c>
      <c r="V964" s="60"/>
      <c r="W964" s="60"/>
      <c r="X964" s="60"/>
      <c r="Y964" s="57"/>
      <c r="Z964" s="57"/>
    </row>
    <row r="965" spans="6:27" s="26" customFormat="1" ht="16.5" customHeight="1" outlineLevel="1" x14ac:dyDescent="0.2">
      <c r="F965" s="27"/>
      <c r="G965" s="11"/>
      <c r="H965" s="28"/>
      <c r="I965" s="28"/>
      <c r="J965" s="28" t="s">
        <v>694</v>
      </c>
      <c r="K965" s="11"/>
      <c r="L965" s="29"/>
      <c r="M965" s="30"/>
      <c r="N965" s="29"/>
      <c r="O965" s="30"/>
      <c r="P965" s="31">
        <f>SUBTOTAL(9,P966:P968)</f>
        <v>0</v>
      </c>
      <c r="Q965" s="32"/>
      <c r="R965" s="33">
        <f>SUBTOTAL(9,R966:R968)</f>
        <v>0</v>
      </c>
      <c r="S965" s="30"/>
      <c r="T965" s="33">
        <f>SUBTOTAL(9,T966:T968)</f>
        <v>0</v>
      </c>
      <c r="U965" s="34" t="s">
        <v>22</v>
      </c>
      <c r="V965" s="31">
        <f>SUBTOTAL(9,V966:V968)</f>
        <v>0</v>
      </c>
      <c r="W965" s="31">
        <f>SUBTOTAL(9,W966:W968)</f>
        <v>0</v>
      </c>
      <c r="Y965" s="12"/>
      <c r="Z965" s="12"/>
    </row>
    <row r="966" spans="6:27" s="35" customFormat="1" ht="12" outlineLevel="2" x14ac:dyDescent="0.2">
      <c r="F966" s="36">
        <v>1</v>
      </c>
      <c r="G966" s="37" t="s">
        <v>695</v>
      </c>
      <c r="H966" s="38" t="s">
        <v>696</v>
      </c>
      <c r="I966" s="38"/>
      <c r="J966" s="39" t="s">
        <v>697</v>
      </c>
      <c r="K966" s="37" t="s">
        <v>319</v>
      </c>
      <c r="L966" s="40">
        <v>1.5</v>
      </c>
      <c r="M966" s="41">
        <v>0</v>
      </c>
      <c r="N966" s="40">
        <f>L966*(1+M966/100)</f>
        <v>1.5</v>
      </c>
      <c r="O966" s="95"/>
      <c r="P966" s="42">
        <f>N966*O966</f>
        <v>0</v>
      </c>
      <c r="Q966" s="43"/>
      <c r="R966" s="44">
        <f>N966*Q966</f>
        <v>0</v>
      </c>
      <c r="S966" s="43"/>
      <c r="T966" s="44">
        <f>N966*S966</f>
        <v>0</v>
      </c>
      <c r="U966" s="42">
        <v>21</v>
      </c>
      <c r="V966" s="42">
        <f>P966*(U966/100)</f>
        <v>0</v>
      </c>
      <c r="W966" s="42">
        <f>P966+V966</f>
        <v>0</v>
      </c>
      <c r="X966" s="39"/>
      <c r="Y966" s="38" t="s">
        <v>918</v>
      </c>
      <c r="Z966" s="38" t="s">
        <v>698</v>
      </c>
    </row>
    <row r="967" spans="6:27" s="35" customFormat="1" ht="12" outlineLevel="2" x14ac:dyDescent="0.2">
      <c r="F967" s="36">
        <v>2</v>
      </c>
      <c r="G967" s="37" t="s">
        <v>695</v>
      </c>
      <c r="H967" s="38" t="s">
        <v>699</v>
      </c>
      <c r="I967" s="38"/>
      <c r="J967" s="39" t="s">
        <v>700</v>
      </c>
      <c r="K967" s="37" t="s">
        <v>319</v>
      </c>
      <c r="L967" s="40">
        <v>1</v>
      </c>
      <c r="M967" s="41">
        <v>0</v>
      </c>
      <c r="N967" s="40">
        <f>L967*(1+M967/100)</f>
        <v>1</v>
      </c>
      <c r="O967" s="95"/>
      <c r="P967" s="42">
        <f>N967*O967</f>
        <v>0</v>
      </c>
      <c r="Q967" s="43"/>
      <c r="R967" s="44">
        <f>N967*Q967</f>
        <v>0</v>
      </c>
      <c r="S967" s="43"/>
      <c r="T967" s="44">
        <f>N967*S967</f>
        <v>0</v>
      </c>
      <c r="U967" s="42">
        <v>21</v>
      </c>
      <c r="V967" s="42">
        <f>P967*(U967/100)</f>
        <v>0</v>
      </c>
      <c r="W967" s="42">
        <f>P967+V967</f>
        <v>0</v>
      </c>
      <c r="X967" s="39"/>
      <c r="Y967" s="38" t="s">
        <v>918</v>
      </c>
      <c r="Z967" s="38" t="s">
        <v>698</v>
      </c>
    </row>
    <row r="968" spans="6:27" s="55" customFormat="1" ht="12.75" customHeight="1" outlineLevel="2" x14ac:dyDescent="0.25">
      <c r="F968" s="56"/>
      <c r="G968" s="57"/>
      <c r="H968" s="57"/>
      <c r="I968" s="57"/>
      <c r="J968" s="58"/>
      <c r="K968" s="57"/>
      <c r="L968" s="59"/>
      <c r="M968" s="60"/>
      <c r="N968" s="59"/>
      <c r="O968" s="60"/>
      <c r="P968" s="61"/>
      <c r="Q968" s="62"/>
      <c r="R968" s="60"/>
      <c r="S968" s="60"/>
      <c r="T968" s="60"/>
      <c r="U968" s="63" t="s">
        <v>22</v>
      </c>
      <c r="V968" s="60"/>
      <c r="W968" s="60"/>
      <c r="X968" s="60"/>
      <c r="Y968" s="57"/>
      <c r="Z968" s="57"/>
    </row>
    <row r="969" spans="6:27" s="55" customFormat="1" ht="12.75" customHeight="1" outlineLevel="1" x14ac:dyDescent="0.25">
      <c r="F969" s="56"/>
      <c r="G969" s="57"/>
      <c r="H969" s="57"/>
      <c r="I969" s="57"/>
      <c r="J969" s="58"/>
      <c r="K969" s="57"/>
      <c r="L969" s="59"/>
      <c r="M969" s="60"/>
      <c r="N969" s="59"/>
      <c r="O969" s="60"/>
      <c r="P969" s="61"/>
      <c r="Q969" s="62"/>
      <c r="R969" s="60"/>
      <c r="S969" s="60"/>
      <c r="T969" s="60"/>
      <c r="U969" s="63" t="s">
        <v>22</v>
      </c>
      <c r="V969" s="60"/>
      <c r="W969" s="60"/>
      <c r="X969" s="60"/>
      <c r="Y969" s="57"/>
      <c r="Z969" s="57"/>
    </row>
    <row r="970" spans="6:27" s="15" customFormat="1" ht="18.75" customHeight="1" x14ac:dyDescent="0.2">
      <c r="F970" s="16"/>
      <c r="G970" s="17"/>
      <c r="H970" s="18"/>
      <c r="I970" s="18"/>
      <c r="J970" s="18" t="s">
        <v>1153</v>
      </c>
      <c r="K970" s="17"/>
      <c r="L970" s="19"/>
      <c r="M970" s="20"/>
      <c r="N970" s="19"/>
      <c r="O970" s="20"/>
      <c r="P970" s="21">
        <f>P971</f>
        <v>0</v>
      </c>
      <c r="Q970" s="22"/>
      <c r="R970" s="23">
        <f>SUBTOTAL(9,R971:R1104)</f>
        <v>0</v>
      </c>
      <c r="S970" s="20"/>
      <c r="T970" s="23">
        <f>SUBTOTAL(9,T971:T1104)</f>
        <v>0</v>
      </c>
      <c r="U970" s="24" t="s">
        <v>22</v>
      </c>
      <c r="V970" s="21">
        <f>V971</f>
        <v>0</v>
      </c>
      <c r="W970" s="21">
        <f>W971</f>
        <v>0</v>
      </c>
      <c r="Y970" s="25"/>
      <c r="Z970" s="25"/>
      <c r="AA970" s="15">
        <f>SUM(P972:P1102)/2</f>
        <v>0</v>
      </c>
    </row>
    <row r="971" spans="6:27" s="26" customFormat="1" ht="16.5" customHeight="1" outlineLevel="1" x14ac:dyDescent="0.2">
      <c r="F971" s="27"/>
      <c r="G971" s="11"/>
      <c r="H971" s="28"/>
      <c r="I971" s="28"/>
      <c r="J971" s="28" t="s">
        <v>1154</v>
      </c>
      <c r="K971" s="11"/>
      <c r="L971" s="29"/>
      <c r="M971" s="30"/>
      <c r="N971" s="29"/>
      <c r="O971" s="30"/>
      <c r="P971" s="31">
        <f>P972+P1001+P1035+P1051+P1065+P1084+P1092</f>
        <v>0</v>
      </c>
      <c r="Q971" s="32"/>
      <c r="R971" s="33">
        <f>SUBTOTAL(9,R972:R1103)</f>
        <v>0</v>
      </c>
      <c r="S971" s="30"/>
      <c r="T971" s="33">
        <f>SUBTOTAL(9,T972:T1103)</f>
        <v>0</v>
      </c>
      <c r="U971" s="34" t="s">
        <v>22</v>
      </c>
      <c r="V971" s="31">
        <f>V972+V1001+V1035+V1051+V1065+V1084+V1092</f>
        <v>0</v>
      </c>
      <c r="W971" s="31">
        <f>W972+W1001+W1035+W1051+W1065+W1084+W1092</f>
        <v>0</v>
      </c>
      <c r="Y971" s="12"/>
      <c r="Z971" s="12"/>
    </row>
    <row r="972" spans="6:27" s="64" customFormat="1" ht="12" outlineLevel="2" x14ac:dyDescent="0.2">
      <c r="F972" s="65">
        <v>1</v>
      </c>
      <c r="G972" s="66" t="s">
        <v>29</v>
      </c>
      <c r="H972" s="67"/>
      <c r="I972" s="67"/>
      <c r="J972" s="68" t="s">
        <v>1155</v>
      </c>
      <c r="K972" s="66"/>
      <c r="L972" s="69"/>
      <c r="M972" s="70"/>
      <c r="N972" s="69"/>
      <c r="O972" s="70"/>
      <c r="P972" s="71">
        <f>SUM(P973:P1000)</f>
        <v>0</v>
      </c>
      <c r="Q972" s="72"/>
      <c r="R972" s="73"/>
      <c r="S972" s="72"/>
      <c r="T972" s="73"/>
      <c r="U972" s="71"/>
      <c r="V972" s="71">
        <f>SUM(V973:V1000)</f>
        <v>0</v>
      </c>
      <c r="W972" s="71">
        <f>SUM(W973:W1000)</f>
        <v>0</v>
      </c>
      <c r="X972" s="68"/>
      <c r="Y972" s="67" t="s">
        <v>1156</v>
      </c>
      <c r="Z972" s="67" t="s">
        <v>1157</v>
      </c>
    </row>
    <row r="973" spans="6:27" s="35" customFormat="1" ht="12" outlineLevel="2" x14ac:dyDescent="0.2">
      <c r="F973" s="36">
        <v>2</v>
      </c>
      <c r="G973" s="37" t="s">
        <v>29</v>
      </c>
      <c r="H973" s="38"/>
      <c r="I973" s="38"/>
      <c r="J973" s="39" t="s">
        <v>1158</v>
      </c>
      <c r="K973" s="37" t="s">
        <v>1159</v>
      </c>
      <c r="L973" s="40">
        <v>1</v>
      </c>
      <c r="M973" s="41">
        <v>0</v>
      </c>
      <c r="N973" s="40">
        <f t="shared" ref="N973:N1034" si="92">L973*(1+M973/100)</f>
        <v>1</v>
      </c>
      <c r="O973" s="95"/>
      <c r="P973" s="42">
        <f t="shared" ref="P973:P1034" si="93">N973*O973</f>
        <v>0</v>
      </c>
      <c r="Q973" s="43"/>
      <c r="R973" s="44">
        <f t="shared" ref="R973:R1034" si="94">N973*Q973</f>
        <v>0</v>
      </c>
      <c r="S973" s="43"/>
      <c r="T973" s="44">
        <f t="shared" ref="T973:T1034" si="95">N973*S973</f>
        <v>0</v>
      </c>
      <c r="U973" s="42">
        <v>21</v>
      </c>
      <c r="V973" s="42">
        <f t="shared" ref="V973:V1034" si="96">P973*(U973/100)</f>
        <v>0</v>
      </c>
      <c r="W973" s="42">
        <f t="shared" ref="W973:W1034" si="97">P973+V973</f>
        <v>0</v>
      </c>
      <c r="X973" s="39"/>
      <c r="Y973" s="38" t="s">
        <v>1156</v>
      </c>
      <c r="Z973" s="38" t="s">
        <v>1157</v>
      </c>
    </row>
    <row r="974" spans="6:27" s="35" customFormat="1" ht="12" outlineLevel="2" x14ac:dyDescent="0.2">
      <c r="F974" s="36">
        <v>3</v>
      </c>
      <c r="G974" s="37" t="s">
        <v>29</v>
      </c>
      <c r="H974" s="38"/>
      <c r="I974" s="38"/>
      <c r="J974" s="39" t="s">
        <v>1160</v>
      </c>
      <c r="K974" s="37" t="s">
        <v>425</v>
      </c>
      <c r="L974" s="40">
        <v>5</v>
      </c>
      <c r="M974" s="41">
        <v>0</v>
      </c>
      <c r="N974" s="40">
        <f t="shared" si="92"/>
        <v>5</v>
      </c>
      <c r="O974" s="95"/>
      <c r="P974" s="42">
        <f t="shared" si="93"/>
        <v>0</v>
      </c>
      <c r="Q974" s="43"/>
      <c r="R974" s="44">
        <f t="shared" si="94"/>
        <v>0</v>
      </c>
      <c r="S974" s="43"/>
      <c r="T974" s="44">
        <f t="shared" si="95"/>
        <v>0</v>
      </c>
      <c r="U974" s="42">
        <v>21</v>
      </c>
      <c r="V974" s="42">
        <f t="shared" si="96"/>
        <v>0</v>
      </c>
      <c r="W974" s="42">
        <f t="shared" si="97"/>
        <v>0</v>
      </c>
      <c r="X974" s="39"/>
      <c r="Y974" s="38" t="s">
        <v>1156</v>
      </c>
      <c r="Z974" s="38" t="s">
        <v>1157</v>
      </c>
    </row>
    <row r="975" spans="6:27" s="35" customFormat="1" ht="12" outlineLevel="2" x14ac:dyDescent="0.2">
      <c r="F975" s="36">
        <v>4</v>
      </c>
      <c r="G975" s="37" t="s">
        <v>29</v>
      </c>
      <c r="H975" s="38"/>
      <c r="I975" s="38"/>
      <c r="J975" s="39" t="s">
        <v>1161</v>
      </c>
      <c r="K975" s="37" t="s">
        <v>1159</v>
      </c>
      <c r="L975" s="40">
        <v>1</v>
      </c>
      <c r="M975" s="41">
        <v>0</v>
      </c>
      <c r="N975" s="40">
        <f t="shared" si="92"/>
        <v>1</v>
      </c>
      <c r="O975" s="95"/>
      <c r="P975" s="42">
        <f t="shared" si="93"/>
        <v>0</v>
      </c>
      <c r="Q975" s="43"/>
      <c r="R975" s="44">
        <f t="shared" si="94"/>
        <v>0</v>
      </c>
      <c r="S975" s="43"/>
      <c r="T975" s="44">
        <f t="shared" si="95"/>
        <v>0</v>
      </c>
      <c r="U975" s="42">
        <v>21</v>
      </c>
      <c r="V975" s="42">
        <f t="shared" si="96"/>
        <v>0</v>
      </c>
      <c r="W975" s="42">
        <f t="shared" si="97"/>
        <v>0</v>
      </c>
      <c r="X975" s="39"/>
      <c r="Y975" s="38" t="s">
        <v>1156</v>
      </c>
      <c r="Z975" s="38" t="s">
        <v>1157</v>
      </c>
    </row>
    <row r="976" spans="6:27" s="35" customFormat="1" ht="12" outlineLevel="2" x14ac:dyDescent="0.2">
      <c r="F976" s="36">
        <v>5</v>
      </c>
      <c r="G976" s="37" t="s">
        <v>29</v>
      </c>
      <c r="H976" s="38"/>
      <c r="I976" s="38"/>
      <c r="J976" s="39" t="s">
        <v>1162</v>
      </c>
      <c r="K976" s="37" t="s">
        <v>1159</v>
      </c>
      <c r="L976" s="40">
        <v>1</v>
      </c>
      <c r="M976" s="41">
        <v>0</v>
      </c>
      <c r="N976" s="40">
        <f t="shared" si="92"/>
        <v>1</v>
      </c>
      <c r="O976" s="95"/>
      <c r="P976" s="42">
        <f t="shared" si="93"/>
        <v>0</v>
      </c>
      <c r="Q976" s="43"/>
      <c r="R976" s="44">
        <f t="shared" si="94"/>
        <v>0</v>
      </c>
      <c r="S976" s="43"/>
      <c r="T976" s="44">
        <f t="shared" si="95"/>
        <v>0</v>
      </c>
      <c r="U976" s="42">
        <v>21</v>
      </c>
      <c r="V976" s="42">
        <f t="shared" si="96"/>
        <v>0</v>
      </c>
      <c r="W976" s="42">
        <f t="shared" si="97"/>
        <v>0</v>
      </c>
      <c r="X976" s="39"/>
      <c r="Y976" s="38" t="s">
        <v>1156</v>
      </c>
      <c r="Z976" s="38" t="s">
        <v>1157</v>
      </c>
    </row>
    <row r="977" spans="6:26" s="35" customFormat="1" ht="12" outlineLevel="2" x14ac:dyDescent="0.2">
      <c r="F977" s="36">
        <v>6</v>
      </c>
      <c r="G977" s="37" t="s">
        <v>29</v>
      </c>
      <c r="H977" s="38"/>
      <c r="I977" s="38"/>
      <c r="J977" s="39" t="s">
        <v>1163</v>
      </c>
      <c r="K977" s="37" t="s">
        <v>1159</v>
      </c>
      <c r="L977" s="40">
        <v>1</v>
      </c>
      <c r="M977" s="41">
        <v>0</v>
      </c>
      <c r="N977" s="40">
        <f t="shared" si="92"/>
        <v>1</v>
      </c>
      <c r="O977" s="95"/>
      <c r="P977" s="42">
        <f t="shared" si="93"/>
        <v>0</v>
      </c>
      <c r="Q977" s="43"/>
      <c r="R977" s="44">
        <f t="shared" si="94"/>
        <v>0</v>
      </c>
      <c r="S977" s="43"/>
      <c r="T977" s="44">
        <f t="shared" si="95"/>
        <v>0</v>
      </c>
      <c r="U977" s="42">
        <v>21</v>
      </c>
      <c r="V977" s="42">
        <f t="shared" si="96"/>
        <v>0</v>
      </c>
      <c r="W977" s="42">
        <f t="shared" si="97"/>
        <v>0</v>
      </c>
      <c r="X977" s="39"/>
      <c r="Y977" s="38" t="s">
        <v>1156</v>
      </c>
      <c r="Z977" s="38" t="s">
        <v>1157</v>
      </c>
    </row>
    <row r="978" spans="6:26" s="35" customFormat="1" ht="12" outlineLevel="2" x14ac:dyDescent="0.2">
      <c r="F978" s="36">
        <v>7</v>
      </c>
      <c r="G978" s="37" t="s">
        <v>29</v>
      </c>
      <c r="H978" s="38"/>
      <c r="I978" s="38"/>
      <c r="J978" s="39" t="s">
        <v>1164</v>
      </c>
      <c r="K978" s="37" t="s">
        <v>425</v>
      </c>
      <c r="L978" s="40">
        <v>2</v>
      </c>
      <c r="M978" s="41">
        <v>0</v>
      </c>
      <c r="N978" s="40">
        <f t="shared" si="92"/>
        <v>2</v>
      </c>
      <c r="O978" s="95"/>
      <c r="P978" s="42">
        <f t="shared" si="93"/>
        <v>0</v>
      </c>
      <c r="Q978" s="43"/>
      <c r="R978" s="44">
        <f t="shared" si="94"/>
        <v>0</v>
      </c>
      <c r="S978" s="43"/>
      <c r="T978" s="44">
        <f t="shared" si="95"/>
        <v>0</v>
      </c>
      <c r="U978" s="42">
        <v>21</v>
      </c>
      <c r="V978" s="42">
        <f t="shared" si="96"/>
        <v>0</v>
      </c>
      <c r="W978" s="42">
        <f t="shared" si="97"/>
        <v>0</v>
      </c>
      <c r="X978" s="39"/>
      <c r="Y978" s="38" t="s">
        <v>1156</v>
      </c>
      <c r="Z978" s="38" t="s">
        <v>1157</v>
      </c>
    </row>
    <row r="979" spans="6:26" s="35" customFormat="1" ht="12" outlineLevel="2" x14ac:dyDescent="0.2">
      <c r="F979" s="36">
        <v>8</v>
      </c>
      <c r="G979" s="37" t="s">
        <v>29</v>
      </c>
      <c r="H979" s="38"/>
      <c r="I979" s="38"/>
      <c r="J979" s="39" t="s">
        <v>1165</v>
      </c>
      <c r="K979" s="37" t="s">
        <v>425</v>
      </c>
      <c r="L979" s="40">
        <v>3</v>
      </c>
      <c r="M979" s="41">
        <v>0</v>
      </c>
      <c r="N979" s="40">
        <f t="shared" si="92"/>
        <v>3</v>
      </c>
      <c r="O979" s="95"/>
      <c r="P979" s="42">
        <f t="shared" si="93"/>
        <v>0</v>
      </c>
      <c r="Q979" s="43"/>
      <c r="R979" s="44">
        <f t="shared" si="94"/>
        <v>0</v>
      </c>
      <c r="S979" s="43"/>
      <c r="T979" s="44">
        <f t="shared" si="95"/>
        <v>0</v>
      </c>
      <c r="U979" s="42">
        <v>21</v>
      </c>
      <c r="V979" s="42">
        <f t="shared" si="96"/>
        <v>0</v>
      </c>
      <c r="W979" s="42">
        <f t="shared" si="97"/>
        <v>0</v>
      </c>
      <c r="X979" s="39"/>
      <c r="Y979" s="38" t="s">
        <v>1156</v>
      </c>
      <c r="Z979" s="38" t="s">
        <v>1157</v>
      </c>
    </row>
    <row r="980" spans="6:26" s="35" customFormat="1" ht="12" outlineLevel="2" x14ac:dyDescent="0.2">
      <c r="F980" s="36">
        <v>9</v>
      </c>
      <c r="G980" s="37" t="s">
        <v>29</v>
      </c>
      <c r="H980" s="38"/>
      <c r="I980" s="38"/>
      <c r="J980" s="39" t="s">
        <v>1166</v>
      </c>
      <c r="K980" s="37" t="s">
        <v>425</v>
      </c>
      <c r="L980" s="40">
        <v>4</v>
      </c>
      <c r="M980" s="41">
        <v>0</v>
      </c>
      <c r="N980" s="40">
        <f t="shared" si="92"/>
        <v>4</v>
      </c>
      <c r="O980" s="95"/>
      <c r="P980" s="42">
        <f t="shared" si="93"/>
        <v>0</v>
      </c>
      <c r="Q980" s="43"/>
      <c r="R980" s="44">
        <f t="shared" si="94"/>
        <v>0</v>
      </c>
      <c r="S980" s="43"/>
      <c r="T980" s="44">
        <f t="shared" si="95"/>
        <v>0</v>
      </c>
      <c r="U980" s="42">
        <v>21</v>
      </c>
      <c r="V980" s="42">
        <f t="shared" si="96"/>
        <v>0</v>
      </c>
      <c r="W980" s="42">
        <f t="shared" si="97"/>
        <v>0</v>
      </c>
      <c r="X980" s="39"/>
      <c r="Y980" s="38" t="s">
        <v>1156</v>
      </c>
      <c r="Z980" s="38" t="s">
        <v>1157</v>
      </c>
    </row>
    <row r="981" spans="6:26" s="35" customFormat="1" ht="12" outlineLevel="2" x14ac:dyDescent="0.2">
      <c r="F981" s="36">
        <v>10</v>
      </c>
      <c r="G981" s="37" t="s">
        <v>29</v>
      </c>
      <c r="H981" s="38"/>
      <c r="I981" s="38"/>
      <c r="J981" s="39" t="s">
        <v>1167</v>
      </c>
      <c r="K981" s="37" t="s">
        <v>425</v>
      </c>
      <c r="L981" s="40">
        <v>3</v>
      </c>
      <c r="M981" s="41">
        <v>0</v>
      </c>
      <c r="N981" s="40">
        <f t="shared" si="92"/>
        <v>3</v>
      </c>
      <c r="O981" s="95"/>
      <c r="P981" s="42">
        <f t="shared" si="93"/>
        <v>0</v>
      </c>
      <c r="Q981" s="43"/>
      <c r="R981" s="44">
        <f t="shared" si="94"/>
        <v>0</v>
      </c>
      <c r="S981" s="43"/>
      <c r="T981" s="44">
        <f t="shared" si="95"/>
        <v>0</v>
      </c>
      <c r="U981" s="42">
        <v>21</v>
      </c>
      <c r="V981" s="42">
        <f t="shared" si="96"/>
        <v>0</v>
      </c>
      <c r="W981" s="42">
        <f t="shared" si="97"/>
        <v>0</v>
      </c>
      <c r="X981" s="39"/>
      <c r="Y981" s="38" t="s">
        <v>1156</v>
      </c>
      <c r="Z981" s="38" t="s">
        <v>1157</v>
      </c>
    </row>
    <row r="982" spans="6:26" s="35" customFormat="1" ht="12" outlineLevel="2" x14ac:dyDescent="0.2">
      <c r="F982" s="36">
        <v>11</v>
      </c>
      <c r="G982" s="37" t="s">
        <v>29</v>
      </c>
      <c r="H982" s="38"/>
      <c r="I982" s="38"/>
      <c r="J982" s="39" t="s">
        <v>1168</v>
      </c>
      <c r="K982" s="37" t="s">
        <v>425</v>
      </c>
      <c r="L982" s="40">
        <v>4</v>
      </c>
      <c r="M982" s="41">
        <v>0</v>
      </c>
      <c r="N982" s="40">
        <f t="shared" si="92"/>
        <v>4</v>
      </c>
      <c r="O982" s="95"/>
      <c r="P982" s="42">
        <f t="shared" si="93"/>
        <v>0</v>
      </c>
      <c r="Q982" s="43"/>
      <c r="R982" s="44">
        <f t="shared" si="94"/>
        <v>0</v>
      </c>
      <c r="S982" s="43"/>
      <c r="T982" s="44">
        <f t="shared" si="95"/>
        <v>0</v>
      </c>
      <c r="U982" s="42">
        <v>21</v>
      </c>
      <c r="V982" s="42">
        <f t="shared" si="96"/>
        <v>0</v>
      </c>
      <c r="W982" s="42">
        <f t="shared" si="97"/>
        <v>0</v>
      </c>
      <c r="X982" s="39"/>
      <c r="Y982" s="38" t="s">
        <v>1156</v>
      </c>
      <c r="Z982" s="38" t="s">
        <v>1157</v>
      </c>
    </row>
    <row r="983" spans="6:26" s="35" customFormat="1" ht="12" outlineLevel="2" x14ac:dyDescent="0.2">
      <c r="F983" s="36">
        <v>12</v>
      </c>
      <c r="G983" s="37" t="s">
        <v>29</v>
      </c>
      <c r="H983" s="38"/>
      <c r="I983" s="38"/>
      <c r="J983" s="39" t="s">
        <v>1169</v>
      </c>
      <c r="K983" s="37" t="s">
        <v>425</v>
      </c>
      <c r="L983" s="40">
        <v>3</v>
      </c>
      <c r="M983" s="41">
        <v>0</v>
      </c>
      <c r="N983" s="40">
        <f t="shared" si="92"/>
        <v>3</v>
      </c>
      <c r="O983" s="95"/>
      <c r="P983" s="42">
        <f t="shared" si="93"/>
        <v>0</v>
      </c>
      <c r="Q983" s="43"/>
      <c r="R983" s="44">
        <f t="shared" si="94"/>
        <v>0</v>
      </c>
      <c r="S983" s="43"/>
      <c r="T983" s="44">
        <f t="shared" si="95"/>
        <v>0</v>
      </c>
      <c r="U983" s="42">
        <v>21</v>
      </c>
      <c r="V983" s="42">
        <f t="shared" si="96"/>
        <v>0</v>
      </c>
      <c r="W983" s="42">
        <f t="shared" si="97"/>
        <v>0</v>
      </c>
      <c r="X983" s="39"/>
      <c r="Y983" s="38" t="s">
        <v>1156</v>
      </c>
      <c r="Z983" s="38" t="s">
        <v>1157</v>
      </c>
    </row>
    <row r="984" spans="6:26" s="35" customFormat="1" ht="12" outlineLevel="2" x14ac:dyDescent="0.2">
      <c r="F984" s="36">
        <v>13</v>
      </c>
      <c r="G984" s="37" t="s">
        <v>29</v>
      </c>
      <c r="H984" s="38"/>
      <c r="I984" s="38"/>
      <c r="J984" s="39" t="s">
        <v>1170</v>
      </c>
      <c r="K984" s="37" t="s">
        <v>425</v>
      </c>
      <c r="L984" s="40">
        <v>7</v>
      </c>
      <c r="M984" s="41">
        <v>0</v>
      </c>
      <c r="N984" s="40">
        <f t="shared" si="92"/>
        <v>7</v>
      </c>
      <c r="O984" s="95"/>
      <c r="P984" s="42">
        <f t="shared" si="93"/>
        <v>0</v>
      </c>
      <c r="Q984" s="43"/>
      <c r="R984" s="44">
        <f t="shared" si="94"/>
        <v>0</v>
      </c>
      <c r="S984" s="43"/>
      <c r="T984" s="44">
        <f t="shared" si="95"/>
        <v>0</v>
      </c>
      <c r="U984" s="42">
        <v>21</v>
      </c>
      <c r="V984" s="42">
        <f t="shared" si="96"/>
        <v>0</v>
      </c>
      <c r="W984" s="42">
        <f t="shared" si="97"/>
        <v>0</v>
      </c>
      <c r="X984" s="39"/>
      <c r="Y984" s="38" t="s">
        <v>1156</v>
      </c>
      <c r="Z984" s="38" t="s">
        <v>1157</v>
      </c>
    </row>
    <row r="985" spans="6:26" s="35" customFormat="1" ht="12" outlineLevel="2" x14ac:dyDescent="0.2">
      <c r="F985" s="36">
        <v>14</v>
      </c>
      <c r="G985" s="37" t="s">
        <v>29</v>
      </c>
      <c r="H985" s="38"/>
      <c r="I985" s="38"/>
      <c r="J985" s="39" t="s">
        <v>1171</v>
      </c>
      <c r="K985" s="37" t="s">
        <v>425</v>
      </c>
      <c r="L985" s="40">
        <v>1</v>
      </c>
      <c r="M985" s="41">
        <v>0</v>
      </c>
      <c r="N985" s="40">
        <f t="shared" si="92"/>
        <v>1</v>
      </c>
      <c r="O985" s="95"/>
      <c r="P985" s="42">
        <f t="shared" si="93"/>
        <v>0</v>
      </c>
      <c r="Q985" s="43"/>
      <c r="R985" s="44">
        <f t="shared" si="94"/>
        <v>0</v>
      </c>
      <c r="S985" s="43"/>
      <c r="T985" s="44">
        <f t="shared" si="95"/>
        <v>0</v>
      </c>
      <c r="U985" s="42">
        <v>21</v>
      </c>
      <c r="V985" s="42">
        <f t="shared" si="96"/>
        <v>0</v>
      </c>
      <c r="W985" s="42">
        <f t="shared" si="97"/>
        <v>0</v>
      </c>
      <c r="X985" s="39"/>
      <c r="Y985" s="38" t="s">
        <v>1156</v>
      </c>
      <c r="Z985" s="38" t="s">
        <v>1157</v>
      </c>
    </row>
    <row r="986" spans="6:26" s="35" customFormat="1" ht="12" outlineLevel="2" x14ac:dyDescent="0.2">
      <c r="F986" s="36">
        <v>15</v>
      </c>
      <c r="G986" s="37" t="s">
        <v>29</v>
      </c>
      <c r="H986" s="38"/>
      <c r="I986" s="38"/>
      <c r="J986" s="39" t="s">
        <v>1172</v>
      </c>
      <c r="K986" s="37" t="s">
        <v>425</v>
      </c>
      <c r="L986" s="40">
        <v>4</v>
      </c>
      <c r="M986" s="41">
        <v>0</v>
      </c>
      <c r="N986" s="40">
        <f t="shared" si="92"/>
        <v>4</v>
      </c>
      <c r="O986" s="95"/>
      <c r="P986" s="42">
        <f t="shared" si="93"/>
        <v>0</v>
      </c>
      <c r="Q986" s="43"/>
      <c r="R986" s="44">
        <f t="shared" si="94"/>
        <v>0</v>
      </c>
      <c r="S986" s="43"/>
      <c r="T986" s="44">
        <f t="shared" si="95"/>
        <v>0</v>
      </c>
      <c r="U986" s="42">
        <v>21</v>
      </c>
      <c r="V986" s="42">
        <f t="shared" si="96"/>
        <v>0</v>
      </c>
      <c r="W986" s="42">
        <f t="shared" si="97"/>
        <v>0</v>
      </c>
      <c r="X986" s="39"/>
      <c r="Y986" s="38" t="s">
        <v>1156</v>
      </c>
      <c r="Z986" s="38" t="s">
        <v>1157</v>
      </c>
    </row>
    <row r="987" spans="6:26" s="35" customFormat="1" ht="12" outlineLevel="2" x14ac:dyDescent="0.2">
      <c r="F987" s="36">
        <v>16</v>
      </c>
      <c r="G987" s="37" t="s">
        <v>29</v>
      </c>
      <c r="H987" s="38"/>
      <c r="I987" s="38"/>
      <c r="J987" s="39" t="s">
        <v>1173</v>
      </c>
      <c r="K987" s="37" t="s">
        <v>425</v>
      </c>
      <c r="L987" s="40">
        <v>75</v>
      </c>
      <c r="M987" s="41">
        <v>0</v>
      </c>
      <c r="N987" s="40">
        <f t="shared" si="92"/>
        <v>75</v>
      </c>
      <c r="O987" s="95"/>
      <c r="P987" s="42">
        <f t="shared" si="93"/>
        <v>0</v>
      </c>
      <c r="Q987" s="43"/>
      <c r="R987" s="44">
        <f t="shared" si="94"/>
        <v>0</v>
      </c>
      <c r="S987" s="43"/>
      <c r="T987" s="44">
        <f t="shared" si="95"/>
        <v>0</v>
      </c>
      <c r="U987" s="42">
        <v>21</v>
      </c>
      <c r="V987" s="42">
        <f t="shared" si="96"/>
        <v>0</v>
      </c>
      <c r="W987" s="42">
        <f t="shared" si="97"/>
        <v>0</v>
      </c>
      <c r="X987" s="39"/>
      <c r="Y987" s="38" t="s">
        <v>1156</v>
      </c>
      <c r="Z987" s="38" t="s">
        <v>1157</v>
      </c>
    </row>
    <row r="988" spans="6:26" s="35" customFormat="1" ht="12" outlineLevel="2" x14ac:dyDescent="0.2">
      <c r="F988" s="36">
        <v>17</v>
      </c>
      <c r="G988" s="37" t="s">
        <v>29</v>
      </c>
      <c r="H988" s="38"/>
      <c r="I988" s="38"/>
      <c r="J988" s="39" t="s">
        <v>1174</v>
      </c>
      <c r="K988" s="37" t="s">
        <v>425</v>
      </c>
      <c r="L988" s="40">
        <v>15</v>
      </c>
      <c r="M988" s="41">
        <v>0</v>
      </c>
      <c r="N988" s="40">
        <f t="shared" si="92"/>
        <v>15</v>
      </c>
      <c r="O988" s="95"/>
      <c r="P988" s="42">
        <f t="shared" si="93"/>
        <v>0</v>
      </c>
      <c r="Q988" s="43"/>
      <c r="R988" s="44">
        <f t="shared" si="94"/>
        <v>0</v>
      </c>
      <c r="S988" s="43"/>
      <c r="T988" s="44">
        <f t="shared" si="95"/>
        <v>0</v>
      </c>
      <c r="U988" s="42">
        <v>21</v>
      </c>
      <c r="V988" s="42">
        <f t="shared" si="96"/>
        <v>0</v>
      </c>
      <c r="W988" s="42">
        <f t="shared" si="97"/>
        <v>0</v>
      </c>
      <c r="X988" s="39"/>
      <c r="Y988" s="38" t="s">
        <v>1156</v>
      </c>
      <c r="Z988" s="38" t="s">
        <v>1157</v>
      </c>
    </row>
    <row r="989" spans="6:26" s="35" customFormat="1" ht="12" outlineLevel="2" x14ac:dyDescent="0.2">
      <c r="F989" s="36">
        <v>18</v>
      </c>
      <c r="G989" s="37" t="s">
        <v>29</v>
      </c>
      <c r="H989" s="38"/>
      <c r="I989" s="38"/>
      <c r="J989" s="39" t="s">
        <v>1175</v>
      </c>
      <c r="K989" s="37" t="s">
        <v>425</v>
      </c>
      <c r="L989" s="40">
        <v>2</v>
      </c>
      <c r="M989" s="41">
        <v>0</v>
      </c>
      <c r="N989" s="40">
        <f t="shared" si="92"/>
        <v>2</v>
      </c>
      <c r="O989" s="95"/>
      <c r="P989" s="42">
        <f t="shared" si="93"/>
        <v>0</v>
      </c>
      <c r="Q989" s="43"/>
      <c r="R989" s="44">
        <f t="shared" si="94"/>
        <v>0</v>
      </c>
      <c r="S989" s="43"/>
      <c r="T989" s="44">
        <f t="shared" si="95"/>
        <v>0</v>
      </c>
      <c r="U989" s="42">
        <v>21</v>
      </c>
      <c r="V989" s="42">
        <f t="shared" si="96"/>
        <v>0</v>
      </c>
      <c r="W989" s="42">
        <f t="shared" si="97"/>
        <v>0</v>
      </c>
      <c r="X989" s="39"/>
      <c r="Y989" s="38" t="s">
        <v>1156</v>
      </c>
      <c r="Z989" s="38" t="s">
        <v>1157</v>
      </c>
    </row>
    <row r="990" spans="6:26" s="35" customFormat="1" ht="12" outlineLevel="2" x14ac:dyDescent="0.2">
      <c r="F990" s="36">
        <v>19</v>
      </c>
      <c r="G990" s="37" t="s">
        <v>29</v>
      </c>
      <c r="H990" s="38"/>
      <c r="I990" s="38"/>
      <c r="J990" s="39" t="s">
        <v>1176</v>
      </c>
      <c r="K990" s="37" t="s">
        <v>425</v>
      </c>
      <c r="L990" s="40">
        <v>12</v>
      </c>
      <c r="M990" s="41">
        <v>0</v>
      </c>
      <c r="N990" s="40">
        <f t="shared" si="92"/>
        <v>12</v>
      </c>
      <c r="O990" s="95"/>
      <c r="P990" s="42">
        <f t="shared" si="93"/>
        <v>0</v>
      </c>
      <c r="Q990" s="43"/>
      <c r="R990" s="44">
        <f t="shared" si="94"/>
        <v>0</v>
      </c>
      <c r="S990" s="43"/>
      <c r="T990" s="44">
        <f t="shared" si="95"/>
        <v>0</v>
      </c>
      <c r="U990" s="42">
        <v>21</v>
      </c>
      <c r="V990" s="42">
        <f t="shared" si="96"/>
        <v>0</v>
      </c>
      <c r="W990" s="42">
        <f t="shared" si="97"/>
        <v>0</v>
      </c>
      <c r="X990" s="39"/>
      <c r="Y990" s="38" t="s">
        <v>1156</v>
      </c>
      <c r="Z990" s="38" t="s">
        <v>1157</v>
      </c>
    </row>
    <row r="991" spans="6:26" s="35" customFormat="1" ht="12" outlineLevel="2" x14ac:dyDescent="0.2">
      <c r="F991" s="36">
        <v>20</v>
      </c>
      <c r="G991" s="37" t="s">
        <v>29</v>
      </c>
      <c r="H991" s="38"/>
      <c r="I991" s="38"/>
      <c r="J991" s="39" t="s">
        <v>1177</v>
      </c>
      <c r="K991" s="37" t="s">
        <v>425</v>
      </c>
      <c r="L991" s="40">
        <v>3</v>
      </c>
      <c r="M991" s="41">
        <v>0</v>
      </c>
      <c r="N991" s="40">
        <f t="shared" si="92"/>
        <v>3</v>
      </c>
      <c r="O991" s="95"/>
      <c r="P991" s="42">
        <f t="shared" si="93"/>
        <v>0</v>
      </c>
      <c r="Q991" s="43"/>
      <c r="R991" s="44">
        <f t="shared" si="94"/>
        <v>0</v>
      </c>
      <c r="S991" s="43"/>
      <c r="T991" s="44">
        <f t="shared" si="95"/>
        <v>0</v>
      </c>
      <c r="U991" s="42">
        <v>21</v>
      </c>
      <c r="V991" s="42">
        <f t="shared" si="96"/>
        <v>0</v>
      </c>
      <c r="W991" s="42">
        <f t="shared" si="97"/>
        <v>0</v>
      </c>
      <c r="X991" s="39"/>
      <c r="Y991" s="38" t="s">
        <v>1156</v>
      </c>
      <c r="Z991" s="38" t="s">
        <v>1157</v>
      </c>
    </row>
    <row r="992" spans="6:26" s="35" customFormat="1" ht="12" outlineLevel="2" x14ac:dyDescent="0.2">
      <c r="F992" s="36">
        <v>21</v>
      </c>
      <c r="G992" s="37" t="s">
        <v>29</v>
      </c>
      <c r="H992" s="38"/>
      <c r="I992" s="38"/>
      <c r="J992" s="39" t="s">
        <v>1178</v>
      </c>
      <c r="K992" s="37" t="s">
        <v>425</v>
      </c>
      <c r="L992" s="40">
        <v>4</v>
      </c>
      <c r="M992" s="41">
        <v>0</v>
      </c>
      <c r="N992" s="40">
        <f t="shared" si="92"/>
        <v>4</v>
      </c>
      <c r="O992" s="95"/>
      <c r="P992" s="42">
        <f t="shared" si="93"/>
        <v>0</v>
      </c>
      <c r="Q992" s="43"/>
      <c r="R992" s="44">
        <f t="shared" si="94"/>
        <v>0</v>
      </c>
      <c r="S992" s="43"/>
      <c r="T992" s="44">
        <f t="shared" si="95"/>
        <v>0</v>
      </c>
      <c r="U992" s="42">
        <v>21</v>
      </c>
      <c r="V992" s="42">
        <f t="shared" si="96"/>
        <v>0</v>
      </c>
      <c r="W992" s="42">
        <f t="shared" si="97"/>
        <v>0</v>
      </c>
      <c r="X992" s="39"/>
      <c r="Y992" s="38" t="s">
        <v>1156</v>
      </c>
      <c r="Z992" s="38" t="s">
        <v>1157</v>
      </c>
    </row>
    <row r="993" spans="6:26" s="35" customFormat="1" ht="12" outlineLevel="2" x14ac:dyDescent="0.2">
      <c r="F993" s="36">
        <v>22</v>
      </c>
      <c r="G993" s="37" t="s">
        <v>29</v>
      </c>
      <c r="H993" s="38"/>
      <c r="I993" s="38"/>
      <c r="J993" s="39" t="s">
        <v>1179</v>
      </c>
      <c r="K993" s="37" t="s">
        <v>425</v>
      </c>
      <c r="L993" s="40">
        <v>12</v>
      </c>
      <c r="M993" s="41">
        <v>0</v>
      </c>
      <c r="N993" s="40">
        <f t="shared" si="92"/>
        <v>12</v>
      </c>
      <c r="O993" s="95"/>
      <c r="P993" s="42">
        <f t="shared" si="93"/>
        <v>0</v>
      </c>
      <c r="Q993" s="43"/>
      <c r="R993" s="44">
        <f t="shared" si="94"/>
        <v>0</v>
      </c>
      <c r="S993" s="43"/>
      <c r="T993" s="44">
        <f t="shared" si="95"/>
        <v>0</v>
      </c>
      <c r="U993" s="42">
        <v>21</v>
      </c>
      <c r="V993" s="42">
        <f t="shared" si="96"/>
        <v>0</v>
      </c>
      <c r="W993" s="42">
        <f t="shared" si="97"/>
        <v>0</v>
      </c>
      <c r="X993" s="39"/>
      <c r="Y993" s="38" t="s">
        <v>1156</v>
      </c>
      <c r="Z993" s="38" t="s">
        <v>1157</v>
      </c>
    </row>
    <row r="994" spans="6:26" s="35" customFormat="1" ht="12" outlineLevel="2" x14ac:dyDescent="0.2">
      <c r="F994" s="36">
        <v>23</v>
      </c>
      <c r="G994" s="37" t="s">
        <v>29</v>
      </c>
      <c r="H994" s="38"/>
      <c r="I994" s="38"/>
      <c r="J994" s="39" t="s">
        <v>1180</v>
      </c>
      <c r="K994" s="37" t="s">
        <v>425</v>
      </c>
      <c r="L994" s="40">
        <v>3</v>
      </c>
      <c r="M994" s="41">
        <v>0</v>
      </c>
      <c r="N994" s="40">
        <f t="shared" si="92"/>
        <v>3</v>
      </c>
      <c r="O994" s="95"/>
      <c r="P994" s="42">
        <f t="shared" si="93"/>
        <v>0</v>
      </c>
      <c r="Q994" s="43"/>
      <c r="R994" s="44">
        <f t="shared" si="94"/>
        <v>0</v>
      </c>
      <c r="S994" s="43"/>
      <c r="T994" s="44">
        <f t="shared" si="95"/>
        <v>0</v>
      </c>
      <c r="U994" s="42">
        <v>21</v>
      </c>
      <c r="V994" s="42">
        <f t="shared" si="96"/>
        <v>0</v>
      </c>
      <c r="W994" s="42">
        <f t="shared" si="97"/>
        <v>0</v>
      </c>
      <c r="X994" s="39"/>
      <c r="Y994" s="38" t="s">
        <v>1156</v>
      </c>
      <c r="Z994" s="38" t="s">
        <v>1157</v>
      </c>
    </row>
    <row r="995" spans="6:26" s="35" customFormat="1" ht="12" outlineLevel="2" x14ac:dyDescent="0.2">
      <c r="F995" s="36">
        <v>24</v>
      </c>
      <c r="G995" s="37" t="s">
        <v>29</v>
      </c>
      <c r="H995" s="38"/>
      <c r="I995" s="38"/>
      <c r="J995" s="39" t="s">
        <v>1181</v>
      </c>
      <c r="K995" s="37" t="s">
        <v>425</v>
      </c>
      <c r="L995" s="40">
        <v>7</v>
      </c>
      <c r="M995" s="41">
        <v>0</v>
      </c>
      <c r="N995" s="40">
        <f t="shared" si="92"/>
        <v>7</v>
      </c>
      <c r="O995" s="95"/>
      <c r="P995" s="42">
        <f t="shared" si="93"/>
        <v>0</v>
      </c>
      <c r="Q995" s="43"/>
      <c r="R995" s="44">
        <f t="shared" si="94"/>
        <v>0</v>
      </c>
      <c r="S995" s="43"/>
      <c r="T995" s="44">
        <f t="shared" si="95"/>
        <v>0</v>
      </c>
      <c r="U995" s="42">
        <v>21</v>
      </c>
      <c r="V995" s="42">
        <f t="shared" si="96"/>
        <v>0</v>
      </c>
      <c r="W995" s="42">
        <f t="shared" si="97"/>
        <v>0</v>
      </c>
      <c r="X995" s="39"/>
      <c r="Y995" s="38" t="s">
        <v>1156</v>
      </c>
      <c r="Z995" s="38" t="s">
        <v>1157</v>
      </c>
    </row>
    <row r="996" spans="6:26" s="35" customFormat="1" ht="12" outlineLevel="2" x14ac:dyDescent="0.2">
      <c r="F996" s="36">
        <v>25</v>
      </c>
      <c r="G996" s="37" t="s">
        <v>29</v>
      </c>
      <c r="H996" s="38"/>
      <c r="I996" s="38"/>
      <c r="J996" s="39" t="s">
        <v>1182</v>
      </c>
      <c r="K996" s="37" t="s">
        <v>425</v>
      </c>
      <c r="L996" s="40">
        <v>5</v>
      </c>
      <c r="M996" s="41">
        <v>0</v>
      </c>
      <c r="N996" s="40">
        <f t="shared" si="92"/>
        <v>5</v>
      </c>
      <c r="O996" s="95"/>
      <c r="P996" s="42">
        <f t="shared" si="93"/>
        <v>0</v>
      </c>
      <c r="Q996" s="43"/>
      <c r="R996" s="44">
        <f t="shared" si="94"/>
        <v>0</v>
      </c>
      <c r="S996" s="43"/>
      <c r="T996" s="44">
        <f t="shared" si="95"/>
        <v>0</v>
      </c>
      <c r="U996" s="42">
        <v>21</v>
      </c>
      <c r="V996" s="42">
        <f t="shared" si="96"/>
        <v>0</v>
      </c>
      <c r="W996" s="42">
        <f t="shared" si="97"/>
        <v>0</v>
      </c>
      <c r="X996" s="39"/>
      <c r="Y996" s="38" t="s">
        <v>1156</v>
      </c>
      <c r="Z996" s="38" t="s">
        <v>1157</v>
      </c>
    </row>
    <row r="997" spans="6:26" s="35" customFormat="1" ht="12" outlineLevel="2" x14ac:dyDescent="0.2">
      <c r="F997" s="36">
        <v>26</v>
      </c>
      <c r="G997" s="37" t="s">
        <v>29</v>
      </c>
      <c r="H997" s="38"/>
      <c r="I997" s="38"/>
      <c r="J997" s="39" t="s">
        <v>1183</v>
      </c>
      <c r="K997" s="37" t="s">
        <v>425</v>
      </c>
      <c r="L997" s="40">
        <v>46</v>
      </c>
      <c r="M997" s="41">
        <v>0</v>
      </c>
      <c r="N997" s="40">
        <f t="shared" si="92"/>
        <v>46</v>
      </c>
      <c r="O997" s="95"/>
      <c r="P997" s="42">
        <f t="shared" si="93"/>
        <v>0</v>
      </c>
      <c r="Q997" s="43"/>
      <c r="R997" s="44">
        <f t="shared" si="94"/>
        <v>0</v>
      </c>
      <c r="S997" s="43"/>
      <c r="T997" s="44">
        <f t="shared" si="95"/>
        <v>0</v>
      </c>
      <c r="U997" s="42">
        <v>21</v>
      </c>
      <c r="V997" s="42">
        <f t="shared" si="96"/>
        <v>0</v>
      </c>
      <c r="W997" s="42">
        <f t="shared" si="97"/>
        <v>0</v>
      </c>
      <c r="X997" s="39"/>
      <c r="Y997" s="38" t="s">
        <v>1156</v>
      </c>
      <c r="Z997" s="38" t="s">
        <v>1157</v>
      </c>
    </row>
    <row r="998" spans="6:26" s="35" customFormat="1" ht="12" outlineLevel="2" x14ac:dyDescent="0.2">
      <c r="F998" s="36">
        <v>27</v>
      </c>
      <c r="G998" s="37" t="s">
        <v>29</v>
      </c>
      <c r="H998" s="38"/>
      <c r="I998" s="38"/>
      <c r="J998" s="39" t="s">
        <v>1184</v>
      </c>
      <c r="K998" s="37" t="s">
        <v>425</v>
      </c>
      <c r="L998" s="40">
        <v>15</v>
      </c>
      <c r="M998" s="41">
        <v>0</v>
      </c>
      <c r="N998" s="40">
        <f t="shared" si="92"/>
        <v>15</v>
      </c>
      <c r="O998" s="95"/>
      <c r="P998" s="42">
        <f t="shared" si="93"/>
        <v>0</v>
      </c>
      <c r="Q998" s="43"/>
      <c r="R998" s="44">
        <f t="shared" si="94"/>
        <v>0</v>
      </c>
      <c r="S998" s="43"/>
      <c r="T998" s="44">
        <f t="shared" si="95"/>
        <v>0</v>
      </c>
      <c r="U998" s="42">
        <v>21</v>
      </c>
      <c r="V998" s="42">
        <f t="shared" si="96"/>
        <v>0</v>
      </c>
      <c r="W998" s="42">
        <f t="shared" si="97"/>
        <v>0</v>
      </c>
      <c r="X998" s="39"/>
      <c r="Y998" s="38" t="s">
        <v>1156</v>
      </c>
      <c r="Z998" s="38" t="s">
        <v>1157</v>
      </c>
    </row>
    <row r="999" spans="6:26" s="35" customFormat="1" ht="12" outlineLevel="2" x14ac:dyDescent="0.2">
      <c r="F999" s="36">
        <v>28</v>
      </c>
      <c r="G999" s="37" t="s">
        <v>29</v>
      </c>
      <c r="H999" s="38"/>
      <c r="I999" s="38"/>
      <c r="J999" s="39" t="s">
        <v>1185</v>
      </c>
      <c r="K999" s="37" t="s">
        <v>425</v>
      </c>
      <c r="L999" s="40">
        <v>15</v>
      </c>
      <c r="M999" s="41">
        <v>0</v>
      </c>
      <c r="N999" s="40">
        <f t="shared" si="92"/>
        <v>15</v>
      </c>
      <c r="O999" s="95"/>
      <c r="P999" s="42">
        <f t="shared" si="93"/>
        <v>0</v>
      </c>
      <c r="Q999" s="43"/>
      <c r="R999" s="44">
        <f t="shared" si="94"/>
        <v>0</v>
      </c>
      <c r="S999" s="43"/>
      <c r="T999" s="44">
        <f t="shared" si="95"/>
        <v>0</v>
      </c>
      <c r="U999" s="42">
        <v>21</v>
      </c>
      <c r="V999" s="42">
        <f t="shared" si="96"/>
        <v>0</v>
      </c>
      <c r="W999" s="42">
        <f t="shared" si="97"/>
        <v>0</v>
      </c>
      <c r="X999" s="39"/>
      <c r="Y999" s="38" t="s">
        <v>1156</v>
      </c>
      <c r="Z999" s="38" t="s">
        <v>1157</v>
      </c>
    </row>
    <row r="1000" spans="6:26" s="35" customFormat="1" ht="12" outlineLevel="2" x14ac:dyDescent="0.2">
      <c r="F1000" s="36">
        <v>29</v>
      </c>
      <c r="G1000" s="37" t="s">
        <v>29</v>
      </c>
      <c r="H1000" s="38"/>
      <c r="I1000" s="38"/>
      <c r="J1000" s="39" t="s">
        <v>1186</v>
      </c>
      <c r="K1000" s="37" t="s">
        <v>425</v>
      </c>
      <c r="L1000" s="40">
        <v>6</v>
      </c>
      <c r="M1000" s="41">
        <v>0</v>
      </c>
      <c r="N1000" s="40">
        <f t="shared" si="92"/>
        <v>6</v>
      </c>
      <c r="O1000" s="95"/>
      <c r="P1000" s="42">
        <f t="shared" si="93"/>
        <v>0</v>
      </c>
      <c r="Q1000" s="43"/>
      <c r="R1000" s="44">
        <f t="shared" si="94"/>
        <v>0</v>
      </c>
      <c r="S1000" s="43"/>
      <c r="T1000" s="44">
        <f t="shared" si="95"/>
        <v>0</v>
      </c>
      <c r="U1000" s="42">
        <v>21</v>
      </c>
      <c r="V1000" s="42">
        <f t="shared" si="96"/>
        <v>0</v>
      </c>
      <c r="W1000" s="42">
        <f t="shared" si="97"/>
        <v>0</v>
      </c>
      <c r="X1000" s="39"/>
      <c r="Y1000" s="38" t="s">
        <v>1156</v>
      </c>
      <c r="Z1000" s="38" t="s">
        <v>1157</v>
      </c>
    </row>
    <row r="1001" spans="6:26" s="64" customFormat="1" ht="12" outlineLevel="2" x14ac:dyDescent="0.2">
      <c r="F1001" s="65">
        <v>30</v>
      </c>
      <c r="G1001" s="66" t="s">
        <v>29</v>
      </c>
      <c r="H1001" s="67"/>
      <c r="I1001" s="67"/>
      <c r="J1001" s="68" t="s">
        <v>1187</v>
      </c>
      <c r="K1001" s="66"/>
      <c r="L1001" s="69"/>
      <c r="M1001" s="70"/>
      <c r="N1001" s="69"/>
      <c r="O1001" s="70"/>
      <c r="P1001" s="71">
        <f>SUM(P1002:P1034)</f>
        <v>0</v>
      </c>
      <c r="Q1001" s="72"/>
      <c r="R1001" s="73"/>
      <c r="S1001" s="72"/>
      <c r="T1001" s="73"/>
      <c r="U1001" s="71"/>
      <c r="V1001" s="71">
        <f>SUM(V1002:V1034)</f>
        <v>0</v>
      </c>
      <c r="W1001" s="71">
        <f>SUM(W1002:W1034)</f>
        <v>0</v>
      </c>
      <c r="X1001" s="68"/>
      <c r="Y1001" s="67" t="s">
        <v>1156</v>
      </c>
      <c r="Z1001" s="67" t="s">
        <v>1157</v>
      </c>
    </row>
    <row r="1002" spans="6:26" s="35" customFormat="1" ht="12" outlineLevel="2" x14ac:dyDescent="0.2">
      <c r="F1002" s="36">
        <v>31</v>
      </c>
      <c r="G1002" s="37" t="s">
        <v>29</v>
      </c>
      <c r="H1002" s="38"/>
      <c r="I1002" s="38"/>
      <c r="J1002" s="39" t="s">
        <v>1188</v>
      </c>
      <c r="K1002" s="37" t="s">
        <v>425</v>
      </c>
      <c r="L1002" s="40">
        <v>38</v>
      </c>
      <c r="M1002" s="41">
        <v>0</v>
      </c>
      <c r="N1002" s="40">
        <f t="shared" si="92"/>
        <v>38</v>
      </c>
      <c r="O1002" s="95"/>
      <c r="P1002" s="42">
        <f t="shared" si="93"/>
        <v>0</v>
      </c>
      <c r="Q1002" s="43"/>
      <c r="R1002" s="44">
        <f t="shared" si="94"/>
        <v>0</v>
      </c>
      <c r="S1002" s="43"/>
      <c r="T1002" s="44">
        <f t="shared" si="95"/>
        <v>0</v>
      </c>
      <c r="U1002" s="42">
        <v>21</v>
      </c>
      <c r="V1002" s="42">
        <f t="shared" si="96"/>
        <v>0</v>
      </c>
      <c r="W1002" s="42">
        <f t="shared" si="97"/>
        <v>0</v>
      </c>
      <c r="X1002" s="39"/>
      <c r="Y1002" s="38" t="s">
        <v>1156</v>
      </c>
      <c r="Z1002" s="38" t="s">
        <v>1157</v>
      </c>
    </row>
    <row r="1003" spans="6:26" s="35" customFormat="1" ht="12" outlineLevel="2" x14ac:dyDescent="0.2">
      <c r="F1003" s="36">
        <v>32</v>
      </c>
      <c r="G1003" s="37" t="s">
        <v>29</v>
      </c>
      <c r="H1003" s="38"/>
      <c r="I1003" s="38"/>
      <c r="J1003" s="39" t="s">
        <v>1189</v>
      </c>
      <c r="K1003" s="37" t="s">
        <v>425</v>
      </c>
      <c r="L1003" s="40">
        <v>25</v>
      </c>
      <c r="M1003" s="41">
        <v>0</v>
      </c>
      <c r="N1003" s="40">
        <f t="shared" si="92"/>
        <v>25</v>
      </c>
      <c r="O1003" s="95"/>
      <c r="P1003" s="42">
        <f t="shared" si="93"/>
        <v>0</v>
      </c>
      <c r="Q1003" s="43"/>
      <c r="R1003" s="44">
        <f t="shared" si="94"/>
        <v>0</v>
      </c>
      <c r="S1003" s="43"/>
      <c r="T1003" s="44">
        <f t="shared" si="95"/>
        <v>0</v>
      </c>
      <c r="U1003" s="42">
        <v>21</v>
      </c>
      <c r="V1003" s="42">
        <f t="shared" si="96"/>
        <v>0</v>
      </c>
      <c r="W1003" s="42">
        <f t="shared" si="97"/>
        <v>0</v>
      </c>
      <c r="X1003" s="39"/>
      <c r="Y1003" s="38" t="s">
        <v>1156</v>
      </c>
      <c r="Z1003" s="38" t="s">
        <v>1157</v>
      </c>
    </row>
    <row r="1004" spans="6:26" s="35" customFormat="1" ht="12" outlineLevel="2" x14ac:dyDescent="0.2">
      <c r="F1004" s="36">
        <v>33</v>
      </c>
      <c r="G1004" s="37" t="s">
        <v>29</v>
      </c>
      <c r="H1004" s="38"/>
      <c r="I1004" s="38"/>
      <c r="J1004" s="39" t="s">
        <v>1190</v>
      </c>
      <c r="K1004" s="37" t="s">
        <v>425</v>
      </c>
      <c r="L1004" s="40">
        <v>1</v>
      </c>
      <c r="M1004" s="41">
        <v>0</v>
      </c>
      <c r="N1004" s="40">
        <f t="shared" si="92"/>
        <v>1</v>
      </c>
      <c r="O1004" s="95"/>
      <c r="P1004" s="42">
        <f t="shared" si="93"/>
        <v>0</v>
      </c>
      <c r="Q1004" s="43"/>
      <c r="R1004" s="44">
        <f t="shared" si="94"/>
        <v>0</v>
      </c>
      <c r="S1004" s="43"/>
      <c r="T1004" s="44">
        <f t="shared" si="95"/>
        <v>0</v>
      </c>
      <c r="U1004" s="42">
        <v>21</v>
      </c>
      <c r="V1004" s="42">
        <f t="shared" si="96"/>
        <v>0</v>
      </c>
      <c r="W1004" s="42">
        <f t="shared" si="97"/>
        <v>0</v>
      </c>
      <c r="X1004" s="39"/>
      <c r="Y1004" s="38" t="s">
        <v>1156</v>
      </c>
      <c r="Z1004" s="38" t="s">
        <v>1157</v>
      </c>
    </row>
    <row r="1005" spans="6:26" s="35" customFormat="1" ht="12" outlineLevel="2" x14ac:dyDescent="0.2">
      <c r="F1005" s="36">
        <v>34</v>
      </c>
      <c r="G1005" s="37" t="s">
        <v>29</v>
      </c>
      <c r="H1005" s="38"/>
      <c r="I1005" s="38"/>
      <c r="J1005" s="39" t="s">
        <v>1191</v>
      </c>
      <c r="K1005" s="37" t="s">
        <v>425</v>
      </c>
      <c r="L1005" s="40">
        <v>1</v>
      </c>
      <c r="M1005" s="41">
        <v>0</v>
      </c>
      <c r="N1005" s="40">
        <f t="shared" si="92"/>
        <v>1</v>
      </c>
      <c r="O1005" s="95"/>
      <c r="P1005" s="42">
        <f t="shared" si="93"/>
        <v>0</v>
      </c>
      <c r="Q1005" s="43"/>
      <c r="R1005" s="44">
        <f t="shared" si="94"/>
        <v>0</v>
      </c>
      <c r="S1005" s="43"/>
      <c r="T1005" s="44">
        <f t="shared" si="95"/>
        <v>0</v>
      </c>
      <c r="U1005" s="42">
        <v>21</v>
      </c>
      <c r="V1005" s="42">
        <f t="shared" si="96"/>
        <v>0</v>
      </c>
      <c r="W1005" s="42">
        <f t="shared" si="97"/>
        <v>0</v>
      </c>
      <c r="X1005" s="39"/>
      <c r="Y1005" s="38" t="s">
        <v>1156</v>
      </c>
      <c r="Z1005" s="38" t="s">
        <v>1157</v>
      </c>
    </row>
    <row r="1006" spans="6:26" s="35" customFormat="1" ht="12" outlineLevel="2" x14ac:dyDescent="0.2">
      <c r="F1006" s="36">
        <v>35</v>
      </c>
      <c r="G1006" s="37" t="s">
        <v>29</v>
      </c>
      <c r="H1006" s="38"/>
      <c r="I1006" s="38"/>
      <c r="J1006" s="39" t="s">
        <v>1192</v>
      </c>
      <c r="K1006" s="37" t="s">
        <v>425</v>
      </c>
      <c r="L1006" s="40">
        <v>10</v>
      </c>
      <c r="M1006" s="41">
        <v>0</v>
      </c>
      <c r="N1006" s="40">
        <f t="shared" si="92"/>
        <v>10</v>
      </c>
      <c r="O1006" s="95"/>
      <c r="P1006" s="42">
        <f t="shared" si="93"/>
        <v>0</v>
      </c>
      <c r="Q1006" s="43"/>
      <c r="R1006" s="44">
        <f t="shared" si="94"/>
        <v>0</v>
      </c>
      <c r="S1006" s="43"/>
      <c r="T1006" s="44">
        <f t="shared" si="95"/>
        <v>0</v>
      </c>
      <c r="U1006" s="42">
        <v>21</v>
      </c>
      <c r="V1006" s="42">
        <f t="shared" si="96"/>
        <v>0</v>
      </c>
      <c r="W1006" s="42">
        <f t="shared" si="97"/>
        <v>0</v>
      </c>
      <c r="X1006" s="39"/>
      <c r="Y1006" s="38" t="s">
        <v>1156</v>
      </c>
      <c r="Z1006" s="38" t="s">
        <v>1157</v>
      </c>
    </row>
    <row r="1007" spans="6:26" s="35" customFormat="1" ht="12" outlineLevel="2" x14ac:dyDescent="0.2">
      <c r="F1007" s="36">
        <v>36</v>
      </c>
      <c r="G1007" s="37" t="s">
        <v>29</v>
      </c>
      <c r="H1007" s="38"/>
      <c r="I1007" s="38"/>
      <c r="J1007" s="39" t="s">
        <v>1193</v>
      </c>
      <c r="K1007" s="37" t="s">
        <v>425</v>
      </c>
      <c r="L1007" s="40">
        <v>3</v>
      </c>
      <c r="M1007" s="41">
        <v>0</v>
      </c>
      <c r="N1007" s="40">
        <f t="shared" si="92"/>
        <v>3</v>
      </c>
      <c r="O1007" s="95"/>
      <c r="P1007" s="42">
        <f t="shared" si="93"/>
        <v>0</v>
      </c>
      <c r="Q1007" s="43"/>
      <c r="R1007" s="44">
        <f t="shared" si="94"/>
        <v>0</v>
      </c>
      <c r="S1007" s="43"/>
      <c r="T1007" s="44">
        <f t="shared" si="95"/>
        <v>0</v>
      </c>
      <c r="U1007" s="42">
        <v>21</v>
      </c>
      <c r="V1007" s="42">
        <f t="shared" si="96"/>
        <v>0</v>
      </c>
      <c r="W1007" s="42">
        <f t="shared" si="97"/>
        <v>0</v>
      </c>
      <c r="X1007" s="39"/>
      <c r="Y1007" s="38" t="s">
        <v>1156</v>
      </c>
      <c r="Z1007" s="38" t="s">
        <v>1157</v>
      </c>
    </row>
    <row r="1008" spans="6:26" s="35" customFormat="1" ht="12" outlineLevel="2" x14ac:dyDescent="0.2">
      <c r="F1008" s="36">
        <v>37</v>
      </c>
      <c r="G1008" s="37" t="s">
        <v>29</v>
      </c>
      <c r="H1008" s="38"/>
      <c r="I1008" s="38"/>
      <c r="J1008" s="39" t="s">
        <v>1194</v>
      </c>
      <c r="K1008" s="37" t="s">
        <v>425</v>
      </c>
      <c r="L1008" s="40">
        <v>1</v>
      </c>
      <c r="M1008" s="41">
        <v>0</v>
      </c>
      <c r="N1008" s="40">
        <f t="shared" si="92"/>
        <v>1</v>
      </c>
      <c r="O1008" s="95"/>
      <c r="P1008" s="42">
        <f t="shared" si="93"/>
        <v>0</v>
      </c>
      <c r="Q1008" s="43"/>
      <c r="R1008" s="44">
        <f t="shared" si="94"/>
        <v>0</v>
      </c>
      <c r="S1008" s="43"/>
      <c r="T1008" s="44">
        <f t="shared" si="95"/>
        <v>0</v>
      </c>
      <c r="U1008" s="42">
        <v>21</v>
      </c>
      <c r="V1008" s="42">
        <f t="shared" si="96"/>
        <v>0</v>
      </c>
      <c r="W1008" s="42">
        <f t="shared" si="97"/>
        <v>0</v>
      </c>
      <c r="X1008" s="39"/>
      <c r="Y1008" s="38" t="s">
        <v>1156</v>
      </c>
      <c r="Z1008" s="38" t="s">
        <v>1157</v>
      </c>
    </row>
    <row r="1009" spans="6:26" s="35" customFormat="1" ht="12" outlineLevel="2" x14ac:dyDescent="0.2">
      <c r="F1009" s="36">
        <v>38</v>
      </c>
      <c r="G1009" s="37" t="s">
        <v>29</v>
      </c>
      <c r="H1009" s="38"/>
      <c r="I1009" s="38"/>
      <c r="J1009" s="39" t="s">
        <v>1195</v>
      </c>
      <c r="K1009" s="37" t="s">
        <v>1196</v>
      </c>
      <c r="L1009" s="40">
        <v>2</v>
      </c>
      <c r="M1009" s="41">
        <v>0</v>
      </c>
      <c r="N1009" s="40">
        <f t="shared" si="92"/>
        <v>2</v>
      </c>
      <c r="O1009" s="95"/>
      <c r="P1009" s="42">
        <f t="shared" si="93"/>
        <v>0</v>
      </c>
      <c r="Q1009" s="43"/>
      <c r="R1009" s="44">
        <f t="shared" si="94"/>
        <v>0</v>
      </c>
      <c r="S1009" s="43"/>
      <c r="T1009" s="44">
        <f t="shared" si="95"/>
        <v>0</v>
      </c>
      <c r="U1009" s="42">
        <v>21</v>
      </c>
      <c r="V1009" s="42">
        <f t="shared" si="96"/>
        <v>0</v>
      </c>
      <c r="W1009" s="42">
        <f t="shared" si="97"/>
        <v>0</v>
      </c>
      <c r="X1009" s="39"/>
      <c r="Y1009" s="38" t="s">
        <v>1156</v>
      </c>
      <c r="Z1009" s="38" t="s">
        <v>1157</v>
      </c>
    </row>
    <row r="1010" spans="6:26" s="35" customFormat="1" ht="12" outlineLevel="2" x14ac:dyDescent="0.2">
      <c r="F1010" s="36">
        <v>39</v>
      </c>
      <c r="G1010" s="37" t="s">
        <v>29</v>
      </c>
      <c r="H1010" s="38"/>
      <c r="I1010" s="38"/>
      <c r="J1010" s="39" t="s">
        <v>1197</v>
      </c>
      <c r="K1010" s="37" t="s">
        <v>425</v>
      </c>
      <c r="L1010" s="40">
        <v>56</v>
      </c>
      <c r="M1010" s="41">
        <v>0</v>
      </c>
      <c r="N1010" s="40">
        <f t="shared" si="92"/>
        <v>56</v>
      </c>
      <c r="O1010" s="95"/>
      <c r="P1010" s="42">
        <f t="shared" si="93"/>
        <v>0</v>
      </c>
      <c r="Q1010" s="43"/>
      <c r="R1010" s="44">
        <f t="shared" si="94"/>
        <v>0</v>
      </c>
      <c r="S1010" s="43"/>
      <c r="T1010" s="44">
        <f t="shared" si="95"/>
        <v>0</v>
      </c>
      <c r="U1010" s="42">
        <v>21</v>
      </c>
      <c r="V1010" s="42">
        <f t="shared" si="96"/>
        <v>0</v>
      </c>
      <c r="W1010" s="42">
        <f t="shared" si="97"/>
        <v>0</v>
      </c>
      <c r="X1010" s="39"/>
      <c r="Y1010" s="38" t="s">
        <v>1156</v>
      </c>
      <c r="Z1010" s="38" t="s">
        <v>1157</v>
      </c>
    </row>
    <row r="1011" spans="6:26" s="35" customFormat="1" ht="12" outlineLevel="2" x14ac:dyDescent="0.2">
      <c r="F1011" s="36">
        <v>40</v>
      </c>
      <c r="G1011" s="37" t="s">
        <v>29</v>
      </c>
      <c r="H1011" s="38"/>
      <c r="I1011" s="38"/>
      <c r="J1011" s="39" t="s">
        <v>1198</v>
      </c>
      <c r="K1011" s="37" t="s">
        <v>425</v>
      </c>
      <c r="L1011" s="40">
        <v>2</v>
      </c>
      <c r="M1011" s="41">
        <v>0</v>
      </c>
      <c r="N1011" s="40">
        <f t="shared" si="92"/>
        <v>2</v>
      </c>
      <c r="O1011" s="95"/>
      <c r="P1011" s="42">
        <f t="shared" si="93"/>
        <v>0</v>
      </c>
      <c r="Q1011" s="43"/>
      <c r="R1011" s="44">
        <f t="shared" si="94"/>
        <v>0</v>
      </c>
      <c r="S1011" s="43"/>
      <c r="T1011" s="44">
        <f t="shared" si="95"/>
        <v>0</v>
      </c>
      <c r="U1011" s="42">
        <v>21</v>
      </c>
      <c r="V1011" s="42">
        <f t="shared" si="96"/>
        <v>0</v>
      </c>
      <c r="W1011" s="42">
        <f t="shared" si="97"/>
        <v>0</v>
      </c>
      <c r="X1011" s="39"/>
      <c r="Y1011" s="38" t="s">
        <v>1156</v>
      </c>
      <c r="Z1011" s="38" t="s">
        <v>1157</v>
      </c>
    </row>
    <row r="1012" spans="6:26" s="35" customFormat="1" ht="12" outlineLevel="2" x14ac:dyDescent="0.2">
      <c r="F1012" s="36">
        <v>41</v>
      </c>
      <c r="G1012" s="37" t="s">
        <v>29</v>
      </c>
      <c r="H1012" s="38"/>
      <c r="I1012" s="38"/>
      <c r="J1012" s="39" t="s">
        <v>1199</v>
      </c>
      <c r="K1012" s="37" t="s">
        <v>425</v>
      </c>
      <c r="L1012" s="40">
        <v>2</v>
      </c>
      <c r="M1012" s="41">
        <v>0</v>
      </c>
      <c r="N1012" s="40">
        <f t="shared" si="92"/>
        <v>2</v>
      </c>
      <c r="O1012" s="95"/>
      <c r="P1012" s="42">
        <f t="shared" si="93"/>
        <v>0</v>
      </c>
      <c r="Q1012" s="43"/>
      <c r="R1012" s="44">
        <f t="shared" si="94"/>
        <v>0</v>
      </c>
      <c r="S1012" s="43"/>
      <c r="T1012" s="44">
        <f t="shared" si="95"/>
        <v>0</v>
      </c>
      <c r="U1012" s="42">
        <v>21</v>
      </c>
      <c r="V1012" s="42">
        <f t="shared" si="96"/>
        <v>0</v>
      </c>
      <c r="W1012" s="42">
        <f t="shared" si="97"/>
        <v>0</v>
      </c>
      <c r="X1012" s="39"/>
      <c r="Y1012" s="38" t="s">
        <v>1156</v>
      </c>
      <c r="Z1012" s="38" t="s">
        <v>1157</v>
      </c>
    </row>
    <row r="1013" spans="6:26" s="35" customFormat="1" ht="12" outlineLevel="2" x14ac:dyDescent="0.2">
      <c r="F1013" s="36">
        <v>42</v>
      </c>
      <c r="G1013" s="37" t="s">
        <v>29</v>
      </c>
      <c r="H1013" s="38"/>
      <c r="I1013" s="38"/>
      <c r="J1013" s="39" t="s">
        <v>1200</v>
      </c>
      <c r="K1013" s="37" t="s">
        <v>425</v>
      </c>
      <c r="L1013" s="40">
        <v>2</v>
      </c>
      <c r="M1013" s="41">
        <v>0</v>
      </c>
      <c r="N1013" s="40">
        <f t="shared" si="92"/>
        <v>2</v>
      </c>
      <c r="O1013" s="95"/>
      <c r="P1013" s="42">
        <f t="shared" si="93"/>
        <v>0</v>
      </c>
      <c r="Q1013" s="43"/>
      <c r="R1013" s="44">
        <f t="shared" si="94"/>
        <v>0</v>
      </c>
      <c r="S1013" s="43"/>
      <c r="T1013" s="44">
        <f t="shared" si="95"/>
        <v>0</v>
      </c>
      <c r="U1013" s="42">
        <v>21</v>
      </c>
      <c r="V1013" s="42">
        <f t="shared" si="96"/>
        <v>0</v>
      </c>
      <c r="W1013" s="42">
        <f t="shared" si="97"/>
        <v>0</v>
      </c>
      <c r="X1013" s="39"/>
      <c r="Y1013" s="38" t="s">
        <v>1156</v>
      </c>
      <c r="Z1013" s="38" t="s">
        <v>1157</v>
      </c>
    </row>
    <row r="1014" spans="6:26" s="35" customFormat="1" ht="12" outlineLevel="2" x14ac:dyDescent="0.2">
      <c r="F1014" s="36">
        <v>43</v>
      </c>
      <c r="G1014" s="37" t="s">
        <v>29</v>
      </c>
      <c r="H1014" s="38"/>
      <c r="I1014" s="38"/>
      <c r="J1014" s="39" t="s">
        <v>1201</v>
      </c>
      <c r="K1014" s="37" t="s">
        <v>425</v>
      </c>
      <c r="L1014" s="40">
        <v>17</v>
      </c>
      <c r="M1014" s="41">
        <v>0</v>
      </c>
      <c r="N1014" s="40">
        <f t="shared" si="92"/>
        <v>17</v>
      </c>
      <c r="O1014" s="95"/>
      <c r="P1014" s="42">
        <f t="shared" si="93"/>
        <v>0</v>
      </c>
      <c r="Q1014" s="43"/>
      <c r="R1014" s="44">
        <f t="shared" si="94"/>
        <v>0</v>
      </c>
      <c r="S1014" s="43"/>
      <c r="T1014" s="44">
        <f t="shared" si="95"/>
        <v>0</v>
      </c>
      <c r="U1014" s="42">
        <v>21</v>
      </c>
      <c r="V1014" s="42">
        <f t="shared" si="96"/>
        <v>0</v>
      </c>
      <c r="W1014" s="42">
        <f t="shared" si="97"/>
        <v>0</v>
      </c>
      <c r="X1014" s="39"/>
      <c r="Y1014" s="38" t="s">
        <v>1156</v>
      </c>
      <c r="Z1014" s="38" t="s">
        <v>1157</v>
      </c>
    </row>
    <row r="1015" spans="6:26" s="35" customFormat="1" ht="12" outlineLevel="2" x14ac:dyDescent="0.2">
      <c r="F1015" s="36">
        <v>44</v>
      </c>
      <c r="G1015" s="37" t="s">
        <v>29</v>
      </c>
      <c r="H1015" s="38"/>
      <c r="I1015" s="38"/>
      <c r="J1015" s="39" t="s">
        <v>1202</v>
      </c>
      <c r="K1015" s="37" t="s">
        <v>425</v>
      </c>
      <c r="L1015" s="40">
        <v>26</v>
      </c>
      <c r="M1015" s="41">
        <v>0</v>
      </c>
      <c r="N1015" s="40">
        <f t="shared" si="92"/>
        <v>26</v>
      </c>
      <c r="O1015" s="95"/>
      <c r="P1015" s="42">
        <f t="shared" si="93"/>
        <v>0</v>
      </c>
      <c r="Q1015" s="43"/>
      <c r="R1015" s="44">
        <f t="shared" si="94"/>
        <v>0</v>
      </c>
      <c r="S1015" s="43"/>
      <c r="T1015" s="44">
        <f t="shared" si="95"/>
        <v>0</v>
      </c>
      <c r="U1015" s="42">
        <v>21</v>
      </c>
      <c r="V1015" s="42">
        <f t="shared" si="96"/>
        <v>0</v>
      </c>
      <c r="W1015" s="42">
        <f t="shared" si="97"/>
        <v>0</v>
      </c>
      <c r="X1015" s="39"/>
      <c r="Y1015" s="38" t="s">
        <v>1156</v>
      </c>
      <c r="Z1015" s="38" t="s">
        <v>1157</v>
      </c>
    </row>
    <row r="1016" spans="6:26" s="35" customFormat="1" ht="12" outlineLevel="2" x14ac:dyDescent="0.2">
      <c r="F1016" s="36">
        <v>45</v>
      </c>
      <c r="G1016" s="37" t="s">
        <v>29</v>
      </c>
      <c r="H1016" s="38"/>
      <c r="I1016" s="38"/>
      <c r="J1016" s="39" t="s">
        <v>1203</v>
      </c>
      <c r="K1016" s="37" t="s">
        <v>425</v>
      </c>
      <c r="L1016" s="40">
        <v>101</v>
      </c>
      <c r="M1016" s="41">
        <v>0</v>
      </c>
      <c r="N1016" s="40">
        <f t="shared" si="92"/>
        <v>101</v>
      </c>
      <c r="O1016" s="95"/>
      <c r="P1016" s="42">
        <f t="shared" si="93"/>
        <v>0</v>
      </c>
      <c r="Q1016" s="43"/>
      <c r="R1016" s="44">
        <f t="shared" si="94"/>
        <v>0</v>
      </c>
      <c r="S1016" s="43"/>
      <c r="T1016" s="44">
        <f t="shared" si="95"/>
        <v>0</v>
      </c>
      <c r="U1016" s="42">
        <v>21</v>
      </c>
      <c r="V1016" s="42">
        <f t="shared" si="96"/>
        <v>0</v>
      </c>
      <c r="W1016" s="42">
        <f t="shared" si="97"/>
        <v>0</v>
      </c>
      <c r="X1016" s="39"/>
      <c r="Y1016" s="38" t="s">
        <v>1156</v>
      </c>
      <c r="Z1016" s="38" t="s">
        <v>1157</v>
      </c>
    </row>
    <row r="1017" spans="6:26" s="35" customFormat="1" ht="12" outlineLevel="2" x14ac:dyDescent="0.2">
      <c r="F1017" s="36">
        <v>46</v>
      </c>
      <c r="G1017" s="37" t="s">
        <v>29</v>
      </c>
      <c r="H1017" s="38"/>
      <c r="I1017" s="38"/>
      <c r="J1017" s="39" t="s">
        <v>1204</v>
      </c>
      <c r="K1017" s="37" t="s">
        <v>425</v>
      </c>
      <c r="L1017" s="40">
        <v>2</v>
      </c>
      <c r="M1017" s="41">
        <v>0</v>
      </c>
      <c r="N1017" s="40">
        <f t="shared" si="92"/>
        <v>2</v>
      </c>
      <c r="O1017" s="95"/>
      <c r="P1017" s="42">
        <f t="shared" si="93"/>
        <v>0</v>
      </c>
      <c r="Q1017" s="43"/>
      <c r="R1017" s="44">
        <f t="shared" si="94"/>
        <v>0</v>
      </c>
      <c r="S1017" s="43"/>
      <c r="T1017" s="44">
        <f t="shared" si="95"/>
        <v>0</v>
      </c>
      <c r="U1017" s="42">
        <v>21</v>
      </c>
      <c r="V1017" s="42">
        <f t="shared" si="96"/>
        <v>0</v>
      </c>
      <c r="W1017" s="42">
        <f t="shared" si="97"/>
        <v>0</v>
      </c>
      <c r="X1017" s="39"/>
      <c r="Y1017" s="38" t="s">
        <v>1156</v>
      </c>
      <c r="Z1017" s="38" t="s">
        <v>1157</v>
      </c>
    </row>
    <row r="1018" spans="6:26" s="35" customFormat="1" ht="12" outlineLevel="2" x14ac:dyDescent="0.2">
      <c r="F1018" s="36">
        <v>47</v>
      </c>
      <c r="G1018" s="37" t="s">
        <v>29</v>
      </c>
      <c r="H1018" s="38"/>
      <c r="I1018" s="38"/>
      <c r="J1018" s="39" t="s">
        <v>1205</v>
      </c>
      <c r="K1018" s="37" t="s">
        <v>425</v>
      </c>
      <c r="L1018" s="40">
        <v>2</v>
      </c>
      <c r="M1018" s="41">
        <v>0</v>
      </c>
      <c r="N1018" s="40">
        <f t="shared" si="92"/>
        <v>2</v>
      </c>
      <c r="O1018" s="95"/>
      <c r="P1018" s="42">
        <f t="shared" si="93"/>
        <v>0</v>
      </c>
      <c r="Q1018" s="43"/>
      <c r="R1018" s="44">
        <f t="shared" si="94"/>
        <v>0</v>
      </c>
      <c r="S1018" s="43"/>
      <c r="T1018" s="44">
        <f t="shared" si="95"/>
        <v>0</v>
      </c>
      <c r="U1018" s="42">
        <v>21</v>
      </c>
      <c r="V1018" s="42">
        <f t="shared" si="96"/>
        <v>0</v>
      </c>
      <c r="W1018" s="42">
        <f t="shared" si="97"/>
        <v>0</v>
      </c>
      <c r="X1018" s="39"/>
      <c r="Y1018" s="38" t="s">
        <v>1156</v>
      </c>
      <c r="Z1018" s="38" t="s">
        <v>1157</v>
      </c>
    </row>
    <row r="1019" spans="6:26" s="35" customFormat="1" ht="12" outlineLevel="2" x14ac:dyDescent="0.2">
      <c r="F1019" s="36">
        <v>48</v>
      </c>
      <c r="G1019" s="37" t="s">
        <v>29</v>
      </c>
      <c r="H1019" s="38"/>
      <c r="I1019" s="38"/>
      <c r="J1019" s="39" t="s">
        <v>1206</v>
      </c>
      <c r="K1019" s="37" t="s">
        <v>425</v>
      </c>
      <c r="L1019" s="40">
        <v>1</v>
      </c>
      <c r="M1019" s="41">
        <v>0</v>
      </c>
      <c r="N1019" s="40">
        <f t="shared" si="92"/>
        <v>1</v>
      </c>
      <c r="O1019" s="95"/>
      <c r="P1019" s="42">
        <f t="shared" si="93"/>
        <v>0</v>
      </c>
      <c r="Q1019" s="43"/>
      <c r="R1019" s="44">
        <f t="shared" si="94"/>
        <v>0</v>
      </c>
      <c r="S1019" s="43"/>
      <c r="T1019" s="44">
        <f t="shared" si="95"/>
        <v>0</v>
      </c>
      <c r="U1019" s="42">
        <v>21</v>
      </c>
      <c r="V1019" s="42">
        <f t="shared" si="96"/>
        <v>0</v>
      </c>
      <c r="W1019" s="42">
        <f t="shared" si="97"/>
        <v>0</v>
      </c>
      <c r="X1019" s="39"/>
      <c r="Y1019" s="38" t="s">
        <v>1156</v>
      </c>
      <c r="Z1019" s="38" t="s">
        <v>1157</v>
      </c>
    </row>
    <row r="1020" spans="6:26" s="35" customFormat="1" ht="12" outlineLevel="2" x14ac:dyDescent="0.2">
      <c r="F1020" s="36">
        <v>49</v>
      </c>
      <c r="G1020" s="37" t="s">
        <v>29</v>
      </c>
      <c r="H1020" s="38"/>
      <c r="I1020" s="38"/>
      <c r="J1020" s="39" t="s">
        <v>1207</v>
      </c>
      <c r="K1020" s="37" t="s">
        <v>425</v>
      </c>
      <c r="L1020" s="40">
        <v>2</v>
      </c>
      <c r="M1020" s="41">
        <v>0</v>
      </c>
      <c r="N1020" s="40">
        <f t="shared" si="92"/>
        <v>2</v>
      </c>
      <c r="O1020" s="95"/>
      <c r="P1020" s="42">
        <f t="shared" si="93"/>
        <v>0</v>
      </c>
      <c r="Q1020" s="43"/>
      <c r="R1020" s="44">
        <f t="shared" si="94"/>
        <v>0</v>
      </c>
      <c r="S1020" s="43"/>
      <c r="T1020" s="44">
        <f t="shared" si="95"/>
        <v>0</v>
      </c>
      <c r="U1020" s="42">
        <v>21</v>
      </c>
      <c r="V1020" s="42">
        <f t="shared" si="96"/>
        <v>0</v>
      </c>
      <c r="W1020" s="42">
        <f t="shared" si="97"/>
        <v>0</v>
      </c>
      <c r="X1020" s="39"/>
      <c r="Y1020" s="38" t="s">
        <v>1156</v>
      </c>
      <c r="Z1020" s="38" t="s">
        <v>1157</v>
      </c>
    </row>
    <row r="1021" spans="6:26" s="35" customFormat="1" ht="12" outlineLevel="2" x14ac:dyDescent="0.2">
      <c r="F1021" s="36">
        <v>50</v>
      </c>
      <c r="G1021" s="37" t="s">
        <v>29</v>
      </c>
      <c r="H1021" s="38"/>
      <c r="I1021" s="38"/>
      <c r="J1021" s="39" t="s">
        <v>1208</v>
      </c>
      <c r="K1021" s="37" t="s">
        <v>425</v>
      </c>
      <c r="L1021" s="40">
        <v>3</v>
      </c>
      <c r="M1021" s="41">
        <v>0</v>
      </c>
      <c r="N1021" s="40">
        <f t="shared" si="92"/>
        <v>3</v>
      </c>
      <c r="O1021" s="95"/>
      <c r="P1021" s="42">
        <f t="shared" si="93"/>
        <v>0</v>
      </c>
      <c r="Q1021" s="43"/>
      <c r="R1021" s="44">
        <f t="shared" si="94"/>
        <v>0</v>
      </c>
      <c r="S1021" s="43"/>
      <c r="T1021" s="44">
        <f t="shared" si="95"/>
        <v>0</v>
      </c>
      <c r="U1021" s="42">
        <v>21</v>
      </c>
      <c r="V1021" s="42">
        <f t="shared" si="96"/>
        <v>0</v>
      </c>
      <c r="W1021" s="42">
        <f t="shared" si="97"/>
        <v>0</v>
      </c>
      <c r="X1021" s="39"/>
      <c r="Y1021" s="38" t="s">
        <v>1156</v>
      </c>
      <c r="Z1021" s="38" t="s">
        <v>1157</v>
      </c>
    </row>
    <row r="1022" spans="6:26" s="35" customFormat="1" ht="12" outlineLevel="2" x14ac:dyDescent="0.2">
      <c r="F1022" s="36">
        <v>51</v>
      </c>
      <c r="G1022" s="37" t="s">
        <v>29</v>
      </c>
      <c r="H1022" s="38"/>
      <c r="I1022" s="38"/>
      <c r="J1022" s="39" t="s">
        <v>1209</v>
      </c>
      <c r="K1022" s="37" t="s">
        <v>425</v>
      </c>
      <c r="L1022" s="40">
        <v>3</v>
      </c>
      <c r="M1022" s="41">
        <v>0</v>
      </c>
      <c r="N1022" s="40">
        <f t="shared" si="92"/>
        <v>3</v>
      </c>
      <c r="O1022" s="95"/>
      <c r="P1022" s="42">
        <f t="shared" si="93"/>
        <v>0</v>
      </c>
      <c r="Q1022" s="43"/>
      <c r="R1022" s="44">
        <f t="shared" si="94"/>
        <v>0</v>
      </c>
      <c r="S1022" s="43"/>
      <c r="T1022" s="44">
        <f t="shared" si="95"/>
        <v>0</v>
      </c>
      <c r="U1022" s="42">
        <v>21</v>
      </c>
      <c r="V1022" s="42">
        <f t="shared" si="96"/>
        <v>0</v>
      </c>
      <c r="W1022" s="42">
        <f t="shared" si="97"/>
        <v>0</v>
      </c>
      <c r="X1022" s="39"/>
      <c r="Y1022" s="38" t="s">
        <v>1156</v>
      </c>
      <c r="Z1022" s="38" t="s">
        <v>1157</v>
      </c>
    </row>
    <row r="1023" spans="6:26" s="35" customFormat="1" ht="24" outlineLevel="2" x14ac:dyDescent="0.2">
      <c r="F1023" s="36">
        <v>52</v>
      </c>
      <c r="G1023" s="37" t="s">
        <v>29</v>
      </c>
      <c r="H1023" s="38"/>
      <c r="I1023" s="38"/>
      <c r="J1023" s="39" t="s">
        <v>1433</v>
      </c>
      <c r="K1023" s="37" t="s">
        <v>425</v>
      </c>
      <c r="L1023" s="40">
        <v>42</v>
      </c>
      <c r="M1023" s="41">
        <v>0</v>
      </c>
      <c r="N1023" s="40">
        <f t="shared" si="92"/>
        <v>42</v>
      </c>
      <c r="O1023" s="95"/>
      <c r="P1023" s="42">
        <f t="shared" si="93"/>
        <v>0</v>
      </c>
      <c r="Q1023" s="43"/>
      <c r="R1023" s="44">
        <f t="shared" si="94"/>
        <v>0</v>
      </c>
      <c r="S1023" s="43"/>
      <c r="T1023" s="44">
        <f t="shared" si="95"/>
        <v>0</v>
      </c>
      <c r="U1023" s="42">
        <v>21</v>
      </c>
      <c r="V1023" s="42">
        <f t="shared" si="96"/>
        <v>0</v>
      </c>
      <c r="W1023" s="42">
        <f t="shared" si="97"/>
        <v>0</v>
      </c>
      <c r="X1023" s="39"/>
      <c r="Y1023" s="38" t="s">
        <v>1156</v>
      </c>
      <c r="Z1023" s="38" t="s">
        <v>1157</v>
      </c>
    </row>
    <row r="1024" spans="6:26" s="35" customFormat="1" ht="24" outlineLevel="2" x14ac:dyDescent="0.2">
      <c r="F1024" s="36">
        <v>53</v>
      </c>
      <c r="G1024" s="37" t="s">
        <v>29</v>
      </c>
      <c r="H1024" s="38"/>
      <c r="I1024" s="38"/>
      <c r="J1024" s="39" t="s">
        <v>1434</v>
      </c>
      <c r="K1024" s="37" t="s">
        <v>425</v>
      </c>
      <c r="L1024" s="40">
        <v>9</v>
      </c>
      <c r="M1024" s="41">
        <v>0</v>
      </c>
      <c r="N1024" s="40">
        <f t="shared" si="92"/>
        <v>9</v>
      </c>
      <c r="O1024" s="95"/>
      <c r="P1024" s="42">
        <f t="shared" si="93"/>
        <v>0</v>
      </c>
      <c r="Q1024" s="43"/>
      <c r="R1024" s="44">
        <f t="shared" si="94"/>
        <v>0</v>
      </c>
      <c r="S1024" s="43"/>
      <c r="T1024" s="44">
        <f t="shared" si="95"/>
        <v>0</v>
      </c>
      <c r="U1024" s="42">
        <v>21</v>
      </c>
      <c r="V1024" s="42">
        <f t="shared" si="96"/>
        <v>0</v>
      </c>
      <c r="W1024" s="42">
        <f t="shared" si="97"/>
        <v>0</v>
      </c>
      <c r="X1024" s="39"/>
      <c r="Y1024" s="38" t="s">
        <v>1156</v>
      </c>
      <c r="Z1024" s="38" t="s">
        <v>1157</v>
      </c>
    </row>
    <row r="1025" spans="6:26" s="35" customFormat="1" ht="24" outlineLevel="2" x14ac:dyDescent="0.2">
      <c r="F1025" s="36">
        <v>54</v>
      </c>
      <c r="G1025" s="37" t="s">
        <v>29</v>
      </c>
      <c r="H1025" s="38"/>
      <c r="I1025" s="38"/>
      <c r="J1025" s="39" t="s">
        <v>1435</v>
      </c>
      <c r="K1025" s="37" t="s">
        <v>425</v>
      </c>
      <c r="L1025" s="40">
        <v>14</v>
      </c>
      <c r="M1025" s="41">
        <v>0</v>
      </c>
      <c r="N1025" s="40">
        <f t="shared" si="92"/>
        <v>14</v>
      </c>
      <c r="O1025" s="95"/>
      <c r="P1025" s="42">
        <f t="shared" si="93"/>
        <v>0</v>
      </c>
      <c r="Q1025" s="43"/>
      <c r="R1025" s="44">
        <f t="shared" si="94"/>
        <v>0</v>
      </c>
      <c r="S1025" s="43"/>
      <c r="T1025" s="44">
        <f t="shared" si="95"/>
        <v>0</v>
      </c>
      <c r="U1025" s="42">
        <v>21</v>
      </c>
      <c r="V1025" s="42">
        <f t="shared" si="96"/>
        <v>0</v>
      </c>
      <c r="W1025" s="42">
        <f t="shared" si="97"/>
        <v>0</v>
      </c>
      <c r="X1025" s="39"/>
      <c r="Y1025" s="38" t="s">
        <v>1156</v>
      </c>
      <c r="Z1025" s="38" t="s">
        <v>1157</v>
      </c>
    </row>
    <row r="1026" spans="6:26" s="35" customFormat="1" ht="24" outlineLevel="2" x14ac:dyDescent="0.2">
      <c r="F1026" s="36">
        <v>55</v>
      </c>
      <c r="G1026" s="37" t="s">
        <v>29</v>
      </c>
      <c r="H1026" s="38"/>
      <c r="I1026" s="38"/>
      <c r="J1026" s="39" t="s">
        <v>1436</v>
      </c>
      <c r="K1026" s="37" t="s">
        <v>425</v>
      </c>
      <c r="L1026" s="40">
        <v>14</v>
      </c>
      <c r="M1026" s="41">
        <v>0</v>
      </c>
      <c r="N1026" s="40">
        <f t="shared" si="92"/>
        <v>14</v>
      </c>
      <c r="O1026" s="95"/>
      <c r="P1026" s="42">
        <f t="shared" si="93"/>
        <v>0</v>
      </c>
      <c r="Q1026" s="43"/>
      <c r="R1026" s="44">
        <f t="shared" si="94"/>
        <v>0</v>
      </c>
      <c r="S1026" s="43"/>
      <c r="T1026" s="44">
        <f t="shared" si="95"/>
        <v>0</v>
      </c>
      <c r="U1026" s="42">
        <v>21</v>
      </c>
      <c r="V1026" s="42">
        <f t="shared" si="96"/>
        <v>0</v>
      </c>
      <c r="W1026" s="42">
        <f t="shared" si="97"/>
        <v>0</v>
      </c>
      <c r="X1026" s="39"/>
      <c r="Y1026" s="38" t="s">
        <v>1156</v>
      </c>
      <c r="Z1026" s="38" t="s">
        <v>1157</v>
      </c>
    </row>
    <row r="1027" spans="6:26" s="35" customFormat="1" ht="24" outlineLevel="2" x14ac:dyDescent="0.2">
      <c r="F1027" s="36">
        <v>56</v>
      </c>
      <c r="G1027" s="37" t="s">
        <v>29</v>
      </c>
      <c r="H1027" s="38"/>
      <c r="I1027" s="38"/>
      <c r="J1027" s="39" t="s">
        <v>1437</v>
      </c>
      <c r="K1027" s="37" t="s">
        <v>425</v>
      </c>
      <c r="L1027" s="40">
        <v>15</v>
      </c>
      <c r="M1027" s="41">
        <v>0</v>
      </c>
      <c r="N1027" s="40">
        <f t="shared" si="92"/>
        <v>15</v>
      </c>
      <c r="O1027" s="95"/>
      <c r="P1027" s="42">
        <f t="shared" si="93"/>
        <v>0</v>
      </c>
      <c r="Q1027" s="43"/>
      <c r="R1027" s="44">
        <f t="shared" si="94"/>
        <v>0</v>
      </c>
      <c r="S1027" s="43"/>
      <c r="T1027" s="44">
        <f t="shared" si="95"/>
        <v>0</v>
      </c>
      <c r="U1027" s="42">
        <v>21</v>
      </c>
      <c r="V1027" s="42">
        <f t="shared" si="96"/>
        <v>0</v>
      </c>
      <c r="W1027" s="42">
        <f t="shared" si="97"/>
        <v>0</v>
      </c>
      <c r="X1027" s="39"/>
      <c r="Y1027" s="38" t="s">
        <v>1156</v>
      </c>
      <c r="Z1027" s="38" t="s">
        <v>1157</v>
      </c>
    </row>
    <row r="1028" spans="6:26" s="35" customFormat="1" ht="24" outlineLevel="2" x14ac:dyDescent="0.2">
      <c r="F1028" s="36">
        <v>57</v>
      </c>
      <c r="G1028" s="37" t="s">
        <v>29</v>
      </c>
      <c r="H1028" s="38"/>
      <c r="I1028" s="38"/>
      <c r="J1028" s="39" t="s">
        <v>1438</v>
      </c>
      <c r="K1028" s="37" t="s">
        <v>425</v>
      </c>
      <c r="L1028" s="40">
        <v>2</v>
      </c>
      <c r="M1028" s="41">
        <v>0</v>
      </c>
      <c r="N1028" s="40">
        <f t="shared" si="92"/>
        <v>2</v>
      </c>
      <c r="O1028" s="95"/>
      <c r="P1028" s="42">
        <f t="shared" si="93"/>
        <v>0</v>
      </c>
      <c r="Q1028" s="43"/>
      <c r="R1028" s="44">
        <f t="shared" si="94"/>
        <v>0</v>
      </c>
      <c r="S1028" s="43"/>
      <c r="T1028" s="44">
        <f t="shared" si="95"/>
        <v>0</v>
      </c>
      <c r="U1028" s="42">
        <v>21</v>
      </c>
      <c r="V1028" s="42">
        <f t="shared" si="96"/>
        <v>0</v>
      </c>
      <c r="W1028" s="42">
        <f t="shared" si="97"/>
        <v>0</v>
      </c>
      <c r="X1028" s="39"/>
      <c r="Y1028" s="38" t="s">
        <v>1156</v>
      </c>
      <c r="Z1028" s="38" t="s">
        <v>1157</v>
      </c>
    </row>
    <row r="1029" spans="6:26" s="35" customFormat="1" ht="12" outlineLevel="2" x14ac:dyDescent="0.2">
      <c r="F1029" s="36">
        <v>58</v>
      </c>
      <c r="G1029" s="37" t="s">
        <v>29</v>
      </c>
      <c r="H1029" s="38"/>
      <c r="I1029" s="38"/>
      <c r="J1029" s="39" t="s">
        <v>1210</v>
      </c>
      <c r="K1029" s="37" t="s">
        <v>425</v>
      </c>
      <c r="L1029" s="40">
        <v>23</v>
      </c>
      <c r="M1029" s="41">
        <v>0</v>
      </c>
      <c r="N1029" s="40">
        <f t="shared" si="92"/>
        <v>23</v>
      </c>
      <c r="O1029" s="95"/>
      <c r="P1029" s="42">
        <f t="shared" si="93"/>
        <v>0</v>
      </c>
      <c r="Q1029" s="43"/>
      <c r="R1029" s="44">
        <f t="shared" si="94"/>
        <v>0</v>
      </c>
      <c r="S1029" s="43"/>
      <c r="T1029" s="44">
        <f t="shared" si="95"/>
        <v>0</v>
      </c>
      <c r="U1029" s="42">
        <v>21</v>
      </c>
      <c r="V1029" s="42">
        <f t="shared" si="96"/>
        <v>0</v>
      </c>
      <c r="W1029" s="42">
        <f t="shared" si="97"/>
        <v>0</v>
      </c>
      <c r="X1029" s="39"/>
      <c r="Y1029" s="38" t="s">
        <v>1156</v>
      </c>
      <c r="Z1029" s="38" t="s">
        <v>1157</v>
      </c>
    </row>
    <row r="1030" spans="6:26" s="35" customFormat="1" ht="12" outlineLevel="2" x14ac:dyDescent="0.2">
      <c r="F1030" s="36">
        <v>59</v>
      </c>
      <c r="G1030" s="37" t="s">
        <v>29</v>
      </c>
      <c r="H1030" s="38"/>
      <c r="I1030" s="38"/>
      <c r="J1030" s="39" t="s">
        <v>1211</v>
      </c>
      <c r="K1030" s="37" t="s">
        <v>425</v>
      </c>
      <c r="L1030" s="40">
        <v>22</v>
      </c>
      <c r="M1030" s="41">
        <v>0</v>
      </c>
      <c r="N1030" s="40">
        <f t="shared" si="92"/>
        <v>22</v>
      </c>
      <c r="O1030" s="95"/>
      <c r="P1030" s="42">
        <f t="shared" si="93"/>
        <v>0</v>
      </c>
      <c r="Q1030" s="43"/>
      <c r="R1030" s="44">
        <f t="shared" si="94"/>
        <v>0</v>
      </c>
      <c r="S1030" s="43"/>
      <c r="T1030" s="44">
        <f t="shared" si="95"/>
        <v>0</v>
      </c>
      <c r="U1030" s="42">
        <v>21</v>
      </c>
      <c r="V1030" s="42">
        <f t="shared" si="96"/>
        <v>0</v>
      </c>
      <c r="W1030" s="42">
        <f t="shared" si="97"/>
        <v>0</v>
      </c>
      <c r="X1030" s="39"/>
      <c r="Y1030" s="38" t="s">
        <v>1156</v>
      </c>
      <c r="Z1030" s="38" t="s">
        <v>1157</v>
      </c>
    </row>
    <row r="1031" spans="6:26" s="35" customFormat="1" ht="12" outlineLevel="2" x14ac:dyDescent="0.2">
      <c r="F1031" s="36">
        <v>60</v>
      </c>
      <c r="G1031" s="37" t="s">
        <v>29</v>
      </c>
      <c r="H1031" s="38"/>
      <c r="I1031" s="38"/>
      <c r="J1031" s="39" t="s">
        <v>1212</v>
      </c>
      <c r="K1031" s="37" t="s">
        <v>425</v>
      </c>
      <c r="L1031" s="40">
        <v>8</v>
      </c>
      <c r="M1031" s="41">
        <v>0</v>
      </c>
      <c r="N1031" s="40">
        <f t="shared" si="92"/>
        <v>8</v>
      </c>
      <c r="O1031" s="95"/>
      <c r="P1031" s="42">
        <f t="shared" si="93"/>
        <v>0</v>
      </c>
      <c r="Q1031" s="43"/>
      <c r="R1031" s="44">
        <f t="shared" si="94"/>
        <v>0</v>
      </c>
      <c r="S1031" s="43"/>
      <c r="T1031" s="44">
        <f t="shared" si="95"/>
        <v>0</v>
      </c>
      <c r="U1031" s="42">
        <v>21</v>
      </c>
      <c r="V1031" s="42">
        <f t="shared" si="96"/>
        <v>0</v>
      </c>
      <c r="W1031" s="42">
        <f t="shared" si="97"/>
        <v>0</v>
      </c>
      <c r="X1031" s="39"/>
      <c r="Y1031" s="38" t="s">
        <v>1156</v>
      </c>
      <c r="Z1031" s="38" t="s">
        <v>1157</v>
      </c>
    </row>
    <row r="1032" spans="6:26" s="35" customFormat="1" ht="12" outlineLevel="2" x14ac:dyDescent="0.2">
      <c r="F1032" s="36">
        <v>61</v>
      </c>
      <c r="G1032" s="37" t="s">
        <v>29</v>
      </c>
      <c r="H1032" s="38"/>
      <c r="I1032" s="38"/>
      <c r="J1032" s="39" t="s">
        <v>1213</v>
      </c>
      <c r="K1032" s="37" t="s">
        <v>425</v>
      </c>
      <c r="L1032" s="40">
        <v>3</v>
      </c>
      <c r="M1032" s="41">
        <v>0</v>
      </c>
      <c r="N1032" s="40">
        <f t="shared" si="92"/>
        <v>3</v>
      </c>
      <c r="O1032" s="95"/>
      <c r="P1032" s="42">
        <f t="shared" si="93"/>
        <v>0</v>
      </c>
      <c r="Q1032" s="43"/>
      <c r="R1032" s="44">
        <f t="shared" si="94"/>
        <v>0</v>
      </c>
      <c r="S1032" s="43"/>
      <c r="T1032" s="44">
        <f t="shared" si="95"/>
        <v>0</v>
      </c>
      <c r="U1032" s="42">
        <v>21</v>
      </c>
      <c r="V1032" s="42">
        <f t="shared" si="96"/>
        <v>0</v>
      </c>
      <c r="W1032" s="42">
        <f t="shared" si="97"/>
        <v>0</v>
      </c>
      <c r="X1032" s="39"/>
      <c r="Y1032" s="38" t="s">
        <v>1156</v>
      </c>
      <c r="Z1032" s="38" t="s">
        <v>1157</v>
      </c>
    </row>
    <row r="1033" spans="6:26" s="35" customFormat="1" ht="12" outlineLevel="2" x14ac:dyDescent="0.2">
      <c r="F1033" s="36">
        <v>62</v>
      </c>
      <c r="G1033" s="37" t="s">
        <v>29</v>
      </c>
      <c r="H1033" s="38"/>
      <c r="I1033" s="38"/>
      <c r="J1033" s="39" t="s">
        <v>1214</v>
      </c>
      <c r="K1033" s="37" t="s">
        <v>425</v>
      </c>
      <c r="L1033" s="40">
        <v>6</v>
      </c>
      <c r="M1033" s="41">
        <v>0</v>
      </c>
      <c r="N1033" s="40">
        <f t="shared" si="92"/>
        <v>6</v>
      </c>
      <c r="O1033" s="95"/>
      <c r="P1033" s="42">
        <f t="shared" si="93"/>
        <v>0</v>
      </c>
      <c r="Q1033" s="43"/>
      <c r="R1033" s="44">
        <f t="shared" si="94"/>
        <v>0</v>
      </c>
      <c r="S1033" s="43"/>
      <c r="T1033" s="44">
        <f t="shared" si="95"/>
        <v>0</v>
      </c>
      <c r="U1033" s="42">
        <v>21</v>
      </c>
      <c r="V1033" s="42">
        <f t="shared" si="96"/>
        <v>0</v>
      </c>
      <c r="W1033" s="42">
        <f t="shared" si="97"/>
        <v>0</v>
      </c>
      <c r="X1033" s="39"/>
      <c r="Y1033" s="38" t="s">
        <v>1156</v>
      </c>
      <c r="Z1033" s="38" t="s">
        <v>1157</v>
      </c>
    </row>
    <row r="1034" spans="6:26" s="35" customFormat="1" ht="12" outlineLevel="2" x14ac:dyDescent="0.2">
      <c r="F1034" s="36">
        <v>63</v>
      </c>
      <c r="G1034" s="37" t="s">
        <v>29</v>
      </c>
      <c r="H1034" s="38"/>
      <c r="I1034" s="38"/>
      <c r="J1034" s="39" t="s">
        <v>1215</v>
      </c>
      <c r="K1034" s="37" t="s">
        <v>425</v>
      </c>
      <c r="L1034" s="40">
        <v>8</v>
      </c>
      <c r="M1034" s="41">
        <v>0</v>
      </c>
      <c r="N1034" s="40">
        <f t="shared" si="92"/>
        <v>8</v>
      </c>
      <c r="O1034" s="95"/>
      <c r="P1034" s="42">
        <f t="shared" si="93"/>
        <v>0</v>
      </c>
      <c r="Q1034" s="43"/>
      <c r="R1034" s="44">
        <f t="shared" si="94"/>
        <v>0</v>
      </c>
      <c r="S1034" s="43"/>
      <c r="T1034" s="44">
        <f t="shared" si="95"/>
        <v>0</v>
      </c>
      <c r="U1034" s="42">
        <v>21</v>
      </c>
      <c r="V1034" s="42">
        <f t="shared" si="96"/>
        <v>0</v>
      </c>
      <c r="W1034" s="42">
        <f t="shared" si="97"/>
        <v>0</v>
      </c>
      <c r="X1034" s="39"/>
      <c r="Y1034" s="38" t="s">
        <v>1156</v>
      </c>
      <c r="Z1034" s="38" t="s">
        <v>1157</v>
      </c>
    </row>
    <row r="1035" spans="6:26" s="64" customFormat="1" ht="12" outlineLevel="2" x14ac:dyDescent="0.2">
      <c r="F1035" s="65">
        <v>76</v>
      </c>
      <c r="G1035" s="66" t="s">
        <v>29</v>
      </c>
      <c r="H1035" s="67"/>
      <c r="I1035" s="67"/>
      <c r="J1035" s="68" t="s">
        <v>1216</v>
      </c>
      <c r="K1035" s="66"/>
      <c r="L1035" s="69"/>
      <c r="M1035" s="70"/>
      <c r="N1035" s="69"/>
      <c r="O1035" s="70"/>
      <c r="P1035" s="71">
        <f>SUM(P1036:P1050)</f>
        <v>0</v>
      </c>
      <c r="Q1035" s="72"/>
      <c r="R1035" s="73"/>
      <c r="S1035" s="72"/>
      <c r="T1035" s="73"/>
      <c r="U1035" s="71"/>
      <c r="V1035" s="71">
        <f>SUM(V1036:V1050)</f>
        <v>0</v>
      </c>
      <c r="W1035" s="71">
        <f>SUM(W1036:W1050)</f>
        <v>0</v>
      </c>
      <c r="X1035" s="68"/>
      <c r="Y1035" s="67" t="s">
        <v>1156</v>
      </c>
      <c r="Z1035" s="67" t="s">
        <v>1157</v>
      </c>
    </row>
    <row r="1036" spans="6:26" s="35" customFormat="1" ht="12" outlineLevel="2" x14ac:dyDescent="0.2">
      <c r="F1036" s="36">
        <v>77</v>
      </c>
      <c r="G1036" s="37" t="s">
        <v>29</v>
      </c>
      <c r="H1036" s="38"/>
      <c r="I1036" s="38"/>
      <c r="J1036" s="39" t="s">
        <v>1217</v>
      </c>
      <c r="K1036" s="37" t="s">
        <v>60</v>
      </c>
      <c r="L1036" s="40">
        <v>440</v>
      </c>
      <c r="M1036" s="41">
        <v>0</v>
      </c>
      <c r="N1036" s="40">
        <f t="shared" ref="N1036:N1099" si="98">L1036*(1+M1036/100)</f>
        <v>440</v>
      </c>
      <c r="O1036" s="95"/>
      <c r="P1036" s="42">
        <f t="shared" ref="P1036:P1099" si="99">N1036*O1036</f>
        <v>0</v>
      </c>
      <c r="Q1036" s="43"/>
      <c r="R1036" s="44">
        <f t="shared" ref="R1036:R1099" si="100">N1036*Q1036</f>
        <v>0</v>
      </c>
      <c r="S1036" s="43"/>
      <c r="T1036" s="44">
        <f t="shared" ref="T1036:T1099" si="101">N1036*S1036</f>
        <v>0</v>
      </c>
      <c r="U1036" s="42">
        <v>21</v>
      </c>
      <c r="V1036" s="42">
        <f t="shared" ref="V1036:V1099" si="102">P1036*(U1036/100)</f>
        <v>0</v>
      </c>
      <c r="W1036" s="42">
        <f t="shared" ref="W1036:W1099" si="103">P1036+V1036</f>
        <v>0</v>
      </c>
      <c r="X1036" s="39"/>
      <c r="Y1036" s="38" t="s">
        <v>1156</v>
      </c>
      <c r="Z1036" s="38" t="s">
        <v>1157</v>
      </c>
    </row>
    <row r="1037" spans="6:26" s="35" customFormat="1" ht="12" outlineLevel="2" x14ac:dyDescent="0.2">
      <c r="F1037" s="36">
        <v>78</v>
      </c>
      <c r="G1037" s="37" t="s">
        <v>29</v>
      </c>
      <c r="H1037" s="38"/>
      <c r="I1037" s="38"/>
      <c r="J1037" s="39" t="s">
        <v>1218</v>
      </c>
      <c r="K1037" s="37" t="s">
        <v>60</v>
      </c>
      <c r="L1037" s="40">
        <v>1550</v>
      </c>
      <c r="M1037" s="41">
        <v>0</v>
      </c>
      <c r="N1037" s="40">
        <f t="shared" si="98"/>
        <v>1550</v>
      </c>
      <c r="O1037" s="95"/>
      <c r="P1037" s="42">
        <f t="shared" si="99"/>
        <v>0</v>
      </c>
      <c r="Q1037" s="43"/>
      <c r="R1037" s="44">
        <f t="shared" si="100"/>
        <v>0</v>
      </c>
      <c r="S1037" s="43"/>
      <c r="T1037" s="44">
        <f t="shared" si="101"/>
        <v>0</v>
      </c>
      <c r="U1037" s="42">
        <v>21</v>
      </c>
      <c r="V1037" s="42">
        <f t="shared" si="102"/>
        <v>0</v>
      </c>
      <c r="W1037" s="42">
        <f t="shared" si="103"/>
        <v>0</v>
      </c>
      <c r="X1037" s="39"/>
      <c r="Y1037" s="38" t="s">
        <v>1156</v>
      </c>
      <c r="Z1037" s="38" t="s">
        <v>1157</v>
      </c>
    </row>
    <row r="1038" spans="6:26" s="35" customFormat="1" ht="12" outlineLevel="2" x14ac:dyDescent="0.2">
      <c r="F1038" s="36">
        <v>79</v>
      </c>
      <c r="G1038" s="37" t="s">
        <v>29</v>
      </c>
      <c r="H1038" s="38"/>
      <c r="I1038" s="38"/>
      <c r="J1038" s="39" t="s">
        <v>1219</v>
      </c>
      <c r="K1038" s="37" t="s">
        <v>60</v>
      </c>
      <c r="L1038" s="40">
        <v>1620</v>
      </c>
      <c r="M1038" s="41">
        <v>0</v>
      </c>
      <c r="N1038" s="40">
        <f t="shared" si="98"/>
        <v>1620</v>
      </c>
      <c r="O1038" s="95"/>
      <c r="P1038" s="42">
        <f t="shared" si="99"/>
        <v>0</v>
      </c>
      <c r="Q1038" s="43"/>
      <c r="R1038" s="44">
        <f t="shared" si="100"/>
        <v>0</v>
      </c>
      <c r="S1038" s="43"/>
      <c r="T1038" s="44">
        <f t="shared" si="101"/>
        <v>0</v>
      </c>
      <c r="U1038" s="42">
        <v>21</v>
      </c>
      <c r="V1038" s="42">
        <f t="shared" si="102"/>
        <v>0</v>
      </c>
      <c r="W1038" s="42">
        <f t="shared" si="103"/>
        <v>0</v>
      </c>
      <c r="X1038" s="39"/>
      <c r="Y1038" s="38" t="s">
        <v>1156</v>
      </c>
      <c r="Z1038" s="38" t="s">
        <v>1157</v>
      </c>
    </row>
    <row r="1039" spans="6:26" s="35" customFormat="1" ht="12" outlineLevel="2" x14ac:dyDescent="0.2">
      <c r="F1039" s="36">
        <v>80</v>
      </c>
      <c r="G1039" s="37" t="s">
        <v>29</v>
      </c>
      <c r="H1039" s="38"/>
      <c r="I1039" s="38"/>
      <c r="J1039" s="39" t="s">
        <v>1220</v>
      </c>
      <c r="K1039" s="37" t="s">
        <v>60</v>
      </c>
      <c r="L1039" s="40">
        <v>55</v>
      </c>
      <c r="M1039" s="41">
        <v>0</v>
      </c>
      <c r="N1039" s="40">
        <f t="shared" si="98"/>
        <v>55</v>
      </c>
      <c r="O1039" s="95"/>
      <c r="P1039" s="42">
        <f t="shared" si="99"/>
        <v>0</v>
      </c>
      <c r="Q1039" s="43"/>
      <c r="R1039" s="44">
        <f t="shared" si="100"/>
        <v>0</v>
      </c>
      <c r="S1039" s="43"/>
      <c r="T1039" s="44">
        <f t="shared" si="101"/>
        <v>0</v>
      </c>
      <c r="U1039" s="42">
        <v>21</v>
      </c>
      <c r="V1039" s="42">
        <f t="shared" si="102"/>
        <v>0</v>
      </c>
      <c r="W1039" s="42">
        <f t="shared" si="103"/>
        <v>0</v>
      </c>
      <c r="X1039" s="39"/>
      <c r="Y1039" s="38" t="s">
        <v>1156</v>
      </c>
      <c r="Z1039" s="38" t="s">
        <v>1157</v>
      </c>
    </row>
    <row r="1040" spans="6:26" s="35" customFormat="1" ht="12" outlineLevel="2" x14ac:dyDescent="0.2">
      <c r="F1040" s="36">
        <v>81</v>
      </c>
      <c r="G1040" s="37" t="s">
        <v>29</v>
      </c>
      <c r="H1040" s="38"/>
      <c r="I1040" s="38"/>
      <c r="J1040" s="39" t="s">
        <v>1221</v>
      </c>
      <c r="K1040" s="37" t="s">
        <v>60</v>
      </c>
      <c r="L1040" s="40">
        <v>130</v>
      </c>
      <c r="M1040" s="41">
        <v>0</v>
      </c>
      <c r="N1040" s="40">
        <f t="shared" si="98"/>
        <v>130</v>
      </c>
      <c r="O1040" s="95"/>
      <c r="P1040" s="42">
        <f t="shared" si="99"/>
        <v>0</v>
      </c>
      <c r="Q1040" s="43"/>
      <c r="R1040" s="44">
        <f t="shared" si="100"/>
        <v>0</v>
      </c>
      <c r="S1040" s="43"/>
      <c r="T1040" s="44">
        <f t="shared" si="101"/>
        <v>0</v>
      </c>
      <c r="U1040" s="42">
        <v>21</v>
      </c>
      <c r="V1040" s="42">
        <f t="shared" si="102"/>
        <v>0</v>
      </c>
      <c r="W1040" s="42">
        <f t="shared" si="103"/>
        <v>0</v>
      </c>
      <c r="X1040" s="39"/>
      <c r="Y1040" s="38" t="s">
        <v>1156</v>
      </c>
      <c r="Z1040" s="38" t="s">
        <v>1157</v>
      </c>
    </row>
    <row r="1041" spans="6:26" s="35" customFormat="1" ht="12" outlineLevel="2" x14ac:dyDescent="0.2">
      <c r="F1041" s="36">
        <v>82</v>
      </c>
      <c r="G1041" s="37" t="s">
        <v>29</v>
      </c>
      <c r="H1041" s="38"/>
      <c r="I1041" s="38"/>
      <c r="J1041" s="39" t="s">
        <v>1222</v>
      </c>
      <c r="K1041" s="37" t="s">
        <v>60</v>
      </c>
      <c r="L1041" s="40">
        <v>95</v>
      </c>
      <c r="M1041" s="41">
        <v>0</v>
      </c>
      <c r="N1041" s="40">
        <f t="shared" si="98"/>
        <v>95</v>
      </c>
      <c r="O1041" s="95"/>
      <c r="P1041" s="42">
        <f t="shared" si="99"/>
        <v>0</v>
      </c>
      <c r="Q1041" s="43"/>
      <c r="R1041" s="44">
        <f t="shared" si="100"/>
        <v>0</v>
      </c>
      <c r="S1041" s="43"/>
      <c r="T1041" s="44">
        <f t="shared" si="101"/>
        <v>0</v>
      </c>
      <c r="U1041" s="42">
        <v>21</v>
      </c>
      <c r="V1041" s="42">
        <f t="shared" si="102"/>
        <v>0</v>
      </c>
      <c r="W1041" s="42">
        <f t="shared" si="103"/>
        <v>0</v>
      </c>
      <c r="X1041" s="39"/>
      <c r="Y1041" s="38" t="s">
        <v>1156</v>
      </c>
      <c r="Z1041" s="38" t="s">
        <v>1157</v>
      </c>
    </row>
    <row r="1042" spans="6:26" s="35" customFormat="1" ht="12" outlineLevel="2" x14ac:dyDescent="0.2">
      <c r="F1042" s="36">
        <v>83</v>
      </c>
      <c r="G1042" s="37" t="s">
        <v>29</v>
      </c>
      <c r="H1042" s="38"/>
      <c r="I1042" s="38"/>
      <c r="J1042" s="39" t="s">
        <v>1223</v>
      </c>
      <c r="K1042" s="37" t="s">
        <v>60</v>
      </c>
      <c r="L1042" s="40">
        <v>220</v>
      </c>
      <c r="M1042" s="41">
        <v>0</v>
      </c>
      <c r="N1042" s="40">
        <f t="shared" si="98"/>
        <v>220</v>
      </c>
      <c r="O1042" s="95"/>
      <c r="P1042" s="42">
        <f t="shared" si="99"/>
        <v>0</v>
      </c>
      <c r="Q1042" s="43"/>
      <c r="R1042" s="44">
        <f t="shared" si="100"/>
        <v>0</v>
      </c>
      <c r="S1042" s="43"/>
      <c r="T1042" s="44">
        <f t="shared" si="101"/>
        <v>0</v>
      </c>
      <c r="U1042" s="42">
        <v>21</v>
      </c>
      <c r="V1042" s="42">
        <f t="shared" si="102"/>
        <v>0</v>
      </c>
      <c r="W1042" s="42">
        <f t="shared" si="103"/>
        <v>0</v>
      </c>
      <c r="X1042" s="39"/>
      <c r="Y1042" s="38" t="s">
        <v>1156</v>
      </c>
      <c r="Z1042" s="38" t="s">
        <v>1157</v>
      </c>
    </row>
    <row r="1043" spans="6:26" s="35" customFormat="1" ht="12" outlineLevel="2" x14ac:dyDescent="0.2">
      <c r="F1043" s="36">
        <v>84</v>
      </c>
      <c r="G1043" s="37" t="s">
        <v>29</v>
      </c>
      <c r="H1043" s="38"/>
      <c r="I1043" s="38"/>
      <c r="J1043" s="39" t="s">
        <v>1224</v>
      </c>
      <c r="K1043" s="37" t="s">
        <v>60</v>
      </c>
      <c r="L1043" s="40">
        <v>160</v>
      </c>
      <c r="M1043" s="41">
        <v>0</v>
      </c>
      <c r="N1043" s="40">
        <f t="shared" si="98"/>
        <v>160</v>
      </c>
      <c r="O1043" s="95"/>
      <c r="P1043" s="42">
        <f t="shared" si="99"/>
        <v>0</v>
      </c>
      <c r="Q1043" s="43"/>
      <c r="R1043" s="44">
        <f t="shared" si="100"/>
        <v>0</v>
      </c>
      <c r="S1043" s="43"/>
      <c r="T1043" s="44">
        <f t="shared" si="101"/>
        <v>0</v>
      </c>
      <c r="U1043" s="42">
        <v>21</v>
      </c>
      <c r="V1043" s="42">
        <f t="shared" si="102"/>
        <v>0</v>
      </c>
      <c r="W1043" s="42">
        <f t="shared" si="103"/>
        <v>0</v>
      </c>
      <c r="X1043" s="39"/>
      <c r="Y1043" s="38" t="s">
        <v>1156</v>
      </c>
      <c r="Z1043" s="38" t="s">
        <v>1157</v>
      </c>
    </row>
    <row r="1044" spans="6:26" s="35" customFormat="1" ht="12" outlineLevel="2" x14ac:dyDescent="0.2">
      <c r="F1044" s="36">
        <v>85</v>
      </c>
      <c r="G1044" s="37" t="s">
        <v>29</v>
      </c>
      <c r="H1044" s="38"/>
      <c r="I1044" s="38"/>
      <c r="J1044" s="39" t="s">
        <v>1225</v>
      </c>
      <c r="K1044" s="37" t="s">
        <v>60</v>
      </c>
      <c r="L1044" s="40">
        <v>235</v>
      </c>
      <c r="M1044" s="41">
        <v>0</v>
      </c>
      <c r="N1044" s="40">
        <f t="shared" si="98"/>
        <v>235</v>
      </c>
      <c r="O1044" s="95"/>
      <c r="P1044" s="42">
        <f t="shared" si="99"/>
        <v>0</v>
      </c>
      <c r="Q1044" s="43"/>
      <c r="R1044" s="44">
        <f t="shared" si="100"/>
        <v>0</v>
      </c>
      <c r="S1044" s="43"/>
      <c r="T1044" s="44">
        <f t="shared" si="101"/>
        <v>0</v>
      </c>
      <c r="U1044" s="42">
        <v>21</v>
      </c>
      <c r="V1044" s="42">
        <f t="shared" si="102"/>
        <v>0</v>
      </c>
      <c r="W1044" s="42">
        <f t="shared" si="103"/>
        <v>0</v>
      </c>
      <c r="X1044" s="39"/>
      <c r="Y1044" s="38" t="s">
        <v>1156</v>
      </c>
      <c r="Z1044" s="38" t="s">
        <v>1157</v>
      </c>
    </row>
    <row r="1045" spans="6:26" s="35" customFormat="1" ht="12" outlineLevel="2" x14ac:dyDescent="0.2">
      <c r="F1045" s="36">
        <v>86</v>
      </c>
      <c r="G1045" s="37" t="s">
        <v>29</v>
      </c>
      <c r="H1045" s="38"/>
      <c r="I1045" s="38"/>
      <c r="J1045" s="39" t="s">
        <v>1226</v>
      </c>
      <c r="K1045" s="37" t="s">
        <v>60</v>
      </c>
      <c r="L1045" s="40">
        <v>320</v>
      </c>
      <c r="M1045" s="41">
        <v>0</v>
      </c>
      <c r="N1045" s="40">
        <f t="shared" si="98"/>
        <v>320</v>
      </c>
      <c r="O1045" s="95"/>
      <c r="P1045" s="42">
        <f t="shared" si="99"/>
        <v>0</v>
      </c>
      <c r="Q1045" s="43"/>
      <c r="R1045" s="44">
        <f t="shared" si="100"/>
        <v>0</v>
      </c>
      <c r="S1045" s="43"/>
      <c r="T1045" s="44">
        <f t="shared" si="101"/>
        <v>0</v>
      </c>
      <c r="U1045" s="42">
        <v>21</v>
      </c>
      <c r="V1045" s="42">
        <f t="shared" si="102"/>
        <v>0</v>
      </c>
      <c r="W1045" s="42">
        <f t="shared" si="103"/>
        <v>0</v>
      </c>
      <c r="X1045" s="39"/>
      <c r="Y1045" s="38" t="s">
        <v>1156</v>
      </c>
      <c r="Z1045" s="38" t="s">
        <v>1157</v>
      </c>
    </row>
    <row r="1046" spans="6:26" s="35" customFormat="1" ht="12" outlineLevel="2" x14ac:dyDescent="0.2">
      <c r="F1046" s="36">
        <v>87</v>
      </c>
      <c r="G1046" s="37" t="s">
        <v>29</v>
      </c>
      <c r="H1046" s="38"/>
      <c r="I1046" s="38"/>
      <c r="J1046" s="39" t="s">
        <v>1227</v>
      </c>
      <c r="K1046" s="37" t="s">
        <v>60</v>
      </c>
      <c r="L1046" s="40">
        <v>35</v>
      </c>
      <c r="M1046" s="41">
        <v>0</v>
      </c>
      <c r="N1046" s="40">
        <f t="shared" si="98"/>
        <v>35</v>
      </c>
      <c r="O1046" s="95"/>
      <c r="P1046" s="42">
        <f t="shared" si="99"/>
        <v>0</v>
      </c>
      <c r="Q1046" s="43"/>
      <c r="R1046" s="44">
        <f t="shared" si="100"/>
        <v>0</v>
      </c>
      <c r="S1046" s="43"/>
      <c r="T1046" s="44">
        <f t="shared" si="101"/>
        <v>0</v>
      </c>
      <c r="U1046" s="42">
        <v>21</v>
      </c>
      <c r="V1046" s="42">
        <f t="shared" si="102"/>
        <v>0</v>
      </c>
      <c r="W1046" s="42">
        <f t="shared" si="103"/>
        <v>0</v>
      </c>
      <c r="X1046" s="39"/>
      <c r="Y1046" s="38" t="s">
        <v>1156</v>
      </c>
      <c r="Z1046" s="38" t="s">
        <v>1157</v>
      </c>
    </row>
    <row r="1047" spans="6:26" s="35" customFormat="1" ht="12" outlineLevel="2" x14ac:dyDescent="0.2">
      <c r="F1047" s="36">
        <v>88</v>
      </c>
      <c r="G1047" s="37" t="s">
        <v>29</v>
      </c>
      <c r="H1047" s="38"/>
      <c r="I1047" s="38"/>
      <c r="J1047" s="39" t="s">
        <v>1228</v>
      </c>
      <c r="K1047" s="37" t="s">
        <v>60</v>
      </c>
      <c r="L1047" s="40">
        <v>246</v>
      </c>
      <c r="M1047" s="41">
        <v>0</v>
      </c>
      <c r="N1047" s="40">
        <f t="shared" si="98"/>
        <v>246</v>
      </c>
      <c r="O1047" s="95"/>
      <c r="P1047" s="42">
        <f t="shared" si="99"/>
        <v>0</v>
      </c>
      <c r="Q1047" s="43"/>
      <c r="R1047" s="44">
        <f t="shared" si="100"/>
        <v>0</v>
      </c>
      <c r="S1047" s="43"/>
      <c r="T1047" s="44">
        <f t="shared" si="101"/>
        <v>0</v>
      </c>
      <c r="U1047" s="42">
        <v>21</v>
      </c>
      <c r="V1047" s="42">
        <f t="shared" si="102"/>
        <v>0</v>
      </c>
      <c r="W1047" s="42">
        <f t="shared" si="103"/>
        <v>0</v>
      </c>
      <c r="X1047" s="39"/>
      <c r="Y1047" s="38" t="s">
        <v>1156</v>
      </c>
      <c r="Z1047" s="38" t="s">
        <v>1157</v>
      </c>
    </row>
    <row r="1048" spans="6:26" s="35" customFormat="1" ht="12" outlineLevel="2" x14ac:dyDescent="0.2">
      <c r="F1048" s="36">
        <v>89</v>
      </c>
      <c r="G1048" s="37" t="s">
        <v>29</v>
      </c>
      <c r="H1048" s="38"/>
      <c r="I1048" s="38"/>
      <c r="J1048" s="39" t="s">
        <v>1229</v>
      </c>
      <c r="K1048" s="37" t="s">
        <v>60</v>
      </c>
      <c r="L1048" s="40">
        <v>326</v>
      </c>
      <c r="M1048" s="41">
        <v>0</v>
      </c>
      <c r="N1048" s="40">
        <f t="shared" si="98"/>
        <v>326</v>
      </c>
      <c r="O1048" s="95"/>
      <c r="P1048" s="42">
        <f t="shared" si="99"/>
        <v>0</v>
      </c>
      <c r="Q1048" s="43"/>
      <c r="R1048" s="44">
        <f t="shared" si="100"/>
        <v>0</v>
      </c>
      <c r="S1048" s="43"/>
      <c r="T1048" s="44">
        <f t="shared" si="101"/>
        <v>0</v>
      </c>
      <c r="U1048" s="42">
        <v>21</v>
      </c>
      <c r="V1048" s="42">
        <f t="shared" si="102"/>
        <v>0</v>
      </c>
      <c r="W1048" s="42">
        <f t="shared" si="103"/>
        <v>0</v>
      </c>
      <c r="X1048" s="39"/>
      <c r="Y1048" s="38" t="s">
        <v>1156</v>
      </c>
      <c r="Z1048" s="38" t="s">
        <v>1157</v>
      </c>
    </row>
    <row r="1049" spans="6:26" s="35" customFormat="1" ht="12" outlineLevel="2" x14ac:dyDescent="0.2">
      <c r="F1049" s="36">
        <v>90</v>
      </c>
      <c r="G1049" s="37" t="s">
        <v>29</v>
      </c>
      <c r="H1049" s="38"/>
      <c r="I1049" s="38"/>
      <c r="J1049" s="39" t="s">
        <v>1230</v>
      </c>
      <c r="K1049" s="37" t="s">
        <v>60</v>
      </c>
      <c r="L1049" s="40">
        <v>290</v>
      </c>
      <c r="M1049" s="41">
        <v>0</v>
      </c>
      <c r="N1049" s="40">
        <f t="shared" si="98"/>
        <v>290</v>
      </c>
      <c r="O1049" s="95"/>
      <c r="P1049" s="42">
        <f t="shared" si="99"/>
        <v>0</v>
      </c>
      <c r="Q1049" s="43"/>
      <c r="R1049" s="44">
        <f t="shared" si="100"/>
        <v>0</v>
      </c>
      <c r="S1049" s="43"/>
      <c r="T1049" s="44">
        <f t="shared" si="101"/>
        <v>0</v>
      </c>
      <c r="U1049" s="42">
        <v>21</v>
      </c>
      <c r="V1049" s="42">
        <f t="shared" si="102"/>
        <v>0</v>
      </c>
      <c r="W1049" s="42">
        <f t="shared" si="103"/>
        <v>0</v>
      </c>
      <c r="X1049" s="39"/>
      <c r="Y1049" s="38" t="s">
        <v>1156</v>
      </c>
      <c r="Z1049" s="38" t="s">
        <v>1157</v>
      </c>
    </row>
    <row r="1050" spans="6:26" s="35" customFormat="1" ht="12" outlineLevel="2" x14ac:dyDescent="0.2">
      <c r="F1050" s="36">
        <v>91</v>
      </c>
      <c r="G1050" s="37" t="s">
        <v>29</v>
      </c>
      <c r="H1050" s="38"/>
      <c r="I1050" s="38"/>
      <c r="J1050" s="39" t="s">
        <v>1231</v>
      </c>
      <c r="K1050" s="37" t="s">
        <v>60</v>
      </c>
      <c r="L1050" s="40">
        <v>490</v>
      </c>
      <c r="M1050" s="41">
        <v>0</v>
      </c>
      <c r="N1050" s="40">
        <f t="shared" si="98"/>
        <v>490</v>
      </c>
      <c r="O1050" s="95"/>
      <c r="P1050" s="42">
        <f t="shared" si="99"/>
        <v>0</v>
      </c>
      <c r="Q1050" s="43"/>
      <c r="R1050" s="44">
        <f t="shared" si="100"/>
        <v>0</v>
      </c>
      <c r="S1050" s="43"/>
      <c r="T1050" s="44">
        <f t="shared" si="101"/>
        <v>0</v>
      </c>
      <c r="U1050" s="42">
        <v>21</v>
      </c>
      <c r="V1050" s="42">
        <f t="shared" si="102"/>
        <v>0</v>
      </c>
      <c r="W1050" s="42">
        <f t="shared" si="103"/>
        <v>0</v>
      </c>
      <c r="X1050" s="39"/>
      <c r="Y1050" s="38" t="s">
        <v>1156</v>
      </c>
      <c r="Z1050" s="38" t="s">
        <v>1157</v>
      </c>
    </row>
    <row r="1051" spans="6:26" s="64" customFormat="1" ht="12" outlineLevel="2" x14ac:dyDescent="0.2">
      <c r="F1051" s="65">
        <v>92</v>
      </c>
      <c r="G1051" s="66" t="s">
        <v>29</v>
      </c>
      <c r="H1051" s="67"/>
      <c r="I1051" s="67"/>
      <c r="J1051" s="68" t="s">
        <v>1232</v>
      </c>
      <c r="K1051" s="66"/>
      <c r="L1051" s="69"/>
      <c r="M1051" s="70"/>
      <c r="N1051" s="69"/>
      <c r="O1051" s="70"/>
      <c r="P1051" s="71">
        <f>SUM(P1052:P1064)</f>
        <v>0</v>
      </c>
      <c r="Q1051" s="72"/>
      <c r="R1051" s="73"/>
      <c r="S1051" s="72"/>
      <c r="T1051" s="73"/>
      <c r="U1051" s="71"/>
      <c r="V1051" s="71">
        <f>SUM(V1052:V1064)</f>
        <v>0</v>
      </c>
      <c r="W1051" s="71">
        <f>SUM(W1052:W1064)</f>
        <v>0</v>
      </c>
      <c r="X1051" s="68"/>
      <c r="Y1051" s="67" t="s">
        <v>1156</v>
      </c>
      <c r="Z1051" s="67" t="s">
        <v>1157</v>
      </c>
    </row>
    <row r="1052" spans="6:26" s="35" customFormat="1" ht="12" outlineLevel="2" x14ac:dyDescent="0.2">
      <c r="F1052" s="36">
        <v>93</v>
      </c>
      <c r="G1052" s="37" t="s">
        <v>29</v>
      </c>
      <c r="H1052" s="38"/>
      <c r="I1052" s="38"/>
      <c r="J1052" s="39" t="s">
        <v>1233</v>
      </c>
      <c r="K1052" s="37" t="s">
        <v>60</v>
      </c>
      <c r="L1052" s="40">
        <v>294</v>
      </c>
      <c r="M1052" s="41">
        <v>0</v>
      </c>
      <c r="N1052" s="40">
        <f t="shared" si="98"/>
        <v>294</v>
      </c>
      <c r="O1052" s="95"/>
      <c r="P1052" s="42">
        <f t="shared" si="99"/>
        <v>0</v>
      </c>
      <c r="Q1052" s="43"/>
      <c r="R1052" s="44">
        <f t="shared" si="100"/>
        <v>0</v>
      </c>
      <c r="S1052" s="43"/>
      <c r="T1052" s="44">
        <f t="shared" si="101"/>
        <v>0</v>
      </c>
      <c r="U1052" s="42">
        <v>21</v>
      </c>
      <c r="V1052" s="42">
        <f t="shared" si="102"/>
        <v>0</v>
      </c>
      <c r="W1052" s="42">
        <f t="shared" si="103"/>
        <v>0</v>
      </c>
      <c r="X1052" s="39"/>
      <c r="Y1052" s="38" t="s">
        <v>1156</v>
      </c>
      <c r="Z1052" s="38" t="s">
        <v>1157</v>
      </c>
    </row>
    <row r="1053" spans="6:26" s="35" customFormat="1" ht="12" outlineLevel="2" x14ac:dyDescent="0.2">
      <c r="F1053" s="36">
        <v>94</v>
      </c>
      <c r="G1053" s="37" t="s">
        <v>29</v>
      </c>
      <c r="H1053" s="38"/>
      <c r="I1053" s="38"/>
      <c r="J1053" s="39" t="s">
        <v>1234</v>
      </c>
      <c r="K1053" s="37" t="s">
        <v>60</v>
      </c>
      <c r="L1053" s="40">
        <v>722</v>
      </c>
      <c r="M1053" s="41">
        <v>0</v>
      </c>
      <c r="N1053" s="40">
        <f t="shared" si="98"/>
        <v>722</v>
      </c>
      <c r="O1053" s="95"/>
      <c r="P1053" s="42">
        <f t="shared" si="99"/>
        <v>0</v>
      </c>
      <c r="Q1053" s="43"/>
      <c r="R1053" s="44">
        <f t="shared" si="100"/>
        <v>0</v>
      </c>
      <c r="S1053" s="43"/>
      <c r="T1053" s="44">
        <f t="shared" si="101"/>
        <v>0</v>
      </c>
      <c r="U1053" s="42">
        <v>21</v>
      </c>
      <c r="V1053" s="42">
        <f t="shared" si="102"/>
        <v>0</v>
      </c>
      <c r="W1053" s="42">
        <f t="shared" si="103"/>
        <v>0</v>
      </c>
      <c r="X1053" s="39"/>
      <c r="Y1053" s="38" t="s">
        <v>1156</v>
      </c>
      <c r="Z1053" s="38" t="s">
        <v>1157</v>
      </c>
    </row>
    <row r="1054" spans="6:26" s="35" customFormat="1" ht="12" outlineLevel="2" x14ac:dyDescent="0.2">
      <c r="F1054" s="36">
        <v>95</v>
      </c>
      <c r="G1054" s="37" t="s">
        <v>29</v>
      </c>
      <c r="H1054" s="38"/>
      <c r="I1054" s="38"/>
      <c r="J1054" s="39" t="s">
        <v>1235</v>
      </c>
      <c r="K1054" s="37" t="s">
        <v>425</v>
      </c>
      <c r="L1054" s="40">
        <v>130</v>
      </c>
      <c r="M1054" s="41">
        <v>0</v>
      </c>
      <c r="N1054" s="40">
        <f t="shared" si="98"/>
        <v>130</v>
      </c>
      <c r="O1054" s="95"/>
      <c r="P1054" s="42">
        <f t="shared" si="99"/>
        <v>0</v>
      </c>
      <c r="Q1054" s="43"/>
      <c r="R1054" s="44">
        <f t="shared" si="100"/>
        <v>0</v>
      </c>
      <c r="S1054" s="43"/>
      <c r="T1054" s="44">
        <f t="shared" si="101"/>
        <v>0</v>
      </c>
      <c r="U1054" s="42">
        <v>21</v>
      </c>
      <c r="V1054" s="42">
        <f t="shared" si="102"/>
        <v>0</v>
      </c>
      <c r="W1054" s="42">
        <f t="shared" si="103"/>
        <v>0</v>
      </c>
      <c r="X1054" s="39"/>
      <c r="Y1054" s="38" t="s">
        <v>1156</v>
      </c>
      <c r="Z1054" s="38" t="s">
        <v>1157</v>
      </c>
    </row>
    <row r="1055" spans="6:26" s="35" customFormat="1" ht="12" outlineLevel="2" x14ac:dyDescent="0.2">
      <c r="F1055" s="36">
        <v>96</v>
      </c>
      <c r="G1055" s="37" t="s">
        <v>29</v>
      </c>
      <c r="H1055" s="38"/>
      <c r="I1055" s="38"/>
      <c r="J1055" s="39" t="s">
        <v>1236</v>
      </c>
      <c r="K1055" s="37" t="s">
        <v>425</v>
      </c>
      <c r="L1055" s="40">
        <v>18</v>
      </c>
      <c r="M1055" s="41">
        <v>0</v>
      </c>
      <c r="N1055" s="40">
        <f t="shared" si="98"/>
        <v>18</v>
      </c>
      <c r="O1055" s="95"/>
      <c r="P1055" s="42">
        <f t="shared" si="99"/>
        <v>0</v>
      </c>
      <c r="Q1055" s="43"/>
      <c r="R1055" s="44">
        <f t="shared" si="100"/>
        <v>0</v>
      </c>
      <c r="S1055" s="43"/>
      <c r="T1055" s="44">
        <f t="shared" si="101"/>
        <v>0</v>
      </c>
      <c r="U1055" s="42">
        <v>21</v>
      </c>
      <c r="V1055" s="42">
        <f t="shared" si="102"/>
        <v>0</v>
      </c>
      <c r="W1055" s="42">
        <f t="shared" si="103"/>
        <v>0</v>
      </c>
      <c r="X1055" s="39"/>
      <c r="Y1055" s="38" t="s">
        <v>1156</v>
      </c>
      <c r="Z1055" s="38" t="s">
        <v>1157</v>
      </c>
    </row>
    <row r="1056" spans="6:26" s="35" customFormat="1" ht="12" outlineLevel="2" x14ac:dyDescent="0.2">
      <c r="F1056" s="36">
        <v>97</v>
      </c>
      <c r="G1056" s="37" t="s">
        <v>29</v>
      </c>
      <c r="H1056" s="38"/>
      <c r="I1056" s="38"/>
      <c r="J1056" s="39" t="s">
        <v>1237</v>
      </c>
      <c r="K1056" s="37" t="s">
        <v>425</v>
      </c>
      <c r="L1056" s="40">
        <v>35</v>
      </c>
      <c r="M1056" s="41">
        <v>0</v>
      </c>
      <c r="N1056" s="40">
        <f t="shared" si="98"/>
        <v>35</v>
      </c>
      <c r="O1056" s="95"/>
      <c r="P1056" s="42">
        <f t="shared" si="99"/>
        <v>0</v>
      </c>
      <c r="Q1056" s="43"/>
      <c r="R1056" s="44">
        <f t="shared" si="100"/>
        <v>0</v>
      </c>
      <c r="S1056" s="43"/>
      <c r="T1056" s="44">
        <f t="shared" si="101"/>
        <v>0</v>
      </c>
      <c r="U1056" s="42">
        <v>21</v>
      </c>
      <c r="V1056" s="42">
        <f t="shared" si="102"/>
        <v>0</v>
      </c>
      <c r="W1056" s="42">
        <f t="shared" si="103"/>
        <v>0</v>
      </c>
      <c r="X1056" s="39"/>
      <c r="Y1056" s="38" t="s">
        <v>1156</v>
      </c>
      <c r="Z1056" s="38" t="s">
        <v>1157</v>
      </c>
    </row>
    <row r="1057" spans="6:26" s="35" customFormat="1" ht="12" outlineLevel="2" x14ac:dyDescent="0.2">
      <c r="F1057" s="36">
        <v>98</v>
      </c>
      <c r="G1057" s="37" t="s">
        <v>29</v>
      </c>
      <c r="H1057" s="38"/>
      <c r="I1057" s="38"/>
      <c r="J1057" s="39" t="s">
        <v>1238</v>
      </c>
      <c r="K1057" s="37" t="s">
        <v>425</v>
      </c>
      <c r="L1057" s="40">
        <v>10</v>
      </c>
      <c r="M1057" s="41">
        <v>0</v>
      </c>
      <c r="N1057" s="40">
        <f t="shared" si="98"/>
        <v>10</v>
      </c>
      <c r="O1057" s="95"/>
      <c r="P1057" s="42">
        <f t="shared" si="99"/>
        <v>0</v>
      </c>
      <c r="Q1057" s="43"/>
      <c r="R1057" s="44">
        <f t="shared" si="100"/>
        <v>0</v>
      </c>
      <c r="S1057" s="43"/>
      <c r="T1057" s="44">
        <f t="shared" si="101"/>
        <v>0</v>
      </c>
      <c r="U1057" s="42">
        <v>21</v>
      </c>
      <c r="V1057" s="42">
        <f t="shared" si="102"/>
        <v>0</v>
      </c>
      <c r="W1057" s="42">
        <f t="shared" si="103"/>
        <v>0</v>
      </c>
      <c r="X1057" s="39"/>
      <c r="Y1057" s="38" t="s">
        <v>1156</v>
      </c>
      <c r="Z1057" s="38" t="s">
        <v>1157</v>
      </c>
    </row>
    <row r="1058" spans="6:26" s="35" customFormat="1" ht="12" outlineLevel="2" x14ac:dyDescent="0.2">
      <c r="F1058" s="36">
        <v>99</v>
      </c>
      <c r="G1058" s="37" t="s">
        <v>29</v>
      </c>
      <c r="H1058" s="38"/>
      <c r="I1058" s="38"/>
      <c r="J1058" s="39" t="s">
        <v>1239</v>
      </c>
      <c r="K1058" s="37" t="s">
        <v>425</v>
      </c>
      <c r="L1058" s="40">
        <v>10</v>
      </c>
      <c r="M1058" s="41">
        <v>0</v>
      </c>
      <c r="N1058" s="40">
        <f t="shared" si="98"/>
        <v>10</v>
      </c>
      <c r="O1058" s="95"/>
      <c r="P1058" s="42">
        <f t="shared" si="99"/>
        <v>0</v>
      </c>
      <c r="Q1058" s="43"/>
      <c r="R1058" s="44">
        <f t="shared" si="100"/>
        <v>0</v>
      </c>
      <c r="S1058" s="43"/>
      <c r="T1058" s="44">
        <f t="shared" si="101"/>
        <v>0</v>
      </c>
      <c r="U1058" s="42">
        <v>21</v>
      </c>
      <c r="V1058" s="42">
        <f t="shared" si="102"/>
        <v>0</v>
      </c>
      <c r="W1058" s="42">
        <f t="shared" si="103"/>
        <v>0</v>
      </c>
      <c r="X1058" s="39"/>
      <c r="Y1058" s="38" t="s">
        <v>1156</v>
      </c>
      <c r="Z1058" s="38" t="s">
        <v>1157</v>
      </c>
    </row>
    <row r="1059" spans="6:26" s="35" customFormat="1" ht="12" outlineLevel="2" x14ac:dyDescent="0.2">
      <c r="F1059" s="36">
        <v>100</v>
      </c>
      <c r="G1059" s="37" t="s">
        <v>29</v>
      </c>
      <c r="H1059" s="38"/>
      <c r="I1059" s="38"/>
      <c r="J1059" s="39" t="s">
        <v>1240</v>
      </c>
      <c r="K1059" s="37" t="s">
        <v>425</v>
      </c>
      <c r="L1059" s="40">
        <v>12</v>
      </c>
      <c r="M1059" s="41">
        <v>0</v>
      </c>
      <c r="N1059" s="40">
        <f t="shared" si="98"/>
        <v>12</v>
      </c>
      <c r="O1059" s="95"/>
      <c r="P1059" s="42">
        <f t="shared" si="99"/>
        <v>0</v>
      </c>
      <c r="Q1059" s="43"/>
      <c r="R1059" s="44">
        <f t="shared" si="100"/>
        <v>0</v>
      </c>
      <c r="S1059" s="43"/>
      <c r="T1059" s="44">
        <f t="shared" si="101"/>
        <v>0</v>
      </c>
      <c r="U1059" s="42">
        <v>21</v>
      </c>
      <c r="V1059" s="42">
        <f t="shared" si="102"/>
        <v>0</v>
      </c>
      <c r="W1059" s="42">
        <f t="shared" si="103"/>
        <v>0</v>
      </c>
      <c r="X1059" s="39"/>
      <c r="Y1059" s="38" t="s">
        <v>1156</v>
      </c>
      <c r="Z1059" s="38" t="s">
        <v>1157</v>
      </c>
    </row>
    <row r="1060" spans="6:26" s="35" customFormat="1" ht="12" outlineLevel="2" x14ac:dyDescent="0.2">
      <c r="F1060" s="36">
        <v>101</v>
      </c>
      <c r="G1060" s="37" t="s">
        <v>29</v>
      </c>
      <c r="H1060" s="38"/>
      <c r="I1060" s="38"/>
      <c r="J1060" s="39" t="s">
        <v>1241</v>
      </c>
      <c r="K1060" s="37" t="s">
        <v>425</v>
      </c>
      <c r="L1060" s="40">
        <v>12</v>
      </c>
      <c r="M1060" s="41">
        <v>0</v>
      </c>
      <c r="N1060" s="40">
        <f t="shared" si="98"/>
        <v>12</v>
      </c>
      <c r="O1060" s="95"/>
      <c r="P1060" s="42">
        <f t="shared" si="99"/>
        <v>0</v>
      </c>
      <c r="Q1060" s="43"/>
      <c r="R1060" s="44">
        <f t="shared" si="100"/>
        <v>0</v>
      </c>
      <c r="S1060" s="43"/>
      <c r="T1060" s="44">
        <f t="shared" si="101"/>
        <v>0</v>
      </c>
      <c r="U1060" s="42">
        <v>21</v>
      </c>
      <c r="V1060" s="42">
        <f t="shared" si="102"/>
        <v>0</v>
      </c>
      <c r="W1060" s="42">
        <f t="shared" si="103"/>
        <v>0</v>
      </c>
      <c r="X1060" s="39"/>
      <c r="Y1060" s="38" t="s">
        <v>1156</v>
      </c>
      <c r="Z1060" s="38" t="s">
        <v>1157</v>
      </c>
    </row>
    <row r="1061" spans="6:26" s="35" customFormat="1" ht="12" outlineLevel="2" x14ac:dyDescent="0.2">
      <c r="F1061" s="36">
        <v>102</v>
      </c>
      <c r="G1061" s="37" t="s">
        <v>29</v>
      </c>
      <c r="H1061" s="38"/>
      <c r="I1061" s="38"/>
      <c r="J1061" s="39" t="s">
        <v>1242</v>
      </c>
      <c r="K1061" s="37" t="s">
        <v>425</v>
      </c>
      <c r="L1061" s="40">
        <v>12</v>
      </c>
      <c r="M1061" s="41">
        <v>0</v>
      </c>
      <c r="N1061" s="40">
        <f t="shared" si="98"/>
        <v>12</v>
      </c>
      <c r="O1061" s="95"/>
      <c r="P1061" s="42">
        <f t="shared" si="99"/>
        <v>0</v>
      </c>
      <c r="Q1061" s="43"/>
      <c r="R1061" s="44">
        <f t="shared" si="100"/>
        <v>0</v>
      </c>
      <c r="S1061" s="43"/>
      <c r="T1061" s="44">
        <f t="shared" si="101"/>
        <v>0</v>
      </c>
      <c r="U1061" s="42">
        <v>21</v>
      </c>
      <c r="V1061" s="42">
        <f t="shared" si="102"/>
        <v>0</v>
      </c>
      <c r="W1061" s="42">
        <f t="shared" si="103"/>
        <v>0</v>
      </c>
      <c r="X1061" s="39"/>
      <c r="Y1061" s="38" t="s">
        <v>1156</v>
      </c>
      <c r="Z1061" s="38" t="s">
        <v>1157</v>
      </c>
    </row>
    <row r="1062" spans="6:26" s="35" customFormat="1" ht="12" outlineLevel="2" x14ac:dyDescent="0.2">
      <c r="F1062" s="36">
        <v>103</v>
      </c>
      <c r="G1062" s="37" t="s">
        <v>29</v>
      </c>
      <c r="H1062" s="38"/>
      <c r="I1062" s="38"/>
      <c r="J1062" s="39" t="s">
        <v>1243</v>
      </c>
      <c r="K1062" s="37" t="s">
        <v>425</v>
      </c>
      <c r="L1062" s="40">
        <v>1</v>
      </c>
      <c r="M1062" s="41">
        <v>0</v>
      </c>
      <c r="N1062" s="40">
        <f t="shared" si="98"/>
        <v>1</v>
      </c>
      <c r="O1062" s="95"/>
      <c r="P1062" s="42">
        <f t="shared" si="99"/>
        <v>0</v>
      </c>
      <c r="Q1062" s="43"/>
      <c r="R1062" s="44">
        <f t="shared" si="100"/>
        <v>0</v>
      </c>
      <c r="S1062" s="43"/>
      <c r="T1062" s="44">
        <f t="shared" si="101"/>
        <v>0</v>
      </c>
      <c r="U1062" s="42">
        <v>21</v>
      </c>
      <c r="V1062" s="42">
        <f t="shared" si="102"/>
        <v>0</v>
      </c>
      <c r="W1062" s="42">
        <f t="shared" si="103"/>
        <v>0</v>
      </c>
      <c r="X1062" s="39"/>
      <c r="Y1062" s="38" t="s">
        <v>1156</v>
      </c>
      <c r="Z1062" s="38" t="s">
        <v>1157</v>
      </c>
    </row>
    <row r="1063" spans="6:26" s="35" customFormat="1" ht="12" outlineLevel="2" x14ac:dyDescent="0.2">
      <c r="F1063" s="36">
        <v>104</v>
      </c>
      <c r="G1063" s="37" t="s">
        <v>29</v>
      </c>
      <c r="H1063" s="38"/>
      <c r="I1063" s="38"/>
      <c r="J1063" s="39" t="s">
        <v>1244</v>
      </c>
      <c r="K1063" s="37" t="s">
        <v>425</v>
      </c>
      <c r="L1063" s="40">
        <v>1</v>
      </c>
      <c r="M1063" s="41">
        <v>0</v>
      </c>
      <c r="N1063" s="40">
        <f t="shared" si="98"/>
        <v>1</v>
      </c>
      <c r="O1063" s="95"/>
      <c r="P1063" s="42">
        <f t="shared" si="99"/>
        <v>0</v>
      </c>
      <c r="Q1063" s="43"/>
      <c r="R1063" s="44">
        <f t="shared" si="100"/>
        <v>0</v>
      </c>
      <c r="S1063" s="43"/>
      <c r="T1063" s="44">
        <f t="shared" si="101"/>
        <v>0</v>
      </c>
      <c r="U1063" s="42">
        <v>21</v>
      </c>
      <c r="V1063" s="42">
        <f t="shared" si="102"/>
        <v>0</v>
      </c>
      <c r="W1063" s="42">
        <f t="shared" si="103"/>
        <v>0</v>
      </c>
      <c r="X1063" s="39"/>
      <c r="Y1063" s="38" t="s">
        <v>1156</v>
      </c>
      <c r="Z1063" s="38" t="s">
        <v>1157</v>
      </c>
    </row>
    <row r="1064" spans="6:26" s="35" customFormat="1" ht="12" outlineLevel="2" x14ac:dyDescent="0.2">
      <c r="F1064" s="36">
        <v>105</v>
      </c>
      <c r="G1064" s="37" t="s">
        <v>29</v>
      </c>
      <c r="H1064" s="38"/>
      <c r="I1064" s="38"/>
      <c r="J1064" s="39" t="s">
        <v>1245</v>
      </c>
      <c r="K1064" s="37" t="s">
        <v>425</v>
      </c>
      <c r="L1064" s="40">
        <v>1240</v>
      </c>
      <c r="M1064" s="41">
        <v>0</v>
      </c>
      <c r="N1064" s="40">
        <f t="shared" si="98"/>
        <v>1240</v>
      </c>
      <c r="O1064" s="95"/>
      <c r="P1064" s="42">
        <f t="shared" si="99"/>
        <v>0</v>
      </c>
      <c r="Q1064" s="43"/>
      <c r="R1064" s="44">
        <f t="shared" si="100"/>
        <v>0</v>
      </c>
      <c r="S1064" s="43"/>
      <c r="T1064" s="44">
        <f t="shared" si="101"/>
        <v>0</v>
      </c>
      <c r="U1064" s="42">
        <v>21</v>
      </c>
      <c r="V1064" s="42">
        <f t="shared" si="102"/>
        <v>0</v>
      </c>
      <c r="W1064" s="42">
        <f t="shared" si="103"/>
        <v>0</v>
      </c>
      <c r="X1064" s="39"/>
      <c r="Y1064" s="38" t="s">
        <v>1156</v>
      </c>
      <c r="Z1064" s="38" t="s">
        <v>1157</v>
      </c>
    </row>
    <row r="1065" spans="6:26" s="64" customFormat="1" ht="12" outlineLevel="2" x14ac:dyDescent="0.2">
      <c r="F1065" s="65">
        <v>106</v>
      </c>
      <c r="G1065" s="66" t="s">
        <v>29</v>
      </c>
      <c r="H1065" s="67"/>
      <c r="I1065" s="67"/>
      <c r="J1065" s="68" t="s">
        <v>1246</v>
      </c>
      <c r="K1065" s="66"/>
      <c r="L1065" s="69"/>
      <c r="M1065" s="70"/>
      <c r="N1065" s="69"/>
      <c r="O1065" s="70"/>
      <c r="P1065" s="71">
        <f>SUM(P1066:P1083)</f>
        <v>0</v>
      </c>
      <c r="Q1065" s="72"/>
      <c r="R1065" s="73"/>
      <c r="S1065" s="72"/>
      <c r="T1065" s="73"/>
      <c r="U1065" s="71"/>
      <c r="V1065" s="71">
        <f>SUM(V1066:V1083)</f>
        <v>0</v>
      </c>
      <c r="W1065" s="71">
        <f>SUM(W1066:W1083)</f>
        <v>0</v>
      </c>
      <c r="X1065" s="68"/>
      <c r="Y1065" s="67" t="s">
        <v>1156</v>
      </c>
      <c r="Z1065" s="67" t="s">
        <v>1157</v>
      </c>
    </row>
    <row r="1066" spans="6:26" s="35" customFormat="1" ht="12" outlineLevel="2" x14ac:dyDescent="0.2">
      <c r="F1066" s="36">
        <v>107</v>
      </c>
      <c r="G1066" s="37" t="s">
        <v>29</v>
      </c>
      <c r="H1066" s="38"/>
      <c r="I1066" s="38"/>
      <c r="J1066" s="39" t="s">
        <v>1247</v>
      </c>
      <c r="K1066" s="37" t="s">
        <v>60</v>
      </c>
      <c r="L1066" s="40">
        <v>230</v>
      </c>
      <c r="M1066" s="41">
        <v>0</v>
      </c>
      <c r="N1066" s="40">
        <f t="shared" si="98"/>
        <v>230</v>
      </c>
      <c r="O1066" s="95"/>
      <c r="P1066" s="42">
        <f t="shared" si="99"/>
        <v>0</v>
      </c>
      <c r="Q1066" s="43"/>
      <c r="R1066" s="44">
        <f t="shared" si="100"/>
        <v>0</v>
      </c>
      <c r="S1066" s="43"/>
      <c r="T1066" s="44">
        <f t="shared" si="101"/>
        <v>0</v>
      </c>
      <c r="U1066" s="42">
        <v>21</v>
      </c>
      <c r="V1066" s="42">
        <f t="shared" si="102"/>
        <v>0</v>
      </c>
      <c r="W1066" s="42">
        <f t="shared" si="103"/>
        <v>0</v>
      </c>
      <c r="X1066" s="39"/>
      <c r="Y1066" s="38" t="s">
        <v>1156</v>
      </c>
      <c r="Z1066" s="38" t="s">
        <v>1157</v>
      </c>
    </row>
    <row r="1067" spans="6:26" s="35" customFormat="1" ht="12" outlineLevel="2" x14ac:dyDescent="0.2">
      <c r="F1067" s="36">
        <v>108</v>
      </c>
      <c r="G1067" s="37" t="s">
        <v>29</v>
      </c>
      <c r="H1067" s="38"/>
      <c r="I1067" s="38"/>
      <c r="J1067" s="39" t="s">
        <v>1248</v>
      </c>
      <c r="K1067" s="37" t="s">
        <v>60</v>
      </c>
      <c r="L1067" s="40">
        <v>40</v>
      </c>
      <c r="M1067" s="41">
        <v>0</v>
      </c>
      <c r="N1067" s="40">
        <f t="shared" si="98"/>
        <v>40</v>
      </c>
      <c r="O1067" s="95"/>
      <c r="P1067" s="42">
        <f t="shared" si="99"/>
        <v>0</v>
      </c>
      <c r="Q1067" s="43"/>
      <c r="R1067" s="44">
        <f t="shared" si="100"/>
        <v>0</v>
      </c>
      <c r="S1067" s="43"/>
      <c r="T1067" s="44">
        <f t="shared" si="101"/>
        <v>0</v>
      </c>
      <c r="U1067" s="42">
        <v>21</v>
      </c>
      <c r="V1067" s="42">
        <f t="shared" si="102"/>
        <v>0</v>
      </c>
      <c r="W1067" s="42">
        <f t="shared" si="103"/>
        <v>0</v>
      </c>
      <c r="X1067" s="39"/>
      <c r="Y1067" s="38" t="s">
        <v>1156</v>
      </c>
      <c r="Z1067" s="38" t="s">
        <v>1157</v>
      </c>
    </row>
    <row r="1068" spans="6:26" s="35" customFormat="1" ht="12" outlineLevel="2" x14ac:dyDescent="0.2">
      <c r="F1068" s="36">
        <v>109</v>
      </c>
      <c r="G1068" s="37" t="s">
        <v>29</v>
      </c>
      <c r="H1068" s="38"/>
      <c r="I1068" s="38"/>
      <c r="J1068" s="39" t="s">
        <v>1249</v>
      </c>
      <c r="K1068" s="37" t="s">
        <v>60</v>
      </c>
      <c r="L1068" s="40">
        <v>195</v>
      </c>
      <c r="M1068" s="41">
        <v>0</v>
      </c>
      <c r="N1068" s="40">
        <f t="shared" si="98"/>
        <v>195</v>
      </c>
      <c r="O1068" s="95"/>
      <c r="P1068" s="42">
        <f t="shared" si="99"/>
        <v>0</v>
      </c>
      <c r="Q1068" s="43"/>
      <c r="R1068" s="44">
        <f t="shared" si="100"/>
        <v>0</v>
      </c>
      <c r="S1068" s="43"/>
      <c r="T1068" s="44">
        <f t="shared" si="101"/>
        <v>0</v>
      </c>
      <c r="U1068" s="42">
        <v>21</v>
      </c>
      <c r="V1068" s="42">
        <f t="shared" si="102"/>
        <v>0</v>
      </c>
      <c r="W1068" s="42">
        <f t="shared" si="103"/>
        <v>0</v>
      </c>
      <c r="X1068" s="39"/>
      <c r="Y1068" s="38" t="s">
        <v>1156</v>
      </c>
      <c r="Z1068" s="38" t="s">
        <v>1157</v>
      </c>
    </row>
    <row r="1069" spans="6:26" s="35" customFormat="1" ht="12" outlineLevel="2" x14ac:dyDescent="0.2">
      <c r="F1069" s="36">
        <v>110</v>
      </c>
      <c r="G1069" s="37" t="s">
        <v>29</v>
      </c>
      <c r="H1069" s="38"/>
      <c r="I1069" s="38"/>
      <c r="J1069" s="39" t="s">
        <v>1250</v>
      </c>
      <c r="K1069" s="37" t="s">
        <v>425</v>
      </c>
      <c r="L1069" s="40">
        <v>36</v>
      </c>
      <c r="M1069" s="41">
        <v>0</v>
      </c>
      <c r="N1069" s="40">
        <f t="shared" si="98"/>
        <v>36</v>
      </c>
      <c r="O1069" s="95"/>
      <c r="P1069" s="42">
        <f t="shared" si="99"/>
        <v>0</v>
      </c>
      <c r="Q1069" s="43"/>
      <c r="R1069" s="44">
        <f t="shared" si="100"/>
        <v>0</v>
      </c>
      <c r="S1069" s="43"/>
      <c r="T1069" s="44">
        <f t="shared" si="101"/>
        <v>0</v>
      </c>
      <c r="U1069" s="42">
        <v>21</v>
      </c>
      <c r="V1069" s="42">
        <f t="shared" si="102"/>
        <v>0</v>
      </c>
      <c r="W1069" s="42">
        <f t="shared" si="103"/>
        <v>0</v>
      </c>
      <c r="X1069" s="39"/>
      <c r="Y1069" s="38" t="s">
        <v>1156</v>
      </c>
      <c r="Z1069" s="38" t="s">
        <v>1157</v>
      </c>
    </row>
    <row r="1070" spans="6:26" s="35" customFormat="1" ht="12" outlineLevel="2" x14ac:dyDescent="0.2">
      <c r="F1070" s="36">
        <v>111</v>
      </c>
      <c r="G1070" s="37" t="s">
        <v>29</v>
      </c>
      <c r="H1070" s="38"/>
      <c r="I1070" s="38"/>
      <c r="J1070" s="39" t="s">
        <v>1251</v>
      </c>
      <c r="K1070" s="37" t="s">
        <v>425</v>
      </c>
      <c r="L1070" s="40">
        <v>20</v>
      </c>
      <c r="M1070" s="41">
        <v>0</v>
      </c>
      <c r="N1070" s="40">
        <f t="shared" si="98"/>
        <v>20</v>
      </c>
      <c r="O1070" s="95"/>
      <c r="P1070" s="42">
        <f t="shared" si="99"/>
        <v>0</v>
      </c>
      <c r="Q1070" s="43"/>
      <c r="R1070" s="44">
        <f t="shared" si="100"/>
        <v>0</v>
      </c>
      <c r="S1070" s="43"/>
      <c r="T1070" s="44">
        <f t="shared" si="101"/>
        <v>0</v>
      </c>
      <c r="U1070" s="42">
        <v>21</v>
      </c>
      <c r="V1070" s="42">
        <f t="shared" si="102"/>
        <v>0</v>
      </c>
      <c r="W1070" s="42">
        <f t="shared" si="103"/>
        <v>0</v>
      </c>
      <c r="X1070" s="39"/>
      <c r="Y1070" s="38" t="s">
        <v>1156</v>
      </c>
      <c r="Z1070" s="38" t="s">
        <v>1157</v>
      </c>
    </row>
    <row r="1071" spans="6:26" s="35" customFormat="1" ht="12" outlineLevel="2" x14ac:dyDescent="0.2">
      <c r="F1071" s="36">
        <v>112</v>
      </c>
      <c r="G1071" s="37" t="s">
        <v>29</v>
      </c>
      <c r="H1071" s="38"/>
      <c r="I1071" s="38"/>
      <c r="J1071" s="39" t="s">
        <v>1252</v>
      </c>
      <c r="K1071" s="37" t="s">
        <v>425</v>
      </c>
      <c r="L1071" s="40">
        <v>16</v>
      </c>
      <c r="M1071" s="41">
        <v>0</v>
      </c>
      <c r="N1071" s="40">
        <f t="shared" si="98"/>
        <v>16</v>
      </c>
      <c r="O1071" s="95"/>
      <c r="P1071" s="42">
        <f t="shared" si="99"/>
        <v>0</v>
      </c>
      <c r="Q1071" s="43"/>
      <c r="R1071" s="44">
        <f t="shared" si="100"/>
        <v>0</v>
      </c>
      <c r="S1071" s="43"/>
      <c r="T1071" s="44">
        <f t="shared" si="101"/>
        <v>0</v>
      </c>
      <c r="U1071" s="42">
        <v>21</v>
      </c>
      <c r="V1071" s="42">
        <f t="shared" si="102"/>
        <v>0</v>
      </c>
      <c r="W1071" s="42">
        <f t="shared" si="103"/>
        <v>0</v>
      </c>
      <c r="X1071" s="39"/>
      <c r="Y1071" s="38" t="s">
        <v>1156</v>
      </c>
      <c r="Z1071" s="38" t="s">
        <v>1157</v>
      </c>
    </row>
    <row r="1072" spans="6:26" s="35" customFormat="1" ht="12" outlineLevel="2" x14ac:dyDescent="0.2">
      <c r="F1072" s="36">
        <v>113</v>
      </c>
      <c r="G1072" s="37" t="s">
        <v>29</v>
      </c>
      <c r="H1072" s="38"/>
      <c r="I1072" s="38"/>
      <c r="J1072" s="39" t="s">
        <v>1253</v>
      </c>
      <c r="K1072" s="37" t="s">
        <v>425</v>
      </c>
      <c r="L1072" s="40">
        <v>2</v>
      </c>
      <c r="M1072" s="41">
        <v>0</v>
      </c>
      <c r="N1072" s="40">
        <f t="shared" si="98"/>
        <v>2</v>
      </c>
      <c r="O1072" s="95"/>
      <c r="P1072" s="42">
        <f t="shared" si="99"/>
        <v>0</v>
      </c>
      <c r="Q1072" s="43"/>
      <c r="R1072" s="44">
        <f t="shared" si="100"/>
        <v>0</v>
      </c>
      <c r="S1072" s="43"/>
      <c r="T1072" s="44">
        <f t="shared" si="101"/>
        <v>0</v>
      </c>
      <c r="U1072" s="42">
        <v>21</v>
      </c>
      <c r="V1072" s="42">
        <f t="shared" si="102"/>
        <v>0</v>
      </c>
      <c r="W1072" s="42">
        <f t="shared" si="103"/>
        <v>0</v>
      </c>
      <c r="X1072" s="39"/>
      <c r="Y1072" s="38" t="s">
        <v>1156</v>
      </c>
      <c r="Z1072" s="38" t="s">
        <v>1157</v>
      </c>
    </row>
    <row r="1073" spans="6:26" s="35" customFormat="1" ht="12" outlineLevel="2" x14ac:dyDescent="0.2">
      <c r="F1073" s="36">
        <v>114</v>
      </c>
      <c r="G1073" s="37" t="s">
        <v>29</v>
      </c>
      <c r="H1073" s="38"/>
      <c r="I1073" s="38"/>
      <c r="J1073" s="39" t="s">
        <v>1254</v>
      </c>
      <c r="K1073" s="37" t="s">
        <v>425</v>
      </c>
      <c r="L1073" s="40">
        <v>230</v>
      </c>
      <c r="M1073" s="41">
        <v>0</v>
      </c>
      <c r="N1073" s="40">
        <f t="shared" si="98"/>
        <v>230</v>
      </c>
      <c r="O1073" s="95"/>
      <c r="P1073" s="42">
        <f t="shared" si="99"/>
        <v>0</v>
      </c>
      <c r="Q1073" s="43"/>
      <c r="R1073" s="44">
        <f t="shared" si="100"/>
        <v>0</v>
      </c>
      <c r="S1073" s="43"/>
      <c r="T1073" s="44">
        <f t="shared" si="101"/>
        <v>0</v>
      </c>
      <c r="U1073" s="42">
        <v>21</v>
      </c>
      <c r="V1073" s="42">
        <f t="shared" si="102"/>
        <v>0</v>
      </c>
      <c r="W1073" s="42">
        <f t="shared" si="103"/>
        <v>0</v>
      </c>
      <c r="X1073" s="39"/>
      <c r="Y1073" s="38" t="s">
        <v>1156</v>
      </c>
      <c r="Z1073" s="38" t="s">
        <v>1157</v>
      </c>
    </row>
    <row r="1074" spans="6:26" s="35" customFormat="1" ht="12" outlineLevel="2" x14ac:dyDescent="0.2">
      <c r="F1074" s="36">
        <v>115</v>
      </c>
      <c r="G1074" s="37" t="s">
        <v>29</v>
      </c>
      <c r="H1074" s="38"/>
      <c r="I1074" s="38"/>
      <c r="J1074" s="39" t="s">
        <v>1255</v>
      </c>
      <c r="K1074" s="37" t="s">
        <v>425</v>
      </c>
      <c r="L1074" s="40">
        <v>7</v>
      </c>
      <c r="M1074" s="41">
        <v>0</v>
      </c>
      <c r="N1074" s="40">
        <f t="shared" si="98"/>
        <v>7</v>
      </c>
      <c r="O1074" s="95"/>
      <c r="P1074" s="42">
        <f t="shared" si="99"/>
        <v>0</v>
      </c>
      <c r="Q1074" s="43"/>
      <c r="R1074" s="44">
        <f t="shared" si="100"/>
        <v>0</v>
      </c>
      <c r="S1074" s="43"/>
      <c r="T1074" s="44">
        <f t="shared" si="101"/>
        <v>0</v>
      </c>
      <c r="U1074" s="42">
        <v>21</v>
      </c>
      <c r="V1074" s="42">
        <f t="shared" si="102"/>
        <v>0</v>
      </c>
      <c r="W1074" s="42">
        <f t="shared" si="103"/>
        <v>0</v>
      </c>
      <c r="X1074" s="39"/>
      <c r="Y1074" s="38" t="s">
        <v>1156</v>
      </c>
      <c r="Z1074" s="38" t="s">
        <v>1157</v>
      </c>
    </row>
    <row r="1075" spans="6:26" s="35" customFormat="1" ht="12" outlineLevel="2" x14ac:dyDescent="0.2">
      <c r="F1075" s="36">
        <v>116</v>
      </c>
      <c r="G1075" s="37" t="s">
        <v>29</v>
      </c>
      <c r="H1075" s="38"/>
      <c r="I1075" s="38"/>
      <c r="J1075" s="39" t="s">
        <v>1256</v>
      </c>
      <c r="K1075" s="37" t="s">
        <v>425</v>
      </c>
      <c r="L1075" s="40">
        <v>144</v>
      </c>
      <c r="M1075" s="41">
        <v>0</v>
      </c>
      <c r="N1075" s="40">
        <f t="shared" si="98"/>
        <v>144</v>
      </c>
      <c r="O1075" s="95"/>
      <c r="P1075" s="42">
        <f t="shared" si="99"/>
        <v>0</v>
      </c>
      <c r="Q1075" s="43"/>
      <c r="R1075" s="44">
        <f t="shared" si="100"/>
        <v>0</v>
      </c>
      <c r="S1075" s="43"/>
      <c r="T1075" s="44">
        <f t="shared" si="101"/>
        <v>0</v>
      </c>
      <c r="U1075" s="42">
        <v>21</v>
      </c>
      <c r="V1075" s="42">
        <f t="shared" si="102"/>
        <v>0</v>
      </c>
      <c r="W1075" s="42">
        <f t="shared" si="103"/>
        <v>0</v>
      </c>
      <c r="X1075" s="39"/>
      <c r="Y1075" s="38" t="s">
        <v>1156</v>
      </c>
      <c r="Z1075" s="38" t="s">
        <v>1157</v>
      </c>
    </row>
    <row r="1076" spans="6:26" s="35" customFormat="1" ht="12" outlineLevel="2" x14ac:dyDescent="0.2">
      <c r="F1076" s="36">
        <v>117</v>
      </c>
      <c r="G1076" s="37" t="s">
        <v>29</v>
      </c>
      <c r="H1076" s="38"/>
      <c r="I1076" s="38"/>
      <c r="J1076" s="39" t="s">
        <v>1257</v>
      </c>
      <c r="K1076" s="37" t="s">
        <v>425</v>
      </c>
      <c r="L1076" s="40">
        <v>2</v>
      </c>
      <c r="M1076" s="41">
        <v>0</v>
      </c>
      <c r="N1076" s="40">
        <f t="shared" si="98"/>
        <v>2</v>
      </c>
      <c r="O1076" s="95"/>
      <c r="P1076" s="42">
        <f t="shared" si="99"/>
        <v>0</v>
      </c>
      <c r="Q1076" s="43"/>
      <c r="R1076" s="44">
        <f t="shared" si="100"/>
        <v>0</v>
      </c>
      <c r="S1076" s="43"/>
      <c r="T1076" s="44">
        <f t="shared" si="101"/>
        <v>0</v>
      </c>
      <c r="U1076" s="42">
        <v>21</v>
      </c>
      <c r="V1076" s="42">
        <f t="shared" si="102"/>
        <v>0</v>
      </c>
      <c r="W1076" s="42">
        <f t="shared" si="103"/>
        <v>0</v>
      </c>
      <c r="X1076" s="39"/>
      <c r="Y1076" s="38" t="s">
        <v>1156</v>
      </c>
      <c r="Z1076" s="38" t="s">
        <v>1157</v>
      </c>
    </row>
    <row r="1077" spans="6:26" s="35" customFormat="1" ht="12" outlineLevel="2" x14ac:dyDescent="0.2">
      <c r="F1077" s="36">
        <v>118</v>
      </c>
      <c r="G1077" s="37" t="s">
        <v>29</v>
      </c>
      <c r="H1077" s="38"/>
      <c r="I1077" s="38"/>
      <c r="J1077" s="39" t="s">
        <v>1258</v>
      </c>
      <c r="K1077" s="37" t="s">
        <v>425</v>
      </c>
      <c r="L1077" s="40">
        <v>4</v>
      </c>
      <c r="M1077" s="41">
        <v>0</v>
      </c>
      <c r="N1077" s="40">
        <f t="shared" si="98"/>
        <v>4</v>
      </c>
      <c r="O1077" s="95"/>
      <c r="P1077" s="42">
        <f t="shared" si="99"/>
        <v>0</v>
      </c>
      <c r="Q1077" s="43"/>
      <c r="R1077" s="44">
        <f t="shared" si="100"/>
        <v>0</v>
      </c>
      <c r="S1077" s="43"/>
      <c r="T1077" s="44">
        <f t="shared" si="101"/>
        <v>0</v>
      </c>
      <c r="U1077" s="42">
        <v>21</v>
      </c>
      <c r="V1077" s="42">
        <f t="shared" si="102"/>
        <v>0</v>
      </c>
      <c r="W1077" s="42">
        <f t="shared" si="103"/>
        <v>0</v>
      </c>
      <c r="X1077" s="39"/>
      <c r="Y1077" s="38" t="s">
        <v>1156</v>
      </c>
      <c r="Z1077" s="38" t="s">
        <v>1157</v>
      </c>
    </row>
    <row r="1078" spans="6:26" s="35" customFormat="1" ht="12" outlineLevel="2" x14ac:dyDescent="0.2">
      <c r="F1078" s="36">
        <v>119</v>
      </c>
      <c r="G1078" s="37" t="s">
        <v>29</v>
      </c>
      <c r="H1078" s="38"/>
      <c r="I1078" s="38"/>
      <c r="J1078" s="39" t="s">
        <v>1259</v>
      </c>
      <c r="K1078" s="37" t="s">
        <v>425</v>
      </c>
      <c r="L1078" s="40">
        <v>8</v>
      </c>
      <c r="M1078" s="41">
        <v>0</v>
      </c>
      <c r="N1078" s="40">
        <f t="shared" si="98"/>
        <v>8</v>
      </c>
      <c r="O1078" s="95"/>
      <c r="P1078" s="42">
        <f t="shared" si="99"/>
        <v>0</v>
      </c>
      <c r="Q1078" s="43"/>
      <c r="R1078" s="44">
        <f t="shared" si="100"/>
        <v>0</v>
      </c>
      <c r="S1078" s="43"/>
      <c r="T1078" s="44">
        <f t="shared" si="101"/>
        <v>0</v>
      </c>
      <c r="U1078" s="42">
        <v>21</v>
      </c>
      <c r="V1078" s="42">
        <f t="shared" si="102"/>
        <v>0</v>
      </c>
      <c r="W1078" s="42">
        <f t="shared" si="103"/>
        <v>0</v>
      </c>
      <c r="X1078" s="39"/>
      <c r="Y1078" s="38" t="s">
        <v>1156</v>
      </c>
      <c r="Z1078" s="38" t="s">
        <v>1157</v>
      </c>
    </row>
    <row r="1079" spans="6:26" s="35" customFormat="1" ht="12" outlineLevel="2" x14ac:dyDescent="0.2">
      <c r="F1079" s="36">
        <v>120</v>
      </c>
      <c r="G1079" s="37" t="s">
        <v>29</v>
      </c>
      <c r="H1079" s="38"/>
      <c r="I1079" s="38"/>
      <c r="J1079" s="39" t="s">
        <v>1260</v>
      </c>
      <c r="K1079" s="37" t="s">
        <v>425</v>
      </c>
      <c r="L1079" s="40">
        <v>12</v>
      </c>
      <c r="M1079" s="41">
        <v>0</v>
      </c>
      <c r="N1079" s="40">
        <f t="shared" si="98"/>
        <v>12</v>
      </c>
      <c r="O1079" s="95"/>
      <c r="P1079" s="42">
        <f t="shared" si="99"/>
        <v>0</v>
      </c>
      <c r="Q1079" s="43"/>
      <c r="R1079" s="44">
        <f t="shared" si="100"/>
        <v>0</v>
      </c>
      <c r="S1079" s="43"/>
      <c r="T1079" s="44">
        <f t="shared" si="101"/>
        <v>0</v>
      </c>
      <c r="U1079" s="42">
        <v>21</v>
      </c>
      <c r="V1079" s="42">
        <f t="shared" si="102"/>
        <v>0</v>
      </c>
      <c r="W1079" s="42">
        <f t="shared" si="103"/>
        <v>0</v>
      </c>
      <c r="X1079" s="39"/>
      <c r="Y1079" s="38" t="s">
        <v>1156</v>
      </c>
      <c r="Z1079" s="38" t="s">
        <v>1157</v>
      </c>
    </row>
    <row r="1080" spans="6:26" s="35" customFormat="1" ht="12" outlineLevel="2" x14ac:dyDescent="0.2">
      <c r="F1080" s="36">
        <v>121</v>
      </c>
      <c r="G1080" s="37" t="s">
        <v>29</v>
      </c>
      <c r="H1080" s="38"/>
      <c r="I1080" s="38"/>
      <c r="J1080" s="39" t="s">
        <v>1261</v>
      </c>
      <c r="K1080" s="37" t="s">
        <v>425</v>
      </c>
      <c r="L1080" s="40">
        <v>7</v>
      </c>
      <c r="M1080" s="41">
        <v>0</v>
      </c>
      <c r="N1080" s="40">
        <f t="shared" si="98"/>
        <v>7</v>
      </c>
      <c r="O1080" s="95"/>
      <c r="P1080" s="42">
        <f t="shared" si="99"/>
        <v>0</v>
      </c>
      <c r="Q1080" s="43"/>
      <c r="R1080" s="44">
        <f t="shared" si="100"/>
        <v>0</v>
      </c>
      <c r="S1080" s="43"/>
      <c r="T1080" s="44">
        <f t="shared" si="101"/>
        <v>0</v>
      </c>
      <c r="U1080" s="42">
        <v>21</v>
      </c>
      <c r="V1080" s="42">
        <f t="shared" si="102"/>
        <v>0</v>
      </c>
      <c r="W1080" s="42">
        <f t="shared" si="103"/>
        <v>0</v>
      </c>
      <c r="X1080" s="39"/>
      <c r="Y1080" s="38" t="s">
        <v>1156</v>
      </c>
      <c r="Z1080" s="38" t="s">
        <v>1157</v>
      </c>
    </row>
    <row r="1081" spans="6:26" s="35" customFormat="1" ht="12" outlineLevel="2" x14ac:dyDescent="0.2">
      <c r="F1081" s="36">
        <v>122</v>
      </c>
      <c r="G1081" s="37" t="s">
        <v>29</v>
      </c>
      <c r="H1081" s="38"/>
      <c r="I1081" s="38"/>
      <c r="J1081" s="39" t="s">
        <v>1262</v>
      </c>
      <c r="K1081" s="37" t="s">
        <v>425</v>
      </c>
      <c r="L1081" s="40">
        <v>7</v>
      </c>
      <c r="M1081" s="41">
        <v>0</v>
      </c>
      <c r="N1081" s="40">
        <f t="shared" si="98"/>
        <v>7</v>
      </c>
      <c r="O1081" s="95"/>
      <c r="P1081" s="42">
        <f t="shared" si="99"/>
        <v>0</v>
      </c>
      <c r="Q1081" s="43"/>
      <c r="R1081" s="44">
        <f t="shared" si="100"/>
        <v>0</v>
      </c>
      <c r="S1081" s="43"/>
      <c r="T1081" s="44">
        <f t="shared" si="101"/>
        <v>0</v>
      </c>
      <c r="U1081" s="42">
        <v>21</v>
      </c>
      <c r="V1081" s="42">
        <f t="shared" si="102"/>
        <v>0</v>
      </c>
      <c r="W1081" s="42">
        <f t="shared" si="103"/>
        <v>0</v>
      </c>
      <c r="X1081" s="39"/>
      <c r="Y1081" s="38" t="s">
        <v>1156</v>
      </c>
      <c r="Z1081" s="38" t="s">
        <v>1157</v>
      </c>
    </row>
    <row r="1082" spans="6:26" s="35" customFormat="1" ht="12" outlineLevel="2" x14ac:dyDescent="0.2">
      <c r="F1082" s="36">
        <v>123</v>
      </c>
      <c r="G1082" s="37" t="s">
        <v>29</v>
      </c>
      <c r="H1082" s="38"/>
      <c r="I1082" s="38"/>
      <c r="J1082" s="39" t="s">
        <v>1263</v>
      </c>
      <c r="K1082" s="37" t="s">
        <v>425</v>
      </c>
      <c r="L1082" s="40">
        <v>21</v>
      </c>
      <c r="M1082" s="41">
        <v>0</v>
      </c>
      <c r="N1082" s="40">
        <f t="shared" si="98"/>
        <v>21</v>
      </c>
      <c r="O1082" s="95"/>
      <c r="P1082" s="42">
        <f t="shared" si="99"/>
        <v>0</v>
      </c>
      <c r="Q1082" s="43"/>
      <c r="R1082" s="44">
        <f t="shared" si="100"/>
        <v>0</v>
      </c>
      <c r="S1082" s="43"/>
      <c r="T1082" s="44">
        <f t="shared" si="101"/>
        <v>0</v>
      </c>
      <c r="U1082" s="42">
        <v>21</v>
      </c>
      <c r="V1082" s="42">
        <f t="shared" si="102"/>
        <v>0</v>
      </c>
      <c r="W1082" s="42">
        <f t="shared" si="103"/>
        <v>0</v>
      </c>
      <c r="X1082" s="39"/>
      <c r="Y1082" s="38"/>
      <c r="Z1082" s="38"/>
    </row>
    <row r="1083" spans="6:26" s="35" customFormat="1" ht="12" outlineLevel="2" x14ac:dyDescent="0.2">
      <c r="F1083" s="36">
        <v>124</v>
      </c>
      <c r="G1083" s="37" t="s">
        <v>29</v>
      </c>
      <c r="I1083" s="38"/>
      <c r="J1083" s="39" t="s">
        <v>1264</v>
      </c>
      <c r="K1083" s="37" t="s">
        <v>425</v>
      </c>
      <c r="L1083" s="40">
        <v>1</v>
      </c>
      <c r="M1083" s="41">
        <v>0</v>
      </c>
      <c r="N1083" s="40">
        <f t="shared" si="98"/>
        <v>1</v>
      </c>
      <c r="O1083" s="95"/>
      <c r="P1083" s="42">
        <f t="shared" si="99"/>
        <v>0</v>
      </c>
      <c r="Q1083" s="43"/>
      <c r="R1083" s="44">
        <f t="shared" si="100"/>
        <v>0</v>
      </c>
      <c r="S1083" s="43"/>
      <c r="T1083" s="44">
        <f t="shared" si="101"/>
        <v>0</v>
      </c>
      <c r="U1083" s="42">
        <v>21</v>
      </c>
      <c r="V1083" s="42">
        <f t="shared" si="102"/>
        <v>0</v>
      </c>
      <c r="W1083" s="42">
        <f t="shared" si="103"/>
        <v>0</v>
      </c>
      <c r="X1083" s="39"/>
      <c r="Y1083" s="38" t="s">
        <v>1156</v>
      </c>
      <c r="Z1083" s="38" t="s">
        <v>1157</v>
      </c>
    </row>
    <row r="1084" spans="6:26" s="64" customFormat="1" ht="12" outlineLevel="2" x14ac:dyDescent="0.2">
      <c r="F1084" s="65">
        <v>125</v>
      </c>
      <c r="G1084" s="66" t="s">
        <v>29</v>
      </c>
      <c r="H1084" s="67"/>
      <c r="I1084" s="67"/>
      <c r="J1084" s="68" t="s">
        <v>1265</v>
      </c>
      <c r="K1084" s="66"/>
      <c r="L1084" s="69"/>
      <c r="M1084" s="70"/>
      <c r="N1084" s="69"/>
      <c r="O1084" s="70"/>
      <c r="P1084" s="71">
        <f>SUM(P1085:P1091)</f>
        <v>0</v>
      </c>
      <c r="Q1084" s="72"/>
      <c r="R1084" s="73"/>
      <c r="S1084" s="72"/>
      <c r="T1084" s="73"/>
      <c r="U1084" s="71"/>
      <c r="V1084" s="71">
        <f>SUM(V1085:V1091)</f>
        <v>0</v>
      </c>
      <c r="W1084" s="71">
        <f>SUM(W1085:W1091)</f>
        <v>0</v>
      </c>
      <c r="X1084" s="68"/>
      <c r="Y1084" s="67" t="s">
        <v>1156</v>
      </c>
      <c r="Z1084" s="67" t="s">
        <v>1157</v>
      </c>
    </row>
    <row r="1085" spans="6:26" s="35" customFormat="1" ht="12" outlineLevel="2" x14ac:dyDescent="0.2">
      <c r="F1085" s="36">
        <v>126</v>
      </c>
      <c r="G1085" s="37" t="s">
        <v>29</v>
      </c>
      <c r="H1085" s="38"/>
      <c r="I1085" s="38"/>
      <c r="J1085" s="39" t="s">
        <v>1266</v>
      </c>
      <c r="K1085" s="37" t="s">
        <v>60</v>
      </c>
      <c r="L1085" s="40">
        <v>110</v>
      </c>
      <c r="M1085" s="41">
        <v>0</v>
      </c>
      <c r="N1085" s="40">
        <f t="shared" si="98"/>
        <v>110</v>
      </c>
      <c r="O1085" s="95"/>
      <c r="P1085" s="42">
        <f t="shared" si="99"/>
        <v>0</v>
      </c>
      <c r="Q1085" s="43"/>
      <c r="R1085" s="44">
        <f t="shared" si="100"/>
        <v>0</v>
      </c>
      <c r="S1085" s="43"/>
      <c r="T1085" s="44">
        <f t="shared" si="101"/>
        <v>0</v>
      </c>
      <c r="U1085" s="42">
        <v>21</v>
      </c>
      <c r="V1085" s="42">
        <f t="shared" si="102"/>
        <v>0</v>
      </c>
      <c r="W1085" s="42">
        <f t="shared" si="103"/>
        <v>0</v>
      </c>
      <c r="X1085" s="39"/>
      <c r="Y1085" s="38" t="s">
        <v>1156</v>
      </c>
      <c r="Z1085" s="38" t="s">
        <v>1157</v>
      </c>
    </row>
    <row r="1086" spans="6:26" s="35" customFormat="1" ht="12" outlineLevel="2" x14ac:dyDescent="0.2">
      <c r="F1086" s="36">
        <v>127</v>
      </c>
      <c r="G1086" s="37" t="s">
        <v>29</v>
      </c>
      <c r="H1086" s="38"/>
      <c r="I1086" s="38"/>
      <c r="J1086" s="39" t="s">
        <v>1267</v>
      </c>
      <c r="K1086" s="37" t="s">
        <v>60</v>
      </c>
      <c r="L1086" s="40">
        <v>110</v>
      </c>
      <c r="M1086" s="41">
        <v>0</v>
      </c>
      <c r="N1086" s="40">
        <f t="shared" si="98"/>
        <v>110</v>
      </c>
      <c r="O1086" s="95"/>
      <c r="P1086" s="42">
        <f t="shared" si="99"/>
        <v>0</v>
      </c>
      <c r="Q1086" s="43"/>
      <c r="R1086" s="44">
        <f t="shared" si="100"/>
        <v>0</v>
      </c>
      <c r="S1086" s="43"/>
      <c r="T1086" s="44">
        <f t="shared" si="101"/>
        <v>0</v>
      </c>
      <c r="U1086" s="42">
        <v>21</v>
      </c>
      <c r="V1086" s="42">
        <f t="shared" si="102"/>
        <v>0</v>
      </c>
      <c r="W1086" s="42">
        <f t="shared" si="103"/>
        <v>0</v>
      </c>
      <c r="X1086" s="39"/>
      <c r="Y1086" s="38" t="s">
        <v>1156</v>
      </c>
      <c r="Z1086" s="38" t="s">
        <v>1157</v>
      </c>
    </row>
    <row r="1087" spans="6:26" s="35" customFormat="1" ht="12" outlineLevel="2" x14ac:dyDescent="0.2">
      <c r="F1087" s="36">
        <v>128</v>
      </c>
      <c r="G1087" s="37" t="s">
        <v>29</v>
      </c>
      <c r="H1087" s="38"/>
      <c r="I1087" s="38"/>
      <c r="J1087" s="39" t="s">
        <v>1268</v>
      </c>
      <c r="K1087" s="37" t="s">
        <v>60</v>
      </c>
      <c r="L1087" s="40">
        <v>110</v>
      </c>
      <c r="M1087" s="41">
        <v>0</v>
      </c>
      <c r="N1087" s="40">
        <f t="shared" si="98"/>
        <v>110</v>
      </c>
      <c r="O1087" s="95"/>
      <c r="P1087" s="42">
        <f t="shared" si="99"/>
        <v>0</v>
      </c>
      <c r="Q1087" s="43"/>
      <c r="R1087" s="44">
        <f t="shared" si="100"/>
        <v>0</v>
      </c>
      <c r="S1087" s="43"/>
      <c r="T1087" s="44">
        <f t="shared" si="101"/>
        <v>0</v>
      </c>
      <c r="U1087" s="42">
        <v>21</v>
      </c>
      <c r="V1087" s="42">
        <f t="shared" si="102"/>
        <v>0</v>
      </c>
      <c r="W1087" s="42">
        <f t="shared" si="103"/>
        <v>0</v>
      </c>
      <c r="X1087" s="39"/>
      <c r="Y1087" s="38" t="s">
        <v>1156</v>
      </c>
      <c r="Z1087" s="38" t="s">
        <v>1157</v>
      </c>
    </row>
    <row r="1088" spans="6:26" s="35" customFormat="1" ht="12" outlineLevel="2" x14ac:dyDescent="0.2">
      <c r="F1088" s="36">
        <v>129</v>
      </c>
      <c r="G1088" s="37" t="s">
        <v>29</v>
      </c>
      <c r="H1088" s="38"/>
      <c r="I1088" s="38"/>
      <c r="J1088" s="39" t="s">
        <v>1269</v>
      </c>
      <c r="K1088" s="37" t="s">
        <v>32</v>
      </c>
      <c r="L1088" s="40">
        <v>110</v>
      </c>
      <c r="M1088" s="41">
        <v>0</v>
      </c>
      <c r="N1088" s="40">
        <f t="shared" si="98"/>
        <v>110</v>
      </c>
      <c r="O1088" s="95"/>
      <c r="P1088" s="42">
        <f t="shared" si="99"/>
        <v>0</v>
      </c>
      <c r="Q1088" s="43"/>
      <c r="R1088" s="44">
        <f t="shared" si="100"/>
        <v>0</v>
      </c>
      <c r="S1088" s="43"/>
      <c r="T1088" s="44">
        <f t="shared" si="101"/>
        <v>0</v>
      </c>
      <c r="U1088" s="42">
        <v>21</v>
      </c>
      <c r="V1088" s="42">
        <f t="shared" si="102"/>
        <v>0</v>
      </c>
      <c r="W1088" s="42">
        <f t="shared" si="103"/>
        <v>0</v>
      </c>
      <c r="X1088" s="39"/>
      <c r="Y1088" s="38" t="s">
        <v>1156</v>
      </c>
      <c r="Z1088" s="38" t="s">
        <v>1157</v>
      </c>
    </row>
    <row r="1089" spans="6:26" s="35" customFormat="1" ht="12" outlineLevel="2" x14ac:dyDescent="0.2">
      <c r="F1089" s="36">
        <v>130</v>
      </c>
      <c r="G1089" s="37" t="s">
        <v>29</v>
      </c>
      <c r="H1089" s="38"/>
      <c r="I1089" s="38"/>
      <c r="J1089" s="39" t="s">
        <v>1270</v>
      </c>
      <c r="K1089" s="37" t="s">
        <v>38</v>
      </c>
      <c r="L1089" s="40">
        <v>35.200000000000003</v>
      </c>
      <c r="M1089" s="41">
        <v>0</v>
      </c>
      <c r="N1089" s="40">
        <f t="shared" si="98"/>
        <v>35.200000000000003</v>
      </c>
      <c r="O1089" s="95"/>
      <c r="P1089" s="42">
        <f t="shared" si="99"/>
        <v>0</v>
      </c>
      <c r="Q1089" s="43"/>
      <c r="R1089" s="44">
        <f t="shared" si="100"/>
        <v>0</v>
      </c>
      <c r="S1089" s="43"/>
      <c r="T1089" s="44">
        <f t="shared" si="101"/>
        <v>0</v>
      </c>
      <c r="U1089" s="42">
        <v>21</v>
      </c>
      <c r="V1089" s="42">
        <f t="shared" si="102"/>
        <v>0</v>
      </c>
      <c r="W1089" s="42">
        <f t="shared" si="103"/>
        <v>0</v>
      </c>
      <c r="X1089" s="39"/>
      <c r="Y1089" s="38" t="s">
        <v>1156</v>
      </c>
      <c r="Z1089" s="38" t="s">
        <v>1157</v>
      </c>
    </row>
    <row r="1090" spans="6:26" s="35" customFormat="1" ht="12" outlineLevel="2" x14ac:dyDescent="0.2">
      <c r="F1090" s="36">
        <v>131</v>
      </c>
      <c r="G1090" s="37" t="s">
        <v>29</v>
      </c>
      <c r="H1090" s="38"/>
      <c r="I1090" s="38"/>
      <c r="J1090" s="39" t="s">
        <v>1271</v>
      </c>
      <c r="K1090" s="37" t="s">
        <v>38</v>
      </c>
      <c r="L1090" s="40">
        <v>5</v>
      </c>
      <c r="M1090" s="41">
        <v>0</v>
      </c>
      <c r="N1090" s="40">
        <f t="shared" si="98"/>
        <v>5</v>
      </c>
      <c r="O1090" s="95"/>
      <c r="P1090" s="42">
        <f t="shared" si="99"/>
        <v>0</v>
      </c>
      <c r="Q1090" s="43"/>
      <c r="R1090" s="44">
        <f t="shared" si="100"/>
        <v>0</v>
      </c>
      <c r="S1090" s="43"/>
      <c r="T1090" s="44">
        <f t="shared" si="101"/>
        <v>0</v>
      </c>
      <c r="U1090" s="42">
        <v>21</v>
      </c>
      <c r="V1090" s="42">
        <f t="shared" si="102"/>
        <v>0</v>
      </c>
      <c r="W1090" s="42">
        <f t="shared" si="103"/>
        <v>0</v>
      </c>
      <c r="X1090" s="39"/>
      <c r="Y1090" s="38" t="s">
        <v>1156</v>
      </c>
      <c r="Z1090" s="38" t="s">
        <v>1157</v>
      </c>
    </row>
    <row r="1091" spans="6:26" s="35" customFormat="1" ht="12" outlineLevel="2" x14ac:dyDescent="0.2">
      <c r="F1091" s="36">
        <v>132</v>
      </c>
      <c r="G1091" s="37" t="s">
        <v>29</v>
      </c>
      <c r="H1091" s="38"/>
      <c r="I1091" s="38"/>
      <c r="J1091" s="39" t="s">
        <v>1272</v>
      </c>
      <c r="K1091" s="37" t="s">
        <v>425</v>
      </c>
      <c r="L1091" s="40">
        <v>24</v>
      </c>
      <c r="M1091" s="41">
        <v>0</v>
      </c>
      <c r="N1091" s="40">
        <f t="shared" si="98"/>
        <v>24</v>
      </c>
      <c r="O1091" s="95"/>
      <c r="P1091" s="42">
        <f t="shared" si="99"/>
        <v>0</v>
      </c>
      <c r="Q1091" s="43"/>
      <c r="R1091" s="44">
        <f t="shared" si="100"/>
        <v>0</v>
      </c>
      <c r="S1091" s="43"/>
      <c r="T1091" s="44">
        <f t="shared" si="101"/>
        <v>0</v>
      </c>
      <c r="U1091" s="42">
        <v>21</v>
      </c>
      <c r="V1091" s="42">
        <f t="shared" si="102"/>
        <v>0</v>
      </c>
      <c r="W1091" s="42">
        <f t="shared" si="103"/>
        <v>0</v>
      </c>
      <c r="X1091" s="39"/>
      <c r="Y1091" s="38" t="s">
        <v>1156</v>
      </c>
      <c r="Z1091" s="38" t="s">
        <v>1157</v>
      </c>
    </row>
    <row r="1092" spans="6:26" s="64" customFormat="1" ht="12" outlineLevel="2" x14ac:dyDescent="0.2">
      <c r="F1092" s="65">
        <v>133</v>
      </c>
      <c r="G1092" s="66" t="s">
        <v>29</v>
      </c>
      <c r="H1092" s="67"/>
      <c r="I1092" s="67"/>
      <c r="J1092" s="68" t="s">
        <v>1273</v>
      </c>
      <c r="K1092" s="66"/>
      <c r="L1092" s="69"/>
      <c r="M1092" s="70"/>
      <c r="N1092" s="69"/>
      <c r="O1092" s="70"/>
      <c r="P1092" s="71">
        <f>SUM(P1093:P1102)</f>
        <v>0</v>
      </c>
      <c r="Q1092" s="72"/>
      <c r="R1092" s="73"/>
      <c r="S1092" s="72"/>
      <c r="T1092" s="73"/>
      <c r="U1092" s="71"/>
      <c r="V1092" s="71">
        <f>SUM(V1093:V1102)</f>
        <v>0</v>
      </c>
      <c r="W1092" s="71">
        <f>SUM(W1093:W1102)</f>
        <v>0</v>
      </c>
      <c r="X1092" s="68"/>
      <c r="Y1092" s="67" t="s">
        <v>1156</v>
      </c>
      <c r="Z1092" s="67" t="s">
        <v>1157</v>
      </c>
    </row>
    <row r="1093" spans="6:26" s="35" customFormat="1" ht="12" outlineLevel="2" x14ac:dyDescent="0.2">
      <c r="F1093" s="36">
        <v>134</v>
      </c>
      <c r="G1093" s="37" t="s">
        <v>29</v>
      </c>
      <c r="H1093" s="38"/>
      <c r="I1093" s="38"/>
      <c r="J1093" s="39" t="s">
        <v>1274</v>
      </c>
      <c r="K1093" s="37" t="s">
        <v>1159</v>
      </c>
      <c r="L1093" s="40">
        <v>1</v>
      </c>
      <c r="M1093" s="41">
        <v>0</v>
      </c>
      <c r="N1093" s="40">
        <f t="shared" si="98"/>
        <v>1</v>
      </c>
      <c r="O1093" s="95"/>
      <c r="P1093" s="42">
        <f t="shared" si="99"/>
        <v>0</v>
      </c>
      <c r="Q1093" s="43"/>
      <c r="R1093" s="44">
        <f t="shared" si="100"/>
        <v>0</v>
      </c>
      <c r="S1093" s="43"/>
      <c r="T1093" s="44">
        <f t="shared" si="101"/>
        <v>0</v>
      </c>
      <c r="U1093" s="42">
        <v>21</v>
      </c>
      <c r="V1093" s="42">
        <f t="shared" si="102"/>
        <v>0</v>
      </c>
      <c r="W1093" s="42">
        <f t="shared" si="103"/>
        <v>0</v>
      </c>
      <c r="X1093" s="39"/>
      <c r="Y1093" s="38" t="s">
        <v>1156</v>
      </c>
      <c r="Z1093" s="38" t="s">
        <v>1157</v>
      </c>
    </row>
    <row r="1094" spans="6:26" s="35" customFormat="1" ht="12" outlineLevel="2" x14ac:dyDescent="0.2">
      <c r="F1094" s="36">
        <v>135</v>
      </c>
      <c r="G1094" s="37" t="s">
        <v>29</v>
      </c>
      <c r="H1094" s="38"/>
      <c r="I1094" s="38"/>
      <c r="J1094" s="39" t="s">
        <v>1442</v>
      </c>
      <c r="K1094" s="37" t="s">
        <v>425</v>
      </c>
      <c r="L1094" s="40">
        <v>12</v>
      </c>
      <c r="M1094" s="41">
        <v>0</v>
      </c>
      <c r="N1094" s="40">
        <f t="shared" si="98"/>
        <v>12</v>
      </c>
      <c r="O1094" s="95"/>
      <c r="P1094" s="42">
        <f t="shared" si="99"/>
        <v>0</v>
      </c>
      <c r="Q1094" s="43"/>
      <c r="R1094" s="44">
        <f t="shared" si="100"/>
        <v>0</v>
      </c>
      <c r="S1094" s="43"/>
      <c r="T1094" s="44">
        <f t="shared" si="101"/>
        <v>0</v>
      </c>
      <c r="U1094" s="42">
        <v>21</v>
      </c>
      <c r="V1094" s="42">
        <f t="shared" si="102"/>
        <v>0</v>
      </c>
      <c r="W1094" s="42">
        <f t="shared" si="103"/>
        <v>0</v>
      </c>
      <c r="X1094" s="39"/>
      <c r="Y1094" s="38" t="s">
        <v>1156</v>
      </c>
      <c r="Z1094" s="38" t="s">
        <v>1157</v>
      </c>
    </row>
    <row r="1095" spans="6:26" s="35" customFormat="1" ht="12" outlineLevel="2" x14ac:dyDescent="0.2">
      <c r="F1095" s="36">
        <v>136</v>
      </c>
      <c r="G1095" s="37" t="s">
        <v>29</v>
      </c>
      <c r="H1095" s="38"/>
      <c r="I1095" s="38"/>
      <c r="J1095" s="39" t="s">
        <v>1275</v>
      </c>
      <c r="K1095" s="37" t="s">
        <v>425</v>
      </c>
      <c r="L1095" s="40">
        <v>12</v>
      </c>
      <c r="M1095" s="41">
        <v>0</v>
      </c>
      <c r="N1095" s="40">
        <f t="shared" si="98"/>
        <v>12</v>
      </c>
      <c r="O1095" s="95"/>
      <c r="P1095" s="42">
        <f t="shared" si="99"/>
        <v>0</v>
      </c>
      <c r="Q1095" s="43"/>
      <c r="R1095" s="44">
        <f t="shared" si="100"/>
        <v>0</v>
      </c>
      <c r="S1095" s="43"/>
      <c r="T1095" s="44">
        <f t="shared" si="101"/>
        <v>0</v>
      </c>
      <c r="U1095" s="42">
        <v>21</v>
      </c>
      <c r="V1095" s="42">
        <f t="shared" si="102"/>
        <v>0</v>
      </c>
      <c r="W1095" s="42">
        <f t="shared" si="103"/>
        <v>0</v>
      </c>
      <c r="X1095" s="39"/>
      <c r="Y1095" s="38" t="s">
        <v>1156</v>
      </c>
      <c r="Z1095" s="38" t="s">
        <v>1157</v>
      </c>
    </row>
    <row r="1096" spans="6:26" s="35" customFormat="1" ht="12" outlineLevel="2" x14ac:dyDescent="0.2">
      <c r="F1096" s="36">
        <v>137</v>
      </c>
      <c r="G1096" s="37" t="s">
        <v>29</v>
      </c>
      <c r="H1096" s="38"/>
      <c r="I1096" s="38"/>
      <c r="J1096" s="39" t="s">
        <v>1276</v>
      </c>
      <c r="K1096" s="37" t="s">
        <v>425</v>
      </c>
      <c r="L1096" s="40">
        <v>12</v>
      </c>
      <c r="M1096" s="41">
        <v>0</v>
      </c>
      <c r="N1096" s="40">
        <f t="shared" si="98"/>
        <v>12</v>
      </c>
      <c r="O1096" s="95"/>
      <c r="P1096" s="42">
        <f t="shared" si="99"/>
        <v>0</v>
      </c>
      <c r="Q1096" s="43"/>
      <c r="R1096" s="44">
        <f t="shared" si="100"/>
        <v>0</v>
      </c>
      <c r="S1096" s="43"/>
      <c r="T1096" s="44">
        <f t="shared" si="101"/>
        <v>0</v>
      </c>
      <c r="U1096" s="42">
        <v>21</v>
      </c>
      <c r="V1096" s="42">
        <f t="shared" si="102"/>
        <v>0</v>
      </c>
      <c r="W1096" s="42">
        <f t="shared" si="103"/>
        <v>0</v>
      </c>
      <c r="X1096" s="39"/>
      <c r="Y1096" s="38" t="s">
        <v>1156</v>
      </c>
      <c r="Z1096" s="38" t="s">
        <v>1157</v>
      </c>
    </row>
    <row r="1097" spans="6:26" s="35" customFormat="1" ht="12" outlineLevel="2" x14ac:dyDescent="0.2">
      <c r="F1097" s="36">
        <v>138</v>
      </c>
      <c r="G1097" s="37" t="s">
        <v>29</v>
      </c>
      <c r="H1097" s="38"/>
      <c r="I1097" s="38"/>
      <c r="J1097" s="39" t="s">
        <v>1277</v>
      </c>
      <c r="K1097" s="37" t="s">
        <v>425</v>
      </c>
      <c r="L1097" s="40">
        <v>12</v>
      </c>
      <c r="M1097" s="41">
        <v>0</v>
      </c>
      <c r="N1097" s="40">
        <f t="shared" si="98"/>
        <v>12</v>
      </c>
      <c r="O1097" s="95"/>
      <c r="P1097" s="42">
        <f t="shared" si="99"/>
        <v>0</v>
      </c>
      <c r="Q1097" s="43"/>
      <c r="R1097" s="44">
        <f t="shared" si="100"/>
        <v>0</v>
      </c>
      <c r="S1097" s="43"/>
      <c r="T1097" s="44">
        <f t="shared" si="101"/>
        <v>0</v>
      </c>
      <c r="U1097" s="42">
        <v>21</v>
      </c>
      <c r="V1097" s="42">
        <f t="shared" si="102"/>
        <v>0</v>
      </c>
      <c r="W1097" s="42">
        <f t="shared" si="103"/>
        <v>0</v>
      </c>
      <c r="X1097" s="39"/>
      <c r="Y1097" s="38" t="s">
        <v>1156</v>
      </c>
      <c r="Z1097" s="38" t="s">
        <v>1157</v>
      </c>
    </row>
    <row r="1098" spans="6:26" s="35" customFormat="1" ht="12" outlineLevel="2" x14ac:dyDescent="0.2">
      <c r="F1098" s="36">
        <v>139</v>
      </c>
      <c r="G1098" s="37" t="s">
        <v>29</v>
      </c>
      <c r="H1098" s="38"/>
      <c r="I1098" s="38"/>
      <c r="J1098" s="39" t="s">
        <v>1278</v>
      </c>
      <c r="K1098" s="37" t="s">
        <v>425</v>
      </c>
      <c r="L1098" s="40">
        <v>3</v>
      </c>
      <c r="M1098" s="41">
        <v>0</v>
      </c>
      <c r="N1098" s="40">
        <f t="shared" si="98"/>
        <v>3</v>
      </c>
      <c r="O1098" s="95"/>
      <c r="P1098" s="42">
        <f t="shared" si="99"/>
        <v>0</v>
      </c>
      <c r="Q1098" s="43"/>
      <c r="R1098" s="44">
        <f t="shared" si="100"/>
        <v>0</v>
      </c>
      <c r="S1098" s="43"/>
      <c r="T1098" s="44">
        <f t="shared" si="101"/>
        <v>0</v>
      </c>
      <c r="U1098" s="42">
        <v>21</v>
      </c>
      <c r="V1098" s="42">
        <f t="shared" si="102"/>
        <v>0</v>
      </c>
      <c r="W1098" s="42">
        <f t="shared" si="103"/>
        <v>0</v>
      </c>
      <c r="X1098" s="39"/>
      <c r="Y1098" s="38" t="s">
        <v>1156</v>
      </c>
      <c r="Z1098" s="38" t="s">
        <v>1157</v>
      </c>
    </row>
    <row r="1099" spans="6:26" s="35" customFormat="1" ht="12" outlineLevel="2" x14ac:dyDescent="0.2">
      <c r="F1099" s="36">
        <v>140</v>
      </c>
      <c r="G1099" s="37" t="s">
        <v>29</v>
      </c>
      <c r="H1099" s="38"/>
      <c r="I1099" s="38"/>
      <c r="J1099" s="39" t="s">
        <v>1279</v>
      </c>
      <c r="K1099" s="37" t="s">
        <v>425</v>
      </c>
      <c r="L1099" s="40">
        <v>2</v>
      </c>
      <c r="M1099" s="41">
        <v>0</v>
      </c>
      <c r="N1099" s="40">
        <f t="shared" si="98"/>
        <v>2</v>
      </c>
      <c r="O1099" s="95"/>
      <c r="P1099" s="42">
        <f t="shared" si="99"/>
        <v>0</v>
      </c>
      <c r="Q1099" s="43"/>
      <c r="R1099" s="44">
        <f t="shared" si="100"/>
        <v>0</v>
      </c>
      <c r="S1099" s="43"/>
      <c r="T1099" s="44">
        <f t="shared" si="101"/>
        <v>0</v>
      </c>
      <c r="U1099" s="42">
        <v>21</v>
      </c>
      <c r="V1099" s="42">
        <f t="shared" si="102"/>
        <v>0</v>
      </c>
      <c r="W1099" s="42">
        <f t="shared" si="103"/>
        <v>0</v>
      </c>
      <c r="X1099" s="39"/>
      <c r="Y1099" s="38" t="s">
        <v>1156</v>
      </c>
      <c r="Z1099" s="38" t="s">
        <v>1157</v>
      </c>
    </row>
    <row r="1100" spans="6:26" s="35" customFormat="1" ht="12" outlineLevel="2" x14ac:dyDescent="0.2">
      <c r="F1100" s="36">
        <v>141</v>
      </c>
      <c r="G1100" s="37" t="s">
        <v>29</v>
      </c>
      <c r="H1100" s="38"/>
      <c r="I1100" s="38"/>
      <c r="J1100" s="39" t="s">
        <v>1280</v>
      </c>
      <c r="K1100" s="37" t="s">
        <v>1281</v>
      </c>
      <c r="L1100" s="40">
        <v>80</v>
      </c>
      <c r="M1100" s="41">
        <v>0</v>
      </c>
      <c r="N1100" s="40">
        <f t="shared" ref="N1100:N1102" si="104">L1100*(1+M1100/100)</f>
        <v>80</v>
      </c>
      <c r="O1100" s="95"/>
      <c r="P1100" s="42">
        <f t="shared" ref="P1100:P1102" si="105">N1100*O1100</f>
        <v>0</v>
      </c>
      <c r="Q1100" s="43"/>
      <c r="R1100" s="44">
        <f t="shared" ref="R1100:R1102" si="106">N1100*Q1100</f>
        <v>0</v>
      </c>
      <c r="S1100" s="43"/>
      <c r="T1100" s="44">
        <f t="shared" ref="T1100:T1102" si="107">N1100*S1100</f>
        <v>0</v>
      </c>
      <c r="U1100" s="42">
        <v>21</v>
      </c>
      <c r="V1100" s="42">
        <f t="shared" ref="V1100:V1102" si="108">P1100*(U1100/100)</f>
        <v>0</v>
      </c>
      <c r="W1100" s="42">
        <f t="shared" ref="W1100:W1102" si="109">P1100+V1100</f>
        <v>0</v>
      </c>
      <c r="X1100" s="39"/>
      <c r="Y1100" s="38" t="s">
        <v>1156</v>
      </c>
      <c r="Z1100" s="38" t="s">
        <v>1157</v>
      </c>
    </row>
    <row r="1101" spans="6:26" s="35" customFormat="1" ht="12" outlineLevel="2" x14ac:dyDescent="0.2">
      <c r="F1101" s="36">
        <v>142</v>
      </c>
      <c r="G1101" s="37" t="s">
        <v>29</v>
      </c>
      <c r="H1101" s="38"/>
      <c r="I1101" s="38"/>
      <c r="J1101" s="39" t="s">
        <v>1264</v>
      </c>
      <c r="K1101" s="37" t="s">
        <v>266</v>
      </c>
      <c r="L1101" s="40">
        <v>1</v>
      </c>
      <c r="M1101" s="41">
        <v>0</v>
      </c>
      <c r="N1101" s="40">
        <f t="shared" si="104"/>
        <v>1</v>
      </c>
      <c r="O1101" s="95"/>
      <c r="P1101" s="42">
        <f t="shared" si="105"/>
        <v>0</v>
      </c>
      <c r="Q1101" s="43"/>
      <c r="R1101" s="44">
        <f t="shared" si="106"/>
        <v>0</v>
      </c>
      <c r="S1101" s="43"/>
      <c r="T1101" s="44">
        <f t="shared" si="107"/>
        <v>0</v>
      </c>
      <c r="U1101" s="42">
        <v>21</v>
      </c>
      <c r="V1101" s="42">
        <f t="shared" si="108"/>
        <v>0</v>
      </c>
      <c r="W1101" s="42">
        <f t="shared" si="109"/>
        <v>0</v>
      </c>
      <c r="X1101" s="39"/>
      <c r="Y1101" s="38" t="s">
        <v>1156</v>
      </c>
      <c r="Z1101" s="38" t="s">
        <v>1157</v>
      </c>
    </row>
    <row r="1102" spans="6:26" s="35" customFormat="1" ht="12" outlineLevel="2" x14ac:dyDescent="0.2">
      <c r="F1102" s="36">
        <v>143</v>
      </c>
      <c r="G1102" s="37" t="s">
        <v>29</v>
      </c>
      <c r="H1102" s="38"/>
      <c r="I1102" s="38"/>
      <c r="J1102" s="39" t="s">
        <v>1282</v>
      </c>
      <c r="K1102" s="37" t="s">
        <v>266</v>
      </c>
      <c r="L1102" s="40">
        <v>1</v>
      </c>
      <c r="M1102" s="41">
        <v>0</v>
      </c>
      <c r="N1102" s="40">
        <f t="shared" si="104"/>
        <v>1</v>
      </c>
      <c r="O1102" s="95"/>
      <c r="P1102" s="42">
        <f t="shared" si="105"/>
        <v>0</v>
      </c>
      <c r="Q1102" s="43"/>
      <c r="R1102" s="44">
        <f t="shared" si="106"/>
        <v>0</v>
      </c>
      <c r="S1102" s="43"/>
      <c r="T1102" s="44">
        <f t="shared" si="107"/>
        <v>0</v>
      </c>
      <c r="U1102" s="42">
        <v>21</v>
      </c>
      <c r="V1102" s="42">
        <f t="shared" si="108"/>
        <v>0</v>
      </c>
      <c r="W1102" s="42">
        <f t="shared" si="109"/>
        <v>0</v>
      </c>
      <c r="X1102" s="39"/>
      <c r="Y1102" s="38" t="s">
        <v>1156</v>
      </c>
      <c r="Z1102" s="38" t="s">
        <v>1157</v>
      </c>
    </row>
    <row r="1103" spans="6:26" s="55" customFormat="1" ht="12.75" customHeight="1" outlineLevel="2" x14ac:dyDescent="0.25">
      <c r="F1103" s="56"/>
      <c r="G1103" s="57"/>
      <c r="H1103" s="57"/>
      <c r="I1103" s="57"/>
      <c r="J1103" s="58"/>
      <c r="K1103" s="57"/>
      <c r="L1103" s="59"/>
      <c r="M1103" s="60"/>
      <c r="N1103" s="59"/>
      <c r="O1103" s="60"/>
      <c r="P1103" s="61"/>
      <c r="Q1103" s="62"/>
      <c r="R1103" s="60"/>
      <c r="S1103" s="60"/>
      <c r="T1103" s="60"/>
      <c r="U1103" s="63" t="s">
        <v>22</v>
      </c>
      <c r="V1103" s="60"/>
      <c r="W1103" s="60"/>
      <c r="X1103" s="60"/>
      <c r="Y1103" s="57"/>
      <c r="Z1103" s="57"/>
    </row>
    <row r="1104" spans="6:26" s="55" customFormat="1" ht="12.75" customHeight="1" outlineLevel="1" x14ac:dyDescent="0.25">
      <c r="F1104" s="56"/>
      <c r="G1104" s="57"/>
      <c r="H1104" s="57"/>
      <c r="I1104" s="57"/>
      <c r="J1104" s="58"/>
      <c r="K1104" s="57"/>
      <c r="L1104" s="59"/>
      <c r="M1104" s="60"/>
      <c r="N1104" s="59"/>
      <c r="O1104" s="60"/>
      <c r="P1104" s="61"/>
      <c r="Q1104" s="62"/>
      <c r="R1104" s="60"/>
      <c r="S1104" s="60"/>
      <c r="T1104" s="60"/>
      <c r="U1104" s="63" t="s">
        <v>22</v>
      </c>
      <c r="V1104" s="60"/>
      <c r="W1104" s="60"/>
      <c r="X1104" s="60"/>
      <c r="Y1104" s="57"/>
      <c r="Z1104" s="57"/>
    </row>
    <row r="1105" spans="6:27" s="15" customFormat="1" ht="18.75" customHeight="1" x14ac:dyDescent="0.2">
      <c r="F1105" s="16"/>
      <c r="G1105" s="17"/>
      <c r="H1105" s="18"/>
      <c r="I1105" s="18"/>
      <c r="J1105" s="18" t="s">
        <v>1283</v>
      </c>
      <c r="K1105" s="17"/>
      <c r="L1105" s="19"/>
      <c r="M1105" s="20"/>
      <c r="N1105" s="19"/>
      <c r="O1105" s="20"/>
      <c r="P1105" s="21">
        <f>SUBTOTAL(9,P1106:P1157)</f>
        <v>0</v>
      </c>
      <c r="Q1105" s="22"/>
      <c r="R1105" s="23">
        <f>SUBTOTAL(9,R1106:R1157)</f>
        <v>0</v>
      </c>
      <c r="S1105" s="20"/>
      <c r="T1105" s="23">
        <f>SUBTOTAL(9,T1106:T1157)</f>
        <v>169.34646021199998</v>
      </c>
      <c r="U1105" s="24" t="s">
        <v>22</v>
      </c>
      <c r="V1105" s="21">
        <f>SUBTOTAL(9,V1106:V1157)</f>
        <v>0</v>
      </c>
      <c r="W1105" s="21">
        <f>SUBTOTAL(9,W1106:W1157)</f>
        <v>0</v>
      </c>
      <c r="Y1105" s="25"/>
      <c r="Z1105" s="25"/>
      <c r="AA1105" s="15">
        <f>SUM(P1106:P1154)/2</f>
        <v>0</v>
      </c>
    </row>
    <row r="1106" spans="6:27" s="26" customFormat="1" ht="16.5" customHeight="1" outlineLevel="1" x14ac:dyDescent="0.2">
      <c r="F1106" s="27"/>
      <c r="G1106" s="11"/>
      <c r="H1106" s="28"/>
      <c r="I1106" s="28"/>
      <c r="J1106" s="28" t="s">
        <v>269</v>
      </c>
      <c r="K1106" s="11"/>
      <c r="L1106" s="29"/>
      <c r="M1106" s="30"/>
      <c r="N1106" s="29"/>
      <c r="O1106" s="30"/>
      <c r="P1106" s="31">
        <f>SUBTOTAL(9,P1107:P1130)</f>
        <v>0</v>
      </c>
      <c r="Q1106" s="32"/>
      <c r="R1106" s="33">
        <f>SUBTOTAL(9,R1107:R1130)</f>
        <v>0</v>
      </c>
      <c r="S1106" s="30"/>
      <c r="T1106" s="33">
        <f>SUBTOTAL(9,T1107:T1130)</f>
        <v>155.59855181200001</v>
      </c>
      <c r="U1106" s="34" t="s">
        <v>22</v>
      </c>
      <c r="V1106" s="31">
        <f>SUBTOTAL(9,V1107:V1130)</f>
        <v>0</v>
      </c>
      <c r="W1106" s="31">
        <f>SUBTOTAL(9,W1107:W1130)</f>
        <v>0</v>
      </c>
      <c r="Y1106" s="12"/>
      <c r="Z1106" s="12"/>
    </row>
    <row r="1107" spans="6:27" s="35" customFormat="1" ht="12" outlineLevel="2" x14ac:dyDescent="0.2">
      <c r="F1107" s="36">
        <v>1</v>
      </c>
      <c r="G1107" s="37" t="s">
        <v>29</v>
      </c>
      <c r="H1107" s="38" t="s">
        <v>1284</v>
      </c>
      <c r="I1107" s="38"/>
      <c r="J1107" s="39" t="s">
        <v>1285</v>
      </c>
      <c r="K1107" s="37" t="s">
        <v>32</v>
      </c>
      <c r="L1107" s="40">
        <v>37.995000000000005</v>
      </c>
      <c r="M1107" s="41">
        <v>0</v>
      </c>
      <c r="N1107" s="40">
        <f>L1107*(1+M1107/100)</f>
        <v>37.995000000000005</v>
      </c>
      <c r="O1107" s="95"/>
      <c r="P1107" s="42">
        <f>N1107*O1107</f>
        <v>0</v>
      </c>
      <c r="Q1107" s="43"/>
      <c r="R1107" s="44">
        <f>N1107*Q1107</f>
        <v>0</v>
      </c>
      <c r="S1107" s="43">
        <v>0.13100000000000001</v>
      </c>
      <c r="T1107" s="44">
        <f>N1107*S1107</f>
        <v>4.9773450000000006</v>
      </c>
      <c r="U1107" s="42">
        <v>21</v>
      </c>
      <c r="V1107" s="42">
        <f>P1107*(U1107/100)</f>
        <v>0</v>
      </c>
      <c r="W1107" s="42">
        <f>P1107+V1107</f>
        <v>0</v>
      </c>
      <c r="X1107" s="39"/>
      <c r="Y1107" s="38" t="s">
        <v>1286</v>
      </c>
      <c r="Z1107" s="38" t="s">
        <v>272</v>
      </c>
    </row>
    <row r="1108" spans="6:27" s="45" customFormat="1" ht="11.25" outlineLevel="3" x14ac:dyDescent="0.25">
      <c r="F1108" s="46"/>
      <c r="G1108" s="47"/>
      <c r="H1108" s="47"/>
      <c r="I1108" s="47"/>
      <c r="J1108" s="48" t="s">
        <v>1287</v>
      </c>
      <c r="K1108" s="47"/>
      <c r="L1108" s="49">
        <v>37.995000000000005</v>
      </c>
      <c r="M1108" s="50"/>
      <c r="N1108" s="51"/>
      <c r="O1108" s="50"/>
      <c r="P1108" s="52"/>
      <c r="Q1108" s="53"/>
      <c r="R1108" s="50"/>
      <c r="S1108" s="50"/>
      <c r="T1108" s="50"/>
      <c r="U1108" s="54" t="s">
        <v>22</v>
      </c>
      <c r="V1108" s="50"/>
      <c r="W1108" s="50"/>
      <c r="X1108" s="48"/>
      <c r="Y1108" s="47"/>
      <c r="Z1108" s="47"/>
    </row>
    <row r="1109" spans="6:27" s="35" customFormat="1" ht="12" outlineLevel="2" x14ac:dyDescent="0.2">
      <c r="F1109" s="36">
        <v>2</v>
      </c>
      <c r="G1109" s="37" t="s">
        <v>29</v>
      </c>
      <c r="H1109" s="38" t="s">
        <v>1288</v>
      </c>
      <c r="I1109" s="38"/>
      <c r="J1109" s="39" t="s">
        <v>1289</v>
      </c>
      <c r="K1109" s="37" t="s">
        <v>32</v>
      </c>
      <c r="L1109" s="40">
        <v>33.728999999999999</v>
      </c>
      <c r="M1109" s="41">
        <v>0</v>
      </c>
      <c r="N1109" s="40">
        <f>L1109*(1+M1109/100)</f>
        <v>33.728999999999999</v>
      </c>
      <c r="O1109" s="95"/>
      <c r="P1109" s="42">
        <f>N1109*O1109</f>
        <v>0</v>
      </c>
      <c r="Q1109" s="43"/>
      <c r="R1109" s="44">
        <f>N1109*Q1109</f>
        <v>0</v>
      </c>
      <c r="S1109" s="43">
        <v>0.26100000000000001</v>
      </c>
      <c r="T1109" s="44">
        <f>N1109*S1109</f>
        <v>8.8032690000000002</v>
      </c>
      <c r="U1109" s="42">
        <v>21</v>
      </c>
      <c r="V1109" s="42">
        <f>P1109*(U1109/100)</f>
        <v>0</v>
      </c>
      <c r="W1109" s="42">
        <f>P1109+V1109</f>
        <v>0</v>
      </c>
      <c r="X1109" s="39"/>
      <c r="Y1109" s="38" t="s">
        <v>1286</v>
      </c>
      <c r="Z1109" s="38" t="s">
        <v>272</v>
      </c>
    </row>
    <row r="1110" spans="6:27" s="45" customFormat="1" ht="11.25" outlineLevel="3" x14ac:dyDescent="0.25">
      <c r="F1110" s="46"/>
      <c r="G1110" s="47"/>
      <c r="H1110" s="47"/>
      <c r="I1110" s="47"/>
      <c r="J1110" s="48" t="s">
        <v>1290</v>
      </c>
      <c r="K1110" s="47"/>
      <c r="L1110" s="49">
        <v>33.728999999999999</v>
      </c>
      <c r="M1110" s="50"/>
      <c r="N1110" s="51"/>
      <c r="O1110" s="50"/>
      <c r="P1110" s="52"/>
      <c r="Q1110" s="53"/>
      <c r="R1110" s="50"/>
      <c r="S1110" s="50"/>
      <c r="T1110" s="50"/>
      <c r="U1110" s="54" t="s">
        <v>22</v>
      </c>
      <c r="V1110" s="50"/>
      <c r="W1110" s="50"/>
      <c r="X1110" s="48"/>
      <c r="Y1110" s="47"/>
      <c r="Z1110" s="47"/>
    </row>
    <row r="1111" spans="6:27" s="35" customFormat="1" ht="24" outlineLevel="2" x14ac:dyDescent="0.2">
      <c r="F1111" s="36">
        <v>3</v>
      </c>
      <c r="G1111" s="37" t="s">
        <v>29</v>
      </c>
      <c r="H1111" s="38" t="s">
        <v>1291</v>
      </c>
      <c r="I1111" s="38"/>
      <c r="J1111" s="39" t="s">
        <v>1292</v>
      </c>
      <c r="K1111" s="37" t="s">
        <v>38</v>
      </c>
      <c r="L1111" s="40">
        <v>19.813893</v>
      </c>
      <c r="M1111" s="41">
        <v>0</v>
      </c>
      <c r="N1111" s="40">
        <f>L1111*(1+M1111/100)</f>
        <v>19.813893</v>
      </c>
      <c r="O1111" s="95"/>
      <c r="P1111" s="42">
        <f>N1111*O1111</f>
        <v>0</v>
      </c>
      <c r="Q1111" s="43"/>
      <c r="R1111" s="44">
        <f>N1111*Q1111</f>
        <v>0</v>
      </c>
      <c r="S1111" s="43">
        <v>1.8</v>
      </c>
      <c r="T1111" s="44">
        <f>N1111*S1111</f>
        <v>35.6650074</v>
      </c>
      <c r="U1111" s="42">
        <v>21</v>
      </c>
      <c r="V1111" s="42">
        <f>P1111*(U1111/100)</f>
        <v>0</v>
      </c>
      <c r="W1111" s="42">
        <f>P1111+V1111</f>
        <v>0</v>
      </c>
      <c r="X1111" s="39"/>
      <c r="Y1111" s="38" t="s">
        <v>1286</v>
      </c>
      <c r="Z1111" s="38" t="s">
        <v>272</v>
      </c>
    </row>
    <row r="1112" spans="6:27" s="45" customFormat="1" ht="22.5" outlineLevel="3" x14ac:dyDescent="0.25">
      <c r="F1112" s="46"/>
      <c r="G1112" s="47"/>
      <c r="H1112" s="47"/>
      <c r="I1112" s="47"/>
      <c r="J1112" s="48" t="s">
        <v>1293</v>
      </c>
      <c r="K1112" s="47"/>
      <c r="L1112" s="49">
        <v>19.813893</v>
      </c>
      <c r="M1112" s="50"/>
      <c r="N1112" s="51"/>
      <c r="O1112" s="50"/>
      <c r="P1112" s="52"/>
      <c r="Q1112" s="53"/>
      <c r="R1112" s="50"/>
      <c r="S1112" s="50"/>
      <c r="T1112" s="50"/>
      <c r="U1112" s="54" t="s">
        <v>22</v>
      </c>
      <c r="V1112" s="50"/>
      <c r="W1112" s="50"/>
      <c r="X1112" s="48"/>
      <c r="Y1112" s="47"/>
      <c r="Z1112" s="47"/>
    </row>
    <row r="1113" spans="6:27" s="35" customFormat="1" ht="24" outlineLevel="2" x14ac:dyDescent="0.2">
      <c r="F1113" s="36">
        <v>4</v>
      </c>
      <c r="G1113" s="37" t="s">
        <v>29</v>
      </c>
      <c r="H1113" s="38" t="s">
        <v>1294</v>
      </c>
      <c r="I1113" s="38"/>
      <c r="J1113" s="39" t="s">
        <v>1295</v>
      </c>
      <c r="K1113" s="37" t="s">
        <v>38</v>
      </c>
      <c r="L1113" s="40">
        <v>1.875</v>
      </c>
      <c r="M1113" s="41">
        <v>0</v>
      </c>
      <c r="N1113" s="40">
        <f>L1113*(1+M1113/100)</f>
        <v>1.875</v>
      </c>
      <c r="O1113" s="95"/>
      <c r="P1113" s="42">
        <f>N1113*O1113</f>
        <v>0</v>
      </c>
      <c r="Q1113" s="43"/>
      <c r="R1113" s="44">
        <f>N1113*Q1113</f>
        <v>0</v>
      </c>
      <c r="S1113" s="43">
        <v>1.8</v>
      </c>
      <c r="T1113" s="44">
        <f>N1113*S1113</f>
        <v>3.375</v>
      </c>
      <c r="U1113" s="42">
        <v>21</v>
      </c>
      <c r="V1113" s="42">
        <f>P1113*(U1113/100)</f>
        <v>0</v>
      </c>
      <c r="W1113" s="42">
        <f>P1113+V1113</f>
        <v>0</v>
      </c>
      <c r="X1113" s="39"/>
      <c r="Y1113" s="38" t="s">
        <v>1286</v>
      </c>
      <c r="Z1113" s="38" t="s">
        <v>272</v>
      </c>
    </row>
    <row r="1114" spans="6:27" s="45" customFormat="1" ht="11.25" outlineLevel="3" x14ac:dyDescent="0.25">
      <c r="F1114" s="46"/>
      <c r="G1114" s="47"/>
      <c r="H1114" s="47"/>
      <c r="I1114" s="47"/>
      <c r="J1114" s="48" t="s">
        <v>1296</v>
      </c>
      <c r="K1114" s="47"/>
      <c r="L1114" s="49">
        <v>1.875</v>
      </c>
      <c r="M1114" s="50"/>
      <c r="N1114" s="51"/>
      <c r="O1114" s="50"/>
      <c r="P1114" s="52"/>
      <c r="Q1114" s="53"/>
      <c r="R1114" s="50"/>
      <c r="S1114" s="50"/>
      <c r="T1114" s="50"/>
      <c r="U1114" s="54" t="s">
        <v>22</v>
      </c>
      <c r="V1114" s="50"/>
      <c r="W1114" s="50"/>
      <c r="X1114" s="48"/>
      <c r="Y1114" s="47"/>
      <c r="Z1114" s="47"/>
    </row>
    <row r="1115" spans="6:27" s="35" customFormat="1" ht="12" outlineLevel="2" x14ac:dyDescent="0.2">
      <c r="F1115" s="36">
        <v>5</v>
      </c>
      <c r="G1115" s="37" t="s">
        <v>29</v>
      </c>
      <c r="H1115" s="38" t="s">
        <v>1297</v>
      </c>
      <c r="I1115" s="38"/>
      <c r="J1115" s="39" t="s">
        <v>1298</v>
      </c>
      <c r="K1115" s="37" t="s">
        <v>38</v>
      </c>
      <c r="L1115" s="40">
        <v>13.132000000000003</v>
      </c>
      <c r="M1115" s="41">
        <v>0</v>
      </c>
      <c r="N1115" s="40">
        <f>L1115*(1+M1115/100)</f>
        <v>13.132000000000003</v>
      </c>
      <c r="O1115" s="95"/>
      <c r="P1115" s="42">
        <f>N1115*O1115</f>
        <v>0</v>
      </c>
      <c r="Q1115" s="43"/>
      <c r="R1115" s="44">
        <f>N1115*Q1115</f>
        <v>0</v>
      </c>
      <c r="S1115" s="43">
        <v>1.6</v>
      </c>
      <c r="T1115" s="44">
        <f>N1115*S1115</f>
        <v>21.011200000000006</v>
      </c>
      <c r="U1115" s="42">
        <v>21</v>
      </c>
      <c r="V1115" s="42">
        <f>P1115*(U1115/100)</f>
        <v>0</v>
      </c>
      <c r="W1115" s="42">
        <f>P1115+V1115</f>
        <v>0</v>
      </c>
      <c r="X1115" s="39"/>
      <c r="Y1115" s="38" t="s">
        <v>1286</v>
      </c>
      <c r="Z1115" s="38" t="s">
        <v>272</v>
      </c>
    </row>
    <row r="1116" spans="6:27" s="45" customFormat="1" ht="11.25" outlineLevel="3" x14ac:dyDescent="0.25">
      <c r="F1116" s="46"/>
      <c r="G1116" s="47"/>
      <c r="H1116" s="47"/>
      <c r="I1116" s="47"/>
      <c r="J1116" s="48" t="s">
        <v>1299</v>
      </c>
      <c r="K1116" s="47"/>
      <c r="L1116" s="49">
        <v>13.132000000000003</v>
      </c>
      <c r="M1116" s="50"/>
      <c r="N1116" s="51"/>
      <c r="O1116" s="50"/>
      <c r="P1116" s="52"/>
      <c r="Q1116" s="53"/>
      <c r="R1116" s="50"/>
      <c r="S1116" s="50"/>
      <c r="T1116" s="50"/>
      <c r="U1116" s="54" t="s">
        <v>22</v>
      </c>
      <c r="V1116" s="50"/>
      <c r="W1116" s="50"/>
      <c r="X1116" s="48"/>
      <c r="Y1116" s="47"/>
      <c r="Z1116" s="47"/>
    </row>
    <row r="1117" spans="6:27" s="35" customFormat="1" ht="24" outlineLevel="2" x14ac:dyDescent="0.2">
      <c r="F1117" s="36">
        <v>6</v>
      </c>
      <c r="G1117" s="37" t="s">
        <v>29</v>
      </c>
      <c r="H1117" s="38" t="s">
        <v>1300</v>
      </c>
      <c r="I1117" s="38"/>
      <c r="J1117" s="39" t="s">
        <v>1301</v>
      </c>
      <c r="K1117" s="37" t="s">
        <v>38</v>
      </c>
      <c r="L1117" s="40">
        <v>24.495000000000001</v>
      </c>
      <c r="M1117" s="41">
        <v>0</v>
      </c>
      <c r="N1117" s="40">
        <f>L1117*(1+M1117/100)</f>
        <v>24.495000000000001</v>
      </c>
      <c r="O1117" s="95"/>
      <c r="P1117" s="42">
        <f>N1117*O1117</f>
        <v>0</v>
      </c>
      <c r="Q1117" s="43"/>
      <c r="R1117" s="44">
        <f>N1117*Q1117</f>
        <v>0</v>
      </c>
      <c r="S1117" s="43">
        <v>2.2000000000000002</v>
      </c>
      <c r="T1117" s="44">
        <f>N1117*S1117</f>
        <v>53.88900000000001</v>
      </c>
      <c r="U1117" s="42">
        <v>21</v>
      </c>
      <c r="V1117" s="42">
        <f>P1117*(U1117/100)</f>
        <v>0</v>
      </c>
      <c r="W1117" s="42">
        <f>P1117+V1117</f>
        <v>0</v>
      </c>
      <c r="X1117" s="39"/>
      <c r="Y1117" s="38" t="s">
        <v>1286</v>
      </c>
      <c r="Z1117" s="38" t="s">
        <v>272</v>
      </c>
    </row>
    <row r="1118" spans="6:27" s="45" customFormat="1" ht="11.25" outlineLevel="3" x14ac:dyDescent="0.25">
      <c r="F1118" s="46"/>
      <c r="G1118" s="47"/>
      <c r="H1118" s="47"/>
      <c r="I1118" s="47"/>
      <c r="J1118" s="48" t="s">
        <v>1302</v>
      </c>
      <c r="K1118" s="47"/>
      <c r="L1118" s="49">
        <v>24.495000000000001</v>
      </c>
      <c r="M1118" s="50"/>
      <c r="N1118" s="51"/>
      <c r="O1118" s="50"/>
      <c r="P1118" s="52"/>
      <c r="Q1118" s="53"/>
      <c r="R1118" s="50"/>
      <c r="S1118" s="50"/>
      <c r="T1118" s="50"/>
      <c r="U1118" s="54" t="s">
        <v>22</v>
      </c>
      <c r="V1118" s="50"/>
      <c r="W1118" s="50"/>
      <c r="X1118" s="48"/>
      <c r="Y1118" s="47"/>
      <c r="Z1118" s="47"/>
    </row>
    <row r="1119" spans="6:27" s="35" customFormat="1" ht="12" outlineLevel="2" x14ac:dyDescent="0.2">
      <c r="F1119" s="36">
        <v>7</v>
      </c>
      <c r="G1119" s="37" t="s">
        <v>29</v>
      </c>
      <c r="H1119" s="38" t="s">
        <v>1303</v>
      </c>
      <c r="I1119" s="38"/>
      <c r="J1119" s="39" t="s">
        <v>1304</v>
      </c>
      <c r="K1119" s="37" t="s">
        <v>32</v>
      </c>
      <c r="L1119" s="40">
        <v>0.45650000000000002</v>
      </c>
      <c r="M1119" s="41">
        <v>0</v>
      </c>
      <c r="N1119" s="40">
        <f>L1119*(1+M1119/100)</f>
        <v>0.45650000000000002</v>
      </c>
      <c r="O1119" s="95"/>
      <c r="P1119" s="42">
        <f>N1119*O1119</f>
        <v>0</v>
      </c>
      <c r="Q1119" s="43"/>
      <c r="R1119" s="44">
        <f>N1119*Q1119</f>
        <v>0</v>
      </c>
      <c r="S1119" s="43">
        <v>7.4999999999999997E-2</v>
      </c>
      <c r="T1119" s="44">
        <f>N1119*S1119</f>
        <v>3.4237499999999997E-2</v>
      </c>
      <c r="U1119" s="42">
        <v>21</v>
      </c>
      <c r="V1119" s="42">
        <f>P1119*(U1119/100)</f>
        <v>0</v>
      </c>
      <c r="W1119" s="42">
        <f>P1119+V1119</f>
        <v>0</v>
      </c>
      <c r="X1119" s="39"/>
      <c r="Y1119" s="38" t="s">
        <v>1286</v>
      </c>
      <c r="Z1119" s="38" t="s">
        <v>272</v>
      </c>
    </row>
    <row r="1120" spans="6:27" s="45" customFormat="1" ht="11.25" outlineLevel="3" x14ac:dyDescent="0.25">
      <c r="F1120" s="46"/>
      <c r="G1120" s="47"/>
      <c r="H1120" s="47"/>
      <c r="I1120" s="47"/>
      <c r="J1120" s="48" t="s">
        <v>1305</v>
      </c>
      <c r="K1120" s="47"/>
      <c r="L1120" s="49">
        <v>0.45650000000000002</v>
      </c>
      <c r="M1120" s="50"/>
      <c r="N1120" s="51"/>
      <c r="O1120" s="50"/>
      <c r="P1120" s="52"/>
      <c r="Q1120" s="53"/>
      <c r="R1120" s="50"/>
      <c r="S1120" s="50"/>
      <c r="T1120" s="50"/>
      <c r="U1120" s="54" t="s">
        <v>22</v>
      </c>
      <c r="V1120" s="50"/>
      <c r="W1120" s="50"/>
      <c r="X1120" s="48"/>
      <c r="Y1120" s="47"/>
      <c r="Z1120" s="47"/>
    </row>
    <row r="1121" spans="6:26" s="35" customFormat="1" ht="12" outlineLevel="2" x14ac:dyDescent="0.2">
      <c r="F1121" s="36">
        <v>8</v>
      </c>
      <c r="G1121" s="37" t="s">
        <v>29</v>
      </c>
      <c r="H1121" s="38" t="s">
        <v>1306</v>
      </c>
      <c r="I1121" s="38"/>
      <c r="J1121" s="39" t="s">
        <v>1307</v>
      </c>
      <c r="K1121" s="37" t="s">
        <v>32</v>
      </c>
      <c r="L1121" s="40">
        <v>4.4416500000000001</v>
      </c>
      <c r="M1121" s="41">
        <v>0</v>
      </c>
      <c r="N1121" s="40">
        <f>L1121*(1+M1121/100)</f>
        <v>4.4416500000000001</v>
      </c>
      <c r="O1121" s="95"/>
      <c r="P1121" s="42">
        <f>N1121*O1121</f>
        <v>0</v>
      </c>
      <c r="Q1121" s="43"/>
      <c r="R1121" s="44">
        <f>N1121*Q1121</f>
        <v>0</v>
      </c>
      <c r="S1121" s="43">
        <v>6.2E-2</v>
      </c>
      <c r="T1121" s="44">
        <f>N1121*S1121</f>
        <v>0.27538230000000002</v>
      </c>
      <c r="U1121" s="42">
        <v>21</v>
      </c>
      <c r="V1121" s="42">
        <f>P1121*(U1121/100)</f>
        <v>0</v>
      </c>
      <c r="W1121" s="42">
        <f>P1121+V1121</f>
        <v>0</v>
      </c>
      <c r="X1121" s="39"/>
      <c r="Y1121" s="38" t="s">
        <v>1286</v>
      </c>
      <c r="Z1121" s="38" t="s">
        <v>272</v>
      </c>
    </row>
    <row r="1122" spans="6:26" s="45" customFormat="1" ht="11.25" outlineLevel="3" x14ac:dyDescent="0.25">
      <c r="F1122" s="46"/>
      <c r="G1122" s="47"/>
      <c r="H1122" s="47"/>
      <c r="I1122" s="47"/>
      <c r="J1122" s="48" t="s">
        <v>1308</v>
      </c>
      <c r="K1122" s="47"/>
      <c r="L1122" s="49">
        <v>4.4416500000000001</v>
      </c>
      <c r="M1122" s="50"/>
      <c r="N1122" s="51"/>
      <c r="O1122" s="50"/>
      <c r="P1122" s="52"/>
      <c r="Q1122" s="53"/>
      <c r="R1122" s="50"/>
      <c r="S1122" s="50"/>
      <c r="T1122" s="50"/>
      <c r="U1122" s="54" t="s">
        <v>22</v>
      </c>
      <c r="V1122" s="50"/>
      <c r="W1122" s="50"/>
      <c r="X1122" s="48"/>
      <c r="Y1122" s="47"/>
      <c r="Z1122" s="47"/>
    </row>
    <row r="1123" spans="6:26" s="35" customFormat="1" ht="12" outlineLevel="2" x14ac:dyDescent="0.2">
      <c r="F1123" s="36">
        <v>9</v>
      </c>
      <c r="G1123" s="37" t="s">
        <v>29</v>
      </c>
      <c r="H1123" s="38" t="s">
        <v>1309</v>
      </c>
      <c r="I1123" s="38"/>
      <c r="J1123" s="39" t="s">
        <v>1310</v>
      </c>
      <c r="K1123" s="37" t="s">
        <v>32</v>
      </c>
      <c r="L1123" s="40">
        <v>9.6000000000000014</v>
      </c>
      <c r="M1123" s="41">
        <v>0</v>
      </c>
      <c r="N1123" s="40">
        <f>L1123*(1+M1123/100)</f>
        <v>9.6000000000000014</v>
      </c>
      <c r="O1123" s="95"/>
      <c r="P1123" s="42">
        <f>N1123*O1123</f>
        <v>0</v>
      </c>
      <c r="Q1123" s="43"/>
      <c r="R1123" s="44">
        <f>N1123*Q1123</f>
        <v>0</v>
      </c>
      <c r="S1123" s="43">
        <v>7.5999999999999998E-2</v>
      </c>
      <c r="T1123" s="44">
        <f>N1123*S1123</f>
        <v>0.72960000000000014</v>
      </c>
      <c r="U1123" s="42">
        <v>21</v>
      </c>
      <c r="V1123" s="42">
        <f>P1123*(U1123/100)</f>
        <v>0</v>
      </c>
      <c r="W1123" s="42">
        <f>P1123+V1123</f>
        <v>0</v>
      </c>
      <c r="X1123" s="39"/>
      <c r="Y1123" s="38" t="s">
        <v>1286</v>
      </c>
      <c r="Z1123" s="38" t="s">
        <v>272</v>
      </c>
    </row>
    <row r="1124" spans="6:26" s="45" customFormat="1" ht="11.25" outlineLevel="3" x14ac:dyDescent="0.25">
      <c r="F1124" s="46"/>
      <c r="G1124" s="47"/>
      <c r="H1124" s="47"/>
      <c r="I1124" s="47"/>
      <c r="J1124" s="48" t="s">
        <v>1311</v>
      </c>
      <c r="K1124" s="47"/>
      <c r="L1124" s="49">
        <v>9.6000000000000014</v>
      </c>
      <c r="M1124" s="50"/>
      <c r="N1124" s="51"/>
      <c r="O1124" s="50"/>
      <c r="P1124" s="52"/>
      <c r="Q1124" s="53"/>
      <c r="R1124" s="50"/>
      <c r="S1124" s="50"/>
      <c r="T1124" s="50"/>
      <c r="U1124" s="54" t="s">
        <v>22</v>
      </c>
      <c r="V1124" s="50"/>
      <c r="W1124" s="50"/>
      <c r="X1124" s="48"/>
      <c r="Y1124" s="47"/>
      <c r="Z1124" s="47"/>
    </row>
    <row r="1125" spans="6:26" s="35" customFormat="1" ht="24" outlineLevel="2" x14ac:dyDescent="0.2">
      <c r="F1125" s="36">
        <v>10</v>
      </c>
      <c r="G1125" s="37" t="s">
        <v>29</v>
      </c>
      <c r="H1125" s="38" t="s">
        <v>1312</v>
      </c>
      <c r="I1125" s="38"/>
      <c r="J1125" s="39" t="s">
        <v>1313</v>
      </c>
      <c r="K1125" s="37" t="s">
        <v>32</v>
      </c>
      <c r="L1125" s="40">
        <v>195.43012199999998</v>
      </c>
      <c r="M1125" s="41">
        <v>0</v>
      </c>
      <c r="N1125" s="40">
        <f>L1125*(1+M1125/100)</f>
        <v>195.43012199999998</v>
      </c>
      <c r="O1125" s="95"/>
      <c r="P1125" s="42">
        <f>N1125*O1125</f>
        <v>0</v>
      </c>
      <c r="Q1125" s="43"/>
      <c r="R1125" s="44">
        <f>N1125*Q1125</f>
        <v>0</v>
      </c>
      <c r="S1125" s="43">
        <v>4.5999999999999999E-2</v>
      </c>
      <c r="T1125" s="44">
        <f>N1125*S1125</f>
        <v>8.9897856119999986</v>
      </c>
      <c r="U1125" s="42">
        <v>21</v>
      </c>
      <c r="V1125" s="42">
        <f>P1125*(U1125/100)</f>
        <v>0</v>
      </c>
      <c r="W1125" s="42">
        <f>P1125+V1125</f>
        <v>0</v>
      </c>
      <c r="X1125" s="39"/>
      <c r="Y1125" s="38" t="s">
        <v>1286</v>
      </c>
      <c r="Z1125" s="38" t="s">
        <v>272</v>
      </c>
    </row>
    <row r="1126" spans="6:26" s="45" customFormat="1" ht="33.75" outlineLevel="3" x14ac:dyDescent="0.25">
      <c r="F1126" s="46"/>
      <c r="G1126" s="47"/>
      <c r="H1126" s="47"/>
      <c r="I1126" s="47"/>
      <c r="J1126" s="48" t="s">
        <v>1314</v>
      </c>
      <c r="K1126" s="47"/>
      <c r="L1126" s="49">
        <v>195.43012199999998</v>
      </c>
      <c r="M1126" s="50"/>
      <c r="N1126" s="51"/>
      <c r="O1126" s="50"/>
      <c r="P1126" s="52"/>
      <c r="Q1126" s="53"/>
      <c r="R1126" s="50"/>
      <c r="S1126" s="50"/>
      <c r="T1126" s="50"/>
      <c r="U1126" s="54" t="s">
        <v>22</v>
      </c>
      <c r="V1126" s="50"/>
      <c r="W1126" s="50"/>
      <c r="X1126" s="48"/>
      <c r="Y1126" s="47"/>
      <c r="Z1126" s="47"/>
    </row>
    <row r="1127" spans="6:26" s="35" customFormat="1" ht="24" outlineLevel="2" x14ac:dyDescent="0.2">
      <c r="F1127" s="36">
        <v>11</v>
      </c>
      <c r="G1127" s="37" t="s">
        <v>29</v>
      </c>
      <c r="H1127" s="38" t="s">
        <v>794</v>
      </c>
      <c r="I1127" s="38"/>
      <c r="J1127" s="39" t="s">
        <v>795</v>
      </c>
      <c r="K1127" s="37" t="s">
        <v>38</v>
      </c>
      <c r="L1127" s="40">
        <v>118.9915</v>
      </c>
      <c r="M1127" s="41">
        <v>0</v>
      </c>
      <c r="N1127" s="40">
        <f>L1127*(1+M1127/100)</f>
        <v>118.9915</v>
      </c>
      <c r="O1127" s="95"/>
      <c r="P1127" s="42">
        <f>N1127*O1127</f>
        <v>0</v>
      </c>
      <c r="Q1127" s="43"/>
      <c r="R1127" s="44">
        <f>N1127*Q1127</f>
        <v>0</v>
      </c>
      <c r="S1127" s="43">
        <v>0.15</v>
      </c>
      <c r="T1127" s="44">
        <f>N1127*S1127</f>
        <v>17.848724999999998</v>
      </c>
      <c r="U1127" s="42">
        <v>21</v>
      </c>
      <c r="V1127" s="42">
        <f>P1127*(U1127/100)</f>
        <v>0</v>
      </c>
      <c r="W1127" s="42">
        <f>P1127+V1127</f>
        <v>0</v>
      </c>
      <c r="X1127" s="39"/>
      <c r="Y1127" s="38" t="s">
        <v>1286</v>
      </c>
      <c r="Z1127" s="38" t="s">
        <v>272</v>
      </c>
    </row>
    <row r="1128" spans="6:26" s="45" customFormat="1" ht="11.25" outlineLevel="3" x14ac:dyDescent="0.25">
      <c r="F1128" s="46"/>
      <c r="G1128" s="47"/>
      <c r="H1128" s="47"/>
      <c r="I1128" s="47"/>
      <c r="J1128" s="48" t="s">
        <v>1315</v>
      </c>
      <c r="K1128" s="47"/>
      <c r="L1128" s="49">
        <v>27.191500000000001</v>
      </c>
      <c r="M1128" s="50"/>
      <c r="N1128" s="51"/>
      <c r="O1128" s="50"/>
      <c r="P1128" s="52"/>
      <c r="Q1128" s="53"/>
      <c r="R1128" s="50"/>
      <c r="S1128" s="50"/>
      <c r="T1128" s="50"/>
      <c r="U1128" s="54" t="s">
        <v>22</v>
      </c>
      <c r="V1128" s="50"/>
      <c r="W1128" s="50"/>
      <c r="X1128" s="48"/>
      <c r="Y1128" s="47"/>
      <c r="Z1128" s="47"/>
    </row>
    <row r="1129" spans="6:26" s="45" customFormat="1" ht="11.25" outlineLevel="3" x14ac:dyDescent="0.25">
      <c r="F1129" s="46"/>
      <c r="G1129" s="47"/>
      <c r="H1129" s="47"/>
      <c r="I1129" s="47"/>
      <c r="J1129" s="48" t="s">
        <v>1316</v>
      </c>
      <c r="K1129" s="47"/>
      <c r="L1129" s="49">
        <v>91.8</v>
      </c>
      <c r="M1129" s="50"/>
      <c r="N1129" s="51"/>
      <c r="O1129" s="50"/>
      <c r="P1129" s="52"/>
      <c r="Q1129" s="53"/>
      <c r="R1129" s="50"/>
      <c r="S1129" s="50"/>
      <c r="T1129" s="50"/>
      <c r="U1129" s="54" t="s">
        <v>22</v>
      </c>
      <c r="V1129" s="50"/>
      <c r="W1129" s="50"/>
      <c r="X1129" s="48"/>
      <c r="Y1129" s="47"/>
      <c r="Z1129" s="47"/>
    </row>
    <row r="1130" spans="6:26" s="55" customFormat="1" ht="12.75" customHeight="1" outlineLevel="2" x14ac:dyDescent="0.25">
      <c r="F1130" s="56"/>
      <c r="G1130" s="57"/>
      <c r="H1130" s="57"/>
      <c r="I1130" s="57"/>
      <c r="J1130" s="58"/>
      <c r="K1130" s="57"/>
      <c r="L1130" s="59"/>
      <c r="M1130" s="60"/>
      <c r="N1130" s="59"/>
      <c r="O1130" s="60"/>
      <c r="P1130" s="61"/>
      <c r="Q1130" s="62"/>
      <c r="R1130" s="60"/>
      <c r="S1130" s="60"/>
      <c r="T1130" s="60"/>
      <c r="U1130" s="63" t="s">
        <v>22</v>
      </c>
      <c r="V1130" s="60"/>
      <c r="W1130" s="60"/>
      <c r="X1130" s="60"/>
      <c r="Y1130" s="57"/>
      <c r="Z1130" s="57"/>
    </row>
    <row r="1131" spans="6:26" s="26" customFormat="1" ht="16.5" customHeight="1" outlineLevel="1" x14ac:dyDescent="0.2">
      <c r="F1131" s="27"/>
      <c r="G1131" s="11"/>
      <c r="H1131" s="28"/>
      <c r="I1131" s="28"/>
      <c r="J1131" s="28" t="s">
        <v>296</v>
      </c>
      <c r="K1131" s="11"/>
      <c r="L1131" s="29"/>
      <c r="M1131" s="30"/>
      <c r="N1131" s="29"/>
      <c r="O1131" s="30"/>
      <c r="P1131" s="31">
        <f>SUBTOTAL(9,P1132:P1137)</f>
        <v>0</v>
      </c>
      <c r="Q1131" s="32"/>
      <c r="R1131" s="33">
        <f>SUBTOTAL(9,R1132:R1137)</f>
        <v>0</v>
      </c>
      <c r="S1131" s="30"/>
      <c r="T1131" s="33">
        <f>SUBTOTAL(9,T1132:T1137)</f>
        <v>0</v>
      </c>
      <c r="U1131" s="34" t="s">
        <v>22</v>
      </c>
      <c r="V1131" s="31">
        <f>SUBTOTAL(9,V1132:V1137)</f>
        <v>0</v>
      </c>
      <c r="W1131" s="31">
        <f>SUBTOTAL(9,W1132:W1137)</f>
        <v>0</v>
      </c>
      <c r="Y1131" s="12"/>
      <c r="Z1131" s="12"/>
    </row>
    <row r="1132" spans="6:26" s="35" customFormat="1" ht="12" outlineLevel="2" x14ac:dyDescent="0.2">
      <c r="F1132" s="36">
        <v>1</v>
      </c>
      <c r="G1132" s="37" t="s">
        <v>29</v>
      </c>
      <c r="H1132" s="38" t="s">
        <v>1317</v>
      </c>
      <c r="I1132" s="38"/>
      <c r="J1132" s="39" t="s">
        <v>1318</v>
      </c>
      <c r="K1132" s="37" t="s">
        <v>52</v>
      </c>
      <c r="L1132" s="40">
        <v>169.34646021200001</v>
      </c>
      <c r="M1132" s="41">
        <v>0</v>
      </c>
      <c r="N1132" s="40">
        <f>L1132*(1+M1132/100)</f>
        <v>169.34646021200001</v>
      </c>
      <c r="O1132" s="95"/>
      <c r="P1132" s="42">
        <f>N1132*O1132</f>
        <v>0</v>
      </c>
      <c r="Q1132" s="43"/>
      <c r="R1132" s="44">
        <f>N1132*Q1132</f>
        <v>0</v>
      </c>
      <c r="S1132" s="43"/>
      <c r="T1132" s="44">
        <f>N1132*S1132</f>
        <v>0</v>
      </c>
      <c r="U1132" s="42">
        <v>21</v>
      </c>
      <c r="V1132" s="42">
        <f>P1132*(U1132/100)</f>
        <v>0</v>
      </c>
      <c r="W1132" s="42">
        <f>P1132+V1132</f>
        <v>0</v>
      </c>
      <c r="X1132" s="39"/>
      <c r="Y1132" s="38" t="s">
        <v>1286</v>
      </c>
      <c r="Z1132" s="38" t="s">
        <v>299</v>
      </c>
    </row>
    <row r="1133" spans="6:26" s="35" customFormat="1" ht="12" outlineLevel="2" x14ac:dyDescent="0.2">
      <c r="F1133" s="36">
        <v>2</v>
      </c>
      <c r="G1133" s="37" t="s">
        <v>29</v>
      </c>
      <c r="H1133" s="38" t="s">
        <v>1319</v>
      </c>
      <c r="I1133" s="38"/>
      <c r="J1133" s="39" t="s">
        <v>1320</v>
      </c>
      <c r="K1133" s="37" t="s">
        <v>52</v>
      </c>
      <c r="L1133" s="40">
        <v>2370.8440000000001</v>
      </c>
      <c r="M1133" s="41">
        <v>0</v>
      </c>
      <c r="N1133" s="40">
        <f>L1133*(1+M1133/100)</f>
        <v>2370.8440000000001</v>
      </c>
      <c r="O1133" s="95"/>
      <c r="P1133" s="42">
        <f>N1133*O1133</f>
        <v>0</v>
      </c>
      <c r="Q1133" s="43"/>
      <c r="R1133" s="44">
        <f>N1133*Q1133</f>
        <v>0</v>
      </c>
      <c r="S1133" s="43"/>
      <c r="T1133" s="44">
        <f>N1133*S1133</f>
        <v>0</v>
      </c>
      <c r="U1133" s="42">
        <v>21</v>
      </c>
      <c r="V1133" s="42">
        <f>P1133*(U1133/100)</f>
        <v>0</v>
      </c>
      <c r="W1133" s="42">
        <f>P1133+V1133</f>
        <v>0</v>
      </c>
      <c r="X1133" s="39"/>
      <c r="Y1133" s="38" t="s">
        <v>1286</v>
      </c>
      <c r="Z1133" s="38" t="s">
        <v>299</v>
      </c>
    </row>
    <row r="1134" spans="6:26" s="45" customFormat="1" ht="11.25" outlineLevel="3" x14ac:dyDescent="0.25">
      <c r="F1134" s="46"/>
      <c r="G1134" s="47"/>
      <c r="H1134" s="47"/>
      <c r="I1134" s="47"/>
      <c r="J1134" s="48" t="s">
        <v>1321</v>
      </c>
      <c r="K1134" s="47"/>
      <c r="L1134" s="49">
        <v>2370.8440000000001</v>
      </c>
      <c r="M1134" s="50"/>
      <c r="N1134" s="51"/>
      <c r="O1134" s="50"/>
      <c r="P1134" s="52"/>
      <c r="Q1134" s="53"/>
      <c r="R1134" s="50"/>
      <c r="S1134" s="50"/>
      <c r="T1134" s="50"/>
      <c r="U1134" s="54" t="s">
        <v>22</v>
      </c>
      <c r="V1134" s="50"/>
      <c r="W1134" s="50"/>
      <c r="X1134" s="48"/>
      <c r="Y1134" s="47"/>
      <c r="Z1134" s="47"/>
    </row>
    <row r="1135" spans="6:26" s="35" customFormat="1" ht="24" outlineLevel="2" x14ac:dyDescent="0.2">
      <c r="F1135" s="36">
        <v>3</v>
      </c>
      <c r="G1135" s="37" t="s">
        <v>29</v>
      </c>
      <c r="H1135" s="38" t="s">
        <v>1322</v>
      </c>
      <c r="I1135" s="38"/>
      <c r="J1135" s="39" t="s">
        <v>1323</v>
      </c>
      <c r="K1135" s="37" t="s">
        <v>52</v>
      </c>
      <c r="L1135" s="40">
        <v>169.34646021200001</v>
      </c>
      <c r="M1135" s="41">
        <v>0</v>
      </c>
      <c r="N1135" s="40">
        <f>L1135*(1+M1135/100)</f>
        <v>169.34646021200001</v>
      </c>
      <c r="O1135" s="95"/>
      <c r="P1135" s="42">
        <f>N1135*O1135</f>
        <v>0</v>
      </c>
      <c r="Q1135" s="43"/>
      <c r="R1135" s="44">
        <f>N1135*Q1135</f>
        <v>0</v>
      </c>
      <c r="S1135" s="43"/>
      <c r="T1135" s="44">
        <f>N1135*S1135</f>
        <v>0</v>
      </c>
      <c r="U1135" s="42">
        <v>21</v>
      </c>
      <c r="V1135" s="42">
        <f>P1135*(U1135/100)</f>
        <v>0</v>
      </c>
      <c r="W1135" s="42">
        <f>P1135+V1135</f>
        <v>0</v>
      </c>
      <c r="X1135" s="39"/>
      <c r="Y1135" s="38" t="s">
        <v>1286</v>
      </c>
      <c r="Z1135" s="38" t="s">
        <v>299</v>
      </c>
    </row>
    <row r="1136" spans="6:26" s="35" customFormat="1" ht="24" outlineLevel="2" x14ac:dyDescent="0.2">
      <c r="F1136" s="36">
        <v>4</v>
      </c>
      <c r="G1136" s="37" t="s">
        <v>29</v>
      </c>
      <c r="H1136" s="38" t="s">
        <v>1324</v>
      </c>
      <c r="I1136" s="38"/>
      <c r="J1136" s="39" t="s">
        <v>1325</v>
      </c>
      <c r="K1136" s="37" t="s">
        <v>52</v>
      </c>
      <c r="L1136" s="40">
        <v>169.346</v>
      </c>
      <c r="M1136" s="41">
        <v>0</v>
      </c>
      <c r="N1136" s="40">
        <f>L1136*(1+M1136/100)</f>
        <v>169.346</v>
      </c>
      <c r="O1136" s="95"/>
      <c r="P1136" s="42">
        <f>N1136*O1136</f>
        <v>0</v>
      </c>
      <c r="Q1136" s="43"/>
      <c r="R1136" s="44">
        <f>N1136*Q1136</f>
        <v>0</v>
      </c>
      <c r="S1136" s="43"/>
      <c r="T1136" s="44">
        <f>N1136*S1136</f>
        <v>0</v>
      </c>
      <c r="U1136" s="42">
        <v>21</v>
      </c>
      <c r="V1136" s="42">
        <f>P1136*(U1136/100)</f>
        <v>0</v>
      </c>
      <c r="W1136" s="42">
        <f>P1136+V1136</f>
        <v>0</v>
      </c>
      <c r="X1136" s="39"/>
      <c r="Y1136" s="38" t="s">
        <v>1286</v>
      </c>
      <c r="Z1136" s="38" t="s">
        <v>299</v>
      </c>
    </row>
    <row r="1137" spans="6:26" s="55" customFormat="1" ht="12.75" customHeight="1" outlineLevel="2" x14ac:dyDescent="0.25">
      <c r="F1137" s="56"/>
      <c r="G1137" s="57"/>
      <c r="H1137" s="57"/>
      <c r="I1137" s="57"/>
      <c r="J1137" s="58"/>
      <c r="K1137" s="57"/>
      <c r="L1137" s="59"/>
      <c r="M1137" s="60"/>
      <c r="N1137" s="59"/>
      <c r="O1137" s="60"/>
      <c r="P1137" s="61"/>
      <c r="Q1137" s="62"/>
      <c r="R1137" s="60"/>
      <c r="S1137" s="60"/>
      <c r="T1137" s="60"/>
      <c r="U1137" s="63" t="s">
        <v>22</v>
      </c>
      <c r="V1137" s="60"/>
      <c r="W1137" s="60"/>
      <c r="X1137" s="60"/>
      <c r="Y1137" s="57"/>
      <c r="Z1137" s="57"/>
    </row>
    <row r="1138" spans="6:26" s="26" customFormat="1" ht="16.5" customHeight="1" outlineLevel="1" x14ac:dyDescent="0.2">
      <c r="F1138" s="27"/>
      <c r="G1138" s="11"/>
      <c r="H1138" s="28"/>
      <c r="I1138" s="28"/>
      <c r="J1138" s="28" t="s">
        <v>1326</v>
      </c>
      <c r="K1138" s="11"/>
      <c r="L1138" s="29"/>
      <c r="M1138" s="30"/>
      <c r="N1138" s="29"/>
      <c r="O1138" s="30"/>
      <c r="P1138" s="31">
        <f>SUBTOTAL(9,P1139:P1143)</f>
        <v>0</v>
      </c>
      <c r="Q1138" s="32"/>
      <c r="R1138" s="33">
        <f>SUBTOTAL(9,R1139:R1143)</f>
        <v>0</v>
      </c>
      <c r="S1138" s="30"/>
      <c r="T1138" s="33">
        <f>SUBTOTAL(9,T1139:T1143)</f>
        <v>9.495000000000001</v>
      </c>
      <c r="U1138" s="34" t="s">
        <v>22</v>
      </c>
      <c r="V1138" s="31">
        <f>SUBTOTAL(9,V1139:V1143)</f>
        <v>0</v>
      </c>
      <c r="W1138" s="31">
        <f>SUBTOTAL(9,W1139:W1143)</f>
        <v>0</v>
      </c>
      <c r="Y1138" s="12"/>
      <c r="Z1138" s="12"/>
    </row>
    <row r="1139" spans="6:26" s="35" customFormat="1" ht="12" outlineLevel="2" x14ac:dyDescent="0.2">
      <c r="F1139" s="36">
        <v>1</v>
      </c>
      <c r="G1139" s="37" t="s">
        <v>29</v>
      </c>
      <c r="H1139" s="38" t="s">
        <v>1327</v>
      </c>
      <c r="I1139" s="38"/>
      <c r="J1139" s="39" t="s">
        <v>1328</v>
      </c>
      <c r="K1139" s="37" t="s">
        <v>60</v>
      </c>
      <c r="L1139" s="40">
        <v>318.89999999999998</v>
      </c>
      <c r="M1139" s="41">
        <v>0</v>
      </c>
      <c r="N1139" s="40">
        <f>L1139*(1+M1139/100)</f>
        <v>318.89999999999998</v>
      </c>
      <c r="O1139" s="95"/>
      <c r="P1139" s="42">
        <f>N1139*O1139</f>
        <v>0</v>
      </c>
      <c r="Q1139" s="43"/>
      <c r="R1139" s="44">
        <f>N1139*Q1139</f>
        <v>0</v>
      </c>
      <c r="S1139" s="43">
        <v>1.4E-2</v>
      </c>
      <c r="T1139" s="44">
        <f>N1139*S1139</f>
        <v>4.4645999999999999</v>
      </c>
      <c r="U1139" s="42">
        <v>21</v>
      </c>
      <c r="V1139" s="42">
        <f>P1139*(U1139/100)</f>
        <v>0</v>
      </c>
      <c r="W1139" s="42">
        <f>P1139+V1139</f>
        <v>0</v>
      </c>
      <c r="X1139" s="39"/>
      <c r="Y1139" s="38" t="s">
        <v>1286</v>
      </c>
      <c r="Z1139" s="38" t="s">
        <v>1329</v>
      </c>
    </row>
    <row r="1140" spans="6:26" s="45" customFormat="1" ht="11.25" outlineLevel="3" x14ac:dyDescent="0.25">
      <c r="F1140" s="46"/>
      <c r="G1140" s="47"/>
      <c r="H1140" s="47"/>
      <c r="I1140" s="47"/>
      <c r="J1140" s="48" t="s">
        <v>1330</v>
      </c>
      <c r="K1140" s="47"/>
      <c r="L1140" s="49">
        <v>318.89999999999998</v>
      </c>
      <c r="M1140" s="50"/>
      <c r="N1140" s="51"/>
      <c r="O1140" s="50"/>
      <c r="P1140" s="52"/>
      <c r="Q1140" s="53"/>
      <c r="R1140" s="50"/>
      <c r="S1140" s="50"/>
      <c r="T1140" s="50"/>
      <c r="U1140" s="54" t="s">
        <v>22</v>
      </c>
      <c r="V1140" s="50"/>
      <c r="W1140" s="50"/>
      <c r="X1140" s="48"/>
      <c r="Y1140" s="47"/>
      <c r="Z1140" s="47"/>
    </row>
    <row r="1141" spans="6:26" s="35" customFormat="1" ht="12" outlineLevel="2" x14ac:dyDescent="0.2">
      <c r="F1141" s="36">
        <v>2</v>
      </c>
      <c r="G1141" s="37" t="s">
        <v>29</v>
      </c>
      <c r="H1141" s="38" t="s">
        <v>1331</v>
      </c>
      <c r="I1141" s="38"/>
      <c r="J1141" s="39" t="s">
        <v>1332</v>
      </c>
      <c r="K1141" s="37" t="s">
        <v>32</v>
      </c>
      <c r="L1141" s="40">
        <v>335.36</v>
      </c>
      <c r="M1141" s="41">
        <v>0</v>
      </c>
      <c r="N1141" s="40">
        <f>L1141*(1+M1141/100)</f>
        <v>335.36</v>
      </c>
      <c r="O1141" s="95"/>
      <c r="P1141" s="42">
        <f>N1141*O1141</f>
        <v>0</v>
      </c>
      <c r="Q1141" s="43"/>
      <c r="R1141" s="44">
        <f>N1141*Q1141</f>
        <v>0</v>
      </c>
      <c r="S1141" s="43">
        <v>1.4999999999999999E-2</v>
      </c>
      <c r="T1141" s="44">
        <f>N1141*S1141</f>
        <v>5.0304000000000002</v>
      </c>
      <c r="U1141" s="42">
        <v>21</v>
      </c>
      <c r="V1141" s="42">
        <f>P1141*(U1141/100)</f>
        <v>0</v>
      </c>
      <c r="W1141" s="42">
        <f>P1141+V1141</f>
        <v>0</v>
      </c>
      <c r="X1141" s="39"/>
      <c r="Y1141" s="38" t="s">
        <v>1286</v>
      </c>
      <c r="Z1141" s="38" t="s">
        <v>1329</v>
      </c>
    </row>
    <row r="1142" spans="6:26" s="35" customFormat="1" ht="12" outlineLevel="2" x14ac:dyDescent="0.2">
      <c r="F1142" s="36">
        <v>3</v>
      </c>
      <c r="G1142" s="37" t="s">
        <v>29</v>
      </c>
      <c r="H1142" s="38" t="s">
        <v>1333</v>
      </c>
      <c r="I1142" s="38"/>
      <c r="J1142" s="39" t="s">
        <v>1334</v>
      </c>
      <c r="K1142" s="37" t="s">
        <v>319</v>
      </c>
      <c r="L1142" s="40">
        <v>5.13</v>
      </c>
      <c r="M1142" s="41">
        <v>0</v>
      </c>
      <c r="N1142" s="40">
        <f>L1142*(1+M1142/100)</f>
        <v>5.13</v>
      </c>
      <c r="O1142" s="95"/>
      <c r="P1142" s="42">
        <f>N1142*O1142</f>
        <v>0</v>
      </c>
      <c r="Q1142" s="43"/>
      <c r="R1142" s="44">
        <f>N1142*Q1142</f>
        <v>0</v>
      </c>
      <c r="S1142" s="43"/>
      <c r="T1142" s="44">
        <f>N1142*S1142</f>
        <v>0</v>
      </c>
      <c r="U1142" s="42">
        <v>21</v>
      </c>
      <c r="V1142" s="42">
        <f>P1142*(U1142/100)</f>
        <v>0</v>
      </c>
      <c r="W1142" s="42">
        <f>P1142+V1142</f>
        <v>0</v>
      </c>
      <c r="X1142" s="39"/>
      <c r="Y1142" s="38" t="s">
        <v>1286</v>
      </c>
      <c r="Z1142" s="38" t="s">
        <v>1329</v>
      </c>
    </row>
    <row r="1143" spans="6:26" s="55" customFormat="1" ht="12.75" customHeight="1" outlineLevel="2" x14ac:dyDescent="0.2">
      <c r="F1143" s="56"/>
      <c r="G1143" s="57"/>
      <c r="H1143" s="57"/>
      <c r="I1143" s="57"/>
      <c r="J1143" s="58"/>
      <c r="K1143" s="57"/>
      <c r="L1143" s="59"/>
      <c r="M1143" s="60"/>
      <c r="N1143" s="59"/>
      <c r="O1143" s="30"/>
      <c r="P1143" s="61"/>
      <c r="Q1143" s="62"/>
      <c r="R1143" s="60"/>
      <c r="S1143" s="60"/>
      <c r="T1143" s="60"/>
      <c r="U1143" s="63" t="s">
        <v>22</v>
      </c>
      <c r="V1143" s="60"/>
      <c r="W1143" s="60"/>
      <c r="X1143" s="60"/>
      <c r="Y1143" s="57"/>
      <c r="Z1143" s="57"/>
    </row>
    <row r="1144" spans="6:26" s="26" customFormat="1" ht="16.5" customHeight="1" outlineLevel="1" x14ac:dyDescent="0.2">
      <c r="F1144" s="27"/>
      <c r="G1144" s="11"/>
      <c r="H1144" s="28"/>
      <c r="I1144" s="28"/>
      <c r="J1144" s="28" t="s">
        <v>510</v>
      </c>
      <c r="K1144" s="11"/>
      <c r="L1144" s="29"/>
      <c r="M1144" s="30"/>
      <c r="N1144" s="29"/>
      <c r="O1144" s="30"/>
      <c r="P1144" s="31">
        <f>SUBTOTAL(9,P1145:P1152)</f>
        <v>0</v>
      </c>
      <c r="Q1144" s="32"/>
      <c r="R1144" s="33">
        <f>SUBTOTAL(9,R1145:R1152)</f>
        <v>0</v>
      </c>
      <c r="S1144" s="30"/>
      <c r="T1144" s="33">
        <f>SUBTOTAL(9,T1145:T1152)</f>
        <v>2.1049083999999998</v>
      </c>
      <c r="U1144" s="34" t="s">
        <v>22</v>
      </c>
      <c r="V1144" s="31">
        <f>SUBTOTAL(9,V1145:V1152)</f>
        <v>0</v>
      </c>
      <c r="W1144" s="31">
        <f>SUBTOTAL(9,W1145:W1152)</f>
        <v>0</v>
      </c>
      <c r="Y1144" s="12"/>
      <c r="Z1144" s="12"/>
    </row>
    <row r="1145" spans="6:26" s="35" customFormat="1" ht="12" outlineLevel="2" x14ac:dyDescent="0.2">
      <c r="F1145" s="36">
        <v>1</v>
      </c>
      <c r="G1145" s="37" t="s">
        <v>29</v>
      </c>
      <c r="H1145" s="38" t="s">
        <v>1335</v>
      </c>
      <c r="I1145" s="38"/>
      <c r="J1145" s="39" t="s">
        <v>1336</v>
      </c>
      <c r="K1145" s="37" t="s">
        <v>32</v>
      </c>
      <c r="L1145" s="40">
        <v>335.36</v>
      </c>
      <c r="M1145" s="41">
        <v>0</v>
      </c>
      <c r="N1145" s="40">
        <f>L1145*(1+M1145/100)</f>
        <v>335.36</v>
      </c>
      <c r="O1145" s="95"/>
      <c r="P1145" s="42">
        <f>N1145*O1145</f>
        <v>0</v>
      </c>
      <c r="Q1145" s="43"/>
      <c r="R1145" s="44">
        <f>N1145*Q1145</f>
        <v>0</v>
      </c>
      <c r="S1145" s="43">
        <v>5.94E-3</v>
      </c>
      <c r="T1145" s="44">
        <f>N1145*S1145</f>
        <v>1.9920384</v>
      </c>
      <c r="U1145" s="42">
        <v>21</v>
      </c>
      <c r="V1145" s="42">
        <f>P1145*(U1145/100)</f>
        <v>0</v>
      </c>
      <c r="W1145" s="42">
        <f>P1145+V1145</f>
        <v>0</v>
      </c>
      <c r="X1145" s="39"/>
      <c r="Y1145" s="38" t="s">
        <v>1286</v>
      </c>
      <c r="Z1145" s="38" t="s">
        <v>513</v>
      </c>
    </row>
    <row r="1146" spans="6:26" s="45" customFormat="1" ht="11.25" outlineLevel="3" x14ac:dyDescent="0.25">
      <c r="F1146" s="46"/>
      <c r="G1146" s="47"/>
      <c r="H1146" s="47"/>
      <c r="I1146" s="47"/>
      <c r="J1146" s="48" t="s">
        <v>1337</v>
      </c>
      <c r="K1146" s="47"/>
      <c r="L1146" s="49">
        <v>335.36</v>
      </c>
      <c r="M1146" s="50"/>
      <c r="N1146" s="51"/>
      <c r="O1146" s="50"/>
      <c r="P1146" s="52"/>
      <c r="Q1146" s="53"/>
      <c r="R1146" s="50"/>
      <c r="S1146" s="50"/>
      <c r="T1146" s="50"/>
      <c r="U1146" s="54" t="s">
        <v>22</v>
      </c>
      <c r="V1146" s="50"/>
      <c r="W1146" s="50"/>
      <c r="X1146" s="48"/>
      <c r="Y1146" s="47"/>
      <c r="Z1146" s="47"/>
    </row>
    <row r="1147" spans="6:26" s="35" customFormat="1" ht="12" outlineLevel="2" x14ac:dyDescent="0.2">
      <c r="F1147" s="36">
        <v>2</v>
      </c>
      <c r="G1147" s="37" t="s">
        <v>29</v>
      </c>
      <c r="H1147" s="38" t="s">
        <v>1338</v>
      </c>
      <c r="I1147" s="38"/>
      <c r="J1147" s="39" t="s">
        <v>1339</v>
      </c>
      <c r="K1147" s="37" t="s">
        <v>60</v>
      </c>
      <c r="L1147" s="40">
        <v>15</v>
      </c>
      <c r="M1147" s="41">
        <v>0</v>
      </c>
      <c r="N1147" s="40">
        <f>L1147*(1+M1147/100)</f>
        <v>15</v>
      </c>
      <c r="O1147" s="95"/>
      <c r="P1147" s="42">
        <f>N1147*O1147</f>
        <v>0</v>
      </c>
      <c r="Q1147" s="43"/>
      <c r="R1147" s="44">
        <f>N1147*Q1147</f>
        <v>0</v>
      </c>
      <c r="S1147" s="43">
        <v>1.67E-3</v>
      </c>
      <c r="T1147" s="44">
        <f>N1147*S1147</f>
        <v>2.5049999999999999E-2</v>
      </c>
      <c r="U1147" s="42">
        <v>21</v>
      </c>
      <c r="V1147" s="42">
        <f>P1147*(U1147/100)</f>
        <v>0</v>
      </c>
      <c r="W1147" s="42">
        <f>P1147+V1147</f>
        <v>0</v>
      </c>
      <c r="X1147" s="39"/>
      <c r="Y1147" s="38" t="s">
        <v>1286</v>
      </c>
      <c r="Z1147" s="38" t="s">
        <v>513</v>
      </c>
    </row>
    <row r="1148" spans="6:26" s="45" customFormat="1" ht="11.25" outlineLevel="3" x14ac:dyDescent="0.25">
      <c r="F1148" s="46"/>
      <c r="G1148" s="47"/>
      <c r="H1148" s="47"/>
      <c r="I1148" s="47"/>
      <c r="J1148" s="48" t="s">
        <v>1340</v>
      </c>
      <c r="K1148" s="47"/>
      <c r="L1148" s="49">
        <v>15</v>
      </c>
      <c r="M1148" s="50"/>
      <c r="N1148" s="51"/>
      <c r="O1148" s="50"/>
      <c r="P1148" s="52"/>
      <c r="Q1148" s="53"/>
      <c r="R1148" s="50"/>
      <c r="S1148" s="50"/>
      <c r="T1148" s="50"/>
      <c r="U1148" s="54" t="s">
        <v>22</v>
      </c>
      <c r="V1148" s="50"/>
      <c r="W1148" s="50"/>
      <c r="X1148" s="48"/>
      <c r="Y1148" s="47"/>
      <c r="Z1148" s="47"/>
    </row>
    <row r="1149" spans="6:26" s="35" customFormat="1" ht="12" outlineLevel="2" x14ac:dyDescent="0.2">
      <c r="F1149" s="36">
        <v>3</v>
      </c>
      <c r="G1149" s="37" t="s">
        <v>29</v>
      </c>
      <c r="H1149" s="38" t="s">
        <v>1341</v>
      </c>
      <c r="I1149" s="38"/>
      <c r="J1149" s="39" t="s">
        <v>1342</v>
      </c>
      <c r="K1149" s="37" t="s">
        <v>60</v>
      </c>
      <c r="L1149" s="40">
        <v>26.2</v>
      </c>
      <c r="M1149" s="41">
        <v>0</v>
      </c>
      <c r="N1149" s="40">
        <f>L1149*(1+M1149/100)</f>
        <v>26.2</v>
      </c>
      <c r="O1149" s="95"/>
      <c r="P1149" s="42">
        <f>N1149*O1149</f>
        <v>0</v>
      </c>
      <c r="Q1149" s="43"/>
      <c r="R1149" s="44">
        <f>N1149*Q1149</f>
        <v>0</v>
      </c>
      <c r="S1149" s="43">
        <v>2.5999999999999999E-3</v>
      </c>
      <c r="T1149" s="44">
        <f>N1149*S1149</f>
        <v>6.812E-2</v>
      </c>
      <c r="U1149" s="42">
        <v>21</v>
      </c>
      <c r="V1149" s="42">
        <f>P1149*(U1149/100)</f>
        <v>0</v>
      </c>
      <c r="W1149" s="42">
        <f>P1149+V1149</f>
        <v>0</v>
      </c>
      <c r="X1149" s="39"/>
      <c r="Y1149" s="38" t="s">
        <v>1286</v>
      </c>
      <c r="Z1149" s="38" t="s">
        <v>513</v>
      </c>
    </row>
    <row r="1150" spans="6:26" s="35" customFormat="1" ht="12" outlineLevel="2" x14ac:dyDescent="0.2">
      <c r="F1150" s="36">
        <v>4</v>
      </c>
      <c r="G1150" s="37" t="s">
        <v>29</v>
      </c>
      <c r="H1150" s="38" t="s">
        <v>1343</v>
      </c>
      <c r="I1150" s="38"/>
      <c r="J1150" s="39" t="s">
        <v>1344</v>
      </c>
      <c r="K1150" s="37" t="s">
        <v>60</v>
      </c>
      <c r="L1150" s="40">
        <v>5</v>
      </c>
      <c r="M1150" s="41">
        <v>0</v>
      </c>
      <c r="N1150" s="40">
        <f>L1150*(1+M1150/100)</f>
        <v>5</v>
      </c>
      <c r="O1150" s="95"/>
      <c r="P1150" s="42">
        <f>N1150*O1150</f>
        <v>0</v>
      </c>
      <c r="Q1150" s="43"/>
      <c r="R1150" s="44">
        <f>N1150*Q1150</f>
        <v>0</v>
      </c>
      <c r="S1150" s="43">
        <v>3.9399999999999999E-3</v>
      </c>
      <c r="T1150" s="44">
        <f>N1150*S1150</f>
        <v>1.9699999999999999E-2</v>
      </c>
      <c r="U1150" s="42">
        <v>21</v>
      </c>
      <c r="V1150" s="42">
        <f>P1150*(U1150/100)</f>
        <v>0</v>
      </c>
      <c r="W1150" s="42">
        <f>P1150+V1150</f>
        <v>0</v>
      </c>
      <c r="X1150" s="39"/>
      <c r="Y1150" s="38" t="s">
        <v>1286</v>
      </c>
      <c r="Z1150" s="38" t="s">
        <v>513</v>
      </c>
    </row>
    <row r="1151" spans="6:26" s="35" customFormat="1" ht="12" outlineLevel="2" x14ac:dyDescent="0.2">
      <c r="F1151" s="36">
        <v>5</v>
      </c>
      <c r="G1151" s="37" t="s">
        <v>29</v>
      </c>
      <c r="H1151" s="38" t="s">
        <v>539</v>
      </c>
      <c r="I1151" s="38"/>
      <c r="J1151" s="39" t="s">
        <v>540</v>
      </c>
      <c r="K1151" s="37" t="s">
        <v>319</v>
      </c>
      <c r="L1151" s="40">
        <v>1.52</v>
      </c>
      <c r="M1151" s="41">
        <v>0</v>
      </c>
      <c r="N1151" s="40">
        <f>L1151*(1+M1151/100)</f>
        <v>1.52</v>
      </c>
      <c r="O1151" s="95"/>
      <c r="P1151" s="42">
        <f>N1151*O1151</f>
        <v>0</v>
      </c>
      <c r="Q1151" s="43"/>
      <c r="R1151" s="44">
        <f>N1151*Q1151</f>
        <v>0</v>
      </c>
      <c r="S1151" s="43"/>
      <c r="T1151" s="44">
        <f>N1151*S1151</f>
        <v>0</v>
      </c>
      <c r="U1151" s="42">
        <v>21</v>
      </c>
      <c r="V1151" s="42">
        <f>P1151*(U1151/100)</f>
        <v>0</v>
      </c>
      <c r="W1151" s="42">
        <f>P1151+V1151</f>
        <v>0</v>
      </c>
      <c r="X1151" s="39"/>
      <c r="Y1151" s="38" t="s">
        <v>1286</v>
      </c>
      <c r="Z1151" s="38" t="s">
        <v>513</v>
      </c>
    </row>
    <row r="1152" spans="6:26" s="55" customFormat="1" ht="12.75" customHeight="1" outlineLevel="2" x14ac:dyDescent="0.25">
      <c r="F1152" s="56"/>
      <c r="G1152" s="57"/>
      <c r="H1152" s="57"/>
      <c r="I1152" s="57"/>
      <c r="J1152" s="58"/>
      <c r="K1152" s="57"/>
      <c r="L1152" s="59"/>
      <c r="M1152" s="60"/>
      <c r="N1152" s="59"/>
      <c r="O1152" s="60"/>
      <c r="P1152" s="61"/>
      <c r="Q1152" s="62"/>
      <c r="R1152" s="60"/>
      <c r="S1152" s="60"/>
      <c r="T1152" s="60"/>
      <c r="U1152" s="63" t="s">
        <v>22</v>
      </c>
      <c r="V1152" s="60"/>
      <c r="W1152" s="60"/>
      <c r="X1152" s="60"/>
      <c r="Y1152" s="57"/>
      <c r="Z1152" s="57"/>
    </row>
    <row r="1153" spans="6:27" s="26" customFormat="1" ht="16.5" customHeight="1" outlineLevel="1" x14ac:dyDescent="0.2">
      <c r="F1153" s="27"/>
      <c r="G1153" s="11"/>
      <c r="H1153" s="28"/>
      <c r="I1153" s="28"/>
      <c r="J1153" s="28" t="s">
        <v>607</v>
      </c>
      <c r="K1153" s="11"/>
      <c r="L1153" s="29"/>
      <c r="M1153" s="30"/>
      <c r="N1153" s="29"/>
      <c r="O1153" s="30"/>
      <c r="P1153" s="31">
        <f>SUBTOTAL(9,P1154:P1156)</f>
        <v>0</v>
      </c>
      <c r="Q1153" s="32"/>
      <c r="R1153" s="33">
        <f>SUBTOTAL(9,R1154:R1156)</f>
        <v>0</v>
      </c>
      <c r="S1153" s="30"/>
      <c r="T1153" s="33">
        <f>SUBTOTAL(9,T1154:T1156)</f>
        <v>2.1480000000000001</v>
      </c>
      <c r="U1153" s="34" t="s">
        <v>22</v>
      </c>
      <c r="V1153" s="31">
        <f>SUBTOTAL(9,V1154:V1156)</f>
        <v>0</v>
      </c>
      <c r="W1153" s="31">
        <f>SUBTOTAL(9,W1154:W1156)</f>
        <v>0</v>
      </c>
      <c r="Y1153" s="12"/>
      <c r="Z1153" s="12"/>
    </row>
    <row r="1154" spans="6:27" s="35" customFormat="1" ht="24" outlineLevel="2" x14ac:dyDescent="0.2">
      <c r="F1154" s="36">
        <v>1</v>
      </c>
      <c r="G1154" s="37" t="s">
        <v>29</v>
      </c>
      <c r="H1154" s="38" t="s">
        <v>1345</v>
      </c>
      <c r="I1154" s="38"/>
      <c r="J1154" s="39" t="s">
        <v>1346</v>
      </c>
      <c r="K1154" s="37" t="s">
        <v>69</v>
      </c>
      <c r="L1154" s="40">
        <v>2148</v>
      </c>
      <c r="M1154" s="41">
        <v>0</v>
      </c>
      <c r="N1154" s="40">
        <f>L1154*(1+M1154/100)</f>
        <v>2148</v>
      </c>
      <c r="O1154" s="95"/>
      <c r="P1154" s="42">
        <f>N1154*O1154</f>
        <v>0</v>
      </c>
      <c r="Q1154" s="43"/>
      <c r="R1154" s="44">
        <f>N1154*Q1154</f>
        <v>0</v>
      </c>
      <c r="S1154" s="43">
        <v>1E-3</v>
      </c>
      <c r="T1154" s="44">
        <f>N1154*S1154</f>
        <v>2.1480000000000001</v>
      </c>
      <c r="U1154" s="42">
        <v>21</v>
      </c>
      <c r="V1154" s="42">
        <f>P1154*(U1154/100)</f>
        <v>0</v>
      </c>
      <c r="W1154" s="42">
        <f>P1154+V1154</f>
        <v>0</v>
      </c>
      <c r="X1154" s="39"/>
      <c r="Y1154" s="38" t="s">
        <v>1286</v>
      </c>
      <c r="Z1154" s="38" t="s">
        <v>610</v>
      </c>
    </row>
    <row r="1155" spans="6:27" s="45" customFormat="1" ht="11.25" outlineLevel="3" x14ac:dyDescent="0.25">
      <c r="F1155" s="46"/>
      <c r="G1155" s="47"/>
      <c r="H1155" s="47"/>
      <c r="I1155" s="47"/>
      <c r="J1155" s="48" t="s">
        <v>1347</v>
      </c>
      <c r="K1155" s="47"/>
      <c r="L1155" s="49">
        <v>2148</v>
      </c>
      <c r="M1155" s="50"/>
      <c r="N1155" s="51"/>
      <c r="O1155" s="50"/>
      <c r="P1155" s="52"/>
      <c r="Q1155" s="53"/>
      <c r="R1155" s="50"/>
      <c r="S1155" s="50"/>
      <c r="T1155" s="50"/>
      <c r="U1155" s="54" t="s">
        <v>22</v>
      </c>
      <c r="V1155" s="50"/>
      <c r="W1155" s="50"/>
      <c r="X1155" s="48"/>
      <c r="Y1155" s="47"/>
      <c r="Z1155" s="47"/>
    </row>
    <row r="1156" spans="6:27" s="55" customFormat="1" ht="12.75" customHeight="1" outlineLevel="2" x14ac:dyDescent="0.25">
      <c r="F1156" s="56"/>
      <c r="G1156" s="57"/>
      <c r="H1156" s="57"/>
      <c r="I1156" s="57"/>
      <c r="J1156" s="58"/>
      <c r="K1156" s="57"/>
      <c r="L1156" s="59"/>
      <c r="M1156" s="60"/>
      <c r="N1156" s="59"/>
      <c r="O1156" s="60"/>
      <c r="P1156" s="61"/>
      <c r="Q1156" s="62"/>
      <c r="R1156" s="60"/>
      <c r="S1156" s="60"/>
      <c r="T1156" s="60"/>
      <c r="U1156" s="63" t="s">
        <v>22</v>
      </c>
      <c r="V1156" s="60"/>
      <c r="W1156" s="60"/>
      <c r="X1156" s="60"/>
      <c r="Y1156" s="57"/>
      <c r="Z1156" s="57"/>
    </row>
    <row r="1157" spans="6:27" s="55" customFormat="1" ht="12.75" customHeight="1" outlineLevel="1" x14ac:dyDescent="0.25">
      <c r="F1157" s="56"/>
      <c r="G1157" s="57"/>
      <c r="H1157" s="57"/>
      <c r="I1157" s="57"/>
      <c r="J1157" s="58"/>
      <c r="K1157" s="57"/>
      <c r="L1157" s="59"/>
      <c r="M1157" s="60"/>
      <c r="N1157" s="59"/>
      <c r="O1157" s="60"/>
      <c r="P1157" s="61"/>
      <c r="Q1157" s="62"/>
      <c r="R1157" s="60"/>
      <c r="S1157" s="60"/>
      <c r="T1157" s="60"/>
      <c r="U1157" s="63" t="s">
        <v>22</v>
      </c>
      <c r="V1157" s="60"/>
      <c r="W1157" s="60"/>
      <c r="X1157" s="60"/>
      <c r="Y1157" s="57"/>
      <c r="Z1157" s="57"/>
    </row>
    <row r="1158" spans="6:27" s="15" customFormat="1" ht="18.75" customHeight="1" x14ac:dyDescent="0.2">
      <c r="F1158" s="16"/>
      <c r="G1158" s="17"/>
      <c r="H1158" s="18"/>
      <c r="I1158" s="18"/>
      <c r="J1158" s="18" t="s">
        <v>1348</v>
      </c>
      <c r="K1158" s="17"/>
      <c r="L1158" s="19"/>
      <c r="M1158" s="20"/>
      <c r="N1158" s="19"/>
      <c r="O1158" s="20"/>
      <c r="P1158" s="21">
        <f>SUBTOTAL(9,P1159:P1217)</f>
        <v>0</v>
      </c>
      <c r="Q1158" s="22"/>
      <c r="R1158" s="23">
        <f>SUBTOTAL(9,R1159:R1217)</f>
        <v>0</v>
      </c>
      <c r="S1158" s="20"/>
      <c r="T1158" s="23">
        <f>SUBTOTAL(9,T1159:T1217)</f>
        <v>0</v>
      </c>
      <c r="U1158" s="24" t="s">
        <v>22</v>
      </c>
      <c r="V1158" s="21">
        <f>SUBTOTAL(9,V1159:V1217)</f>
        <v>0</v>
      </c>
      <c r="W1158" s="21">
        <f>SUBTOTAL(9,W1159:W1217)</f>
        <v>0</v>
      </c>
      <c r="Y1158" s="25"/>
      <c r="Z1158" s="25"/>
      <c r="AA1158" s="15">
        <f>SUM(P1159:P1215)/2</f>
        <v>0</v>
      </c>
    </row>
    <row r="1159" spans="6:27" s="26" customFormat="1" ht="16.5" customHeight="1" outlineLevel="1" x14ac:dyDescent="0.2">
      <c r="F1159" s="27"/>
      <c r="G1159" s="11"/>
      <c r="H1159" s="28"/>
      <c r="I1159" s="28"/>
      <c r="J1159" s="28" t="s">
        <v>1349</v>
      </c>
      <c r="K1159" s="11"/>
      <c r="L1159" s="29"/>
      <c r="M1159" s="30"/>
      <c r="N1159" s="29"/>
      <c r="O1159" s="30"/>
      <c r="P1159" s="31">
        <f>SUBTOTAL(9,P1160:P1216)</f>
        <v>0</v>
      </c>
      <c r="Q1159" s="32"/>
      <c r="R1159" s="33">
        <f>SUBTOTAL(9,R1160:R1216)</f>
        <v>0</v>
      </c>
      <c r="S1159" s="30"/>
      <c r="T1159" s="33">
        <f>SUBTOTAL(9,T1160:T1216)</f>
        <v>0</v>
      </c>
      <c r="U1159" s="34" t="s">
        <v>22</v>
      </c>
      <c r="V1159" s="31">
        <f>SUBTOTAL(9,V1160:V1216)</f>
        <v>0</v>
      </c>
      <c r="W1159" s="31">
        <f>SUBTOTAL(9,W1160:W1216)</f>
        <v>0</v>
      </c>
      <c r="Y1159" s="12"/>
      <c r="Z1159" s="12"/>
    </row>
    <row r="1160" spans="6:27" s="35" customFormat="1" ht="24" outlineLevel="2" x14ac:dyDescent="0.2">
      <c r="F1160" s="36">
        <v>1</v>
      </c>
      <c r="G1160" s="37" t="s">
        <v>29</v>
      </c>
      <c r="H1160" s="38">
        <v>210100151</v>
      </c>
      <c r="I1160" s="38"/>
      <c r="J1160" s="39" t="s">
        <v>1350</v>
      </c>
      <c r="K1160" s="37" t="s">
        <v>425</v>
      </c>
      <c r="L1160" s="40">
        <v>18</v>
      </c>
      <c r="M1160" s="41">
        <v>0</v>
      </c>
      <c r="N1160" s="40">
        <f t="shared" ref="N1160:N1215" si="110">L1160*(1+M1160/100)</f>
        <v>18</v>
      </c>
      <c r="O1160" s="95"/>
      <c r="P1160" s="42">
        <f t="shared" ref="P1160:P1215" si="111">N1160*O1160</f>
        <v>0</v>
      </c>
      <c r="Q1160" s="43"/>
      <c r="R1160" s="44">
        <f t="shared" ref="R1160:R1215" si="112">N1160*Q1160</f>
        <v>0</v>
      </c>
      <c r="S1160" s="43"/>
      <c r="T1160" s="44">
        <f t="shared" ref="T1160:T1215" si="113">N1160*S1160</f>
        <v>0</v>
      </c>
      <c r="U1160" s="42">
        <v>21</v>
      </c>
      <c r="V1160" s="42">
        <f t="shared" ref="V1160:V1215" si="114">P1160*(U1160/100)</f>
        <v>0</v>
      </c>
      <c r="W1160" s="42">
        <f t="shared" ref="W1160:W1215" si="115">P1160+V1160</f>
        <v>0</v>
      </c>
      <c r="X1160" s="39"/>
      <c r="Y1160" s="38" t="s">
        <v>1351</v>
      </c>
      <c r="Z1160" s="38" t="s">
        <v>1352</v>
      </c>
    </row>
    <row r="1161" spans="6:27" s="35" customFormat="1" ht="12" outlineLevel="2" x14ac:dyDescent="0.2">
      <c r="F1161" s="36">
        <v>2</v>
      </c>
      <c r="G1161" s="37" t="s">
        <v>29</v>
      </c>
      <c r="H1161" s="38">
        <v>354101020</v>
      </c>
      <c r="I1161" s="38"/>
      <c r="J1161" s="39" t="s">
        <v>1353</v>
      </c>
      <c r="K1161" s="37" t="s">
        <v>425</v>
      </c>
      <c r="L1161" s="40">
        <v>18</v>
      </c>
      <c r="M1161" s="41">
        <v>0</v>
      </c>
      <c r="N1161" s="40">
        <f t="shared" si="110"/>
        <v>18</v>
      </c>
      <c r="O1161" s="95"/>
      <c r="P1161" s="42">
        <f t="shared" si="111"/>
        <v>0</v>
      </c>
      <c r="Q1161" s="43"/>
      <c r="R1161" s="44">
        <f t="shared" si="112"/>
        <v>0</v>
      </c>
      <c r="S1161" s="43"/>
      <c r="T1161" s="44">
        <f t="shared" si="113"/>
        <v>0</v>
      </c>
      <c r="U1161" s="42">
        <v>21</v>
      </c>
      <c r="V1161" s="42">
        <f t="shared" si="114"/>
        <v>0</v>
      </c>
      <c r="W1161" s="42">
        <f t="shared" si="115"/>
        <v>0</v>
      </c>
      <c r="X1161" s="39"/>
      <c r="Y1161" s="38" t="s">
        <v>1351</v>
      </c>
      <c r="Z1161" s="38" t="s">
        <v>1352</v>
      </c>
    </row>
    <row r="1162" spans="6:27" s="35" customFormat="1" ht="24" outlineLevel="2" x14ac:dyDescent="0.2">
      <c r="F1162" s="36">
        <v>3</v>
      </c>
      <c r="G1162" s="37" t="s">
        <v>29</v>
      </c>
      <c r="H1162" s="38">
        <v>210100173</v>
      </c>
      <c r="I1162" s="38"/>
      <c r="J1162" s="39" t="s">
        <v>1354</v>
      </c>
      <c r="K1162" s="37" t="s">
        <v>425</v>
      </c>
      <c r="L1162" s="40">
        <v>10</v>
      </c>
      <c r="M1162" s="41">
        <v>0</v>
      </c>
      <c r="N1162" s="40">
        <f t="shared" si="110"/>
        <v>10</v>
      </c>
      <c r="O1162" s="95"/>
      <c r="P1162" s="42">
        <f t="shared" si="111"/>
        <v>0</v>
      </c>
      <c r="Q1162" s="43"/>
      <c r="R1162" s="44">
        <f t="shared" si="112"/>
        <v>0</v>
      </c>
      <c r="S1162" s="43"/>
      <c r="T1162" s="44">
        <f t="shared" si="113"/>
        <v>0</v>
      </c>
      <c r="U1162" s="42">
        <v>21</v>
      </c>
      <c r="V1162" s="42">
        <f t="shared" si="114"/>
        <v>0</v>
      </c>
      <c r="W1162" s="42">
        <f t="shared" si="115"/>
        <v>0</v>
      </c>
      <c r="X1162" s="39"/>
      <c r="Y1162" s="38" t="s">
        <v>1351</v>
      </c>
      <c r="Z1162" s="38" t="s">
        <v>1352</v>
      </c>
    </row>
    <row r="1163" spans="6:27" s="35" customFormat="1" ht="12" outlineLevel="2" x14ac:dyDescent="0.2">
      <c r="F1163" s="36">
        <v>4</v>
      </c>
      <c r="G1163" s="37" t="s">
        <v>29</v>
      </c>
      <c r="H1163" s="38">
        <v>354101022</v>
      </c>
      <c r="I1163" s="38"/>
      <c r="J1163" s="39" t="s">
        <v>1355</v>
      </c>
      <c r="K1163" s="37" t="s">
        <v>425</v>
      </c>
      <c r="L1163" s="40">
        <v>10</v>
      </c>
      <c r="M1163" s="41">
        <v>0</v>
      </c>
      <c r="N1163" s="40">
        <f t="shared" si="110"/>
        <v>10</v>
      </c>
      <c r="O1163" s="95"/>
      <c r="P1163" s="42">
        <f t="shared" si="111"/>
        <v>0</v>
      </c>
      <c r="Q1163" s="43"/>
      <c r="R1163" s="44">
        <f t="shared" si="112"/>
        <v>0</v>
      </c>
      <c r="S1163" s="43"/>
      <c r="T1163" s="44">
        <f t="shared" si="113"/>
        <v>0</v>
      </c>
      <c r="U1163" s="42">
        <v>21</v>
      </c>
      <c r="V1163" s="42">
        <f t="shared" si="114"/>
        <v>0</v>
      </c>
      <c r="W1163" s="42">
        <f t="shared" si="115"/>
        <v>0</v>
      </c>
      <c r="X1163" s="39"/>
      <c r="Y1163" s="38" t="s">
        <v>1351</v>
      </c>
      <c r="Z1163" s="38" t="s">
        <v>1352</v>
      </c>
    </row>
    <row r="1164" spans="6:27" s="35" customFormat="1" ht="12" outlineLevel="2" x14ac:dyDescent="0.2">
      <c r="F1164" s="36">
        <v>5</v>
      </c>
      <c r="G1164" s="37" t="s">
        <v>29</v>
      </c>
      <c r="H1164" s="38">
        <v>210120101</v>
      </c>
      <c r="I1164" s="38"/>
      <c r="J1164" s="39" t="s">
        <v>1356</v>
      </c>
      <c r="K1164" s="37" t="s">
        <v>425</v>
      </c>
      <c r="L1164" s="40">
        <v>10</v>
      </c>
      <c r="M1164" s="41">
        <v>0</v>
      </c>
      <c r="N1164" s="40">
        <f t="shared" si="110"/>
        <v>10</v>
      </c>
      <c r="O1164" s="95"/>
      <c r="P1164" s="42">
        <f t="shared" si="111"/>
        <v>0</v>
      </c>
      <c r="Q1164" s="43"/>
      <c r="R1164" s="44">
        <f t="shared" si="112"/>
        <v>0</v>
      </c>
      <c r="S1164" s="43"/>
      <c r="T1164" s="44">
        <f t="shared" si="113"/>
        <v>0</v>
      </c>
      <c r="U1164" s="42">
        <v>21</v>
      </c>
      <c r="V1164" s="42">
        <f t="shared" si="114"/>
        <v>0</v>
      </c>
      <c r="W1164" s="42">
        <f t="shared" si="115"/>
        <v>0</v>
      </c>
      <c r="X1164" s="39"/>
      <c r="Y1164" s="38" t="s">
        <v>1351</v>
      </c>
      <c r="Z1164" s="38" t="s">
        <v>1352</v>
      </c>
    </row>
    <row r="1165" spans="6:27" s="35" customFormat="1" ht="12" outlineLevel="2" x14ac:dyDescent="0.2">
      <c r="F1165" s="36">
        <v>6</v>
      </c>
      <c r="G1165" s="37" t="s">
        <v>29</v>
      </c>
      <c r="H1165" s="38">
        <v>345234150</v>
      </c>
      <c r="I1165" s="38"/>
      <c r="J1165" s="39" t="s">
        <v>1357</v>
      </c>
      <c r="K1165" s="37" t="s">
        <v>425</v>
      </c>
      <c r="L1165" s="40">
        <v>10</v>
      </c>
      <c r="M1165" s="41">
        <v>0</v>
      </c>
      <c r="N1165" s="40">
        <f t="shared" si="110"/>
        <v>10</v>
      </c>
      <c r="O1165" s="95"/>
      <c r="P1165" s="42">
        <f t="shared" si="111"/>
        <v>0</v>
      </c>
      <c r="Q1165" s="43"/>
      <c r="R1165" s="44">
        <f t="shared" si="112"/>
        <v>0</v>
      </c>
      <c r="S1165" s="43"/>
      <c r="T1165" s="44">
        <f t="shared" si="113"/>
        <v>0</v>
      </c>
      <c r="U1165" s="42">
        <v>21</v>
      </c>
      <c r="V1165" s="42">
        <f t="shared" si="114"/>
        <v>0</v>
      </c>
      <c r="W1165" s="42">
        <f t="shared" si="115"/>
        <v>0</v>
      </c>
      <c r="X1165" s="39"/>
      <c r="Y1165" s="38" t="s">
        <v>1351</v>
      </c>
      <c r="Z1165" s="38" t="s">
        <v>1352</v>
      </c>
    </row>
    <row r="1166" spans="6:27" s="35" customFormat="1" ht="12" outlineLevel="2" x14ac:dyDescent="0.2">
      <c r="F1166" s="36">
        <v>7</v>
      </c>
      <c r="G1166" s="37" t="s">
        <v>29</v>
      </c>
      <c r="H1166" s="38">
        <v>210202013</v>
      </c>
      <c r="I1166" s="38"/>
      <c r="J1166" s="39" t="s">
        <v>1358</v>
      </c>
      <c r="K1166" s="37" t="s">
        <v>425</v>
      </c>
      <c r="L1166" s="40">
        <v>10</v>
      </c>
      <c r="M1166" s="41">
        <v>0</v>
      </c>
      <c r="N1166" s="40">
        <f t="shared" si="110"/>
        <v>10</v>
      </c>
      <c r="O1166" s="95"/>
      <c r="P1166" s="42">
        <f t="shared" si="111"/>
        <v>0</v>
      </c>
      <c r="Q1166" s="43"/>
      <c r="R1166" s="44">
        <f t="shared" si="112"/>
        <v>0</v>
      </c>
      <c r="S1166" s="43"/>
      <c r="T1166" s="44">
        <f t="shared" si="113"/>
        <v>0</v>
      </c>
      <c r="U1166" s="42">
        <v>21</v>
      </c>
      <c r="V1166" s="42">
        <f t="shared" si="114"/>
        <v>0</v>
      </c>
      <c r="W1166" s="42">
        <f t="shared" si="115"/>
        <v>0</v>
      </c>
      <c r="X1166" s="39"/>
      <c r="Y1166" s="38" t="s">
        <v>1351</v>
      </c>
      <c r="Z1166" s="38" t="s">
        <v>1352</v>
      </c>
    </row>
    <row r="1167" spans="6:27" s="35" customFormat="1" ht="12" outlineLevel="2" x14ac:dyDescent="0.2">
      <c r="F1167" s="36">
        <v>8</v>
      </c>
      <c r="G1167" s="37" t="s">
        <v>29</v>
      </c>
      <c r="H1167" s="38">
        <v>348121121</v>
      </c>
      <c r="I1167" s="38"/>
      <c r="J1167" s="39" t="s">
        <v>1359</v>
      </c>
      <c r="K1167" s="37" t="s">
        <v>425</v>
      </c>
      <c r="L1167" s="40">
        <v>10</v>
      </c>
      <c r="M1167" s="41">
        <v>0</v>
      </c>
      <c r="N1167" s="40">
        <f t="shared" si="110"/>
        <v>10</v>
      </c>
      <c r="O1167" s="95"/>
      <c r="P1167" s="42">
        <f t="shared" si="111"/>
        <v>0</v>
      </c>
      <c r="Q1167" s="43"/>
      <c r="R1167" s="44">
        <f t="shared" si="112"/>
        <v>0</v>
      </c>
      <c r="S1167" s="43"/>
      <c r="T1167" s="44">
        <f t="shared" si="113"/>
        <v>0</v>
      </c>
      <c r="U1167" s="42">
        <v>21</v>
      </c>
      <c r="V1167" s="42">
        <f t="shared" si="114"/>
        <v>0</v>
      </c>
      <c r="W1167" s="42">
        <f t="shared" si="115"/>
        <v>0</v>
      </c>
      <c r="X1167" s="39"/>
      <c r="Y1167" s="38" t="s">
        <v>1351</v>
      </c>
      <c r="Z1167" s="38" t="s">
        <v>1352</v>
      </c>
    </row>
    <row r="1168" spans="6:27" s="35" customFormat="1" ht="12" outlineLevel="2" x14ac:dyDescent="0.2">
      <c r="F1168" s="36">
        <v>9</v>
      </c>
      <c r="G1168" s="37" t="s">
        <v>29</v>
      </c>
      <c r="H1168" s="38">
        <v>210204011</v>
      </c>
      <c r="I1168" s="38"/>
      <c r="J1168" s="39" t="s">
        <v>1360</v>
      </c>
      <c r="K1168" s="37" t="s">
        <v>425</v>
      </c>
      <c r="L1168" s="40">
        <v>9</v>
      </c>
      <c r="M1168" s="41">
        <v>0</v>
      </c>
      <c r="N1168" s="40">
        <f t="shared" si="110"/>
        <v>9</v>
      </c>
      <c r="O1168" s="95"/>
      <c r="P1168" s="42">
        <f t="shared" si="111"/>
        <v>0</v>
      </c>
      <c r="Q1168" s="43"/>
      <c r="R1168" s="44">
        <f t="shared" si="112"/>
        <v>0</v>
      </c>
      <c r="S1168" s="43"/>
      <c r="T1168" s="44">
        <f t="shared" si="113"/>
        <v>0</v>
      </c>
      <c r="U1168" s="42">
        <v>21</v>
      </c>
      <c r="V1168" s="42">
        <f t="shared" si="114"/>
        <v>0</v>
      </c>
      <c r="W1168" s="42">
        <f t="shared" si="115"/>
        <v>0</v>
      </c>
      <c r="X1168" s="39"/>
      <c r="Y1168" s="38" t="s">
        <v>1351</v>
      </c>
      <c r="Z1168" s="38" t="s">
        <v>1352</v>
      </c>
    </row>
    <row r="1169" spans="6:26" s="35" customFormat="1" ht="12" outlineLevel="2" x14ac:dyDescent="0.2">
      <c r="F1169" s="36">
        <v>10</v>
      </c>
      <c r="G1169" s="37" t="s">
        <v>29</v>
      </c>
      <c r="H1169" s="38">
        <v>316103530</v>
      </c>
      <c r="I1169" s="38"/>
      <c r="J1169" s="39" t="s">
        <v>1361</v>
      </c>
      <c r="K1169" s="37" t="s">
        <v>425</v>
      </c>
      <c r="L1169" s="40">
        <v>9</v>
      </c>
      <c r="M1169" s="41">
        <v>0</v>
      </c>
      <c r="N1169" s="40">
        <f t="shared" si="110"/>
        <v>9</v>
      </c>
      <c r="O1169" s="95"/>
      <c r="P1169" s="42">
        <f t="shared" si="111"/>
        <v>0</v>
      </c>
      <c r="Q1169" s="43"/>
      <c r="R1169" s="44">
        <f t="shared" si="112"/>
        <v>0</v>
      </c>
      <c r="S1169" s="43"/>
      <c r="T1169" s="44">
        <f t="shared" si="113"/>
        <v>0</v>
      </c>
      <c r="U1169" s="42">
        <v>21</v>
      </c>
      <c r="V1169" s="42">
        <f t="shared" si="114"/>
        <v>0</v>
      </c>
      <c r="W1169" s="42">
        <f t="shared" si="115"/>
        <v>0</v>
      </c>
      <c r="X1169" s="39"/>
      <c r="Y1169" s="38" t="s">
        <v>1351</v>
      </c>
      <c r="Z1169" s="38" t="s">
        <v>1352</v>
      </c>
    </row>
    <row r="1170" spans="6:26" s="35" customFormat="1" ht="12" outlineLevel="2" x14ac:dyDescent="0.2">
      <c r="F1170" s="36">
        <v>11</v>
      </c>
      <c r="G1170" s="37" t="s">
        <v>29</v>
      </c>
      <c r="H1170" s="38">
        <v>316103623</v>
      </c>
      <c r="I1170" s="38"/>
      <c r="J1170" s="39" t="s">
        <v>1362</v>
      </c>
      <c r="K1170" s="37" t="s">
        <v>425</v>
      </c>
      <c r="L1170" s="40">
        <v>9</v>
      </c>
      <c r="M1170" s="41">
        <v>0</v>
      </c>
      <c r="N1170" s="40">
        <f t="shared" si="110"/>
        <v>9</v>
      </c>
      <c r="O1170" s="95"/>
      <c r="P1170" s="42">
        <f t="shared" si="111"/>
        <v>0</v>
      </c>
      <c r="Q1170" s="43"/>
      <c r="R1170" s="44">
        <f t="shared" si="112"/>
        <v>0</v>
      </c>
      <c r="S1170" s="43"/>
      <c r="T1170" s="44">
        <f t="shared" si="113"/>
        <v>0</v>
      </c>
      <c r="U1170" s="42">
        <v>21</v>
      </c>
      <c r="V1170" s="42">
        <f t="shared" si="114"/>
        <v>0</v>
      </c>
      <c r="W1170" s="42">
        <f t="shared" si="115"/>
        <v>0</v>
      </c>
      <c r="X1170" s="39"/>
      <c r="Y1170" s="38" t="s">
        <v>1351</v>
      </c>
      <c r="Z1170" s="38" t="s">
        <v>1352</v>
      </c>
    </row>
    <row r="1171" spans="6:26" s="35" customFormat="1" ht="12" outlineLevel="2" x14ac:dyDescent="0.2">
      <c r="F1171" s="36">
        <v>12</v>
      </c>
      <c r="G1171" s="37" t="s">
        <v>29</v>
      </c>
      <c r="H1171" s="38">
        <v>210204103</v>
      </c>
      <c r="I1171" s="38"/>
      <c r="J1171" s="39" t="s">
        <v>1363</v>
      </c>
      <c r="K1171" s="37" t="s">
        <v>425</v>
      </c>
      <c r="L1171" s="40">
        <v>8</v>
      </c>
      <c r="M1171" s="41">
        <v>0</v>
      </c>
      <c r="N1171" s="40">
        <f t="shared" si="110"/>
        <v>8</v>
      </c>
      <c r="O1171" s="95"/>
      <c r="P1171" s="42">
        <f t="shared" si="111"/>
        <v>0</v>
      </c>
      <c r="Q1171" s="43"/>
      <c r="R1171" s="44">
        <f t="shared" si="112"/>
        <v>0</v>
      </c>
      <c r="S1171" s="43"/>
      <c r="T1171" s="44">
        <f t="shared" si="113"/>
        <v>0</v>
      </c>
      <c r="U1171" s="42">
        <v>21</v>
      </c>
      <c r="V1171" s="42">
        <f t="shared" si="114"/>
        <v>0</v>
      </c>
      <c r="W1171" s="42">
        <f t="shared" si="115"/>
        <v>0</v>
      </c>
      <c r="X1171" s="39"/>
      <c r="Y1171" s="38" t="s">
        <v>1351</v>
      </c>
      <c r="Z1171" s="38" t="s">
        <v>1352</v>
      </c>
    </row>
    <row r="1172" spans="6:26" s="35" customFormat="1" ht="12" outlineLevel="2" x14ac:dyDescent="0.2">
      <c r="F1172" s="36">
        <v>13</v>
      </c>
      <c r="G1172" s="37" t="s">
        <v>29</v>
      </c>
      <c r="H1172" s="38">
        <v>210204104</v>
      </c>
      <c r="I1172" s="38"/>
      <c r="J1172" s="39" t="s">
        <v>1364</v>
      </c>
      <c r="K1172" s="37" t="s">
        <v>425</v>
      </c>
      <c r="L1172" s="40">
        <v>1</v>
      </c>
      <c r="M1172" s="41">
        <v>0</v>
      </c>
      <c r="N1172" s="40">
        <f t="shared" si="110"/>
        <v>1</v>
      </c>
      <c r="O1172" s="95"/>
      <c r="P1172" s="42">
        <f t="shared" si="111"/>
        <v>0</v>
      </c>
      <c r="Q1172" s="43"/>
      <c r="R1172" s="44">
        <f t="shared" si="112"/>
        <v>0</v>
      </c>
      <c r="S1172" s="43"/>
      <c r="T1172" s="44">
        <f t="shared" si="113"/>
        <v>0</v>
      </c>
      <c r="U1172" s="42">
        <v>21</v>
      </c>
      <c r="V1172" s="42">
        <f t="shared" si="114"/>
        <v>0</v>
      </c>
      <c r="W1172" s="42">
        <f t="shared" si="115"/>
        <v>0</v>
      </c>
      <c r="X1172" s="39"/>
      <c r="Y1172" s="38" t="s">
        <v>1351</v>
      </c>
      <c r="Z1172" s="38" t="s">
        <v>1352</v>
      </c>
    </row>
    <row r="1173" spans="6:26" s="35" customFormat="1" ht="12" outlineLevel="2" x14ac:dyDescent="0.2">
      <c r="F1173" s="36">
        <v>14</v>
      </c>
      <c r="G1173" s="37" t="s">
        <v>29</v>
      </c>
      <c r="H1173" s="38">
        <v>316103536</v>
      </c>
      <c r="I1173" s="38"/>
      <c r="J1173" s="39" t="s">
        <v>1365</v>
      </c>
      <c r="K1173" s="37" t="s">
        <v>425</v>
      </c>
      <c r="L1173" s="40">
        <v>8</v>
      </c>
      <c r="M1173" s="41">
        <v>0</v>
      </c>
      <c r="N1173" s="40">
        <f t="shared" si="110"/>
        <v>8</v>
      </c>
      <c r="O1173" s="95"/>
      <c r="P1173" s="42">
        <f t="shared" si="111"/>
        <v>0</v>
      </c>
      <c r="Q1173" s="43"/>
      <c r="R1173" s="44">
        <f t="shared" si="112"/>
        <v>0</v>
      </c>
      <c r="S1173" s="43"/>
      <c r="T1173" s="44">
        <f t="shared" si="113"/>
        <v>0</v>
      </c>
      <c r="U1173" s="42">
        <v>21</v>
      </c>
      <c r="V1173" s="42">
        <f t="shared" si="114"/>
        <v>0</v>
      </c>
      <c r="W1173" s="42">
        <f t="shared" si="115"/>
        <v>0</v>
      </c>
      <c r="X1173" s="39"/>
      <c r="Y1173" s="38" t="s">
        <v>1351</v>
      </c>
      <c r="Z1173" s="38" t="s">
        <v>1352</v>
      </c>
    </row>
    <row r="1174" spans="6:26" s="35" customFormat="1" ht="12" outlineLevel="2" x14ac:dyDescent="0.2">
      <c r="F1174" s="36">
        <v>15</v>
      </c>
      <c r="G1174" s="37" t="s">
        <v>29</v>
      </c>
      <c r="H1174" s="38">
        <v>316103536</v>
      </c>
      <c r="I1174" s="38"/>
      <c r="J1174" s="39" t="s">
        <v>1366</v>
      </c>
      <c r="K1174" s="37" t="s">
        <v>425</v>
      </c>
      <c r="L1174" s="40">
        <v>1</v>
      </c>
      <c r="M1174" s="41">
        <v>0</v>
      </c>
      <c r="N1174" s="40">
        <f t="shared" si="110"/>
        <v>1</v>
      </c>
      <c r="O1174" s="95"/>
      <c r="P1174" s="42">
        <f t="shared" si="111"/>
        <v>0</v>
      </c>
      <c r="Q1174" s="43"/>
      <c r="R1174" s="44">
        <f t="shared" si="112"/>
        <v>0</v>
      </c>
      <c r="S1174" s="43"/>
      <c r="T1174" s="44">
        <f t="shared" si="113"/>
        <v>0</v>
      </c>
      <c r="U1174" s="42">
        <v>21</v>
      </c>
      <c r="V1174" s="42">
        <f t="shared" si="114"/>
        <v>0</v>
      </c>
      <c r="W1174" s="42">
        <f t="shared" si="115"/>
        <v>0</v>
      </c>
      <c r="X1174" s="39"/>
      <c r="Y1174" s="38" t="s">
        <v>1351</v>
      </c>
      <c r="Z1174" s="38" t="s">
        <v>1352</v>
      </c>
    </row>
    <row r="1175" spans="6:26" s="35" customFormat="1" ht="12" outlineLevel="2" x14ac:dyDescent="0.2">
      <c r="F1175" s="36">
        <v>16</v>
      </c>
      <c r="G1175" s="37" t="s">
        <v>29</v>
      </c>
      <c r="H1175" s="38">
        <v>210204202</v>
      </c>
      <c r="I1175" s="38"/>
      <c r="J1175" s="39" t="s">
        <v>1367</v>
      </c>
      <c r="K1175" s="37" t="s">
        <v>425</v>
      </c>
      <c r="L1175" s="40">
        <v>10</v>
      </c>
      <c r="M1175" s="41">
        <v>0</v>
      </c>
      <c r="N1175" s="40">
        <f t="shared" si="110"/>
        <v>10</v>
      </c>
      <c r="O1175" s="95"/>
      <c r="P1175" s="42">
        <f t="shared" si="111"/>
        <v>0</v>
      </c>
      <c r="Q1175" s="43"/>
      <c r="R1175" s="44">
        <f t="shared" si="112"/>
        <v>0</v>
      </c>
      <c r="S1175" s="43"/>
      <c r="T1175" s="44">
        <f t="shared" si="113"/>
        <v>0</v>
      </c>
      <c r="U1175" s="42">
        <v>21</v>
      </c>
      <c r="V1175" s="42">
        <f t="shared" si="114"/>
        <v>0</v>
      </c>
      <c r="W1175" s="42">
        <f t="shared" si="115"/>
        <v>0</v>
      </c>
      <c r="X1175" s="39"/>
      <c r="Y1175" s="38" t="s">
        <v>1351</v>
      </c>
      <c r="Z1175" s="38" t="s">
        <v>1352</v>
      </c>
    </row>
    <row r="1176" spans="6:26" s="35" customFormat="1" ht="12" outlineLevel="2" x14ac:dyDescent="0.2">
      <c r="F1176" s="36">
        <v>17</v>
      </c>
      <c r="G1176" s="37" t="s">
        <v>29</v>
      </c>
      <c r="H1176" s="38">
        <v>345121000</v>
      </c>
      <c r="I1176" s="38"/>
      <c r="J1176" s="39" t="s">
        <v>1368</v>
      </c>
      <c r="K1176" s="37" t="s">
        <v>425</v>
      </c>
      <c r="L1176" s="40">
        <v>9</v>
      </c>
      <c r="M1176" s="41">
        <v>0</v>
      </c>
      <c r="N1176" s="40">
        <f t="shared" si="110"/>
        <v>9</v>
      </c>
      <c r="O1176" s="95"/>
      <c r="P1176" s="42">
        <f t="shared" si="111"/>
        <v>0</v>
      </c>
      <c r="Q1176" s="43"/>
      <c r="R1176" s="44">
        <f t="shared" si="112"/>
        <v>0</v>
      </c>
      <c r="S1176" s="43"/>
      <c r="T1176" s="44">
        <f t="shared" si="113"/>
        <v>0</v>
      </c>
      <c r="U1176" s="42">
        <v>21</v>
      </c>
      <c r="V1176" s="42">
        <f t="shared" si="114"/>
        <v>0</v>
      </c>
      <c r="W1176" s="42">
        <f t="shared" si="115"/>
        <v>0</v>
      </c>
      <c r="X1176" s="39"/>
      <c r="Y1176" s="38" t="s">
        <v>1351</v>
      </c>
      <c r="Z1176" s="38" t="s">
        <v>1352</v>
      </c>
    </row>
    <row r="1177" spans="6:26" s="35" customFormat="1" ht="24" outlineLevel="2" x14ac:dyDescent="0.2">
      <c r="F1177" s="36">
        <v>18</v>
      </c>
      <c r="G1177" s="37" t="s">
        <v>29</v>
      </c>
      <c r="H1177" s="38">
        <v>210220022</v>
      </c>
      <c r="I1177" s="38"/>
      <c r="J1177" s="39" t="s">
        <v>1369</v>
      </c>
      <c r="K1177" s="37" t="s">
        <v>60</v>
      </c>
      <c r="L1177" s="40">
        <v>170</v>
      </c>
      <c r="M1177" s="41">
        <v>0</v>
      </c>
      <c r="N1177" s="40">
        <f t="shared" si="110"/>
        <v>170</v>
      </c>
      <c r="O1177" s="95"/>
      <c r="P1177" s="42">
        <f t="shared" si="111"/>
        <v>0</v>
      </c>
      <c r="Q1177" s="43"/>
      <c r="R1177" s="44">
        <f t="shared" si="112"/>
        <v>0</v>
      </c>
      <c r="S1177" s="43"/>
      <c r="T1177" s="44">
        <f t="shared" si="113"/>
        <v>0</v>
      </c>
      <c r="U1177" s="42">
        <v>21</v>
      </c>
      <c r="V1177" s="42">
        <f t="shared" si="114"/>
        <v>0</v>
      </c>
      <c r="W1177" s="42">
        <f t="shared" si="115"/>
        <v>0</v>
      </c>
      <c r="X1177" s="39"/>
      <c r="Y1177" s="38" t="s">
        <v>1351</v>
      </c>
      <c r="Z1177" s="38" t="s">
        <v>1352</v>
      </c>
    </row>
    <row r="1178" spans="6:26" s="35" customFormat="1" ht="12" outlineLevel="2" x14ac:dyDescent="0.2">
      <c r="F1178" s="36">
        <v>19</v>
      </c>
      <c r="G1178" s="37" t="s">
        <v>29</v>
      </c>
      <c r="H1178" s="38">
        <v>354418601</v>
      </c>
      <c r="I1178" s="38"/>
      <c r="J1178" s="39" t="s">
        <v>1370</v>
      </c>
      <c r="K1178" s="37" t="s">
        <v>69</v>
      </c>
      <c r="L1178" s="40">
        <v>102</v>
      </c>
      <c r="M1178" s="41">
        <v>0</v>
      </c>
      <c r="N1178" s="40">
        <f t="shared" si="110"/>
        <v>102</v>
      </c>
      <c r="O1178" s="95"/>
      <c r="P1178" s="42">
        <f t="shared" si="111"/>
        <v>0</v>
      </c>
      <c r="Q1178" s="43"/>
      <c r="R1178" s="44">
        <f t="shared" si="112"/>
        <v>0</v>
      </c>
      <c r="S1178" s="43"/>
      <c r="T1178" s="44">
        <f t="shared" si="113"/>
        <v>0</v>
      </c>
      <c r="U1178" s="42">
        <v>21</v>
      </c>
      <c r="V1178" s="42">
        <f t="shared" si="114"/>
        <v>0</v>
      </c>
      <c r="W1178" s="42">
        <f t="shared" si="115"/>
        <v>0</v>
      </c>
      <c r="X1178" s="39"/>
      <c r="Y1178" s="38" t="s">
        <v>1351</v>
      </c>
      <c r="Z1178" s="38" t="s">
        <v>1352</v>
      </c>
    </row>
    <row r="1179" spans="6:26" s="35" customFormat="1" ht="12" outlineLevel="2" x14ac:dyDescent="0.2">
      <c r="F1179" s="36">
        <v>20</v>
      </c>
      <c r="G1179" s="37" t="s">
        <v>29</v>
      </c>
      <c r="H1179" s="38">
        <v>210220301</v>
      </c>
      <c r="I1179" s="38"/>
      <c r="J1179" s="39" t="s">
        <v>1371</v>
      </c>
      <c r="K1179" s="37" t="s">
        <v>425</v>
      </c>
      <c r="L1179" s="40">
        <v>8</v>
      </c>
      <c r="M1179" s="41">
        <v>0</v>
      </c>
      <c r="N1179" s="40">
        <f t="shared" si="110"/>
        <v>8</v>
      </c>
      <c r="O1179" s="95"/>
      <c r="P1179" s="42">
        <f t="shared" si="111"/>
        <v>0</v>
      </c>
      <c r="Q1179" s="43"/>
      <c r="R1179" s="44">
        <f t="shared" si="112"/>
        <v>0</v>
      </c>
      <c r="S1179" s="43"/>
      <c r="T1179" s="44">
        <f t="shared" si="113"/>
        <v>0</v>
      </c>
      <c r="U1179" s="42">
        <v>21</v>
      </c>
      <c r="V1179" s="42">
        <f t="shared" si="114"/>
        <v>0</v>
      </c>
      <c r="W1179" s="42">
        <f t="shared" si="115"/>
        <v>0</v>
      </c>
      <c r="X1179" s="39"/>
      <c r="Y1179" s="38" t="s">
        <v>1351</v>
      </c>
      <c r="Z1179" s="38" t="s">
        <v>1352</v>
      </c>
    </row>
    <row r="1180" spans="6:26" s="35" customFormat="1" ht="12" outlineLevel="2" x14ac:dyDescent="0.2">
      <c r="F1180" s="36">
        <v>21</v>
      </c>
      <c r="G1180" s="37" t="s">
        <v>29</v>
      </c>
      <c r="H1180" s="38">
        <v>354418850</v>
      </c>
      <c r="I1180" s="38"/>
      <c r="J1180" s="39" t="s">
        <v>1372</v>
      </c>
      <c r="K1180" s="37" t="s">
        <v>425</v>
      </c>
      <c r="L1180" s="40">
        <v>8</v>
      </c>
      <c r="M1180" s="41">
        <v>0</v>
      </c>
      <c r="N1180" s="40">
        <f t="shared" si="110"/>
        <v>8</v>
      </c>
      <c r="O1180" s="95"/>
      <c r="P1180" s="42">
        <f t="shared" si="111"/>
        <v>0</v>
      </c>
      <c r="Q1180" s="43"/>
      <c r="R1180" s="44">
        <f t="shared" si="112"/>
        <v>0</v>
      </c>
      <c r="S1180" s="43"/>
      <c r="T1180" s="44">
        <f t="shared" si="113"/>
        <v>0</v>
      </c>
      <c r="U1180" s="42">
        <v>21</v>
      </c>
      <c r="V1180" s="42">
        <f t="shared" si="114"/>
        <v>0</v>
      </c>
      <c r="W1180" s="42">
        <f t="shared" si="115"/>
        <v>0</v>
      </c>
      <c r="X1180" s="39"/>
      <c r="Y1180" s="38" t="s">
        <v>1351</v>
      </c>
      <c r="Z1180" s="38" t="s">
        <v>1352</v>
      </c>
    </row>
    <row r="1181" spans="6:26" s="35" customFormat="1" ht="12" outlineLevel="2" x14ac:dyDescent="0.2">
      <c r="F1181" s="36">
        <v>22</v>
      </c>
      <c r="G1181" s="37" t="s">
        <v>29</v>
      </c>
      <c r="H1181" s="38">
        <v>210220302</v>
      </c>
      <c r="I1181" s="38"/>
      <c r="J1181" s="39" t="s">
        <v>1373</v>
      </c>
      <c r="K1181" s="37" t="s">
        <v>425</v>
      </c>
      <c r="L1181" s="40">
        <v>9</v>
      </c>
      <c r="M1181" s="41">
        <v>0</v>
      </c>
      <c r="N1181" s="40">
        <f t="shared" si="110"/>
        <v>9</v>
      </c>
      <c r="O1181" s="95"/>
      <c r="P1181" s="42">
        <f t="shared" si="111"/>
        <v>0</v>
      </c>
      <c r="Q1181" s="43"/>
      <c r="R1181" s="44">
        <f t="shared" si="112"/>
        <v>0</v>
      </c>
      <c r="S1181" s="43"/>
      <c r="T1181" s="44">
        <f t="shared" si="113"/>
        <v>0</v>
      </c>
      <c r="U1181" s="42">
        <v>21</v>
      </c>
      <c r="V1181" s="42">
        <f t="shared" si="114"/>
        <v>0</v>
      </c>
      <c r="W1181" s="42">
        <f t="shared" si="115"/>
        <v>0</v>
      </c>
      <c r="X1181" s="39"/>
      <c r="Y1181" s="38" t="s">
        <v>1351</v>
      </c>
      <c r="Z1181" s="38" t="s">
        <v>1352</v>
      </c>
    </row>
    <row r="1182" spans="6:26" s="35" customFormat="1" ht="12" outlineLevel="2" x14ac:dyDescent="0.2">
      <c r="F1182" s="36">
        <v>23</v>
      </c>
      <c r="G1182" s="37" t="s">
        <v>29</v>
      </c>
      <c r="H1182" s="38">
        <v>354418950</v>
      </c>
      <c r="I1182" s="38"/>
      <c r="J1182" s="39" t="s">
        <v>1374</v>
      </c>
      <c r="K1182" s="37" t="s">
        <v>425</v>
      </c>
      <c r="L1182" s="40">
        <v>9</v>
      </c>
      <c r="M1182" s="41">
        <v>0</v>
      </c>
      <c r="N1182" s="40">
        <f t="shared" si="110"/>
        <v>9</v>
      </c>
      <c r="O1182" s="95"/>
      <c r="P1182" s="42">
        <f t="shared" si="111"/>
        <v>0</v>
      </c>
      <c r="Q1182" s="43"/>
      <c r="R1182" s="44">
        <f t="shared" si="112"/>
        <v>0</v>
      </c>
      <c r="S1182" s="43"/>
      <c r="T1182" s="44">
        <f t="shared" si="113"/>
        <v>0</v>
      </c>
      <c r="U1182" s="42">
        <v>21</v>
      </c>
      <c r="V1182" s="42">
        <f t="shared" si="114"/>
        <v>0</v>
      </c>
      <c r="W1182" s="42">
        <f t="shared" si="115"/>
        <v>0</v>
      </c>
      <c r="X1182" s="39"/>
      <c r="Y1182" s="38" t="s">
        <v>1351</v>
      </c>
      <c r="Z1182" s="38" t="s">
        <v>1352</v>
      </c>
    </row>
    <row r="1183" spans="6:26" s="35" customFormat="1" ht="24" outlineLevel="2" x14ac:dyDescent="0.2">
      <c r="F1183" s="36">
        <v>24</v>
      </c>
      <c r="G1183" s="37" t="s">
        <v>29</v>
      </c>
      <c r="H1183" s="38">
        <v>210810006</v>
      </c>
      <c r="I1183" s="38"/>
      <c r="J1183" s="39" t="s">
        <v>1375</v>
      </c>
      <c r="K1183" s="37" t="s">
        <v>60</v>
      </c>
      <c r="L1183" s="40">
        <v>60</v>
      </c>
      <c r="M1183" s="41">
        <v>0</v>
      </c>
      <c r="N1183" s="40">
        <f t="shared" si="110"/>
        <v>60</v>
      </c>
      <c r="O1183" s="95"/>
      <c r="P1183" s="42">
        <f t="shared" si="111"/>
        <v>0</v>
      </c>
      <c r="Q1183" s="43"/>
      <c r="R1183" s="44">
        <f t="shared" si="112"/>
        <v>0</v>
      </c>
      <c r="S1183" s="43"/>
      <c r="T1183" s="44">
        <f t="shared" si="113"/>
        <v>0</v>
      </c>
      <c r="U1183" s="42">
        <v>21</v>
      </c>
      <c r="V1183" s="42">
        <f t="shared" si="114"/>
        <v>0</v>
      </c>
      <c r="W1183" s="42">
        <f t="shared" si="115"/>
        <v>0</v>
      </c>
      <c r="X1183" s="39"/>
      <c r="Y1183" s="38" t="s">
        <v>1351</v>
      </c>
      <c r="Z1183" s="38" t="s">
        <v>1352</v>
      </c>
    </row>
    <row r="1184" spans="6:26" s="35" customFormat="1" ht="12" outlineLevel="2" x14ac:dyDescent="0.2">
      <c r="F1184" s="36">
        <v>25</v>
      </c>
      <c r="G1184" s="37" t="s">
        <v>29</v>
      </c>
      <c r="H1184" s="38">
        <v>341110360</v>
      </c>
      <c r="I1184" s="38"/>
      <c r="J1184" s="39" t="s">
        <v>1376</v>
      </c>
      <c r="K1184" s="37" t="s">
        <v>60</v>
      </c>
      <c r="L1184" s="40">
        <v>60</v>
      </c>
      <c r="M1184" s="41">
        <v>0</v>
      </c>
      <c r="N1184" s="40">
        <f t="shared" si="110"/>
        <v>60</v>
      </c>
      <c r="O1184" s="95"/>
      <c r="P1184" s="42">
        <f t="shared" si="111"/>
        <v>0</v>
      </c>
      <c r="Q1184" s="43"/>
      <c r="R1184" s="44">
        <f t="shared" si="112"/>
        <v>0</v>
      </c>
      <c r="S1184" s="43"/>
      <c r="T1184" s="44">
        <f t="shared" si="113"/>
        <v>0</v>
      </c>
      <c r="U1184" s="42">
        <v>21</v>
      </c>
      <c r="V1184" s="42">
        <f t="shared" si="114"/>
        <v>0</v>
      </c>
      <c r="W1184" s="42">
        <f t="shared" si="115"/>
        <v>0</v>
      </c>
      <c r="X1184" s="39"/>
      <c r="Y1184" s="38" t="s">
        <v>1351</v>
      </c>
      <c r="Z1184" s="38" t="s">
        <v>1352</v>
      </c>
    </row>
    <row r="1185" spans="6:26" s="35" customFormat="1" ht="24" outlineLevel="2" x14ac:dyDescent="0.2">
      <c r="F1185" s="36">
        <v>26</v>
      </c>
      <c r="G1185" s="37" t="s">
        <v>29</v>
      </c>
      <c r="H1185" s="38">
        <v>210810015</v>
      </c>
      <c r="I1185" s="38"/>
      <c r="J1185" s="39" t="s">
        <v>1377</v>
      </c>
      <c r="K1185" s="37" t="s">
        <v>60</v>
      </c>
      <c r="L1185" s="40">
        <v>200</v>
      </c>
      <c r="M1185" s="41">
        <v>0</v>
      </c>
      <c r="N1185" s="40">
        <f t="shared" si="110"/>
        <v>200</v>
      </c>
      <c r="O1185" s="95"/>
      <c r="P1185" s="42">
        <f t="shared" si="111"/>
        <v>0</v>
      </c>
      <c r="Q1185" s="43"/>
      <c r="R1185" s="44">
        <f t="shared" si="112"/>
        <v>0</v>
      </c>
      <c r="S1185" s="43"/>
      <c r="T1185" s="44">
        <f t="shared" si="113"/>
        <v>0</v>
      </c>
      <c r="U1185" s="42">
        <v>21</v>
      </c>
      <c r="V1185" s="42">
        <f t="shared" si="114"/>
        <v>0</v>
      </c>
      <c r="W1185" s="42">
        <f t="shared" si="115"/>
        <v>0</v>
      </c>
      <c r="X1185" s="39"/>
      <c r="Y1185" s="38" t="s">
        <v>1351</v>
      </c>
      <c r="Z1185" s="38" t="s">
        <v>1352</v>
      </c>
    </row>
    <row r="1186" spans="6:26" s="35" customFormat="1" ht="24" outlineLevel="2" x14ac:dyDescent="0.2">
      <c r="F1186" s="36">
        <v>27</v>
      </c>
      <c r="G1186" s="37" t="s">
        <v>29</v>
      </c>
      <c r="H1186" s="38">
        <v>210810025</v>
      </c>
      <c r="I1186" s="38"/>
      <c r="J1186" s="39" t="s">
        <v>1378</v>
      </c>
      <c r="K1186" s="37" t="s">
        <v>60</v>
      </c>
      <c r="L1186" s="40">
        <v>60</v>
      </c>
      <c r="M1186" s="41">
        <v>0</v>
      </c>
      <c r="N1186" s="40">
        <f t="shared" si="110"/>
        <v>60</v>
      </c>
      <c r="O1186" s="95"/>
      <c r="P1186" s="42">
        <f t="shared" si="111"/>
        <v>0</v>
      </c>
      <c r="Q1186" s="43"/>
      <c r="R1186" s="44">
        <f t="shared" si="112"/>
        <v>0</v>
      </c>
      <c r="S1186" s="43"/>
      <c r="T1186" s="44">
        <f t="shared" si="113"/>
        <v>0</v>
      </c>
      <c r="U1186" s="42">
        <v>21</v>
      </c>
      <c r="V1186" s="42">
        <f t="shared" si="114"/>
        <v>0</v>
      </c>
      <c r="W1186" s="42">
        <f t="shared" si="115"/>
        <v>0</v>
      </c>
      <c r="X1186" s="39"/>
      <c r="Y1186" s="38" t="s">
        <v>1351</v>
      </c>
      <c r="Z1186" s="38" t="s">
        <v>1352</v>
      </c>
    </row>
    <row r="1187" spans="6:26" s="35" customFormat="1" ht="12" outlineLevel="2" x14ac:dyDescent="0.2">
      <c r="F1187" s="36">
        <v>28</v>
      </c>
      <c r="G1187" s="37" t="s">
        <v>29</v>
      </c>
      <c r="H1187" s="38">
        <v>341110773</v>
      </c>
      <c r="I1187" s="38"/>
      <c r="J1187" s="39" t="s">
        <v>1379</v>
      </c>
      <c r="K1187" s="37" t="s">
        <v>60</v>
      </c>
      <c r="L1187" s="40">
        <v>260</v>
      </c>
      <c r="M1187" s="41">
        <v>0</v>
      </c>
      <c r="N1187" s="40">
        <f t="shared" si="110"/>
        <v>260</v>
      </c>
      <c r="O1187" s="95"/>
      <c r="P1187" s="42">
        <f t="shared" si="111"/>
        <v>0</v>
      </c>
      <c r="Q1187" s="43"/>
      <c r="R1187" s="44">
        <f t="shared" si="112"/>
        <v>0</v>
      </c>
      <c r="S1187" s="43"/>
      <c r="T1187" s="44">
        <f t="shared" si="113"/>
        <v>0</v>
      </c>
      <c r="U1187" s="42">
        <v>21</v>
      </c>
      <c r="V1187" s="42">
        <f t="shared" si="114"/>
        <v>0</v>
      </c>
      <c r="W1187" s="42">
        <f t="shared" si="115"/>
        <v>0</v>
      </c>
      <c r="X1187" s="39"/>
      <c r="Y1187" s="38" t="s">
        <v>1351</v>
      </c>
      <c r="Z1187" s="38" t="s">
        <v>1352</v>
      </c>
    </row>
    <row r="1188" spans="6:26" s="35" customFormat="1" ht="12" outlineLevel="2" x14ac:dyDescent="0.2">
      <c r="F1188" s="36">
        <v>29</v>
      </c>
      <c r="G1188" s="37" t="s">
        <v>29</v>
      </c>
      <c r="H1188" s="38"/>
      <c r="I1188" s="38"/>
      <c r="J1188" s="39" t="s">
        <v>1380</v>
      </c>
      <c r="K1188" s="37" t="s">
        <v>425</v>
      </c>
      <c r="L1188" s="40">
        <v>18</v>
      </c>
      <c r="M1188" s="41">
        <v>0</v>
      </c>
      <c r="N1188" s="40">
        <f t="shared" si="110"/>
        <v>18</v>
      </c>
      <c r="O1188" s="95"/>
      <c r="P1188" s="42">
        <f t="shared" si="111"/>
        <v>0</v>
      </c>
      <c r="Q1188" s="43"/>
      <c r="R1188" s="44">
        <f t="shared" si="112"/>
        <v>0</v>
      </c>
      <c r="S1188" s="43"/>
      <c r="T1188" s="44">
        <f t="shared" si="113"/>
        <v>0</v>
      </c>
      <c r="U1188" s="42">
        <v>21</v>
      </c>
      <c r="V1188" s="42">
        <f t="shared" si="114"/>
        <v>0</v>
      </c>
      <c r="W1188" s="42">
        <f t="shared" si="115"/>
        <v>0</v>
      </c>
      <c r="X1188" s="39"/>
      <c r="Y1188" s="38" t="s">
        <v>1351</v>
      </c>
      <c r="Z1188" s="38" t="s">
        <v>1352</v>
      </c>
    </row>
    <row r="1189" spans="6:26" s="35" customFormat="1" ht="12" outlineLevel="2" x14ac:dyDescent="0.2">
      <c r="F1189" s="36">
        <v>30</v>
      </c>
      <c r="G1189" s="37" t="s">
        <v>29</v>
      </c>
      <c r="H1189" s="38"/>
      <c r="I1189" s="38"/>
      <c r="J1189" s="39" t="s">
        <v>1381</v>
      </c>
      <c r="K1189" s="37" t="s">
        <v>425</v>
      </c>
      <c r="L1189" s="40">
        <v>1</v>
      </c>
      <c r="M1189" s="41">
        <v>0</v>
      </c>
      <c r="N1189" s="40">
        <f t="shared" si="110"/>
        <v>1</v>
      </c>
      <c r="O1189" s="95"/>
      <c r="P1189" s="42">
        <f t="shared" si="111"/>
        <v>0</v>
      </c>
      <c r="Q1189" s="43"/>
      <c r="R1189" s="44">
        <f t="shared" si="112"/>
        <v>0</v>
      </c>
      <c r="S1189" s="43"/>
      <c r="T1189" s="44">
        <f t="shared" si="113"/>
        <v>0</v>
      </c>
      <c r="U1189" s="42">
        <v>21</v>
      </c>
      <c r="V1189" s="42">
        <f t="shared" si="114"/>
        <v>0</v>
      </c>
      <c r="W1189" s="42">
        <f t="shared" si="115"/>
        <v>0</v>
      </c>
      <c r="X1189" s="39"/>
      <c r="Y1189" s="38" t="s">
        <v>1351</v>
      </c>
      <c r="Z1189" s="38" t="s">
        <v>1352</v>
      </c>
    </row>
    <row r="1190" spans="6:26" s="35" customFormat="1" ht="12" outlineLevel="2" x14ac:dyDescent="0.2">
      <c r="F1190" s="36">
        <v>31</v>
      </c>
      <c r="G1190" s="37" t="s">
        <v>29</v>
      </c>
      <c r="H1190" s="38"/>
      <c r="I1190" s="38"/>
      <c r="J1190" s="39" t="s">
        <v>1382</v>
      </c>
      <c r="K1190" s="37" t="s">
        <v>425</v>
      </c>
      <c r="L1190" s="40">
        <v>1</v>
      </c>
      <c r="M1190" s="41">
        <v>0</v>
      </c>
      <c r="N1190" s="40">
        <f t="shared" si="110"/>
        <v>1</v>
      </c>
      <c r="O1190" s="95"/>
      <c r="P1190" s="42">
        <f t="shared" si="111"/>
        <v>0</v>
      </c>
      <c r="Q1190" s="43"/>
      <c r="R1190" s="44">
        <f t="shared" si="112"/>
        <v>0</v>
      </c>
      <c r="S1190" s="43"/>
      <c r="T1190" s="44">
        <f t="shared" si="113"/>
        <v>0</v>
      </c>
      <c r="U1190" s="42">
        <v>21</v>
      </c>
      <c r="V1190" s="42">
        <f t="shared" si="114"/>
        <v>0</v>
      </c>
      <c r="W1190" s="42">
        <f t="shared" si="115"/>
        <v>0</v>
      </c>
      <c r="X1190" s="39"/>
      <c r="Y1190" s="38" t="s">
        <v>1351</v>
      </c>
      <c r="Z1190" s="38" t="s">
        <v>1352</v>
      </c>
    </row>
    <row r="1191" spans="6:26" s="35" customFormat="1" ht="12" outlineLevel="2" x14ac:dyDescent="0.2">
      <c r="F1191" s="36">
        <v>32</v>
      </c>
      <c r="G1191" s="37" t="s">
        <v>29</v>
      </c>
      <c r="H1191" s="38">
        <v>460010024</v>
      </c>
      <c r="I1191" s="38" t="s">
        <v>1383</v>
      </c>
      <c r="J1191" s="39" t="s">
        <v>1383</v>
      </c>
      <c r="K1191" s="37" t="s">
        <v>1384</v>
      </c>
      <c r="L1191" s="40">
        <v>0.2</v>
      </c>
      <c r="M1191" s="41">
        <v>0</v>
      </c>
      <c r="N1191" s="40">
        <f t="shared" si="110"/>
        <v>0.2</v>
      </c>
      <c r="O1191" s="95"/>
      <c r="P1191" s="42">
        <f t="shared" si="111"/>
        <v>0</v>
      </c>
      <c r="Q1191" s="43"/>
      <c r="R1191" s="44">
        <f t="shared" si="112"/>
        <v>0</v>
      </c>
      <c r="S1191" s="43"/>
      <c r="T1191" s="44">
        <f t="shared" si="113"/>
        <v>0</v>
      </c>
      <c r="U1191" s="42">
        <v>21</v>
      </c>
      <c r="V1191" s="42">
        <f t="shared" si="114"/>
        <v>0</v>
      </c>
      <c r="W1191" s="42">
        <f t="shared" si="115"/>
        <v>0</v>
      </c>
      <c r="X1191" s="39"/>
      <c r="Y1191" s="38" t="s">
        <v>1351</v>
      </c>
      <c r="Z1191" s="38" t="s">
        <v>1352</v>
      </c>
    </row>
    <row r="1192" spans="6:26" s="35" customFormat="1" ht="12" outlineLevel="2" x14ac:dyDescent="0.2">
      <c r="F1192" s="36">
        <v>33</v>
      </c>
      <c r="G1192" s="37" t="s">
        <v>29</v>
      </c>
      <c r="H1192" s="38">
        <v>460050704</v>
      </c>
      <c r="I1192" s="38" t="s">
        <v>1385</v>
      </c>
      <c r="J1192" s="39" t="s">
        <v>1385</v>
      </c>
      <c r="K1192" s="37" t="s">
        <v>425</v>
      </c>
      <c r="L1192" s="40">
        <v>9</v>
      </c>
      <c r="M1192" s="41">
        <v>0</v>
      </c>
      <c r="N1192" s="40">
        <f t="shared" si="110"/>
        <v>9</v>
      </c>
      <c r="O1192" s="95"/>
      <c r="P1192" s="42">
        <f t="shared" si="111"/>
        <v>0</v>
      </c>
      <c r="Q1192" s="43"/>
      <c r="R1192" s="44">
        <f t="shared" si="112"/>
        <v>0</v>
      </c>
      <c r="S1192" s="43"/>
      <c r="T1192" s="44">
        <f t="shared" si="113"/>
        <v>0</v>
      </c>
      <c r="U1192" s="42">
        <v>21</v>
      </c>
      <c r="V1192" s="42">
        <f t="shared" si="114"/>
        <v>0</v>
      </c>
      <c r="W1192" s="42">
        <f t="shared" si="115"/>
        <v>0</v>
      </c>
      <c r="X1192" s="39"/>
      <c r="Y1192" s="38" t="s">
        <v>1351</v>
      </c>
      <c r="Z1192" s="38" t="s">
        <v>1352</v>
      </c>
    </row>
    <row r="1193" spans="6:26" s="35" customFormat="1" ht="12" outlineLevel="2" x14ac:dyDescent="0.2">
      <c r="F1193" s="36">
        <v>34</v>
      </c>
      <c r="G1193" s="37" t="s">
        <v>29</v>
      </c>
      <c r="H1193" s="38">
        <v>460080013</v>
      </c>
      <c r="I1193" s="38" t="s">
        <v>1386</v>
      </c>
      <c r="J1193" s="39" t="s">
        <v>1386</v>
      </c>
      <c r="K1193" s="37" t="s">
        <v>38</v>
      </c>
      <c r="L1193" s="40">
        <v>1.8</v>
      </c>
      <c r="M1193" s="41">
        <v>0</v>
      </c>
      <c r="N1193" s="40">
        <f t="shared" si="110"/>
        <v>1.8</v>
      </c>
      <c r="O1193" s="95"/>
      <c r="P1193" s="42">
        <f t="shared" si="111"/>
        <v>0</v>
      </c>
      <c r="Q1193" s="43"/>
      <c r="R1193" s="44">
        <f t="shared" si="112"/>
        <v>0</v>
      </c>
      <c r="S1193" s="43"/>
      <c r="T1193" s="44">
        <f t="shared" si="113"/>
        <v>0</v>
      </c>
      <c r="U1193" s="42">
        <v>21</v>
      </c>
      <c r="V1193" s="42">
        <f t="shared" si="114"/>
        <v>0</v>
      </c>
      <c r="W1193" s="42">
        <f t="shared" si="115"/>
        <v>0</v>
      </c>
      <c r="X1193" s="39"/>
      <c r="Y1193" s="38" t="s">
        <v>1351</v>
      </c>
      <c r="Z1193" s="38" t="s">
        <v>1352</v>
      </c>
    </row>
    <row r="1194" spans="6:26" s="35" customFormat="1" ht="12" outlineLevel="2" x14ac:dyDescent="0.2">
      <c r="F1194" s="36">
        <v>35</v>
      </c>
      <c r="G1194" s="37" t="s">
        <v>29</v>
      </c>
      <c r="H1194" s="38">
        <v>460100001</v>
      </c>
      <c r="I1194" s="38" t="s">
        <v>1387</v>
      </c>
      <c r="J1194" s="39" t="s">
        <v>1387</v>
      </c>
      <c r="K1194" s="37" t="s">
        <v>425</v>
      </c>
      <c r="L1194" s="40">
        <v>9</v>
      </c>
      <c r="M1194" s="41">
        <v>0</v>
      </c>
      <c r="N1194" s="40">
        <f t="shared" si="110"/>
        <v>9</v>
      </c>
      <c r="O1194" s="95"/>
      <c r="P1194" s="42">
        <f t="shared" si="111"/>
        <v>0</v>
      </c>
      <c r="Q1194" s="43"/>
      <c r="R1194" s="44">
        <f t="shared" si="112"/>
        <v>0</v>
      </c>
      <c r="S1194" s="43"/>
      <c r="T1194" s="44">
        <f t="shared" si="113"/>
        <v>0</v>
      </c>
      <c r="U1194" s="42">
        <v>21</v>
      </c>
      <c r="V1194" s="42">
        <f t="shared" si="114"/>
        <v>0</v>
      </c>
      <c r="W1194" s="42">
        <f t="shared" si="115"/>
        <v>0</v>
      </c>
      <c r="X1194" s="39"/>
      <c r="Y1194" s="38" t="s">
        <v>1351</v>
      </c>
      <c r="Z1194" s="38" t="s">
        <v>1352</v>
      </c>
    </row>
    <row r="1195" spans="6:26" s="35" customFormat="1" ht="12" outlineLevel="2" x14ac:dyDescent="0.2">
      <c r="F1195" s="36">
        <v>36</v>
      </c>
      <c r="G1195" s="37" t="s">
        <v>29</v>
      </c>
      <c r="H1195" s="38">
        <v>460100112</v>
      </c>
      <c r="I1195" s="38" t="s">
        <v>1388</v>
      </c>
      <c r="J1195" s="39" t="s">
        <v>1388</v>
      </c>
      <c r="K1195" s="37" t="s">
        <v>425</v>
      </c>
      <c r="L1195" s="40">
        <v>9</v>
      </c>
      <c r="M1195" s="41">
        <v>0</v>
      </c>
      <c r="N1195" s="40">
        <f t="shared" si="110"/>
        <v>9</v>
      </c>
      <c r="O1195" s="95"/>
      <c r="P1195" s="42">
        <f t="shared" si="111"/>
        <v>0</v>
      </c>
      <c r="Q1195" s="43"/>
      <c r="R1195" s="44">
        <f t="shared" si="112"/>
        <v>0</v>
      </c>
      <c r="S1195" s="43"/>
      <c r="T1195" s="44">
        <f t="shared" si="113"/>
        <v>0</v>
      </c>
      <c r="U1195" s="42">
        <v>21</v>
      </c>
      <c r="V1195" s="42">
        <f t="shared" si="114"/>
        <v>0</v>
      </c>
      <c r="W1195" s="42">
        <f t="shared" si="115"/>
        <v>0</v>
      </c>
      <c r="X1195" s="39"/>
      <c r="Y1195" s="38" t="s">
        <v>1351</v>
      </c>
      <c r="Z1195" s="38" t="s">
        <v>1352</v>
      </c>
    </row>
    <row r="1196" spans="6:26" s="35" customFormat="1" ht="12" outlineLevel="2" x14ac:dyDescent="0.2">
      <c r="F1196" s="36">
        <v>37</v>
      </c>
      <c r="G1196" s="37" t="s">
        <v>29</v>
      </c>
      <c r="H1196" s="38">
        <v>460200304</v>
      </c>
      <c r="I1196" s="38" t="s">
        <v>1389</v>
      </c>
      <c r="J1196" s="39" t="s">
        <v>1389</v>
      </c>
      <c r="K1196" s="37" t="s">
        <v>60</v>
      </c>
      <c r="L1196" s="40">
        <v>188</v>
      </c>
      <c r="M1196" s="41">
        <v>0</v>
      </c>
      <c r="N1196" s="40">
        <f t="shared" si="110"/>
        <v>188</v>
      </c>
      <c r="O1196" s="95"/>
      <c r="P1196" s="42">
        <f t="shared" si="111"/>
        <v>0</v>
      </c>
      <c r="Q1196" s="43"/>
      <c r="R1196" s="44">
        <f t="shared" si="112"/>
        <v>0</v>
      </c>
      <c r="S1196" s="43"/>
      <c r="T1196" s="44">
        <f t="shared" si="113"/>
        <v>0</v>
      </c>
      <c r="U1196" s="42">
        <v>21</v>
      </c>
      <c r="V1196" s="42">
        <f t="shared" si="114"/>
        <v>0</v>
      </c>
      <c r="W1196" s="42">
        <f t="shared" si="115"/>
        <v>0</v>
      </c>
      <c r="X1196" s="39"/>
      <c r="Y1196" s="38" t="s">
        <v>1351</v>
      </c>
      <c r="Z1196" s="38" t="s">
        <v>1352</v>
      </c>
    </row>
    <row r="1197" spans="6:26" s="35" customFormat="1" ht="12" outlineLevel="2" x14ac:dyDescent="0.2">
      <c r="F1197" s="36">
        <v>38</v>
      </c>
      <c r="G1197" s="37" t="s">
        <v>29</v>
      </c>
      <c r="H1197" s="38">
        <v>460300220</v>
      </c>
      <c r="I1197" s="38" t="s">
        <v>1390</v>
      </c>
      <c r="J1197" s="39" t="s">
        <v>1390</v>
      </c>
      <c r="K1197" s="37" t="s">
        <v>60</v>
      </c>
      <c r="L1197" s="40">
        <v>14</v>
      </c>
      <c r="M1197" s="41">
        <v>0</v>
      </c>
      <c r="N1197" s="40">
        <f t="shared" si="110"/>
        <v>14</v>
      </c>
      <c r="O1197" s="95"/>
      <c r="P1197" s="42">
        <f t="shared" si="111"/>
        <v>0</v>
      </c>
      <c r="Q1197" s="43"/>
      <c r="R1197" s="44">
        <f t="shared" si="112"/>
        <v>0</v>
      </c>
      <c r="S1197" s="43"/>
      <c r="T1197" s="44">
        <f t="shared" si="113"/>
        <v>0</v>
      </c>
      <c r="U1197" s="42">
        <v>21</v>
      </c>
      <c r="V1197" s="42">
        <f t="shared" si="114"/>
        <v>0</v>
      </c>
      <c r="W1197" s="42">
        <f t="shared" si="115"/>
        <v>0</v>
      </c>
      <c r="X1197" s="39"/>
      <c r="Y1197" s="38" t="s">
        <v>1351</v>
      </c>
      <c r="Z1197" s="38" t="s">
        <v>1352</v>
      </c>
    </row>
    <row r="1198" spans="6:26" s="35" customFormat="1" ht="24" outlineLevel="2" x14ac:dyDescent="0.2">
      <c r="F1198" s="36">
        <v>39</v>
      </c>
      <c r="G1198" s="37" t="s">
        <v>29</v>
      </c>
      <c r="H1198" s="38">
        <v>460421181</v>
      </c>
      <c r="I1198" s="38" t="s">
        <v>1391</v>
      </c>
      <c r="J1198" s="39" t="s">
        <v>1391</v>
      </c>
      <c r="K1198" s="37" t="s">
        <v>60</v>
      </c>
      <c r="L1198" s="40">
        <v>200</v>
      </c>
      <c r="M1198" s="41">
        <v>0</v>
      </c>
      <c r="N1198" s="40">
        <f t="shared" si="110"/>
        <v>200</v>
      </c>
      <c r="O1198" s="95"/>
      <c r="P1198" s="42">
        <f t="shared" si="111"/>
        <v>0</v>
      </c>
      <c r="Q1198" s="43"/>
      <c r="R1198" s="44">
        <f t="shared" si="112"/>
        <v>0</v>
      </c>
      <c r="S1198" s="43"/>
      <c r="T1198" s="44">
        <f t="shared" si="113"/>
        <v>0</v>
      </c>
      <c r="U1198" s="42">
        <v>21</v>
      </c>
      <c r="V1198" s="42">
        <f t="shared" si="114"/>
        <v>0</v>
      </c>
      <c r="W1198" s="42">
        <f t="shared" si="115"/>
        <v>0</v>
      </c>
      <c r="X1198" s="39"/>
      <c r="Y1198" s="38" t="s">
        <v>1351</v>
      </c>
      <c r="Z1198" s="38" t="s">
        <v>1352</v>
      </c>
    </row>
    <row r="1199" spans="6:26" s="35" customFormat="1" ht="12" outlineLevel="2" x14ac:dyDescent="0.2">
      <c r="F1199" s="36">
        <v>40</v>
      </c>
      <c r="G1199" s="37" t="s">
        <v>29</v>
      </c>
      <c r="H1199" s="38">
        <v>283121301</v>
      </c>
      <c r="I1199" s="38" t="s">
        <v>1392</v>
      </c>
      <c r="J1199" s="39" t="s">
        <v>1392</v>
      </c>
      <c r="K1199" s="37" t="s">
        <v>60</v>
      </c>
      <c r="L1199" s="40">
        <v>200</v>
      </c>
      <c r="M1199" s="41">
        <v>0</v>
      </c>
      <c r="N1199" s="40">
        <f t="shared" si="110"/>
        <v>200</v>
      </c>
      <c r="O1199" s="95"/>
      <c r="P1199" s="42">
        <f t="shared" si="111"/>
        <v>0</v>
      </c>
      <c r="Q1199" s="43"/>
      <c r="R1199" s="44">
        <f t="shared" si="112"/>
        <v>0</v>
      </c>
      <c r="S1199" s="43"/>
      <c r="T1199" s="44">
        <f t="shared" si="113"/>
        <v>0</v>
      </c>
      <c r="U1199" s="42">
        <v>21</v>
      </c>
      <c r="V1199" s="42">
        <f t="shared" si="114"/>
        <v>0</v>
      </c>
      <c r="W1199" s="42">
        <f t="shared" si="115"/>
        <v>0</v>
      </c>
      <c r="X1199" s="39"/>
      <c r="Y1199" s="38" t="s">
        <v>1351</v>
      </c>
      <c r="Z1199" s="38" t="s">
        <v>1352</v>
      </c>
    </row>
    <row r="1200" spans="6:26" s="35" customFormat="1" ht="12" outlineLevel="2" x14ac:dyDescent="0.2">
      <c r="F1200" s="36">
        <v>41</v>
      </c>
      <c r="G1200" s="37" t="s">
        <v>29</v>
      </c>
      <c r="H1200" s="38">
        <v>460510054</v>
      </c>
      <c r="I1200" s="38" t="s">
        <v>1393</v>
      </c>
      <c r="J1200" s="39" t="s">
        <v>1393</v>
      </c>
      <c r="K1200" s="37" t="s">
        <v>60</v>
      </c>
      <c r="L1200" s="40">
        <v>18</v>
      </c>
      <c r="M1200" s="41">
        <v>0</v>
      </c>
      <c r="N1200" s="40">
        <f t="shared" si="110"/>
        <v>18</v>
      </c>
      <c r="O1200" s="95"/>
      <c r="P1200" s="42">
        <f t="shared" si="111"/>
        <v>0</v>
      </c>
      <c r="Q1200" s="43"/>
      <c r="R1200" s="44">
        <f t="shared" si="112"/>
        <v>0</v>
      </c>
      <c r="S1200" s="43"/>
      <c r="T1200" s="44">
        <f t="shared" si="113"/>
        <v>0</v>
      </c>
      <c r="U1200" s="42">
        <v>21</v>
      </c>
      <c r="V1200" s="42">
        <f t="shared" si="114"/>
        <v>0</v>
      </c>
      <c r="W1200" s="42">
        <f t="shared" si="115"/>
        <v>0</v>
      </c>
      <c r="X1200" s="39"/>
      <c r="Y1200" s="38" t="s">
        <v>1351</v>
      </c>
      <c r="Z1200" s="38" t="s">
        <v>1352</v>
      </c>
    </row>
    <row r="1201" spans="6:26" s="35" customFormat="1" ht="12" outlineLevel="2" x14ac:dyDescent="0.2">
      <c r="F1201" s="36">
        <v>42</v>
      </c>
      <c r="G1201" s="37" t="s">
        <v>29</v>
      </c>
      <c r="H1201" s="38">
        <v>286000003</v>
      </c>
      <c r="I1201" s="38" t="s">
        <v>1394</v>
      </c>
      <c r="J1201" s="39" t="s">
        <v>1394</v>
      </c>
      <c r="K1201" s="37" t="s">
        <v>60</v>
      </c>
      <c r="L1201" s="40">
        <v>18</v>
      </c>
      <c r="M1201" s="41">
        <v>0</v>
      </c>
      <c r="N1201" s="40">
        <f t="shared" si="110"/>
        <v>18</v>
      </c>
      <c r="O1201" s="95"/>
      <c r="P1201" s="42">
        <f t="shared" si="111"/>
        <v>0</v>
      </c>
      <c r="Q1201" s="43"/>
      <c r="R1201" s="44">
        <f t="shared" si="112"/>
        <v>0</v>
      </c>
      <c r="S1201" s="43"/>
      <c r="T1201" s="44">
        <f t="shared" si="113"/>
        <v>0</v>
      </c>
      <c r="U1201" s="42">
        <v>21</v>
      </c>
      <c r="V1201" s="42">
        <f t="shared" si="114"/>
        <v>0</v>
      </c>
      <c r="W1201" s="42">
        <f t="shared" si="115"/>
        <v>0</v>
      </c>
      <c r="X1201" s="39"/>
      <c r="Y1201" s="38" t="s">
        <v>1351</v>
      </c>
      <c r="Z1201" s="38" t="s">
        <v>1352</v>
      </c>
    </row>
    <row r="1202" spans="6:26" s="35" customFormat="1" ht="12" outlineLevel="2" x14ac:dyDescent="0.2">
      <c r="F1202" s="36">
        <v>43</v>
      </c>
      <c r="G1202" s="37" t="s">
        <v>29</v>
      </c>
      <c r="H1202" s="38">
        <v>460560304</v>
      </c>
      <c r="I1202" s="38" t="s">
        <v>1395</v>
      </c>
      <c r="J1202" s="39" t="s">
        <v>1395</v>
      </c>
      <c r="K1202" s="37" t="s">
        <v>60</v>
      </c>
      <c r="L1202" s="40">
        <v>188</v>
      </c>
      <c r="M1202" s="41">
        <v>0</v>
      </c>
      <c r="N1202" s="40">
        <f t="shared" si="110"/>
        <v>188</v>
      </c>
      <c r="O1202" s="95"/>
      <c r="P1202" s="42">
        <f t="shared" si="111"/>
        <v>0</v>
      </c>
      <c r="Q1202" s="43"/>
      <c r="R1202" s="44">
        <f t="shared" si="112"/>
        <v>0</v>
      </c>
      <c r="S1202" s="43"/>
      <c r="T1202" s="44">
        <f t="shared" si="113"/>
        <v>0</v>
      </c>
      <c r="U1202" s="42">
        <v>21</v>
      </c>
      <c r="V1202" s="42">
        <f t="shared" si="114"/>
        <v>0</v>
      </c>
      <c r="W1202" s="42">
        <f t="shared" si="115"/>
        <v>0</v>
      </c>
      <c r="X1202" s="39"/>
      <c r="Y1202" s="38" t="s">
        <v>1351</v>
      </c>
      <c r="Z1202" s="38" t="s">
        <v>1352</v>
      </c>
    </row>
    <row r="1203" spans="6:26" s="35" customFormat="1" ht="12" outlineLevel="2" x14ac:dyDescent="0.2">
      <c r="F1203" s="36">
        <v>44</v>
      </c>
      <c r="G1203" s="37" t="s">
        <v>29</v>
      </c>
      <c r="H1203" s="38">
        <v>460561517</v>
      </c>
      <c r="I1203" s="38" t="s">
        <v>1396</v>
      </c>
      <c r="J1203" s="39" t="s">
        <v>1396</v>
      </c>
      <c r="K1203" s="37" t="s">
        <v>38</v>
      </c>
      <c r="L1203" s="40">
        <v>0.1</v>
      </c>
      <c r="M1203" s="41">
        <v>0</v>
      </c>
      <c r="N1203" s="40">
        <f t="shared" si="110"/>
        <v>0.1</v>
      </c>
      <c r="O1203" s="95"/>
      <c r="P1203" s="42">
        <f t="shared" si="111"/>
        <v>0</v>
      </c>
      <c r="Q1203" s="43"/>
      <c r="R1203" s="44">
        <f t="shared" si="112"/>
        <v>0</v>
      </c>
      <c r="S1203" s="43"/>
      <c r="T1203" s="44">
        <f t="shared" si="113"/>
        <v>0</v>
      </c>
      <c r="U1203" s="42">
        <v>21</v>
      </c>
      <c r="V1203" s="42">
        <f t="shared" si="114"/>
        <v>0</v>
      </c>
      <c r="W1203" s="42">
        <f t="shared" si="115"/>
        <v>0</v>
      </c>
      <c r="X1203" s="39"/>
      <c r="Y1203" s="38" t="s">
        <v>1351</v>
      </c>
      <c r="Z1203" s="38" t="s">
        <v>1352</v>
      </c>
    </row>
    <row r="1204" spans="6:26" s="35" customFormat="1" ht="12" outlineLevel="2" x14ac:dyDescent="0.2">
      <c r="F1204" s="36">
        <v>45</v>
      </c>
      <c r="G1204" s="37" t="s">
        <v>29</v>
      </c>
      <c r="H1204" s="38">
        <v>460620013</v>
      </c>
      <c r="I1204" s="38" t="s">
        <v>1397</v>
      </c>
      <c r="J1204" s="39" t="s">
        <v>1397</v>
      </c>
      <c r="K1204" s="37" t="s">
        <v>32</v>
      </c>
      <c r="L1204" s="40">
        <v>200</v>
      </c>
      <c r="M1204" s="41">
        <v>0</v>
      </c>
      <c r="N1204" s="40">
        <f t="shared" si="110"/>
        <v>200</v>
      </c>
      <c r="O1204" s="95"/>
      <c r="P1204" s="42">
        <f t="shared" si="111"/>
        <v>0</v>
      </c>
      <c r="Q1204" s="43"/>
      <c r="R1204" s="44">
        <f t="shared" si="112"/>
        <v>0</v>
      </c>
      <c r="S1204" s="43"/>
      <c r="T1204" s="44">
        <f t="shared" si="113"/>
        <v>0</v>
      </c>
      <c r="U1204" s="42">
        <v>21</v>
      </c>
      <c r="V1204" s="42">
        <f t="shared" si="114"/>
        <v>0</v>
      </c>
      <c r="W1204" s="42">
        <f t="shared" si="115"/>
        <v>0</v>
      </c>
      <c r="X1204" s="39"/>
      <c r="Y1204" s="38" t="s">
        <v>1351</v>
      </c>
      <c r="Z1204" s="38" t="s">
        <v>1352</v>
      </c>
    </row>
    <row r="1205" spans="6:26" s="35" customFormat="1" ht="12" outlineLevel="2" x14ac:dyDescent="0.2">
      <c r="F1205" s="36">
        <v>46</v>
      </c>
      <c r="G1205" s="37" t="s">
        <v>29</v>
      </c>
      <c r="H1205" s="38"/>
      <c r="I1205" s="38" t="s">
        <v>1398</v>
      </c>
      <c r="J1205" s="39" t="s">
        <v>1398</v>
      </c>
      <c r="K1205" s="37" t="s">
        <v>1281</v>
      </c>
      <c r="L1205" s="40">
        <v>9</v>
      </c>
      <c r="M1205" s="41">
        <v>0</v>
      </c>
      <c r="N1205" s="40">
        <f t="shared" si="110"/>
        <v>9</v>
      </c>
      <c r="O1205" s="95"/>
      <c r="P1205" s="42">
        <f t="shared" si="111"/>
        <v>0</v>
      </c>
      <c r="Q1205" s="43"/>
      <c r="R1205" s="44">
        <f t="shared" si="112"/>
        <v>0</v>
      </c>
      <c r="S1205" s="43"/>
      <c r="T1205" s="44">
        <f t="shared" si="113"/>
        <v>0</v>
      </c>
      <c r="U1205" s="42">
        <v>21</v>
      </c>
      <c r="V1205" s="42">
        <f t="shared" si="114"/>
        <v>0</v>
      </c>
      <c r="W1205" s="42">
        <f t="shared" si="115"/>
        <v>0</v>
      </c>
      <c r="X1205" s="39"/>
      <c r="Y1205" s="38" t="s">
        <v>1351</v>
      </c>
      <c r="Z1205" s="38" t="s">
        <v>1352</v>
      </c>
    </row>
    <row r="1206" spans="6:26" s="35" customFormat="1" ht="12" outlineLevel="2" x14ac:dyDescent="0.2">
      <c r="F1206" s="36">
        <v>47</v>
      </c>
      <c r="G1206" s="37" t="s">
        <v>29</v>
      </c>
      <c r="H1206" s="38"/>
      <c r="I1206" s="38" t="s">
        <v>1399</v>
      </c>
      <c r="J1206" s="39" t="s">
        <v>1399</v>
      </c>
      <c r="K1206" s="37" t="s">
        <v>1281</v>
      </c>
      <c r="L1206" s="40">
        <v>9</v>
      </c>
      <c r="M1206" s="41">
        <v>0</v>
      </c>
      <c r="N1206" s="40">
        <f t="shared" si="110"/>
        <v>9</v>
      </c>
      <c r="O1206" s="95"/>
      <c r="P1206" s="42">
        <f t="shared" si="111"/>
        <v>0</v>
      </c>
      <c r="Q1206" s="43"/>
      <c r="R1206" s="44">
        <f t="shared" si="112"/>
        <v>0</v>
      </c>
      <c r="S1206" s="43"/>
      <c r="T1206" s="44">
        <f t="shared" si="113"/>
        <v>0</v>
      </c>
      <c r="U1206" s="42">
        <v>21</v>
      </c>
      <c r="V1206" s="42">
        <f t="shared" si="114"/>
        <v>0</v>
      </c>
      <c r="W1206" s="42">
        <f t="shared" si="115"/>
        <v>0</v>
      </c>
      <c r="X1206" s="39"/>
      <c r="Y1206" s="38" t="s">
        <v>1351</v>
      </c>
      <c r="Z1206" s="38" t="s">
        <v>1352</v>
      </c>
    </row>
    <row r="1207" spans="6:26" s="35" customFormat="1" ht="12" outlineLevel="2" x14ac:dyDescent="0.2">
      <c r="F1207" s="36">
        <v>48</v>
      </c>
      <c r="G1207" s="37" t="s">
        <v>29</v>
      </c>
      <c r="H1207" s="38" t="s">
        <v>1400</v>
      </c>
      <c r="I1207" s="38" t="s">
        <v>1401</v>
      </c>
      <c r="J1207" s="39" t="s">
        <v>1401</v>
      </c>
      <c r="K1207" s="37" t="s">
        <v>266</v>
      </c>
      <c r="L1207" s="40">
        <v>1</v>
      </c>
      <c r="M1207" s="41">
        <v>0</v>
      </c>
      <c r="N1207" s="40">
        <f t="shared" si="110"/>
        <v>1</v>
      </c>
      <c r="O1207" s="95"/>
      <c r="P1207" s="42">
        <f t="shared" si="111"/>
        <v>0</v>
      </c>
      <c r="Q1207" s="43"/>
      <c r="R1207" s="44">
        <f t="shared" si="112"/>
        <v>0</v>
      </c>
      <c r="S1207" s="43"/>
      <c r="T1207" s="44">
        <f t="shared" si="113"/>
        <v>0</v>
      </c>
      <c r="U1207" s="42">
        <v>21</v>
      </c>
      <c r="V1207" s="42">
        <f t="shared" si="114"/>
        <v>0</v>
      </c>
      <c r="W1207" s="42">
        <f t="shared" si="115"/>
        <v>0</v>
      </c>
      <c r="X1207" s="39"/>
      <c r="Y1207" s="38" t="s">
        <v>1351</v>
      </c>
      <c r="Z1207" s="38" t="s">
        <v>1352</v>
      </c>
    </row>
    <row r="1208" spans="6:26" s="35" customFormat="1" ht="12" outlineLevel="2" x14ac:dyDescent="0.2">
      <c r="F1208" s="36">
        <v>49</v>
      </c>
      <c r="G1208" s="37" t="s">
        <v>29</v>
      </c>
      <c r="H1208" s="38" t="s">
        <v>1402</v>
      </c>
      <c r="I1208" s="38" t="s">
        <v>1403</v>
      </c>
      <c r="J1208" s="39" t="s">
        <v>1403</v>
      </c>
      <c r="K1208" s="37" t="s">
        <v>425</v>
      </c>
      <c r="L1208" s="40">
        <v>9</v>
      </c>
      <c r="M1208" s="41">
        <v>0</v>
      </c>
      <c r="N1208" s="40">
        <f t="shared" si="110"/>
        <v>9</v>
      </c>
      <c r="O1208" s="95"/>
      <c r="P1208" s="42">
        <f t="shared" si="111"/>
        <v>0</v>
      </c>
      <c r="Q1208" s="43"/>
      <c r="R1208" s="44">
        <f t="shared" si="112"/>
        <v>0</v>
      </c>
      <c r="S1208" s="43"/>
      <c r="T1208" s="44">
        <f t="shared" si="113"/>
        <v>0</v>
      </c>
      <c r="U1208" s="42">
        <v>21</v>
      </c>
      <c r="V1208" s="42">
        <f t="shared" si="114"/>
        <v>0</v>
      </c>
      <c r="W1208" s="42">
        <f t="shared" si="115"/>
        <v>0</v>
      </c>
      <c r="X1208" s="39"/>
      <c r="Y1208" s="38" t="s">
        <v>1351</v>
      </c>
      <c r="Z1208" s="38" t="s">
        <v>1352</v>
      </c>
    </row>
    <row r="1209" spans="6:26" s="35" customFormat="1" ht="12" outlineLevel="2" x14ac:dyDescent="0.2">
      <c r="F1209" s="36">
        <v>50</v>
      </c>
      <c r="G1209" s="37" t="s">
        <v>29</v>
      </c>
      <c r="H1209" s="38" t="s">
        <v>1404</v>
      </c>
      <c r="I1209" s="38" t="s">
        <v>1405</v>
      </c>
      <c r="J1209" s="39" t="s">
        <v>1405</v>
      </c>
      <c r="K1209" s="37" t="s">
        <v>266</v>
      </c>
      <c r="L1209" s="40">
        <v>1</v>
      </c>
      <c r="M1209" s="41">
        <v>0</v>
      </c>
      <c r="N1209" s="40">
        <f t="shared" si="110"/>
        <v>1</v>
      </c>
      <c r="O1209" s="95"/>
      <c r="P1209" s="42">
        <f t="shared" si="111"/>
        <v>0</v>
      </c>
      <c r="Q1209" s="43"/>
      <c r="R1209" s="44">
        <f t="shared" si="112"/>
        <v>0</v>
      </c>
      <c r="S1209" s="43"/>
      <c r="T1209" s="44">
        <f t="shared" si="113"/>
        <v>0</v>
      </c>
      <c r="U1209" s="42">
        <v>21</v>
      </c>
      <c r="V1209" s="42">
        <f t="shared" si="114"/>
        <v>0</v>
      </c>
      <c r="W1209" s="42">
        <f t="shared" si="115"/>
        <v>0</v>
      </c>
      <c r="X1209" s="39"/>
      <c r="Y1209" s="38" t="s">
        <v>1351</v>
      </c>
      <c r="Z1209" s="38" t="s">
        <v>1352</v>
      </c>
    </row>
    <row r="1210" spans="6:26" s="35" customFormat="1" ht="12" outlineLevel="2" x14ac:dyDescent="0.2">
      <c r="F1210" s="36">
        <v>51</v>
      </c>
      <c r="G1210" s="37" t="s">
        <v>29</v>
      </c>
      <c r="H1210" s="38" t="s">
        <v>1406</v>
      </c>
      <c r="I1210" s="38" t="s">
        <v>1407</v>
      </c>
      <c r="J1210" s="39" t="s">
        <v>1407</v>
      </c>
      <c r="K1210" s="37" t="s">
        <v>1281</v>
      </c>
      <c r="L1210" s="40">
        <v>4</v>
      </c>
      <c r="M1210" s="41">
        <v>0</v>
      </c>
      <c r="N1210" s="40">
        <f t="shared" si="110"/>
        <v>4</v>
      </c>
      <c r="O1210" s="95"/>
      <c r="P1210" s="42">
        <f t="shared" si="111"/>
        <v>0</v>
      </c>
      <c r="Q1210" s="43"/>
      <c r="R1210" s="44">
        <f t="shared" si="112"/>
        <v>0</v>
      </c>
      <c r="S1210" s="43"/>
      <c r="T1210" s="44">
        <f t="shared" si="113"/>
        <v>0</v>
      </c>
      <c r="U1210" s="42">
        <v>21</v>
      </c>
      <c r="V1210" s="42">
        <f t="shared" si="114"/>
        <v>0</v>
      </c>
      <c r="W1210" s="42">
        <f t="shared" si="115"/>
        <v>0</v>
      </c>
      <c r="X1210" s="39"/>
      <c r="Y1210" s="38" t="s">
        <v>1351</v>
      </c>
      <c r="Z1210" s="38" t="s">
        <v>1352</v>
      </c>
    </row>
    <row r="1211" spans="6:26" s="35" customFormat="1" ht="12" outlineLevel="2" x14ac:dyDescent="0.2">
      <c r="F1211" s="36">
        <v>52</v>
      </c>
      <c r="G1211" s="37" t="s">
        <v>29</v>
      </c>
      <c r="H1211" s="38" t="s">
        <v>1408</v>
      </c>
      <c r="I1211" s="38" t="s">
        <v>1409</v>
      </c>
      <c r="J1211" s="39" t="s">
        <v>1409</v>
      </c>
      <c r="K1211" s="37" t="s">
        <v>1410</v>
      </c>
      <c r="L1211" s="40">
        <v>120</v>
      </c>
      <c r="M1211" s="41">
        <v>0</v>
      </c>
      <c r="N1211" s="40">
        <f t="shared" si="110"/>
        <v>120</v>
      </c>
      <c r="O1211" s="95"/>
      <c r="P1211" s="42">
        <f t="shared" si="111"/>
        <v>0</v>
      </c>
      <c r="Q1211" s="43"/>
      <c r="R1211" s="44">
        <f t="shared" si="112"/>
        <v>0</v>
      </c>
      <c r="S1211" s="43"/>
      <c r="T1211" s="44">
        <f t="shared" si="113"/>
        <v>0</v>
      </c>
      <c r="U1211" s="42">
        <v>21</v>
      </c>
      <c r="V1211" s="42">
        <f t="shared" si="114"/>
        <v>0</v>
      </c>
      <c r="W1211" s="42">
        <f t="shared" si="115"/>
        <v>0</v>
      </c>
      <c r="X1211" s="39"/>
      <c r="Y1211" s="38" t="s">
        <v>1351</v>
      </c>
      <c r="Z1211" s="38" t="s">
        <v>1352</v>
      </c>
    </row>
    <row r="1212" spans="6:26" s="35" customFormat="1" ht="12" outlineLevel="2" x14ac:dyDescent="0.2">
      <c r="F1212" s="36">
        <v>53</v>
      </c>
      <c r="G1212" s="37" t="s">
        <v>29</v>
      </c>
      <c r="H1212" s="38" t="s">
        <v>1408</v>
      </c>
      <c r="I1212" s="38" t="s">
        <v>1411</v>
      </c>
      <c r="J1212" s="39" t="s">
        <v>1411</v>
      </c>
      <c r="K1212" s="37" t="s">
        <v>1281</v>
      </c>
      <c r="L1212" s="40">
        <v>8</v>
      </c>
      <c r="M1212" s="41">
        <v>0</v>
      </c>
      <c r="N1212" s="40">
        <f t="shared" si="110"/>
        <v>8</v>
      </c>
      <c r="O1212" s="95"/>
      <c r="P1212" s="42">
        <f t="shared" si="111"/>
        <v>0</v>
      </c>
      <c r="Q1212" s="43"/>
      <c r="R1212" s="44">
        <f t="shared" si="112"/>
        <v>0</v>
      </c>
      <c r="S1212" s="43"/>
      <c r="T1212" s="44">
        <f t="shared" si="113"/>
        <v>0</v>
      </c>
      <c r="U1212" s="42">
        <v>21</v>
      </c>
      <c r="V1212" s="42">
        <f t="shared" si="114"/>
        <v>0</v>
      </c>
      <c r="W1212" s="42">
        <f t="shared" si="115"/>
        <v>0</v>
      </c>
      <c r="X1212" s="39"/>
      <c r="Y1212" s="38" t="s">
        <v>1351</v>
      </c>
      <c r="Z1212" s="38" t="s">
        <v>1352</v>
      </c>
    </row>
    <row r="1213" spans="6:26" s="35" customFormat="1" ht="12" outlineLevel="2" x14ac:dyDescent="0.2">
      <c r="F1213" s="36">
        <v>54</v>
      </c>
      <c r="G1213" s="37" t="s">
        <v>29</v>
      </c>
      <c r="H1213" s="38" t="s">
        <v>1412</v>
      </c>
      <c r="I1213" s="38" t="s">
        <v>1413</v>
      </c>
      <c r="J1213" s="39" t="s">
        <v>1413</v>
      </c>
      <c r="K1213" s="37" t="s">
        <v>425</v>
      </c>
      <c r="L1213" s="40">
        <v>3</v>
      </c>
      <c r="M1213" s="41">
        <v>0</v>
      </c>
      <c r="N1213" s="40">
        <f t="shared" si="110"/>
        <v>3</v>
      </c>
      <c r="O1213" s="95"/>
      <c r="P1213" s="42">
        <f t="shared" si="111"/>
        <v>0</v>
      </c>
      <c r="Q1213" s="43"/>
      <c r="R1213" s="44">
        <f t="shared" si="112"/>
        <v>0</v>
      </c>
      <c r="S1213" s="43"/>
      <c r="T1213" s="44">
        <f t="shared" si="113"/>
        <v>0</v>
      </c>
      <c r="U1213" s="42">
        <v>21</v>
      </c>
      <c r="V1213" s="42">
        <f t="shared" si="114"/>
        <v>0</v>
      </c>
      <c r="W1213" s="42">
        <f t="shared" si="115"/>
        <v>0</v>
      </c>
      <c r="X1213" s="39"/>
      <c r="Y1213" s="38" t="s">
        <v>1351</v>
      </c>
      <c r="Z1213" s="38" t="s">
        <v>1352</v>
      </c>
    </row>
    <row r="1214" spans="6:26" s="35" customFormat="1" ht="12" outlineLevel="2" x14ac:dyDescent="0.2">
      <c r="F1214" s="36">
        <v>55</v>
      </c>
      <c r="G1214" s="37" t="s">
        <v>29</v>
      </c>
      <c r="H1214" s="38" t="s">
        <v>1414</v>
      </c>
      <c r="I1214" s="38" t="s">
        <v>1415</v>
      </c>
      <c r="J1214" s="39" t="s">
        <v>1415</v>
      </c>
      <c r="K1214" s="37" t="s">
        <v>425</v>
      </c>
      <c r="L1214" s="40">
        <v>4</v>
      </c>
      <c r="M1214" s="41">
        <v>0</v>
      </c>
      <c r="N1214" s="40">
        <f t="shared" si="110"/>
        <v>4</v>
      </c>
      <c r="O1214" s="95"/>
      <c r="P1214" s="42">
        <f t="shared" si="111"/>
        <v>0</v>
      </c>
      <c r="Q1214" s="43"/>
      <c r="R1214" s="44">
        <f t="shared" si="112"/>
        <v>0</v>
      </c>
      <c r="S1214" s="43"/>
      <c r="T1214" s="44">
        <f t="shared" si="113"/>
        <v>0</v>
      </c>
      <c r="U1214" s="42">
        <v>21</v>
      </c>
      <c r="V1214" s="42">
        <f t="shared" si="114"/>
        <v>0</v>
      </c>
      <c r="W1214" s="42">
        <f t="shared" si="115"/>
        <v>0</v>
      </c>
      <c r="X1214" s="39"/>
      <c r="Y1214" s="38" t="s">
        <v>1351</v>
      </c>
      <c r="Z1214" s="38" t="s">
        <v>1352</v>
      </c>
    </row>
    <row r="1215" spans="6:26" s="35" customFormat="1" ht="12" outlineLevel="2" x14ac:dyDescent="0.2">
      <c r="F1215" s="36">
        <v>56</v>
      </c>
      <c r="G1215" s="37" t="s">
        <v>29</v>
      </c>
      <c r="H1215" s="38" t="s">
        <v>1416</v>
      </c>
      <c r="I1215" s="38" t="s">
        <v>1417</v>
      </c>
      <c r="J1215" s="39" t="s">
        <v>1417</v>
      </c>
      <c r="K1215" s="37" t="s">
        <v>266</v>
      </c>
      <c r="L1215" s="40">
        <v>1</v>
      </c>
      <c r="M1215" s="41">
        <v>0</v>
      </c>
      <c r="N1215" s="40">
        <f t="shared" si="110"/>
        <v>1</v>
      </c>
      <c r="O1215" s="95"/>
      <c r="P1215" s="42">
        <f t="shared" si="111"/>
        <v>0</v>
      </c>
      <c r="Q1215" s="43"/>
      <c r="R1215" s="44">
        <f t="shared" si="112"/>
        <v>0</v>
      </c>
      <c r="S1215" s="43"/>
      <c r="T1215" s="44">
        <f t="shared" si="113"/>
        <v>0</v>
      </c>
      <c r="U1215" s="42">
        <v>21</v>
      </c>
      <c r="V1215" s="42">
        <f t="shared" si="114"/>
        <v>0</v>
      </c>
      <c r="W1215" s="42">
        <f t="shared" si="115"/>
        <v>0</v>
      </c>
      <c r="X1215" s="39"/>
      <c r="Y1215" s="38" t="s">
        <v>1351</v>
      </c>
      <c r="Z1215" s="38" t="s">
        <v>1352</v>
      </c>
    </row>
    <row r="1216" spans="6:26" s="55" customFormat="1" ht="12.75" customHeight="1" outlineLevel="2" x14ac:dyDescent="0.25">
      <c r="F1216" s="56"/>
      <c r="G1216" s="57"/>
      <c r="H1216" s="57"/>
      <c r="I1216" s="57"/>
      <c r="J1216" s="58"/>
      <c r="K1216" s="57"/>
      <c r="L1216" s="59"/>
      <c r="M1216" s="60"/>
      <c r="N1216" s="59"/>
      <c r="O1216" s="60"/>
      <c r="P1216" s="61"/>
      <c r="Q1216" s="62"/>
      <c r="R1216" s="60"/>
      <c r="S1216" s="60"/>
      <c r="T1216" s="60"/>
      <c r="U1216" s="63" t="s">
        <v>22</v>
      </c>
      <c r="V1216" s="60"/>
      <c r="W1216" s="60"/>
      <c r="X1216" s="60"/>
      <c r="Y1216" s="57"/>
      <c r="Z1216" s="57"/>
    </row>
    <row r="1217" spans="6:26" s="55" customFormat="1" ht="12.75" customHeight="1" outlineLevel="1" x14ac:dyDescent="0.25">
      <c r="F1217" s="56"/>
      <c r="G1217" s="57"/>
      <c r="H1217" s="57"/>
      <c r="I1217" s="57"/>
      <c r="J1217" s="58"/>
      <c r="K1217" s="57"/>
      <c r="L1217" s="59"/>
      <c r="M1217" s="60"/>
      <c r="N1217" s="59"/>
      <c r="O1217" s="60"/>
      <c r="P1217" s="61"/>
      <c r="Q1217" s="62"/>
      <c r="R1217" s="60"/>
      <c r="S1217" s="60"/>
      <c r="T1217" s="60"/>
      <c r="U1217" s="63" t="s">
        <v>22</v>
      </c>
      <c r="V1217" s="60"/>
      <c r="W1217" s="60"/>
      <c r="X1217" s="60"/>
      <c r="Y1217" s="57"/>
      <c r="Z1217" s="57"/>
    </row>
    <row r="1218" spans="6:26" s="55" customFormat="1" ht="12.75" customHeight="1" x14ac:dyDescent="0.25">
      <c r="F1218" s="56"/>
      <c r="G1218" s="57"/>
      <c r="H1218" s="57"/>
      <c r="I1218" s="57"/>
      <c r="J1218" s="58"/>
      <c r="K1218" s="57"/>
      <c r="L1218" s="59"/>
      <c r="M1218" s="60"/>
      <c r="N1218" s="59"/>
      <c r="O1218" s="60"/>
      <c r="P1218" s="61"/>
      <c r="Q1218" s="62"/>
      <c r="R1218" s="60"/>
      <c r="S1218" s="60"/>
      <c r="T1218" s="60"/>
      <c r="U1218" s="63" t="s">
        <v>22</v>
      </c>
      <c r="V1218" s="60"/>
      <c r="W1218" s="60"/>
      <c r="X1218" s="60"/>
      <c r="Y1218" s="57"/>
      <c r="Z1218" s="57"/>
    </row>
  </sheetData>
  <pageMargins left="0.7" right="0.7" top="0.75" bottom="0.75" header="0.3" footer="0.3"/>
  <pageSetup paperSize="9" scale="59" fitToHeight="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Krycí list</vt:lpstr>
      <vt:lpstr>Rekapitulace</vt:lpstr>
      <vt:lpstr>Zakázka</vt:lpstr>
      <vt:lpstr>'Krycí list'!Oblast_tisku</vt:lpstr>
      <vt:lpstr>Rekapitulace!Oblast_tisku</vt:lpstr>
      <vt:lpstr>Zakázka!Oblast_tisku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Merhout</dc:creator>
  <cp:lastModifiedBy>Miramid miramid</cp:lastModifiedBy>
  <dcterms:created xsi:type="dcterms:W3CDTF">2021-11-25T09:47:01Z</dcterms:created>
  <dcterms:modified xsi:type="dcterms:W3CDTF">2022-07-11T09:56:52Z</dcterms:modified>
</cp:coreProperties>
</file>