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270" activeTab="0"/>
  </bookViews>
  <sheets>
    <sheet name="Nátěry" sheetId="1" r:id="rId1"/>
  </sheets>
  <definedNames>
    <definedName name="A" localSheetId="0">'Nátěry'!$A$11:$A$34</definedName>
    <definedName name="ČÍSLO" localSheetId="0">'Nátěry'!$C$8</definedName>
    <definedName name="DNES" localSheetId="0">'Nátěry'!$F$1</definedName>
    <definedName name="_xlnm.Print_Titles" localSheetId="0">'Nátěry'!$1:$9</definedName>
    <definedName name="Názvy_tisku_MI" localSheetId="0">'Nátěry'!$1:$9</definedName>
    <definedName name="_xlnm.Print_Area" localSheetId="0">'Nátěry'!$A$11:$F$39</definedName>
    <definedName name="POLOŽKY" localSheetId="0">'Nátěry'!$A$11:$F$34</definedName>
    <definedName name="R_" localSheetId="0">'Nátěry'!$A$11:$F$41</definedName>
    <definedName name="ROZPOCET" localSheetId="0">'Nátěry'!$A$1:$F$42</definedName>
    <definedName name="T" localSheetId="0">'Nátěry'!$A$11:$F$39</definedName>
    <definedName name="TITUL" localSheetId="0">'Nátěry'!$C$1</definedName>
    <definedName name="TITUL1" localSheetId="0">'Nátěry'!#REF!</definedName>
    <definedName name="TITUL2" localSheetId="0">'Nátěry'!#REF!</definedName>
    <definedName name="Tvrdé_kryt" localSheetId="0">'Nátěry'!$A$17:$F$17</definedName>
  </definedNames>
  <calcPr fullCalcOnLoad="1"/>
</workbook>
</file>

<file path=xl/sharedStrings.xml><?xml version="1.0" encoding="utf-8"?>
<sst xmlns="http://schemas.openxmlformats.org/spreadsheetml/2006/main" count="50" uniqueCount="26">
  <si>
    <t>%</t>
  </si>
  <si>
    <t>NABÍDKOVÝ ROZPOČET</t>
  </si>
  <si>
    <t>Č. pol.</t>
  </si>
  <si>
    <t>Popis položky</t>
  </si>
  <si>
    <t>Množství</t>
  </si>
  <si>
    <t>M.J.</t>
  </si>
  <si>
    <t>Jedn. cena</t>
  </si>
  <si>
    <t>Celk. položka</t>
  </si>
  <si>
    <t xml:space="preserve">Objednatel:    </t>
  </si>
  <si>
    <t>TJ Avia Čakovice</t>
  </si>
  <si>
    <t xml:space="preserve">Stavba:    </t>
  </si>
  <si>
    <t>Nátěr střech - Nohejbal, Házená, Garáž bus</t>
  </si>
  <si>
    <t>Kce klempířské</t>
  </si>
  <si>
    <t xml:space="preserve"> Nohejbal</t>
  </si>
  <si>
    <t>Příprava podkladu-očištění,odmaštění</t>
  </si>
  <si>
    <r>
      <t>m</t>
    </r>
    <r>
      <rPr>
        <b/>
        <vertAlign val="superscript"/>
        <sz val="10"/>
        <rFont val="Arial CE"/>
        <family val="2"/>
      </rPr>
      <t>2</t>
    </r>
  </si>
  <si>
    <t>Nátěr-2*Imestol color - barva hnědá</t>
  </si>
  <si>
    <t>Přesun hmot</t>
  </si>
  <si>
    <t>---------------------------------------------------------------------------------------------------------------------------------------</t>
  </si>
  <si>
    <t xml:space="preserve"> </t>
  </si>
  <si>
    <t>Celkem kce klempířské</t>
  </si>
  <si>
    <t xml:space="preserve"> Házená</t>
  </si>
  <si>
    <t xml:space="preserve"> Garáž bus</t>
  </si>
  <si>
    <t>=================================================================================</t>
  </si>
  <si>
    <t>Odečet zálohy</t>
  </si>
  <si>
    <t>Celkem faktura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</si>
</sst>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_)"/>
    <numFmt numFmtId="165" formatCode="dd\.mm\.yy_)"/>
    <numFmt numFmtId="166" formatCode="#\ ##0_);\(#\ ##0\)"/>
    <numFmt numFmtId="167" formatCode="#\ ##0"/>
    <numFmt numFmtId="168" formatCode="#\ ##0.00"/>
    <numFmt numFmtId="169" formatCode="#,##0\ &quot;Kč&quot;"/>
    <numFmt numFmtId="170" formatCode="#,##0\ _K_č"/>
  </numFmts>
  <fonts count="43">
    <font>
      <sz val="12"/>
      <name val="Arial CE"/>
      <family val="0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0"/>
    </font>
    <font>
      <i/>
      <sz val="12"/>
      <name val="Arial CE"/>
      <family val="0"/>
    </font>
    <font>
      <b/>
      <vertAlign val="superscript"/>
      <sz val="10"/>
      <name val="Arial CE"/>
      <family val="2"/>
    </font>
    <font>
      <sz val="10"/>
      <name val="Courier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166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  <xf numFmtId="167" fontId="3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11" xfId="0" applyNumberFormat="1" applyFont="1" applyBorder="1" applyAlignment="1" applyProtection="1" quotePrefix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 quotePrefix="1">
      <alignment/>
      <protection/>
    </xf>
    <xf numFmtId="1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 quotePrefix="1">
      <alignment/>
      <protection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 quotePrefix="1">
      <alignment/>
    </xf>
    <xf numFmtId="16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zoomScale="135" zoomScaleNormal="135" zoomScalePageLayoutView="0" workbookViewId="0" topLeftCell="A37">
      <selection activeCell="E4" sqref="E4"/>
    </sheetView>
  </sheetViews>
  <sheetFormatPr defaultColWidth="9.796875" defaultRowHeight="15"/>
  <cols>
    <col min="1" max="1" width="5.796875" style="3" customWidth="1"/>
    <col min="2" max="2" width="29.796875" style="3" customWidth="1"/>
    <col min="3" max="3" width="8.796875" style="1" customWidth="1"/>
    <col min="4" max="4" width="4.796875" style="3" customWidth="1"/>
    <col min="5" max="5" width="11.796875" style="6" customWidth="1"/>
    <col min="6" max="6" width="14.796875" style="6" customWidth="1"/>
    <col min="7" max="7" width="5.19921875" style="3" customWidth="1"/>
    <col min="8" max="8" width="19.59765625" style="3" customWidth="1"/>
    <col min="9" max="9" width="10.796875" style="3" customWidth="1"/>
    <col min="10" max="10" width="5.796875" style="3" customWidth="1"/>
    <col min="11" max="11" width="9.796875" style="3" customWidth="1"/>
    <col min="12" max="12" width="11.796875" style="3" customWidth="1"/>
    <col min="13" max="16384" width="9.796875" style="3" customWidth="1"/>
  </cols>
  <sheetData>
    <row r="1" spans="3:6" ht="18" customHeight="1">
      <c r="C1" s="5" t="s">
        <v>1</v>
      </c>
      <c r="F1" s="7"/>
    </row>
    <row r="2" spans="1:6" s="1" customFormat="1" ht="15">
      <c r="A2" s="2"/>
      <c r="B2" s="2"/>
      <c r="C2" s="2"/>
      <c r="D2" s="2"/>
      <c r="E2" s="2"/>
      <c r="F2" s="2"/>
    </row>
    <row r="3" spans="1:6" s="1" customFormat="1" ht="15">
      <c r="A3" s="2"/>
      <c r="B3" s="2"/>
      <c r="C3" s="2"/>
      <c r="D3" s="8"/>
      <c r="E3" s="2"/>
      <c r="F3" s="2"/>
    </row>
    <row r="4" spans="1:4" s="1" customFormat="1" ht="15">
      <c r="A4" s="2"/>
      <c r="B4" s="2"/>
      <c r="C4" s="2"/>
      <c r="D4" s="8"/>
    </row>
    <row r="5" s="1" customFormat="1" ht="14.25" customHeight="1">
      <c r="B5" s="9"/>
    </row>
    <row r="6" spans="2:3" s="1" customFormat="1" ht="15.75">
      <c r="B6" s="10" t="s">
        <v>8</v>
      </c>
      <c r="C6" s="11" t="s">
        <v>9</v>
      </c>
    </row>
    <row r="7" spans="2:4" s="1" customFormat="1" ht="15.75">
      <c r="B7" s="10" t="s">
        <v>10</v>
      </c>
      <c r="C7" s="11" t="s">
        <v>11</v>
      </c>
      <c r="D7" s="12"/>
    </row>
    <row r="8" s="1" customFormat="1" ht="15">
      <c r="E8" s="13"/>
    </row>
    <row r="9" spans="1:6" s="1" customFormat="1" ht="15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6" s="1" customFormat="1" ht="15">
      <c r="A10" s="14"/>
      <c r="B10" s="14"/>
      <c r="C10" s="14"/>
      <c r="D10" s="14"/>
      <c r="E10" s="14"/>
      <c r="F10" s="14"/>
    </row>
    <row r="11" spans="1:6" s="20" customFormat="1" ht="14.25" customHeight="1">
      <c r="A11" s="15"/>
      <c r="B11" s="16" t="s">
        <v>12</v>
      </c>
      <c r="C11" s="17"/>
      <c r="D11" s="18"/>
      <c r="E11" s="17"/>
      <c r="F11" s="19"/>
    </row>
    <row r="12" spans="1:6" s="20" customFormat="1" ht="14.25" customHeight="1">
      <c r="A12" s="15"/>
      <c r="B12" s="21" t="s">
        <v>13</v>
      </c>
      <c r="C12" s="17"/>
      <c r="D12" s="18"/>
      <c r="E12" s="17"/>
      <c r="F12" s="19"/>
    </row>
    <row r="13" spans="1:6" s="25" customFormat="1" ht="14.25" customHeight="1">
      <c r="A13" s="22">
        <v>1</v>
      </c>
      <c r="B13" s="3" t="s">
        <v>14</v>
      </c>
      <c r="C13" s="3">
        <f>11*24+6*9</f>
        <v>318</v>
      </c>
      <c r="D13" s="23" t="s">
        <v>15</v>
      </c>
      <c r="E13" s="24">
        <v>19</v>
      </c>
      <c r="F13" s="24">
        <f>ROUND(+C13*E13,0)</f>
        <v>6042</v>
      </c>
    </row>
    <row r="14" spans="1:6" s="25" customFormat="1" ht="14.25" customHeight="1">
      <c r="A14" s="22">
        <v>2</v>
      </c>
      <c r="B14" s="3" t="s">
        <v>16</v>
      </c>
      <c r="C14" s="3">
        <v>318</v>
      </c>
      <c r="D14" s="23" t="s">
        <v>15</v>
      </c>
      <c r="E14" s="24">
        <v>156</v>
      </c>
      <c r="F14" s="24">
        <f>ROUND(+C14*E14,0)</f>
        <v>49608</v>
      </c>
    </row>
    <row r="15" spans="1:6" s="25" customFormat="1" ht="14.25" customHeight="1">
      <c r="A15" s="22">
        <v>3</v>
      </c>
      <c r="B15" s="3" t="s">
        <v>17</v>
      </c>
      <c r="C15" s="3">
        <v>5.8</v>
      </c>
      <c r="D15" s="3" t="s">
        <v>0</v>
      </c>
      <c r="E15" s="24">
        <v>55650</v>
      </c>
      <c r="F15" s="24">
        <f>ROUND(+C15*E15*0.01,0)</f>
        <v>3228</v>
      </c>
    </row>
    <row r="16" spans="1:7" ht="15">
      <c r="A16" s="26"/>
      <c r="B16" s="27" t="s">
        <v>18</v>
      </c>
      <c r="C16" s="28"/>
      <c r="D16" s="28"/>
      <c r="E16" s="24"/>
      <c r="F16" s="29"/>
      <c r="G16" s="3" t="s">
        <v>19</v>
      </c>
    </row>
    <row r="17" spans="1:6" s="31" customFormat="1" ht="15.75">
      <c r="A17" s="30">
        <v>4</v>
      </c>
      <c r="B17" s="31" t="s">
        <v>20</v>
      </c>
      <c r="C17" s="3"/>
      <c r="D17" s="3"/>
      <c r="E17" s="32"/>
      <c r="F17" s="33">
        <f>SUBTOTAL(9,F9:F16)</f>
        <v>58878</v>
      </c>
    </row>
    <row r="18" spans="1:6" s="31" customFormat="1" ht="15.75">
      <c r="A18" s="30"/>
      <c r="C18" s="3"/>
      <c r="D18" s="3"/>
      <c r="E18" s="32"/>
      <c r="F18" s="33"/>
    </row>
    <row r="19" spans="1:6" s="20" customFormat="1" ht="14.25" customHeight="1">
      <c r="A19" s="15"/>
      <c r="B19" s="16" t="s">
        <v>12</v>
      </c>
      <c r="C19" s="17"/>
      <c r="D19" s="18"/>
      <c r="E19" s="17"/>
      <c r="F19" s="19"/>
    </row>
    <row r="20" spans="1:6" s="20" customFormat="1" ht="14.25" customHeight="1">
      <c r="A20" s="15"/>
      <c r="B20" s="21" t="s">
        <v>21</v>
      </c>
      <c r="C20" s="17"/>
      <c r="D20" s="18"/>
      <c r="E20" s="17"/>
      <c r="F20" s="19"/>
    </row>
    <row r="21" spans="1:6" s="25" customFormat="1" ht="14.25" customHeight="1">
      <c r="A21" s="22">
        <v>5</v>
      </c>
      <c r="B21" s="3" t="s">
        <v>14</v>
      </c>
      <c r="C21" s="3">
        <f>30*11</f>
        <v>330</v>
      </c>
      <c r="D21" s="23" t="s">
        <v>15</v>
      </c>
      <c r="E21" s="24">
        <v>19</v>
      </c>
      <c r="F21" s="24">
        <f>ROUND(+C21*E21,0)</f>
        <v>6270</v>
      </c>
    </row>
    <row r="22" spans="1:6" s="25" customFormat="1" ht="14.25" customHeight="1">
      <c r="A22" s="22">
        <v>6</v>
      </c>
      <c r="B22" s="3" t="s">
        <v>16</v>
      </c>
      <c r="C22" s="3">
        <v>330</v>
      </c>
      <c r="D22" s="23" t="s">
        <v>15</v>
      </c>
      <c r="E22" s="24">
        <v>156</v>
      </c>
      <c r="F22" s="24">
        <f>ROUND(+C22*E22,0)</f>
        <v>51480</v>
      </c>
    </row>
    <row r="23" spans="1:6" s="25" customFormat="1" ht="14.25" customHeight="1">
      <c r="A23" s="22">
        <v>7</v>
      </c>
      <c r="B23" s="3" t="s">
        <v>17</v>
      </c>
      <c r="C23" s="3">
        <v>5.8</v>
      </c>
      <c r="D23" s="3" t="s">
        <v>0</v>
      </c>
      <c r="E23" s="24">
        <v>57750</v>
      </c>
      <c r="F23" s="24">
        <f>ROUND(+C23*E23*0.01,0)</f>
        <v>3350</v>
      </c>
    </row>
    <row r="24" spans="1:7" ht="15">
      <c r="A24" s="26"/>
      <c r="B24" s="27" t="s">
        <v>18</v>
      </c>
      <c r="C24" s="28"/>
      <c r="D24" s="28"/>
      <c r="E24" s="24"/>
      <c r="F24" s="29"/>
      <c r="G24" s="3" t="s">
        <v>19</v>
      </c>
    </row>
    <row r="25" spans="1:6" s="31" customFormat="1" ht="15.75">
      <c r="A25" s="30">
        <v>8</v>
      </c>
      <c r="B25" s="31" t="s">
        <v>20</v>
      </c>
      <c r="C25" s="3"/>
      <c r="D25" s="3"/>
      <c r="E25" s="32"/>
      <c r="F25" s="33">
        <f>SUBTOTAL(9,F16:F24)</f>
        <v>61100</v>
      </c>
    </row>
    <row r="26" spans="1:6" s="31" customFormat="1" ht="15.75">
      <c r="A26" s="30"/>
      <c r="C26" s="3"/>
      <c r="D26" s="3"/>
      <c r="E26" s="32"/>
      <c r="F26" s="33"/>
    </row>
    <row r="27" spans="1:6" s="20" customFormat="1" ht="14.25" customHeight="1">
      <c r="A27" s="15"/>
      <c r="B27" s="16" t="s">
        <v>12</v>
      </c>
      <c r="C27" s="17"/>
      <c r="D27" s="18"/>
      <c r="E27" s="17"/>
      <c r="F27" s="19"/>
    </row>
    <row r="28" spans="1:6" s="20" customFormat="1" ht="14.25" customHeight="1">
      <c r="A28" s="15"/>
      <c r="B28" s="21" t="s">
        <v>22</v>
      </c>
      <c r="C28" s="17"/>
      <c r="D28" s="18"/>
      <c r="E28" s="17"/>
      <c r="F28" s="19"/>
    </row>
    <row r="29" spans="1:6" s="25" customFormat="1" ht="14.25" customHeight="1">
      <c r="A29" s="22">
        <v>9</v>
      </c>
      <c r="B29" s="3" t="s">
        <v>14</v>
      </c>
      <c r="C29" s="3">
        <f>16*6.5</f>
        <v>104</v>
      </c>
      <c r="D29" s="23" t="s">
        <v>15</v>
      </c>
      <c r="E29" s="24">
        <v>19</v>
      </c>
      <c r="F29" s="24">
        <f>ROUND(+C29*E29,0)</f>
        <v>1976</v>
      </c>
    </row>
    <row r="30" spans="1:6" s="25" customFormat="1" ht="14.25" customHeight="1">
      <c r="A30" s="22">
        <v>10</v>
      </c>
      <c r="B30" s="3" t="s">
        <v>16</v>
      </c>
      <c r="C30" s="3">
        <v>104</v>
      </c>
      <c r="D30" s="23" t="s">
        <v>15</v>
      </c>
      <c r="E30" s="24">
        <v>156</v>
      </c>
      <c r="F30" s="24">
        <f>ROUND(+C30*E30,0)</f>
        <v>16224</v>
      </c>
    </row>
    <row r="31" spans="1:6" s="25" customFormat="1" ht="14.25" customHeight="1">
      <c r="A31" s="22">
        <v>11</v>
      </c>
      <c r="B31" s="3" t="s">
        <v>17</v>
      </c>
      <c r="C31" s="3">
        <v>5.8</v>
      </c>
      <c r="D31" s="3" t="s">
        <v>0</v>
      </c>
      <c r="E31" s="24">
        <v>18200</v>
      </c>
      <c r="F31" s="24">
        <f>ROUND(+C31*E31*0.01,0)</f>
        <v>1056</v>
      </c>
    </row>
    <row r="32" spans="1:7" ht="15">
      <c r="A32" s="26"/>
      <c r="B32" s="27" t="s">
        <v>18</v>
      </c>
      <c r="C32" s="28"/>
      <c r="D32" s="28"/>
      <c r="E32" s="24"/>
      <c r="F32" s="29"/>
      <c r="G32" s="3" t="s">
        <v>19</v>
      </c>
    </row>
    <row r="33" spans="1:6" s="31" customFormat="1" ht="15.75">
      <c r="A33" s="30">
        <v>12</v>
      </c>
      <c r="B33" s="31" t="s">
        <v>20</v>
      </c>
      <c r="C33" s="3"/>
      <c r="D33" s="3"/>
      <c r="E33" s="32"/>
      <c r="F33" s="33">
        <f>SUBTOTAL(9,F23:F32)</f>
        <v>22606</v>
      </c>
    </row>
    <row r="34" spans="1:7" ht="15.75" thickBot="1">
      <c r="A34" s="22"/>
      <c r="B34" s="27" t="s">
        <v>23</v>
      </c>
      <c r="C34" s="34"/>
      <c r="D34" s="28"/>
      <c r="E34" s="24"/>
      <c r="F34" s="29"/>
      <c r="G34" s="3" t="s">
        <v>19</v>
      </c>
    </row>
    <row r="35" spans="2:6" s="31" customFormat="1" ht="17.25" thickBot="1" thickTop="1">
      <c r="B35" s="31" t="str">
        <f>"CELKEM   "&amp;C1&amp;"  (bez DPH)"</f>
        <v>CELKEM   NABÍDKOVÝ ROZPOČET  (bez DPH)</v>
      </c>
      <c r="C35" s="11"/>
      <c r="D35" s="35"/>
      <c r="E35" s="24"/>
      <c r="F35" s="36">
        <f>SUBTOTAL(9,F9:F34)</f>
        <v>139234</v>
      </c>
    </row>
    <row r="36" spans="3:6" s="31" customFormat="1" ht="16.5" thickTop="1">
      <c r="C36" s="11"/>
      <c r="D36" s="35"/>
      <c r="E36" s="24"/>
      <c r="F36" s="37"/>
    </row>
    <row r="37" spans="1:6" ht="15">
      <c r="A37" s="38"/>
      <c r="B37" s="3" t="str">
        <f>IF(C37&lt;0,"SLEVA","DPH")</f>
        <v>DPH</v>
      </c>
      <c r="C37" s="1">
        <v>21</v>
      </c>
      <c r="D37" s="28" t="s">
        <v>0</v>
      </c>
      <c r="E37" s="39"/>
      <c r="F37" s="40">
        <f>IF(C37&lt;0,ROUND(C37*F35/100,0.1),CEILING(C37*F35/100,0.1))</f>
        <v>29239.2</v>
      </c>
    </row>
    <row r="38" spans="1:6" ht="15">
      <c r="A38" s="38"/>
      <c r="D38" s="28"/>
      <c r="E38" s="41"/>
      <c r="F38" s="42"/>
    </row>
    <row r="39" spans="2:6" ht="15">
      <c r="B39" s="3" t="str">
        <f>IF(C37&lt;0,"Celkem se slevou (zaokrouhleno)","Celkem vč. DPH (zaokrouhleno)")</f>
        <v>Celkem vč. DPH (zaokrouhleno)</v>
      </c>
      <c r="D39" s="27"/>
      <c r="E39" s="41"/>
      <c r="F39" s="43">
        <f>ROUND(F35+F37,0)</f>
        <v>168473</v>
      </c>
    </row>
    <row r="40" spans="4:6" ht="15">
      <c r="D40" s="27"/>
      <c r="E40" s="41"/>
      <c r="F40" s="43"/>
    </row>
    <row r="41" spans="2:6" ht="15">
      <c r="B41" s="3" t="s">
        <v>24</v>
      </c>
      <c r="D41" s="27"/>
      <c r="E41" s="44"/>
      <c r="F41" s="45"/>
    </row>
    <row r="42" spans="4:7" ht="15">
      <c r="D42" s="28"/>
      <c r="E42" s="44"/>
      <c r="F42" s="46"/>
      <c r="G42" s="3" t="s">
        <v>19</v>
      </c>
    </row>
    <row r="43" spans="2:6" ht="15.75">
      <c r="B43" s="31" t="s">
        <v>25</v>
      </c>
      <c r="D43" s="28"/>
      <c r="E43" s="41"/>
      <c r="F43" s="47">
        <f>F39+F41</f>
        <v>168473</v>
      </c>
    </row>
    <row r="44" spans="1:4" ht="15.75">
      <c r="A44" s="48"/>
      <c r="B44" s="48"/>
      <c r="D44" s="28"/>
    </row>
    <row r="45" spans="1:33" s="6" customFormat="1" ht="15">
      <c r="A45" s="3"/>
      <c r="B45" s="3"/>
      <c r="C45" s="1"/>
      <c r="D45" s="2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s="6" customFormat="1" ht="15">
      <c r="A46" s="3"/>
      <c r="B46" s="49"/>
      <c r="C46" s="1"/>
      <c r="D46" s="28"/>
      <c r="E46" s="5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6" customFormat="1" ht="15">
      <c r="A47" s="3"/>
      <c r="B47" s="3"/>
      <c r="C47" s="1"/>
      <c r="D47" s="2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s="6" customFormat="1" ht="15">
      <c r="A48" s="3"/>
      <c r="B48" s="3"/>
      <c r="C48" s="1"/>
      <c r="D48" s="2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s="6" customFormat="1" ht="15">
      <c r="A49" s="3"/>
      <c r="B49" s="3"/>
      <c r="C49" s="1"/>
      <c r="D49" s="2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6" customFormat="1" ht="15">
      <c r="A50" s="3"/>
      <c r="B50" s="3"/>
      <c r="C50" s="1"/>
      <c r="D50" s="2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s="6" customFormat="1" ht="15">
      <c r="A51" s="3"/>
      <c r="B51" s="3"/>
      <c r="C51" s="1"/>
      <c r="D51" s="2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s="6" customFormat="1" ht="15">
      <c r="A52" s="3"/>
      <c r="B52" s="3"/>
      <c r="C52" s="1"/>
      <c r="D52" s="2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s="6" customFormat="1" ht="15">
      <c r="A53" s="3"/>
      <c r="B53" s="3"/>
      <c r="C53" s="1"/>
      <c r="D53" s="2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s="6" customFormat="1" ht="15">
      <c r="A54" s="3"/>
      <c r="B54" s="3"/>
      <c r="C54" s="1"/>
      <c r="D54" s="2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6" customFormat="1" ht="15">
      <c r="A55" s="3"/>
      <c r="B55" s="3"/>
      <c r="C55" s="1"/>
      <c r="D55" s="2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s="6" customFormat="1" ht="15">
      <c r="A56" s="3"/>
      <c r="B56" s="3"/>
      <c r="C56" s="1"/>
      <c r="D56" s="2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s="6" customFormat="1" ht="15">
      <c r="A57" s="3"/>
      <c r="B57" s="3"/>
      <c r="C57" s="1"/>
      <c r="D57" s="2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6" customFormat="1" ht="15">
      <c r="A58" s="3"/>
      <c r="B58" s="3"/>
      <c r="C58" s="1"/>
      <c r="D58" s="2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6" customFormat="1" ht="15">
      <c r="A59" s="3"/>
      <c r="B59" s="3"/>
      <c r="C59" s="1"/>
      <c r="D59" s="2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6" customFormat="1" ht="15">
      <c r="A60" s="3"/>
      <c r="B60" s="3"/>
      <c r="C60" s="1"/>
      <c r="D60" s="2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6" customFormat="1" ht="15">
      <c r="A61" s="3"/>
      <c r="B61" s="3"/>
      <c r="C61" s="1"/>
      <c r="D61" s="2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6" customFormat="1" ht="15">
      <c r="A62" s="3"/>
      <c r="B62" s="3"/>
      <c r="C62" s="1"/>
      <c r="D62" s="2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6" customFormat="1" ht="15">
      <c r="A63" s="3"/>
      <c r="B63" s="3"/>
      <c r="C63" s="1"/>
      <c r="D63" s="2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6" customFormat="1" ht="15">
      <c r="A64" s="3"/>
      <c r="B64" s="3"/>
      <c r="C64" s="1"/>
      <c r="D64" s="2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6" customFormat="1" ht="15">
      <c r="A65" s="3"/>
      <c r="B65" s="3"/>
      <c r="C65" s="1"/>
      <c r="D65" s="2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6" customFormat="1" ht="15">
      <c r="A66" s="3"/>
      <c r="B66" s="3"/>
      <c r="C66" s="1"/>
      <c r="D66" s="2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6" customFormat="1" ht="15">
      <c r="A67" s="3"/>
      <c r="B67" s="3"/>
      <c r="C67" s="1"/>
      <c r="D67" s="2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</sheetData>
  <sheetProtection/>
  <printOptions/>
  <pageMargins left="0.5" right="0.5" top="0.5" bottom="0.587" header="0.4921259845" footer="0.4921259845"/>
  <pageSetup horizontalDpi="600" verticalDpi="600" orientation="portrait" paperSize="9" r:id="rId2"/>
  <headerFooter alignWithMargins="0">
    <oddFooter>&amp;CStrana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kantner</cp:lastModifiedBy>
  <dcterms:created xsi:type="dcterms:W3CDTF">2016-10-07T05:48:27Z</dcterms:created>
  <dcterms:modified xsi:type="dcterms:W3CDTF">2018-10-02T14:16:14Z</dcterms:modified>
  <cp:category/>
  <cp:version/>
  <cp:contentType/>
  <cp:contentStatus/>
</cp:coreProperties>
</file>