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tavby W&amp;D Morava s.r.o\01-Stavby v realizaci\2021\230021012_Kopretinové bydlení Nemilany\04 - Tendry na Sub\_Realizace\Sadové úpravy\"/>
    </mc:Choice>
  </mc:AlternateContent>
  <xr:revisionPtr revIDLastSave="0" documentId="8_{4C6D5ECB-8984-4642-9826-98D476AA991A}" xr6:coauthVersionLast="47" xr6:coauthVersionMax="47" xr10:uidLastSave="{00000000-0000-0000-0000-000000000000}"/>
  <bookViews>
    <workbookView xWindow="31500" yWindow="660" windowWidth="25230" windowHeight="13440" xr2:uid="{753CDD32-BBC3-4187-8274-5B5367D93028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95" i="1" l="1"/>
  <c r="BI95" i="1"/>
  <c r="BH95" i="1"/>
  <c r="BF95" i="1"/>
  <c r="BE95" i="1"/>
  <c r="T95" i="1"/>
  <c r="R95" i="1"/>
  <c r="P95" i="1"/>
  <c r="J95" i="1"/>
  <c r="BG95" i="1" s="1"/>
  <c r="BK93" i="1"/>
  <c r="BI93" i="1"/>
  <c r="BH93" i="1"/>
  <c r="BF93" i="1"/>
  <c r="BE93" i="1"/>
  <c r="T93" i="1"/>
  <c r="R93" i="1"/>
  <c r="P93" i="1"/>
  <c r="J93" i="1"/>
  <c r="BG93" i="1" s="1"/>
  <c r="BK91" i="1"/>
  <c r="BK80" i="1" s="1"/>
  <c r="J80" i="1" s="1"/>
  <c r="J58" i="1" s="1"/>
  <c r="BI91" i="1"/>
  <c r="BH91" i="1"/>
  <c r="BF91" i="1"/>
  <c r="BE91" i="1"/>
  <c r="T91" i="1"/>
  <c r="R91" i="1"/>
  <c r="P91" i="1"/>
  <c r="J91" i="1"/>
  <c r="BG91" i="1" s="1"/>
  <c r="BK89" i="1"/>
  <c r="BI89" i="1"/>
  <c r="BH89" i="1"/>
  <c r="BF89" i="1"/>
  <c r="BE89" i="1"/>
  <c r="T89" i="1"/>
  <c r="R89" i="1"/>
  <c r="P89" i="1"/>
  <c r="J89" i="1"/>
  <c r="BG89" i="1" s="1"/>
  <c r="BK87" i="1"/>
  <c r="BI87" i="1"/>
  <c r="BH87" i="1"/>
  <c r="BF87" i="1"/>
  <c r="BE87" i="1"/>
  <c r="T87" i="1"/>
  <c r="R87" i="1"/>
  <c r="P87" i="1"/>
  <c r="P80" i="1" s="1"/>
  <c r="P79" i="1" s="1"/>
  <c r="P78" i="1" s="1"/>
  <c r="J87" i="1"/>
  <c r="BG87" i="1" s="1"/>
  <c r="BK85" i="1"/>
  <c r="BI85" i="1"/>
  <c r="BH85" i="1"/>
  <c r="BF85" i="1"/>
  <c r="BE85" i="1"/>
  <c r="T85" i="1"/>
  <c r="T80" i="1" s="1"/>
  <c r="T79" i="1" s="1"/>
  <c r="T78" i="1" s="1"/>
  <c r="R85" i="1"/>
  <c r="P85" i="1"/>
  <c r="J85" i="1"/>
  <c r="BG85" i="1" s="1"/>
  <c r="BK83" i="1"/>
  <c r="BI83" i="1"/>
  <c r="BH83" i="1"/>
  <c r="BF83" i="1"/>
  <c r="BE83" i="1"/>
  <c r="T83" i="1"/>
  <c r="R83" i="1"/>
  <c r="P83" i="1"/>
  <c r="J83" i="1"/>
  <c r="BG83" i="1" s="1"/>
  <c r="BK81" i="1"/>
  <c r="BI81" i="1"/>
  <c r="BH81" i="1"/>
  <c r="BF81" i="1"/>
  <c r="BE81" i="1"/>
  <c r="T81" i="1"/>
  <c r="R81" i="1"/>
  <c r="P81" i="1"/>
  <c r="J81" i="1"/>
  <c r="BG81" i="1" s="1"/>
  <c r="R80" i="1"/>
  <c r="R79" i="1" s="1"/>
  <c r="R78" i="1" s="1"/>
  <c r="F75" i="1"/>
  <c r="J74" i="1"/>
  <c r="F74" i="1"/>
  <c r="F72" i="1"/>
  <c r="E70" i="1"/>
  <c r="F52" i="1"/>
  <c r="J51" i="1"/>
  <c r="F51" i="1"/>
  <c r="F49" i="1"/>
  <c r="E47" i="1"/>
  <c r="J12" i="1"/>
  <c r="J72" i="1" s="1"/>
  <c r="E7" i="1"/>
  <c r="E68" i="1" s="1"/>
  <c r="F34" i="1" l="1"/>
  <c r="J31" i="1"/>
  <c r="F33" i="1"/>
  <c r="F30" i="1"/>
  <c r="J30" i="1"/>
  <c r="F32" i="1"/>
  <c r="E45" i="1"/>
  <c r="F31" i="1"/>
  <c r="BK79" i="1"/>
  <c r="J49" i="1"/>
  <c r="J79" i="1" l="1"/>
  <c r="J57" i="1" s="1"/>
  <c r="BK78" i="1"/>
  <c r="J78" i="1" s="1"/>
  <c r="J56" i="1" l="1"/>
  <c r="J27" i="1"/>
  <c r="J36" i="1" s="1"/>
</calcChain>
</file>

<file path=xl/sharedStrings.xml><?xml version="1.0" encoding="utf-8"?>
<sst xmlns="http://schemas.openxmlformats.org/spreadsheetml/2006/main" count="264" uniqueCount="125">
  <si>
    <t>List obsahuje:</t>
  </si>
  <si>
    <t>1) Krycí list soupisu</t>
  </si>
  <si>
    <t>2) Rekapitulace</t>
  </si>
  <si>
    <t>3) Soupis prací</t>
  </si>
  <si>
    <t>Zpět na list:</t>
  </si>
  <si>
    <t>Rekapitulace stavby</t>
  </si>
  <si>
    <t>&gt;&gt;  skryté sloupce  &lt;&lt;</t>
  </si>
  <si>
    <t>{61aca68b-0b35-4c4e-bb29-040498d7af9e}</t>
  </si>
  <si>
    <t>2</t>
  </si>
  <si>
    <t>KRYCÍ LIST SOUPISU</t>
  </si>
  <si>
    <t>v ---  níže se nacházejí doplnkové a pomocné údaje k sestavám  --- v</t>
  </si>
  <si>
    <t>True</t>
  </si>
  <si>
    <t>Stavba:</t>
  </si>
  <si>
    <t>Objekt:</t>
  </si>
  <si>
    <t>IO 09 - Sadové úpravy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</si>
  <si>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</si>
  <si>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</si>
  <si>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</si>
  <si>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</si>
  <si>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</si>
  <si>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</si>
  <si>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</si>
  <si>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</si>
  <si>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07304030</t>
  </si>
  <si>
    <t>Maestra Development s.r.o.</t>
  </si>
  <si>
    <t>DIČ:</t>
  </si>
  <si>
    <t>CZ 07304030</t>
  </si>
  <si>
    <t>Uchazeč:</t>
  </si>
  <si>
    <t xml:space="preserve">26830272    </t>
  </si>
  <si>
    <t>S-O-D Holding s.r.o., Podlesní 1827, 735 41 Petřvald u Karviné</t>
  </si>
  <si>
    <t xml:space="preserve">CZ26830272    </t>
  </si>
  <si>
    <t>Projektant:</t>
  </si>
  <si>
    <t>27616398</t>
  </si>
  <si>
    <t>AUPLAN</t>
  </si>
  <si>
    <t>CZ27616398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</si>
  <si>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</si>
  <si>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</si>
  <si>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</si>
  <si>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</si>
  <si>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</si>
  <si>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</si>
  <si>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</si>
  <si>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</si>
  <si>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</si>
  <si>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</si>
  <si>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</si>
  <si>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</si>
  <si>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</si>
  <si>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</si>
  <si>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</si>
  <si>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</si>
  <si>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</si>
  <si>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</si>
  <si>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</si>
  <si>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</si>
  <si>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</si>
  <si>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</si>
  <si>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</si>
  <si>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</si>
  <si>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</si>
  <si>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</si>
  <si>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</si>
  <si>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</si>
  <si>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</si>
  <si>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</si>
  <si>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</si>
  <si>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</si>
  <si>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</si>
  <si>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</si>
  <si>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</si>
  <si>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</si>
  <si>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</si>
  <si>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D</t>
  </si>
  <si>
    <t>HSV</t>
  </si>
  <si>
    <t>Práce a dodávky HSV</t>
  </si>
  <si>
    <t>1</t>
  </si>
  <si>
    <t>0</t>
  </si>
  <si>
    <t>ROZPOCET</t>
  </si>
  <si>
    <t>Zemní práce</t>
  </si>
  <si>
    <t>K</t>
  </si>
  <si>
    <t>111151111</t>
  </si>
  <si>
    <t>Pokosení trávníku parterového plochy do 1000 m2 s odvozem do 20 km v rovině a svahu do 1:5</t>
  </si>
  <si>
    <t>m2</t>
  </si>
  <si>
    <t>CS ÚRS 2016 01</t>
  </si>
  <si>
    <t>4</t>
  </si>
  <si>
    <t>-1800010477</t>
  </si>
  <si>
    <t>PP</t>
  </si>
  <si>
    <t>Pokosení trávníku při souvislé ploše do 1000 m2 parterového v rovině nebo svahu do 1:5</t>
  </si>
  <si>
    <t>6</t>
  </si>
  <si>
    <t>180404111</t>
  </si>
  <si>
    <t>Založení hřišťového trávníku výsevem na vrstvě ornice</t>
  </si>
  <si>
    <t>-145810155</t>
  </si>
  <si>
    <t>9</t>
  </si>
  <si>
    <t>X184201111</t>
  </si>
  <si>
    <t xml:space="preserve">Strom (výška cca. 1,5 m) - DOD + Vysazení, v balu včetně dodávky stromu, ochranných prvků a zemních prací, vč. D+M chrániček inženýrských sítí, Následná péče dle podmínek  </t>
  </si>
  <si>
    <t>kus</t>
  </si>
  <si>
    <t>2037664687</t>
  </si>
  <si>
    <t>Výsadba stromů bez balu do předem vyhloubené jamky se zalitím v rovině nebo na svahu do 1:5, při výšce kmene do 1,8 m</t>
  </si>
  <si>
    <t>7</t>
  </si>
  <si>
    <t>184215311</t>
  </si>
  <si>
    <t>Ukotvení dřeviny textilnímy popruhy a ocelovými lanky do zeminy tř. 1 až 4 obvodu kmene do 250 mm</t>
  </si>
  <si>
    <t>-2010810732</t>
  </si>
  <si>
    <t>Ukotvení dřeviny nadzemním kotvením za kmen pomocí textilních popruhů a ocelových lanek do volné zeminy tř. 1 až 4, obvodu kmene do 250 mm</t>
  </si>
  <si>
    <t>5</t>
  </si>
  <si>
    <t>184802111</t>
  </si>
  <si>
    <t>Chemické odplevelení před založením kultury nad 20 m2 postřikem na široko v rovině a svahu do 1:5</t>
  </si>
  <si>
    <t>-1153654424</t>
  </si>
  <si>
    <t>Chemické odplevelení půdy před založením kultury, trávníku nebo zpevněných ploch o výměře jednotlivě přes 20 m2 v rovině nebo na svahu do 1:5 postřikem na široko</t>
  </si>
  <si>
    <t>185802111</t>
  </si>
  <si>
    <t>Hnojení půdy rašelinou v rovině a svahu do 1:5</t>
  </si>
  <si>
    <t>t</t>
  </si>
  <si>
    <t>1919632402</t>
  </si>
  <si>
    <t>Hnojení půdy nebo trávníku v rovině nebo na svahu do 1:5 rašelinou</t>
  </si>
  <si>
    <t>3</t>
  </si>
  <si>
    <t>M</t>
  </si>
  <si>
    <t>103111000</t>
  </si>
  <si>
    <t>rašelina zahradnická   VL</t>
  </si>
  <si>
    <t>m3</t>
  </si>
  <si>
    <t>8</t>
  </si>
  <si>
    <t>-1654502704</t>
  </si>
  <si>
    <t>Rašelina zahradní a kompostová rašelina zahradnická   VL</t>
  </si>
  <si>
    <t>103715000</t>
  </si>
  <si>
    <t>substrát pro trávníky A  VL</t>
  </si>
  <si>
    <t>-711521942</t>
  </si>
  <si>
    <t>Hnojiva humusová substrát pro trávníky A      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</si>
</sst>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#,##0.00%"/>
    <numFmt numFmtId="166" formatCode="#,##0.00000"/>
    <numFmt numFmtId="167" formatCode="#,##0.000"/>
  </numFmts>
  <fonts count="2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Trebuchet MS"/>
      <family val="2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12"/>
      <color rgb="FF960000"/>
      <name val="Trebuchet MS"/>
      <family val="2"/>
    </font>
    <font>
      <sz val="8"/>
      <color rgb="FF969696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D2D2D2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dotted">
        <color rgb="FF969696"/>
      </top>
      <bottom/>
      <diagonal/>
    </border>
    <border>
      <left/>
      <right style="thin">
        <color rgb="FF000000"/>
      </right>
      <top style="dotted">
        <color rgb="FF969696"/>
      </top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dotted">
        <color rgb="FF969696"/>
      </bottom>
      <diagonal/>
    </border>
    <border>
      <left style="dotted">
        <color rgb="FF969696"/>
      </left>
      <right/>
      <top style="dotted">
        <color rgb="FF969696"/>
      </top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 style="dotted">
        <color rgb="FF969696"/>
      </right>
      <top style="dotted">
        <color rgb="FF969696"/>
      </top>
      <bottom style="dotted">
        <color rgb="FF969696"/>
      </bottom>
      <diagonal/>
    </border>
    <border>
      <left style="dotted">
        <color rgb="FF969696"/>
      </left>
      <right/>
      <top style="dotted">
        <color rgb="FF969696"/>
      </top>
      <bottom/>
      <diagonal/>
    </border>
    <border>
      <left/>
      <right style="dotted">
        <color rgb="FF969696"/>
      </right>
      <top style="dotted">
        <color rgb="FF969696"/>
      </top>
      <bottom/>
      <diagonal/>
    </border>
    <border>
      <left style="dotted">
        <color rgb="FF969696"/>
      </left>
      <right/>
      <top/>
      <bottom/>
      <diagonal/>
    </border>
    <border>
      <left/>
      <right style="dotted">
        <color rgb="FF969696"/>
      </right>
      <top/>
      <bottom/>
      <diagonal/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  <diagonal/>
    </border>
    <border>
      <left style="dotted">
        <color rgb="FF969696"/>
      </left>
      <right/>
      <top/>
      <bottom style="dotted">
        <color rgb="FF969696"/>
      </bottom>
      <diagonal/>
    </border>
    <border>
      <left/>
      <right style="dotted">
        <color rgb="FF969696"/>
      </right>
      <top/>
      <bottom style="dotted">
        <color rgb="FF969696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4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1" applyFont="1" applyFill="1" applyAlignment="1" applyProtection="1">
      <alignment vertical="center"/>
    </xf>
    <xf numFmtId="0" fontId="5" fillId="2" borderId="0" xfId="1" applyFont="1" applyFill="1" applyAlignment="1" applyProtection="1">
      <alignment vertical="center"/>
    </xf>
    <xf numFmtId="0" fontId="1" fillId="2" borderId="0" xfId="1" applyFill="1" applyProtection="1"/>
    <xf numFmtId="0" fontId="2" fillId="0" borderId="0" xfId="0" applyFont="1"/>
    <xf numFmtId="0" fontId="6" fillId="3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7" fillId="0" borderId="0" xfId="0" applyFont="1" applyAlignment="1">
      <alignment horizontal="left" vertical="center"/>
    </xf>
    <xf numFmtId="0" fontId="2" fillId="0" borderId="5" xfId="0" applyFont="1" applyBorder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9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vertical="center"/>
    </xf>
    <xf numFmtId="0" fontId="9" fillId="4" borderId="9" xfId="0" applyFont="1" applyFill="1" applyBorder="1" applyAlignment="1">
      <alignment horizontal="right" vertical="center"/>
    </xf>
    <xf numFmtId="0" fontId="9" fillId="4" borderId="9" xfId="0" applyFont="1" applyFill="1" applyBorder="1" applyAlignment="1">
      <alignment horizontal="center" vertical="center"/>
    </xf>
    <xf numFmtId="4" fontId="9" fillId="4" borderId="9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right" vertical="center"/>
    </xf>
    <xf numFmtId="0" fontId="2" fillId="4" borderId="5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4" fontId="15" fillId="0" borderId="14" xfId="0" applyNumberFormat="1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4" fontId="12" fillId="0" borderId="0" xfId="0" applyNumberFormat="1" applyFont="1"/>
    <xf numFmtId="0" fontId="2" fillId="0" borderId="18" xfId="0" applyFont="1" applyBorder="1" applyAlignment="1">
      <alignment vertical="center"/>
    </xf>
    <xf numFmtId="166" fontId="18" fillId="0" borderId="6" xfId="0" applyNumberFormat="1" applyFont="1" applyBorder="1"/>
    <xf numFmtId="166" fontId="18" fillId="0" borderId="19" xfId="0" applyNumberFormat="1" applyFont="1" applyBorder="1"/>
    <xf numFmtId="4" fontId="19" fillId="0" borderId="0" xfId="0" applyNumberFormat="1" applyFont="1" applyAlignment="1">
      <alignment vertical="center"/>
    </xf>
    <xf numFmtId="0" fontId="20" fillId="0" borderId="0" xfId="0" applyFont="1"/>
    <xf numFmtId="0" fontId="20" fillId="0" borderId="4" xfId="0" applyFont="1" applyBorder="1"/>
    <xf numFmtId="0" fontId="2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15" fillId="0" borderId="0" xfId="0" applyNumberFormat="1" applyFont="1"/>
    <xf numFmtId="0" fontId="20" fillId="0" borderId="20" xfId="0" applyFont="1" applyBorder="1"/>
    <xf numFmtId="166" fontId="20" fillId="0" borderId="0" xfId="0" applyNumberFormat="1" applyFont="1"/>
    <xf numFmtId="166" fontId="20" fillId="0" borderId="21" xfId="0" applyNumberFormat="1" applyFont="1" applyBorder="1"/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 vertical="center"/>
    </xf>
    <xf numFmtId="0" fontId="16" fillId="0" borderId="0" xfId="0" applyFont="1" applyAlignment="1">
      <alignment horizontal="left"/>
    </xf>
    <xf numFmtId="4" fontId="16" fillId="0" borderId="0" xfId="0" applyNumberFormat="1" applyFont="1"/>
    <xf numFmtId="0" fontId="2" fillId="0" borderId="4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167" fontId="2" fillId="0" borderId="22" xfId="0" applyNumberFormat="1" applyFont="1" applyBorder="1" applyAlignment="1" applyProtection="1">
      <alignment vertical="center"/>
      <protection locked="0"/>
    </xf>
    <xf numFmtId="4" fontId="2" fillId="0" borderId="22" xfId="0" applyNumberFormat="1" applyFont="1" applyBorder="1" applyAlignment="1" applyProtection="1">
      <alignment vertical="center"/>
      <protection locked="0"/>
    </xf>
    <xf numFmtId="0" fontId="13" fillId="0" borderId="2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6" fontId="13" fillId="0" borderId="0" xfId="0" applyNumberFormat="1" applyFont="1" applyAlignment="1">
      <alignment vertical="center"/>
    </xf>
    <xf numFmtId="166" fontId="13" fillId="0" borderId="2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3" fillId="0" borderId="4" xfId="0" applyFont="1" applyBorder="1" applyAlignment="1">
      <alignment vertical="center"/>
    </xf>
    <xf numFmtId="0" fontId="23" fillId="0" borderId="22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4" xfId="0" applyFont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9EEF2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85725</xdr:rowOff>
    </xdr:to>
    <xdr:pic>
      <xdr:nvPicPr>
        <xdr:cNvPr id="2" name="rad9EEF2.tmp" descr="C:\KrosData\System\Temp\rad9EEF2.tmp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ECD97DB0-D326-47D1-9C27-64AD90124B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by%20W&amp;D%20Morava%20s.r.o/01-Stavby%20v%20realizaci/2021/230021012_Kopretinov&#233;%20bydlen&#237;%20Nemilany/01%20-%20Investor/Rozpo&#269;et/P&#345;&#237;loha%20&#269;.4%202020-01-1%20-%20Kopretinov&#233;%20bydlen&#237;%20Nemil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Roz. nákl.  podle ETAP "/>
      <sheetName val="IO SO -  VRN "/>
      <sheetName val="IO_01_02 - KOM"/>
      <sheetName val="IO_03 - VOD"/>
      <sheetName val="IO_04_05 - KAN"/>
      <sheetName val="IO_06 - PLYN"/>
      <sheetName val="IO_08 - VO"/>
      <sheetName val="IO 09 - Sadové úpravy"/>
      <sheetName val="SO 01 - RD_LEVY KPL"/>
      <sheetName val="SO 02 - RD_STRED KPL"/>
      <sheetName val="SO 03 - RD_STRED KPL"/>
      <sheetName val="SO 04 - RD_STRED KPL"/>
      <sheetName val="SO 05 - RD_STRED KPL"/>
      <sheetName val="SO 06 -  RD_PRAVY KPL"/>
      <sheetName val="SO 07 - RD_LEVY KPL"/>
      <sheetName val="SO 08 - RD_STRED KPL"/>
      <sheetName val="SO 09 - RD_STRED KPL"/>
      <sheetName val="SO 10 - RD_PRAVY KPL"/>
      <sheetName val="SO 11 - RD_LEVY KPL"/>
      <sheetName val="SO 12 - RD_STRED KPL"/>
      <sheetName val="SO 13 - RD_STRED KPL"/>
      <sheetName val="SO 14 - RD_STRED KPL"/>
      <sheetName val="SO 15 - RD_STRED KPL"/>
      <sheetName val="SO 16 - RD_PRAVY KPL"/>
      <sheetName val="SO 17 - RD_PRAVY KPL"/>
      <sheetName val="SO 18 - RD_STRED KPL"/>
      <sheetName val="SO 19 - RD_LEVY KPL"/>
      <sheetName val="Pokyny pro vyplnění"/>
    </sheetNames>
    <sheetDataSet>
      <sheetData sheetId="0">
        <row r="6">
          <cell r="K6" t="str">
            <v>Kopretinové bydlení Nemilany</v>
          </cell>
        </row>
        <row r="8">
          <cell r="AN8" t="str">
            <v>23.11.2020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C7FBF-15C2-4933-B356-468705D9BC4F}">
  <dimension ref="A1:BR97"/>
  <sheetViews>
    <sheetView tabSelected="1" workbookViewId="0">
      <selection activeCell="I97" sqref="I97"/>
    </sheetView>
  </sheetViews>
  <sheetFormatPr defaultRowHeight="13.5" x14ac:dyDescent="0.3"/>
  <cols>
    <col min="1" max="1" width="7.140625" style="7" customWidth="1"/>
    <col min="2" max="2" width="1.42578125" style="7" customWidth="1"/>
    <col min="3" max="3" width="3.5703125" style="7" customWidth="1"/>
    <col min="4" max="4" width="3.7109375" style="7" customWidth="1"/>
    <col min="5" max="5" width="14.7109375" style="7" customWidth="1"/>
    <col min="6" max="6" width="64.28515625" style="7" customWidth="1"/>
    <col min="7" max="7" width="7.42578125" style="7" customWidth="1"/>
    <col min="8" max="8" width="9.5703125" style="7" customWidth="1"/>
    <col min="9" max="9" width="10.85546875" style="7" customWidth="1"/>
    <col min="10" max="10" width="20.140625" style="7" customWidth="1"/>
    <col min="11" max="11" width="13.28515625" style="7" customWidth="1"/>
    <col min="12" max="12" width="9.140625" style="7"/>
    <col min="13" max="18" width="8" style="7" hidden="1" customWidth="1"/>
    <col min="19" max="19" width="7" style="7" hidden="1" customWidth="1"/>
    <col min="20" max="20" width="25.42578125" style="7" hidden="1" customWidth="1"/>
    <col min="21" max="21" width="14" style="7" hidden="1" customWidth="1"/>
    <col min="22" max="22" width="10.5703125" style="7" customWidth="1"/>
    <col min="23" max="23" width="14" style="7" customWidth="1"/>
    <col min="24" max="24" width="10.5703125" style="7" customWidth="1"/>
    <col min="25" max="25" width="12.85546875" style="7" customWidth="1"/>
    <col min="26" max="26" width="9.42578125" style="7" customWidth="1"/>
    <col min="27" max="27" width="12.85546875" style="7" customWidth="1"/>
    <col min="28" max="28" width="14" style="7" customWidth="1"/>
    <col min="29" max="29" width="9.42578125" style="7" customWidth="1"/>
    <col min="30" max="30" width="12.85546875" style="7" customWidth="1"/>
    <col min="31" max="31" width="14" style="7" customWidth="1"/>
    <col min="32" max="43" width="9.140625" style="7"/>
    <col min="44" max="65" width="8" style="7" hidden="1" customWidth="1"/>
    <col min="66" max="256" width="9.140625" style="7"/>
    <col min="257" max="257" width="7.140625" style="7" customWidth="1"/>
    <col min="258" max="258" width="1.42578125" style="7" customWidth="1"/>
    <col min="259" max="259" width="3.5703125" style="7" customWidth="1"/>
    <col min="260" max="260" width="3.7109375" style="7" customWidth="1"/>
    <col min="261" max="261" width="14.7109375" style="7" customWidth="1"/>
    <col min="262" max="262" width="64.28515625" style="7" customWidth="1"/>
    <col min="263" max="263" width="7.42578125" style="7" customWidth="1"/>
    <col min="264" max="264" width="9.5703125" style="7" customWidth="1"/>
    <col min="265" max="265" width="10.85546875" style="7" customWidth="1"/>
    <col min="266" max="266" width="20.140625" style="7" customWidth="1"/>
    <col min="267" max="267" width="13.28515625" style="7" customWidth="1"/>
    <col min="268" max="268" width="9.140625" style="7"/>
    <col min="269" max="277" width="0" style="7" hidden="1" customWidth="1"/>
    <col min="278" max="278" width="10.5703125" style="7" customWidth="1"/>
    <col min="279" max="279" width="14" style="7" customWidth="1"/>
    <col min="280" max="280" width="10.5703125" style="7" customWidth="1"/>
    <col min="281" max="281" width="12.85546875" style="7" customWidth="1"/>
    <col min="282" max="282" width="9.42578125" style="7" customWidth="1"/>
    <col min="283" max="283" width="12.85546875" style="7" customWidth="1"/>
    <col min="284" max="284" width="14" style="7" customWidth="1"/>
    <col min="285" max="285" width="9.42578125" style="7" customWidth="1"/>
    <col min="286" max="286" width="12.85546875" style="7" customWidth="1"/>
    <col min="287" max="287" width="14" style="7" customWidth="1"/>
    <col min="288" max="299" width="9.140625" style="7"/>
    <col min="300" max="321" width="0" style="7" hidden="1" customWidth="1"/>
    <col min="322" max="512" width="9.140625" style="7"/>
    <col min="513" max="513" width="7.140625" style="7" customWidth="1"/>
    <col min="514" max="514" width="1.42578125" style="7" customWidth="1"/>
    <col min="515" max="515" width="3.5703125" style="7" customWidth="1"/>
    <col min="516" max="516" width="3.7109375" style="7" customWidth="1"/>
    <col min="517" max="517" width="14.7109375" style="7" customWidth="1"/>
    <col min="518" max="518" width="64.28515625" style="7" customWidth="1"/>
    <col min="519" max="519" width="7.42578125" style="7" customWidth="1"/>
    <col min="520" max="520" width="9.5703125" style="7" customWidth="1"/>
    <col min="521" max="521" width="10.85546875" style="7" customWidth="1"/>
    <col min="522" max="522" width="20.140625" style="7" customWidth="1"/>
    <col min="523" max="523" width="13.28515625" style="7" customWidth="1"/>
    <col min="524" max="524" width="9.140625" style="7"/>
    <col min="525" max="533" width="0" style="7" hidden="1" customWidth="1"/>
    <col min="534" max="534" width="10.5703125" style="7" customWidth="1"/>
    <col min="535" max="535" width="14" style="7" customWidth="1"/>
    <col min="536" max="536" width="10.5703125" style="7" customWidth="1"/>
    <col min="537" max="537" width="12.85546875" style="7" customWidth="1"/>
    <col min="538" max="538" width="9.42578125" style="7" customWidth="1"/>
    <col min="539" max="539" width="12.85546875" style="7" customWidth="1"/>
    <col min="540" max="540" width="14" style="7" customWidth="1"/>
    <col min="541" max="541" width="9.42578125" style="7" customWidth="1"/>
    <col min="542" max="542" width="12.85546875" style="7" customWidth="1"/>
    <col min="543" max="543" width="14" style="7" customWidth="1"/>
    <col min="544" max="555" width="9.140625" style="7"/>
    <col min="556" max="577" width="0" style="7" hidden="1" customWidth="1"/>
    <col min="578" max="768" width="9.140625" style="7"/>
    <col min="769" max="769" width="7.140625" style="7" customWidth="1"/>
    <col min="770" max="770" width="1.42578125" style="7" customWidth="1"/>
    <col min="771" max="771" width="3.5703125" style="7" customWidth="1"/>
    <col min="772" max="772" width="3.7109375" style="7" customWidth="1"/>
    <col min="773" max="773" width="14.7109375" style="7" customWidth="1"/>
    <col min="774" max="774" width="64.28515625" style="7" customWidth="1"/>
    <col min="775" max="775" width="7.42578125" style="7" customWidth="1"/>
    <col min="776" max="776" width="9.5703125" style="7" customWidth="1"/>
    <col min="777" max="777" width="10.85546875" style="7" customWidth="1"/>
    <col min="778" max="778" width="20.140625" style="7" customWidth="1"/>
    <col min="779" max="779" width="13.28515625" style="7" customWidth="1"/>
    <col min="780" max="780" width="9.140625" style="7"/>
    <col min="781" max="789" width="0" style="7" hidden="1" customWidth="1"/>
    <col min="790" max="790" width="10.5703125" style="7" customWidth="1"/>
    <col min="791" max="791" width="14" style="7" customWidth="1"/>
    <col min="792" max="792" width="10.5703125" style="7" customWidth="1"/>
    <col min="793" max="793" width="12.85546875" style="7" customWidth="1"/>
    <col min="794" max="794" width="9.42578125" style="7" customWidth="1"/>
    <col min="795" max="795" width="12.85546875" style="7" customWidth="1"/>
    <col min="796" max="796" width="14" style="7" customWidth="1"/>
    <col min="797" max="797" width="9.42578125" style="7" customWidth="1"/>
    <col min="798" max="798" width="12.85546875" style="7" customWidth="1"/>
    <col min="799" max="799" width="14" style="7" customWidth="1"/>
    <col min="800" max="811" width="9.140625" style="7"/>
    <col min="812" max="833" width="0" style="7" hidden="1" customWidth="1"/>
    <col min="834" max="1024" width="9.140625" style="7"/>
    <col min="1025" max="1025" width="7.140625" style="7" customWidth="1"/>
    <col min="1026" max="1026" width="1.42578125" style="7" customWidth="1"/>
    <col min="1027" max="1027" width="3.5703125" style="7" customWidth="1"/>
    <col min="1028" max="1028" width="3.7109375" style="7" customWidth="1"/>
    <col min="1029" max="1029" width="14.7109375" style="7" customWidth="1"/>
    <col min="1030" max="1030" width="64.28515625" style="7" customWidth="1"/>
    <col min="1031" max="1031" width="7.42578125" style="7" customWidth="1"/>
    <col min="1032" max="1032" width="9.5703125" style="7" customWidth="1"/>
    <col min="1033" max="1033" width="10.85546875" style="7" customWidth="1"/>
    <col min="1034" max="1034" width="20.140625" style="7" customWidth="1"/>
    <col min="1035" max="1035" width="13.28515625" style="7" customWidth="1"/>
    <col min="1036" max="1036" width="9.140625" style="7"/>
    <col min="1037" max="1045" width="0" style="7" hidden="1" customWidth="1"/>
    <col min="1046" max="1046" width="10.5703125" style="7" customWidth="1"/>
    <col min="1047" max="1047" width="14" style="7" customWidth="1"/>
    <col min="1048" max="1048" width="10.5703125" style="7" customWidth="1"/>
    <col min="1049" max="1049" width="12.85546875" style="7" customWidth="1"/>
    <col min="1050" max="1050" width="9.42578125" style="7" customWidth="1"/>
    <col min="1051" max="1051" width="12.85546875" style="7" customWidth="1"/>
    <col min="1052" max="1052" width="14" style="7" customWidth="1"/>
    <col min="1053" max="1053" width="9.42578125" style="7" customWidth="1"/>
    <col min="1054" max="1054" width="12.85546875" style="7" customWidth="1"/>
    <col min="1055" max="1055" width="14" style="7" customWidth="1"/>
    <col min="1056" max="1067" width="9.140625" style="7"/>
    <col min="1068" max="1089" width="0" style="7" hidden="1" customWidth="1"/>
    <col min="1090" max="1280" width="9.140625" style="7"/>
    <col min="1281" max="1281" width="7.140625" style="7" customWidth="1"/>
    <col min="1282" max="1282" width="1.42578125" style="7" customWidth="1"/>
    <col min="1283" max="1283" width="3.5703125" style="7" customWidth="1"/>
    <col min="1284" max="1284" width="3.7109375" style="7" customWidth="1"/>
    <col min="1285" max="1285" width="14.7109375" style="7" customWidth="1"/>
    <col min="1286" max="1286" width="64.28515625" style="7" customWidth="1"/>
    <col min="1287" max="1287" width="7.42578125" style="7" customWidth="1"/>
    <col min="1288" max="1288" width="9.5703125" style="7" customWidth="1"/>
    <col min="1289" max="1289" width="10.85546875" style="7" customWidth="1"/>
    <col min="1290" max="1290" width="20.140625" style="7" customWidth="1"/>
    <col min="1291" max="1291" width="13.28515625" style="7" customWidth="1"/>
    <col min="1292" max="1292" width="9.140625" style="7"/>
    <col min="1293" max="1301" width="0" style="7" hidden="1" customWidth="1"/>
    <col min="1302" max="1302" width="10.5703125" style="7" customWidth="1"/>
    <col min="1303" max="1303" width="14" style="7" customWidth="1"/>
    <col min="1304" max="1304" width="10.5703125" style="7" customWidth="1"/>
    <col min="1305" max="1305" width="12.85546875" style="7" customWidth="1"/>
    <col min="1306" max="1306" width="9.42578125" style="7" customWidth="1"/>
    <col min="1307" max="1307" width="12.85546875" style="7" customWidth="1"/>
    <col min="1308" max="1308" width="14" style="7" customWidth="1"/>
    <col min="1309" max="1309" width="9.42578125" style="7" customWidth="1"/>
    <col min="1310" max="1310" width="12.85546875" style="7" customWidth="1"/>
    <col min="1311" max="1311" width="14" style="7" customWidth="1"/>
    <col min="1312" max="1323" width="9.140625" style="7"/>
    <col min="1324" max="1345" width="0" style="7" hidden="1" customWidth="1"/>
    <col min="1346" max="1536" width="9.140625" style="7"/>
    <col min="1537" max="1537" width="7.140625" style="7" customWidth="1"/>
    <col min="1538" max="1538" width="1.42578125" style="7" customWidth="1"/>
    <col min="1539" max="1539" width="3.5703125" style="7" customWidth="1"/>
    <col min="1540" max="1540" width="3.7109375" style="7" customWidth="1"/>
    <col min="1541" max="1541" width="14.7109375" style="7" customWidth="1"/>
    <col min="1542" max="1542" width="64.28515625" style="7" customWidth="1"/>
    <col min="1543" max="1543" width="7.42578125" style="7" customWidth="1"/>
    <col min="1544" max="1544" width="9.5703125" style="7" customWidth="1"/>
    <col min="1545" max="1545" width="10.85546875" style="7" customWidth="1"/>
    <col min="1546" max="1546" width="20.140625" style="7" customWidth="1"/>
    <col min="1547" max="1547" width="13.28515625" style="7" customWidth="1"/>
    <col min="1548" max="1548" width="9.140625" style="7"/>
    <col min="1549" max="1557" width="0" style="7" hidden="1" customWidth="1"/>
    <col min="1558" max="1558" width="10.5703125" style="7" customWidth="1"/>
    <col min="1559" max="1559" width="14" style="7" customWidth="1"/>
    <col min="1560" max="1560" width="10.5703125" style="7" customWidth="1"/>
    <col min="1561" max="1561" width="12.85546875" style="7" customWidth="1"/>
    <col min="1562" max="1562" width="9.42578125" style="7" customWidth="1"/>
    <col min="1563" max="1563" width="12.85546875" style="7" customWidth="1"/>
    <col min="1564" max="1564" width="14" style="7" customWidth="1"/>
    <col min="1565" max="1565" width="9.42578125" style="7" customWidth="1"/>
    <col min="1566" max="1566" width="12.85546875" style="7" customWidth="1"/>
    <col min="1567" max="1567" width="14" style="7" customWidth="1"/>
    <col min="1568" max="1579" width="9.140625" style="7"/>
    <col min="1580" max="1601" width="0" style="7" hidden="1" customWidth="1"/>
    <col min="1602" max="1792" width="9.140625" style="7"/>
    <col min="1793" max="1793" width="7.140625" style="7" customWidth="1"/>
    <col min="1794" max="1794" width="1.42578125" style="7" customWidth="1"/>
    <col min="1795" max="1795" width="3.5703125" style="7" customWidth="1"/>
    <col min="1796" max="1796" width="3.7109375" style="7" customWidth="1"/>
    <col min="1797" max="1797" width="14.7109375" style="7" customWidth="1"/>
    <col min="1798" max="1798" width="64.28515625" style="7" customWidth="1"/>
    <col min="1799" max="1799" width="7.42578125" style="7" customWidth="1"/>
    <col min="1800" max="1800" width="9.5703125" style="7" customWidth="1"/>
    <col min="1801" max="1801" width="10.85546875" style="7" customWidth="1"/>
    <col min="1802" max="1802" width="20.140625" style="7" customWidth="1"/>
    <col min="1803" max="1803" width="13.28515625" style="7" customWidth="1"/>
    <col min="1804" max="1804" width="9.140625" style="7"/>
    <col min="1805" max="1813" width="0" style="7" hidden="1" customWidth="1"/>
    <col min="1814" max="1814" width="10.5703125" style="7" customWidth="1"/>
    <col min="1815" max="1815" width="14" style="7" customWidth="1"/>
    <col min="1816" max="1816" width="10.5703125" style="7" customWidth="1"/>
    <col min="1817" max="1817" width="12.85546875" style="7" customWidth="1"/>
    <col min="1818" max="1818" width="9.42578125" style="7" customWidth="1"/>
    <col min="1819" max="1819" width="12.85546875" style="7" customWidth="1"/>
    <col min="1820" max="1820" width="14" style="7" customWidth="1"/>
    <col min="1821" max="1821" width="9.42578125" style="7" customWidth="1"/>
    <col min="1822" max="1822" width="12.85546875" style="7" customWidth="1"/>
    <col min="1823" max="1823" width="14" style="7" customWidth="1"/>
    <col min="1824" max="1835" width="9.140625" style="7"/>
    <col min="1836" max="1857" width="0" style="7" hidden="1" customWidth="1"/>
    <col min="1858" max="2048" width="9.140625" style="7"/>
    <col min="2049" max="2049" width="7.140625" style="7" customWidth="1"/>
    <col min="2050" max="2050" width="1.42578125" style="7" customWidth="1"/>
    <col min="2051" max="2051" width="3.5703125" style="7" customWidth="1"/>
    <col min="2052" max="2052" width="3.7109375" style="7" customWidth="1"/>
    <col min="2053" max="2053" width="14.7109375" style="7" customWidth="1"/>
    <col min="2054" max="2054" width="64.28515625" style="7" customWidth="1"/>
    <col min="2055" max="2055" width="7.42578125" style="7" customWidth="1"/>
    <col min="2056" max="2056" width="9.5703125" style="7" customWidth="1"/>
    <col min="2057" max="2057" width="10.85546875" style="7" customWidth="1"/>
    <col min="2058" max="2058" width="20.140625" style="7" customWidth="1"/>
    <col min="2059" max="2059" width="13.28515625" style="7" customWidth="1"/>
    <col min="2060" max="2060" width="9.140625" style="7"/>
    <col min="2061" max="2069" width="0" style="7" hidden="1" customWidth="1"/>
    <col min="2070" max="2070" width="10.5703125" style="7" customWidth="1"/>
    <col min="2071" max="2071" width="14" style="7" customWidth="1"/>
    <col min="2072" max="2072" width="10.5703125" style="7" customWidth="1"/>
    <col min="2073" max="2073" width="12.85546875" style="7" customWidth="1"/>
    <col min="2074" max="2074" width="9.42578125" style="7" customWidth="1"/>
    <col min="2075" max="2075" width="12.85546875" style="7" customWidth="1"/>
    <col min="2076" max="2076" width="14" style="7" customWidth="1"/>
    <col min="2077" max="2077" width="9.42578125" style="7" customWidth="1"/>
    <col min="2078" max="2078" width="12.85546875" style="7" customWidth="1"/>
    <col min="2079" max="2079" width="14" style="7" customWidth="1"/>
    <col min="2080" max="2091" width="9.140625" style="7"/>
    <col min="2092" max="2113" width="0" style="7" hidden="1" customWidth="1"/>
    <col min="2114" max="2304" width="9.140625" style="7"/>
    <col min="2305" max="2305" width="7.140625" style="7" customWidth="1"/>
    <col min="2306" max="2306" width="1.42578125" style="7" customWidth="1"/>
    <col min="2307" max="2307" width="3.5703125" style="7" customWidth="1"/>
    <col min="2308" max="2308" width="3.7109375" style="7" customWidth="1"/>
    <col min="2309" max="2309" width="14.7109375" style="7" customWidth="1"/>
    <col min="2310" max="2310" width="64.28515625" style="7" customWidth="1"/>
    <col min="2311" max="2311" width="7.42578125" style="7" customWidth="1"/>
    <col min="2312" max="2312" width="9.5703125" style="7" customWidth="1"/>
    <col min="2313" max="2313" width="10.85546875" style="7" customWidth="1"/>
    <col min="2314" max="2314" width="20.140625" style="7" customWidth="1"/>
    <col min="2315" max="2315" width="13.28515625" style="7" customWidth="1"/>
    <col min="2316" max="2316" width="9.140625" style="7"/>
    <col min="2317" max="2325" width="0" style="7" hidden="1" customWidth="1"/>
    <col min="2326" max="2326" width="10.5703125" style="7" customWidth="1"/>
    <col min="2327" max="2327" width="14" style="7" customWidth="1"/>
    <col min="2328" max="2328" width="10.5703125" style="7" customWidth="1"/>
    <col min="2329" max="2329" width="12.85546875" style="7" customWidth="1"/>
    <col min="2330" max="2330" width="9.42578125" style="7" customWidth="1"/>
    <col min="2331" max="2331" width="12.85546875" style="7" customWidth="1"/>
    <col min="2332" max="2332" width="14" style="7" customWidth="1"/>
    <col min="2333" max="2333" width="9.42578125" style="7" customWidth="1"/>
    <col min="2334" max="2334" width="12.85546875" style="7" customWidth="1"/>
    <col min="2335" max="2335" width="14" style="7" customWidth="1"/>
    <col min="2336" max="2347" width="9.140625" style="7"/>
    <col min="2348" max="2369" width="0" style="7" hidden="1" customWidth="1"/>
    <col min="2370" max="2560" width="9.140625" style="7"/>
    <col min="2561" max="2561" width="7.140625" style="7" customWidth="1"/>
    <col min="2562" max="2562" width="1.42578125" style="7" customWidth="1"/>
    <col min="2563" max="2563" width="3.5703125" style="7" customWidth="1"/>
    <col min="2564" max="2564" width="3.7109375" style="7" customWidth="1"/>
    <col min="2565" max="2565" width="14.7109375" style="7" customWidth="1"/>
    <col min="2566" max="2566" width="64.28515625" style="7" customWidth="1"/>
    <col min="2567" max="2567" width="7.42578125" style="7" customWidth="1"/>
    <col min="2568" max="2568" width="9.5703125" style="7" customWidth="1"/>
    <col min="2569" max="2569" width="10.85546875" style="7" customWidth="1"/>
    <col min="2570" max="2570" width="20.140625" style="7" customWidth="1"/>
    <col min="2571" max="2571" width="13.28515625" style="7" customWidth="1"/>
    <col min="2572" max="2572" width="9.140625" style="7"/>
    <col min="2573" max="2581" width="0" style="7" hidden="1" customWidth="1"/>
    <col min="2582" max="2582" width="10.5703125" style="7" customWidth="1"/>
    <col min="2583" max="2583" width="14" style="7" customWidth="1"/>
    <col min="2584" max="2584" width="10.5703125" style="7" customWidth="1"/>
    <col min="2585" max="2585" width="12.85546875" style="7" customWidth="1"/>
    <col min="2586" max="2586" width="9.42578125" style="7" customWidth="1"/>
    <col min="2587" max="2587" width="12.85546875" style="7" customWidth="1"/>
    <col min="2588" max="2588" width="14" style="7" customWidth="1"/>
    <col min="2589" max="2589" width="9.42578125" style="7" customWidth="1"/>
    <col min="2590" max="2590" width="12.85546875" style="7" customWidth="1"/>
    <col min="2591" max="2591" width="14" style="7" customWidth="1"/>
    <col min="2592" max="2603" width="9.140625" style="7"/>
    <col min="2604" max="2625" width="0" style="7" hidden="1" customWidth="1"/>
    <col min="2626" max="2816" width="9.140625" style="7"/>
    <col min="2817" max="2817" width="7.140625" style="7" customWidth="1"/>
    <col min="2818" max="2818" width="1.42578125" style="7" customWidth="1"/>
    <col min="2819" max="2819" width="3.5703125" style="7" customWidth="1"/>
    <col min="2820" max="2820" width="3.7109375" style="7" customWidth="1"/>
    <col min="2821" max="2821" width="14.7109375" style="7" customWidth="1"/>
    <col min="2822" max="2822" width="64.28515625" style="7" customWidth="1"/>
    <col min="2823" max="2823" width="7.42578125" style="7" customWidth="1"/>
    <col min="2824" max="2824" width="9.5703125" style="7" customWidth="1"/>
    <col min="2825" max="2825" width="10.85546875" style="7" customWidth="1"/>
    <col min="2826" max="2826" width="20.140625" style="7" customWidth="1"/>
    <col min="2827" max="2827" width="13.28515625" style="7" customWidth="1"/>
    <col min="2828" max="2828" width="9.140625" style="7"/>
    <col min="2829" max="2837" width="0" style="7" hidden="1" customWidth="1"/>
    <col min="2838" max="2838" width="10.5703125" style="7" customWidth="1"/>
    <col min="2839" max="2839" width="14" style="7" customWidth="1"/>
    <col min="2840" max="2840" width="10.5703125" style="7" customWidth="1"/>
    <col min="2841" max="2841" width="12.85546875" style="7" customWidth="1"/>
    <col min="2842" max="2842" width="9.42578125" style="7" customWidth="1"/>
    <col min="2843" max="2843" width="12.85546875" style="7" customWidth="1"/>
    <col min="2844" max="2844" width="14" style="7" customWidth="1"/>
    <col min="2845" max="2845" width="9.42578125" style="7" customWidth="1"/>
    <col min="2846" max="2846" width="12.85546875" style="7" customWidth="1"/>
    <col min="2847" max="2847" width="14" style="7" customWidth="1"/>
    <col min="2848" max="2859" width="9.140625" style="7"/>
    <col min="2860" max="2881" width="0" style="7" hidden="1" customWidth="1"/>
    <col min="2882" max="3072" width="9.140625" style="7"/>
    <col min="3073" max="3073" width="7.140625" style="7" customWidth="1"/>
    <col min="3074" max="3074" width="1.42578125" style="7" customWidth="1"/>
    <col min="3075" max="3075" width="3.5703125" style="7" customWidth="1"/>
    <col min="3076" max="3076" width="3.7109375" style="7" customWidth="1"/>
    <col min="3077" max="3077" width="14.7109375" style="7" customWidth="1"/>
    <col min="3078" max="3078" width="64.28515625" style="7" customWidth="1"/>
    <col min="3079" max="3079" width="7.42578125" style="7" customWidth="1"/>
    <col min="3080" max="3080" width="9.5703125" style="7" customWidth="1"/>
    <col min="3081" max="3081" width="10.85546875" style="7" customWidth="1"/>
    <col min="3082" max="3082" width="20.140625" style="7" customWidth="1"/>
    <col min="3083" max="3083" width="13.28515625" style="7" customWidth="1"/>
    <col min="3084" max="3084" width="9.140625" style="7"/>
    <col min="3085" max="3093" width="0" style="7" hidden="1" customWidth="1"/>
    <col min="3094" max="3094" width="10.5703125" style="7" customWidth="1"/>
    <col min="3095" max="3095" width="14" style="7" customWidth="1"/>
    <col min="3096" max="3096" width="10.5703125" style="7" customWidth="1"/>
    <col min="3097" max="3097" width="12.85546875" style="7" customWidth="1"/>
    <col min="3098" max="3098" width="9.42578125" style="7" customWidth="1"/>
    <col min="3099" max="3099" width="12.85546875" style="7" customWidth="1"/>
    <col min="3100" max="3100" width="14" style="7" customWidth="1"/>
    <col min="3101" max="3101" width="9.42578125" style="7" customWidth="1"/>
    <col min="3102" max="3102" width="12.85546875" style="7" customWidth="1"/>
    <col min="3103" max="3103" width="14" style="7" customWidth="1"/>
    <col min="3104" max="3115" width="9.140625" style="7"/>
    <col min="3116" max="3137" width="0" style="7" hidden="1" customWidth="1"/>
    <col min="3138" max="3328" width="9.140625" style="7"/>
    <col min="3329" max="3329" width="7.140625" style="7" customWidth="1"/>
    <col min="3330" max="3330" width="1.42578125" style="7" customWidth="1"/>
    <col min="3331" max="3331" width="3.5703125" style="7" customWidth="1"/>
    <col min="3332" max="3332" width="3.7109375" style="7" customWidth="1"/>
    <col min="3333" max="3333" width="14.7109375" style="7" customWidth="1"/>
    <col min="3334" max="3334" width="64.28515625" style="7" customWidth="1"/>
    <col min="3335" max="3335" width="7.42578125" style="7" customWidth="1"/>
    <col min="3336" max="3336" width="9.5703125" style="7" customWidth="1"/>
    <col min="3337" max="3337" width="10.85546875" style="7" customWidth="1"/>
    <col min="3338" max="3338" width="20.140625" style="7" customWidth="1"/>
    <col min="3339" max="3339" width="13.28515625" style="7" customWidth="1"/>
    <col min="3340" max="3340" width="9.140625" style="7"/>
    <col min="3341" max="3349" width="0" style="7" hidden="1" customWidth="1"/>
    <col min="3350" max="3350" width="10.5703125" style="7" customWidth="1"/>
    <col min="3351" max="3351" width="14" style="7" customWidth="1"/>
    <col min="3352" max="3352" width="10.5703125" style="7" customWidth="1"/>
    <col min="3353" max="3353" width="12.85546875" style="7" customWidth="1"/>
    <col min="3354" max="3354" width="9.42578125" style="7" customWidth="1"/>
    <col min="3355" max="3355" width="12.85546875" style="7" customWidth="1"/>
    <col min="3356" max="3356" width="14" style="7" customWidth="1"/>
    <col min="3357" max="3357" width="9.42578125" style="7" customWidth="1"/>
    <col min="3358" max="3358" width="12.85546875" style="7" customWidth="1"/>
    <col min="3359" max="3359" width="14" style="7" customWidth="1"/>
    <col min="3360" max="3371" width="9.140625" style="7"/>
    <col min="3372" max="3393" width="0" style="7" hidden="1" customWidth="1"/>
    <col min="3394" max="3584" width="9.140625" style="7"/>
    <col min="3585" max="3585" width="7.140625" style="7" customWidth="1"/>
    <col min="3586" max="3586" width="1.42578125" style="7" customWidth="1"/>
    <col min="3587" max="3587" width="3.5703125" style="7" customWidth="1"/>
    <col min="3588" max="3588" width="3.7109375" style="7" customWidth="1"/>
    <col min="3589" max="3589" width="14.7109375" style="7" customWidth="1"/>
    <col min="3590" max="3590" width="64.28515625" style="7" customWidth="1"/>
    <col min="3591" max="3591" width="7.42578125" style="7" customWidth="1"/>
    <col min="3592" max="3592" width="9.5703125" style="7" customWidth="1"/>
    <col min="3593" max="3593" width="10.85546875" style="7" customWidth="1"/>
    <col min="3594" max="3594" width="20.140625" style="7" customWidth="1"/>
    <col min="3595" max="3595" width="13.28515625" style="7" customWidth="1"/>
    <col min="3596" max="3596" width="9.140625" style="7"/>
    <col min="3597" max="3605" width="0" style="7" hidden="1" customWidth="1"/>
    <col min="3606" max="3606" width="10.5703125" style="7" customWidth="1"/>
    <col min="3607" max="3607" width="14" style="7" customWidth="1"/>
    <col min="3608" max="3608" width="10.5703125" style="7" customWidth="1"/>
    <col min="3609" max="3609" width="12.85546875" style="7" customWidth="1"/>
    <col min="3610" max="3610" width="9.42578125" style="7" customWidth="1"/>
    <col min="3611" max="3611" width="12.85546875" style="7" customWidth="1"/>
    <col min="3612" max="3612" width="14" style="7" customWidth="1"/>
    <col min="3613" max="3613" width="9.42578125" style="7" customWidth="1"/>
    <col min="3614" max="3614" width="12.85546875" style="7" customWidth="1"/>
    <col min="3615" max="3615" width="14" style="7" customWidth="1"/>
    <col min="3616" max="3627" width="9.140625" style="7"/>
    <col min="3628" max="3649" width="0" style="7" hidden="1" customWidth="1"/>
    <col min="3650" max="3840" width="9.140625" style="7"/>
    <col min="3841" max="3841" width="7.140625" style="7" customWidth="1"/>
    <col min="3842" max="3842" width="1.42578125" style="7" customWidth="1"/>
    <col min="3843" max="3843" width="3.5703125" style="7" customWidth="1"/>
    <col min="3844" max="3844" width="3.7109375" style="7" customWidth="1"/>
    <col min="3845" max="3845" width="14.7109375" style="7" customWidth="1"/>
    <col min="3846" max="3846" width="64.28515625" style="7" customWidth="1"/>
    <col min="3847" max="3847" width="7.42578125" style="7" customWidth="1"/>
    <col min="3848" max="3848" width="9.5703125" style="7" customWidth="1"/>
    <col min="3849" max="3849" width="10.85546875" style="7" customWidth="1"/>
    <col min="3850" max="3850" width="20.140625" style="7" customWidth="1"/>
    <col min="3851" max="3851" width="13.28515625" style="7" customWidth="1"/>
    <col min="3852" max="3852" width="9.140625" style="7"/>
    <col min="3853" max="3861" width="0" style="7" hidden="1" customWidth="1"/>
    <col min="3862" max="3862" width="10.5703125" style="7" customWidth="1"/>
    <col min="3863" max="3863" width="14" style="7" customWidth="1"/>
    <col min="3864" max="3864" width="10.5703125" style="7" customWidth="1"/>
    <col min="3865" max="3865" width="12.85546875" style="7" customWidth="1"/>
    <col min="3866" max="3866" width="9.42578125" style="7" customWidth="1"/>
    <col min="3867" max="3867" width="12.85546875" style="7" customWidth="1"/>
    <col min="3868" max="3868" width="14" style="7" customWidth="1"/>
    <col min="3869" max="3869" width="9.42578125" style="7" customWidth="1"/>
    <col min="3870" max="3870" width="12.85546875" style="7" customWidth="1"/>
    <col min="3871" max="3871" width="14" style="7" customWidth="1"/>
    <col min="3872" max="3883" width="9.140625" style="7"/>
    <col min="3884" max="3905" width="0" style="7" hidden="1" customWidth="1"/>
    <col min="3906" max="4096" width="9.140625" style="7"/>
    <col min="4097" max="4097" width="7.140625" style="7" customWidth="1"/>
    <col min="4098" max="4098" width="1.42578125" style="7" customWidth="1"/>
    <col min="4099" max="4099" width="3.5703125" style="7" customWidth="1"/>
    <col min="4100" max="4100" width="3.7109375" style="7" customWidth="1"/>
    <col min="4101" max="4101" width="14.7109375" style="7" customWidth="1"/>
    <col min="4102" max="4102" width="64.28515625" style="7" customWidth="1"/>
    <col min="4103" max="4103" width="7.42578125" style="7" customWidth="1"/>
    <col min="4104" max="4104" width="9.5703125" style="7" customWidth="1"/>
    <col min="4105" max="4105" width="10.85546875" style="7" customWidth="1"/>
    <col min="4106" max="4106" width="20.140625" style="7" customWidth="1"/>
    <col min="4107" max="4107" width="13.28515625" style="7" customWidth="1"/>
    <col min="4108" max="4108" width="9.140625" style="7"/>
    <col min="4109" max="4117" width="0" style="7" hidden="1" customWidth="1"/>
    <col min="4118" max="4118" width="10.5703125" style="7" customWidth="1"/>
    <col min="4119" max="4119" width="14" style="7" customWidth="1"/>
    <col min="4120" max="4120" width="10.5703125" style="7" customWidth="1"/>
    <col min="4121" max="4121" width="12.85546875" style="7" customWidth="1"/>
    <col min="4122" max="4122" width="9.42578125" style="7" customWidth="1"/>
    <col min="4123" max="4123" width="12.85546875" style="7" customWidth="1"/>
    <col min="4124" max="4124" width="14" style="7" customWidth="1"/>
    <col min="4125" max="4125" width="9.42578125" style="7" customWidth="1"/>
    <col min="4126" max="4126" width="12.85546875" style="7" customWidth="1"/>
    <col min="4127" max="4127" width="14" style="7" customWidth="1"/>
    <col min="4128" max="4139" width="9.140625" style="7"/>
    <col min="4140" max="4161" width="0" style="7" hidden="1" customWidth="1"/>
    <col min="4162" max="4352" width="9.140625" style="7"/>
    <col min="4353" max="4353" width="7.140625" style="7" customWidth="1"/>
    <col min="4354" max="4354" width="1.42578125" style="7" customWidth="1"/>
    <col min="4355" max="4355" width="3.5703125" style="7" customWidth="1"/>
    <col min="4356" max="4356" width="3.7109375" style="7" customWidth="1"/>
    <col min="4357" max="4357" width="14.7109375" style="7" customWidth="1"/>
    <col min="4358" max="4358" width="64.28515625" style="7" customWidth="1"/>
    <col min="4359" max="4359" width="7.42578125" style="7" customWidth="1"/>
    <col min="4360" max="4360" width="9.5703125" style="7" customWidth="1"/>
    <col min="4361" max="4361" width="10.85546875" style="7" customWidth="1"/>
    <col min="4362" max="4362" width="20.140625" style="7" customWidth="1"/>
    <col min="4363" max="4363" width="13.28515625" style="7" customWidth="1"/>
    <col min="4364" max="4364" width="9.140625" style="7"/>
    <col min="4365" max="4373" width="0" style="7" hidden="1" customWidth="1"/>
    <col min="4374" max="4374" width="10.5703125" style="7" customWidth="1"/>
    <col min="4375" max="4375" width="14" style="7" customWidth="1"/>
    <col min="4376" max="4376" width="10.5703125" style="7" customWidth="1"/>
    <col min="4377" max="4377" width="12.85546875" style="7" customWidth="1"/>
    <col min="4378" max="4378" width="9.42578125" style="7" customWidth="1"/>
    <col min="4379" max="4379" width="12.85546875" style="7" customWidth="1"/>
    <col min="4380" max="4380" width="14" style="7" customWidth="1"/>
    <col min="4381" max="4381" width="9.42578125" style="7" customWidth="1"/>
    <col min="4382" max="4382" width="12.85546875" style="7" customWidth="1"/>
    <col min="4383" max="4383" width="14" style="7" customWidth="1"/>
    <col min="4384" max="4395" width="9.140625" style="7"/>
    <col min="4396" max="4417" width="0" style="7" hidden="1" customWidth="1"/>
    <col min="4418" max="4608" width="9.140625" style="7"/>
    <col min="4609" max="4609" width="7.140625" style="7" customWidth="1"/>
    <col min="4610" max="4610" width="1.42578125" style="7" customWidth="1"/>
    <col min="4611" max="4611" width="3.5703125" style="7" customWidth="1"/>
    <col min="4612" max="4612" width="3.7109375" style="7" customWidth="1"/>
    <col min="4613" max="4613" width="14.7109375" style="7" customWidth="1"/>
    <col min="4614" max="4614" width="64.28515625" style="7" customWidth="1"/>
    <col min="4615" max="4615" width="7.42578125" style="7" customWidth="1"/>
    <col min="4616" max="4616" width="9.5703125" style="7" customWidth="1"/>
    <col min="4617" max="4617" width="10.85546875" style="7" customWidth="1"/>
    <col min="4618" max="4618" width="20.140625" style="7" customWidth="1"/>
    <col min="4619" max="4619" width="13.28515625" style="7" customWidth="1"/>
    <col min="4620" max="4620" width="9.140625" style="7"/>
    <col min="4621" max="4629" width="0" style="7" hidden="1" customWidth="1"/>
    <col min="4630" max="4630" width="10.5703125" style="7" customWidth="1"/>
    <col min="4631" max="4631" width="14" style="7" customWidth="1"/>
    <col min="4632" max="4632" width="10.5703125" style="7" customWidth="1"/>
    <col min="4633" max="4633" width="12.85546875" style="7" customWidth="1"/>
    <col min="4634" max="4634" width="9.42578125" style="7" customWidth="1"/>
    <col min="4635" max="4635" width="12.85546875" style="7" customWidth="1"/>
    <col min="4636" max="4636" width="14" style="7" customWidth="1"/>
    <col min="4637" max="4637" width="9.42578125" style="7" customWidth="1"/>
    <col min="4638" max="4638" width="12.85546875" style="7" customWidth="1"/>
    <col min="4639" max="4639" width="14" style="7" customWidth="1"/>
    <col min="4640" max="4651" width="9.140625" style="7"/>
    <col min="4652" max="4673" width="0" style="7" hidden="1" customWidth="1"/>
    <col min="4674" max="4864" width="9.140625" style="7"/>
    <col min="4865" max="4865" width="7.140625" style="7" customWidth="1"/>
    <col min="4866" max="4866" width="1.42578125" style="7" customWidth="1"/>
    <col min="4867" max="4867" width="3.5703125" style="7" customWidth="1"/>
    <col min="4868" max="4868" width="3.7109375" style="7" customWidth="1"/>
    <col min="4869" max="4869" width="14.7109375" style="7" customWidth="1"/>
    <col min="4870" max="4870" width="64.28515625" style="7" customWidth="1"/>
    <col min="4871" max="4871" width="7.42578125" style="7" customWidth="1"/>
    <col min="4872" max="4872" width="9.5703125" style="7" customWidth="1"/>
    <col min="4873" max="4873" width="10.85546875" style="7" customWidth="1"/>
    <col min="4874" max="4874" width="20.140625" style="7" customWidth="1"/>
    <col min="4875" max="4875" width="13.28515625" style="7" customWidth="1"/>
    <col min="4876" max="4876" width="9.140625" style="7"/>
    <col min="4877" max="4885" width="0" style="7" hidden="1" customWidth="1"/>
    <col min="4886" max="4886" width="10.5703125" style="7" customWidth="1"/>
    <col min="4887" max="4887" width="14" style="7" customWidth="1"/>
    <col min="4888" max="4888" width="10.5703125" style="7" customWidth="1"/>
    <col min="4889" max="4889" width="12.85546875" style="7" customWidth="1"/>
    <col min="4890" max="4890" width="9.42578125" style="7" customWidth="1"/>
    <col min="4891" max="4891" width="12.85546875" style="7" customWidth="1"/>
    <col min="4892" max="4892" width="14" style="7" customWidth="1"/>
    <col min="4893" max="4893" width="9.42578125" style="7" customWidth="1"/>
    <col min="4894" max="4894" width="12.85546875" style="7" customWidth="1"/>
    <col min="4895" max="4895" width="14" style="7" customWidth="1"/>
    <col min="4896" max="4907" width="9.140625" style="7"/>
    <col min="4908" max="4929" width="0" style="7" hidden="1" customWidth="1"/>
    <col min="4930" max="5120" width="9.140625" style="7"/>
    <col min="5121" max="5121" width="7.140625" style="7" customWidth="1"/>
    <col min="5122" max="5122" width="1.42578125" style="7" customWidth="1"/>
    <col min="5123" max="5123" width="3.5703125" style="7" customWidth="1"/>
    <col min="5124" max="5124" width="3.7109375" style="7" customWidth="1"/>
    <col min="5125" max="5125" width="14.7109375" style="7" customWidth="1"/>
    <col min="5126" max="5126" width="64.28515625" style="7" customWidth="1"/>
    <col min="5127" max="5127" width="7.42578125" style="7" customWidth="1"/>
    <col min="5128" max="5128" width="9.5703125" style="7" customWidth="1"/>
    <col min="5129" max="5129" width="10.85546875" style="7" customWidth="1"/>
    <col min="5130" max="5130" width="20.140625" style="7" customWidth="1"/>
    <col min="5131" max="5131" width="13.28515625" style="7" customWidth="1"/>
    <col min="5132" max="5132" width="9.140625" style="7"/>
    <col min="5133" max="5141" width="0" style="7" hidden="1" customWidth="1"/>
    <col min="5142" max="5142" width="10.5703125" style="7" customWidth="1"/>
    <col min="5143" max="5143" width="14" style="7" customWidth="1"/>
    <col min="5144" max="5144" width="10.5703125" style="7" customWidth="1"/>
    <col min="5145" max="5145" width="12.85546875" style="7" customWidth="1"/>
    <col min="5146" max="5146" width="9.42578125" style="7" customWidth="1"/>
    <col min="5147" max="5147" width="12.85546875" style="7" customWidth="1"/>
    <col min="5148" max="5148" width="14" style="7" customWidth="1"/>
    <col min="5149" max="5149" width="9.42578125" style="7" customWidth="1"/>
    <col min="5150" max="5150" width="12.85546875" style="7" customWidth="1"/>
    <col min="5151" max="5151" width="14" style="7" customWidth="1"/>
    <col min="5152" max="5163" width="9.140625" style="7"/>
    <col min="5164" max="5185" width="0" style="7" hidden="1" customWidth="1"/>
    <col min="5186" max="5376" width="9.140625" style="7"/>
    <col min="5377" max="5377" width="7.140625" style="7" customWidth="1"/>
    <col min="5378" max="5378" width="1.42578125" style="7" customWidth="1"/>
    <col min="5379" max="5379" width="3.5703125" style="7" customWidth="1"/>
    <col min="5380" max="5380" width="3.7109375" style="7" customWidth="1"/>
    <col min="5381" max="5381" width="14.7109375" style="7" customWidth="1"/>
    <col min="5382" max="5382" width="64.28515625" style="7" customWidth="1"/>
    <col min="5383" max="5383" width="7.42578125" style="7" customWidth="1"/>
    <col min="5384" max="5384" width="9.5703125" style="7" customWidth="1"/>
    <col min="5385" max="5385" width="10.85546875" style="7" customWidth="1"/>
    <col min="5386" max="5386" width="20.140625" style="7" customWidth="1"/>
    <col min="5387" max="5387" width="13.28515625" style="7" customWidth="1"/>
    <col min="5388" max="5388" width="9.140625" style="7"/>
    <col min="5389" max="5397" width="0" style="7" hidden="1" customWidth="1"/>
    <col min="5398" max="5398" width="10.5703125" style="7" customWidth="1"/>
    <col min="5399" max="5399" width="14" style="7" customWidth="1"/>
    <col min="5400" max="5400" width="10.5703125" style="7" customWidth="1"/>
    <col min="5401" max="5401" width="12.85546875" style="7" customWidth="1"/>
    <col min="5402" max="5402" width="9.42578125" style="7" customWidth="1"/>
    <col min="5403" max="5403" width="12.85546875" style="7" customWidth="1"/>
    <col min="5404" max="5404" width="14" style="7" customWidth="1"/>
    <col min="5405" max="5405" width="9.42578125" style="7" customWidth="1"/>
    <col min="5406" max="5406" width="12.85546875" style="7" customWidth="1"/>
    <col min="5407" max="5407" width="14" style="7" customWidth="1"/>
    <col min="5408" max="5419" width="9.140625" style="7"/>
    <col min="5420" max="5441" width="0" style="7" hidden="1" customWidth="1"/>
    <col min="5442" max="5632" width="9.140625" style="7"/>
    <col min="5633" max="5633" width="7.140625" style="7" customWidth="1"/>
    <col min="5634" max="5634" width="1.42578125" style="7" customWidth="1"/>
    <col min="5635" max="5635" width="3.5703125" style="7" customWidth="1"/>
    <col min="5636" max="5636" width="3.7109375" style="7" customWidth="1"/>
    <col min="5637" max="5637" width="14.7109375" style="7" customWidth="1"/>
    <col min="5638" max="5638" width="64.28515625" style="7" customWidth="1"/>
    <col min="5639" max="5639" width="7.42578125" style="7" customWidth="1"/>
    <col min="5640" max="5640" width="9.5703125" style="7" customWidth="1"/>
    <col min="5641" max="5641" width="10.85546875" style="7" customWidth="1"/>
    <col min="5642" max="5642" width="20.140625" style="7" customWidth="1"/>
    <col min="5643" max="5643" width="13.28515625" style="7" customWidth="1"/>
    <col min="5644" max="5644" width="9.140625" style="7"/>
    <col min="5645" max="5653" width="0" style="7" hidden="1" customWidth="1"/>
    <col min="5654" max="5654" width="10.5703125" style="7" customWidth="1"/>
    <col min="5655" max="5655" width="14" style="7" customWidth="1"/>
    <col min="5656" max="5656" width="10.5703125" style="7" customWidth="1"/>
    <col min="5657" max="5657" width="12.85546875" style="7" customWidth="1"/>
    <col min="5658" max="5658" width="9.42578125" style="7" customWidth="1"/>
    <col min="5659" max="5659" width="12.85546875" style="7" customWidth="1"/>
    <col min="5660" max="5660" width="14" style="7" customWidth="1"/>
    <col min="5661" max="5661" width="9.42578125" style="7" customWidth="1"/>
    <col min="5662" max="5662" width="12.85546875" style="7" customWidth="1"/>
    <col min="5663" max="5663" width="14" style="7" customWidth="1"/>
    <col min="5664" max="5675" width="9.140625" style="7"/>
    <col min="5676" max="5697" width="0" style="7" hidden="1" customWidth="1"/>
    <col min="5698" max="5888" width="9.140625" style="7"/>
    <col min="5889" max="5889" width="7.140625" style="7" customWidth="1"/>
    <col min="5890" max="5890" width="1.42578125" style="7" customWidth="1"/>
    <col min="5891" max="5891" width="3.5703125" style="7" customWidth="1"/>
    <col min="5892" max="5892" width="3.7109375" style="7" customWidth="1"/>
    <col min="5893" max="5893" width="14.7109375" style="7" customWidth="1"/>
    <col min="5894" max="5894" width="64.28515625" style="7" customWidth="1"/>
    <col min="5895" max="5895" width="7.42578125" style="7" customWidth="1"/>
    <col min="5896" max="5896" width="9.5703125" style="7" customWidth="1"/>
    <col min="5897" max="5897" width="10.85546875" style="7" customWidth="1"/>
    <col min="5898" max="5898" width="20.140625" style="7" customWidth="1"/>
    <col min="5899" max="5899" width="13.28515625" style="7" customWidth="1"/>
    <col min="5900" max="5900" width="9.140625" style="7"/>
    <col min="5901" max="5909" width="0" style="7" hidden="1" customWidth="1"/>
    <col min="5910" max="5910" width="10.5703125" style="7" customWidth="1"/>
    <col min="5911" max="5911" width="14" style="7" customWidth="1"/>
    <col min="5912" max="5912" width="10.5703125" style="7" customWidth="1"/>
    <col min="5913" max="5913" width="12.85546875" style="7" customWidth="1"/>
    <col min="5914" max="5914" width="9.42578125" style="7" customWidth="1"/>
    <col min="5915" max="5915" width="12.85546875" style="7" customWidth="1"/>
    <col min="5916" max="5916" width="14" style="7" customWidth="1"/>
    <col min="5917" max="5917" width="9.42578125" style="7" customWidth="1"/>
    <col min="5918" max="5918" width="12.85546875" style="7" customWidth="1"/>
    <col min="5919" max="5919" width="14" style="7" customWidth="1"/>
    <col min="5920" max="5931" width="9.140625" style="7"/>
    <col min="5932" max="5953" width="0" style="7" hidden="1" customWidth="1"/>
    <col min="5954" max="6144" width="9.140625" style="7"/>
    <col min="6145" max="6145" width="7.140625" style="7" customWidth="1"/>
    <col min="6146" max="6146" width="1.42578125" style="7" customWidth="1"/>
    <col min="6147" max="6147" width="3.5703125" style="7" customWidth="1"/>
    <col min="6148" max="6148" width="3.7109375" style="7" customWidth="1"/>
    <col min="6149" max="6149" width="14.7109375" style="7" customWidth="1"/>
    <col min="6150" max="6150" width="64.28515625" style="7" customWidth="1"/>
    <col min="6151" max="6151" width="7.42578125" style="7" customWidth="1"/>
    <col min="6152" max="6152" width="9.5703125" style="7" customWidth="1"/>
    <col min="6153" max="6153" width="10.85546875" style="7" customWidth="1"/>
    <col min="6154" max="6154" width="20.140625" style="7" customWidth="1"/>
    <col min="6155" max="6155" width="13.28515625" style="7" customWidth="1"/>
    <col min="6156" max="6156" width="9.140625" style="7"/>
    <col min="6157" max="6165" width="0" style="7" hidden="1" customWidth="1"/>
    <col min="6166" max="6166" width="10.5703125" style="7" customWidth="1"/>
    <col min="6167" max="6167" width="14" style="7" customWidth="1"/>
    <col min="6168" max="6168" width="10.5703125" style="7" customWidth="1"/>
    <col min="6169" max="6169" width="12.85546875" style="7" customWidth="1"/>
    <col min="6170" max="6170" width="9.42578125" style="7" customWidth="1"/>
    <col min="6171" max="6171" width="12.85546875" style="7" customWidth="1"/>
    <col min="6172" max="6172" width="14" style="7" customWidth="1"/>
    <col min="6173" max="6173" width="9.42578125" style="7" customWidth="1"/>
    <col min="6174" max="6174" width="12.85546875" style="7" customWidth="1"/>
    <col min="6175" max="6175" width="14" style="7" customWidth="1"/>
    <col min="6176" max="6187" width="9.140625" style="7"/>
    <col min="6188" max="6209" width="0" style="7" hidden="1" customWidth="1"/>
    <col min="6210" max="6400" width="9.140625" style="7"/>
    <col min="6401" max="6401" width="7.140625" style="7" customWidth="1"/>
    <col min="6402" max="6402" width="1.42578125" style="7" customWidth="1"/>
    <col min="6403" max="6403" width="3.5703125" style="7" customWidth="1"/>
    <col min="6404" max="6404" width="3.7109375" style="7" customWidth="1"/>
    <col min="6405" max="6405" width="14.7109375" style="7" customWidth="1"/>
    <col min="6406" max="6406" width="64.28515625" style="7" customWidth="1"/>
    <col min="6407" max="6407" width="7.42578125" style="7" customWidth="1"/>
    <col min="6408" max="6408" width="9.5703125" style="7" customWidth="1"/>
    <col min="6409" max="6409" width="10.85546875" style="7" customWidth="1"/>
    <col min="6410" max="6410" width="20.140625" style="7" customWidth="1"/>
    <col min="6411" max="6411" width="13.28515625" style="7" customWidth="1"/>
    <col min="6412" max="6412" width="9.140625" style="7"/>
    <col min="6413" max="6421" width="0" style="7" hidden="1" customWidth="1"/>
    <col min="6422" max="6422" width="10.5703125" style="7" customWidth="1"/>
    <col min="6423" max="6423" width="14" style="7" customWidth="1"/>
    <col min="6424" max="6424" width="10.5703125" style="7" customWidth="1"/>
    <col min="6425" max="6425" width="12.85546875" style="7" customWidth="1"/>
    <col min="6426" max="6426" width="9.42578125" style="7" customWidth="1"/>
    <col min="6427" max="6427" width="12.85546875" style="7" customWidth="1"/>
    <col min="6428" max="6428" width="14" style="7" customWidth="1"/>
    <col min="6429" max="6429" width="9.42578125" style="7" customWidth="1"/>
    <col min="6430" max="6430" width="12.85546875" style="7" customWidth="1"/>
    <col min="6431" max="6431" width="14" style="7" customWidth="1"/>
    <col min="6432" max="6443" width="9.140625" style="7"/>
    <col min="6444" max="6465" width="0" style="7" hidden="1" customWidth="1"/>
    <col min="6466" max="6656" width="9.140625" style="7"/>
    <col min="6657" max="6657" width="7.140625" style="7" customWidth="1"/>
    <col min="6658" max="6658" width="1.42578125" style="7" customWidth="1"/>
    <col min="6659" max="6659" width="3.5703125" style="7" customWidth="1"/>
    <col min="6660" max="6660" width="3.7109375" style="7" customWidth="1"/>
    <col min="6661" max="6661" width="14.7109375" style="7" customWidth="1"/>
    <col min="6662" max="6662" width="64.28515625" style="7" customWidth="1"/>
    <col min="6663" max="6663" width="7.42578125" style="7" customWidth="1"/>
    <col min="6664" max="6664" width="9.5703125" style="7" customWidth="1"/>
    <col min="6665" max="6665" width="10.85546875" style="7" customWidth="1"/>
    <col min="6666" max="6666" width="20.140625" style="7" customWidth="1"/>
    <col min="6667" max="6667" width="13.28515625" style="7" customWidth="1"/>
    <col min="6668" max="6668" width="9.140625" style="7"/>
    <col min="6669" max="6677" width="0" style="7" hidden="1" customWidth="1"/>
    <col min="6678" max="6678" width="10.5703125" style="7" customWidth="1"/>
    <col min="6679" max="6679" width="14" style="7" customWidth="1"/>
    <col min="6680" max="6680" width="10.5703125" style="7" customWidth="1"/>
    <col min="6681" max="6681" width="12.85546875" style="7" customWidth="1"/>
    <col min="6682" max="6682" width="9.42578125" style="7" customWidth="1"/>
    <col min="6683" max="6683" width="12.85546875" style="7" customWidth="1"/>
    <col min="6684" max="6684" width="14" style="7" customWidth="1"/>
    <col min="6685" max="6685" width="9.42578125" style="7" customWidth="1"/>
    <col min="6686" max="6686" width="12.85546875" style="7" customWidth="1"/>
    <col min="6687" max="6687" width="14" style="7" customWidth="1"/>
    <col min="6688" max="6699" width="9.140625" style="7"/>
    <col min="6700" max="6721" width="0" style="7" hidden="1" customWidth="1"/>
    <col min="6722" max="6912" width="9.140625" style="7"/>
    <col min="6913" max="6913" width="7.140625" style="7" customWidth="1"/>
    <col min="6914" max="6914" width="1.42578125" style="7" customWidth="1"/>
    <col min="6915" max="6915" width="3.5703125" style="7" customWidth="1"/>
    <col min="6916" max="6916" width="3.7109375" style="7" customWidth="1"/>
    <col min="6917" max="6917" width="14.7109375" style="7" customWidth="1"/>
    <col min="6918" max="6918" width="64.28515625" style="7" customWidth="1"/>
    <col min="6919" max="6919" width="7.42578125" style="7" customWidth="1"/>
    <col min="6920" max="6920" width="9.5703125" style="7" customWidth="1"/>
    <col min="6921" max="6921" width="10.85546875" style="7" customWidth="1"/>
    <col min="6922" max="6922" width="20.140625" style="7" customWidth="1"/>
    <col min="6923" max="6923" width="13.28515625" style="7" customWidth="1"/>
    <col min="6924" max="6924" width="9.140625" style="7"/>
    <col min="6925" max="6933" width="0" style="7" hidden="1" customWidth="1"/>
    <col min="6934" max="6934" width="10.5703125" style="7" customWidth="1"/>
    <col min="6935" max="6935" width="14" style="7" customWidth="1"/>
    <col min="6936" max="6936" width="10.5703125" style="7" customWidth="1"/>
    <col min="6937" max="6937" width="12.85546875" style="7" customWidth="1"/>
    <col min="6938" max="6938" width="9.42578125" style="7" customWidth="1"/>
    <col min="6939" max="6939" width="12.85546875" style="7" customWidth="1"/>
    <col min="6940" max="6940" width="14" style="7" customWidth="1"/>
    <col min="6941" max="6941" width="9.42578125" style="7" customWidth="1"/>
    <col min="6942" max="6942" width="12.85546875" style="7" customWidth="1"/>
    <col min="6943" max="6943" width="14" style="7" customWidth="1"/>
    <col min="6944" max="6955" width="9.140625" style="7"/>
    <col min="6956" max="6977" width="0" style="7" hidden="1" customWidth="1"/>
    <col min="6978" max="7168" width="9.140625" style="7"/>
    <col min="7169" max="7169" width="7.140625" style="7" customWidth="1"/>
    <col min="7170" max="7170" width="1.42578125" style="7" customWidth="1"/>
    <col min="7171" max="7171" width="3.5703125" style="7" customWidth="1"/>
    <col min="7172" max="7172" width="3.7109375" style="7" customWidth="1"/>
    <col min="7173" max="7173" width="14.7109375" style="7" customWidth="1"/>
    <col min="7174" max="7174" width="64.28515625" style="7" customWidth="1"/>
    <col min="7175" max="7175" width="7.42578125" style="7" customWidth="1"/>
    <col min="7176" max="7176" width="9.5703125" style="7" customWidth="1"/>
    <col min="7177" max="7177" width="10.85546875" style="7" customWidth="1"/>
    <col min="7178" max="7178" width="20.140625" style="7" customWidth="1"/>
    <col min="7179" max="7179" width="13.28515625" style="7" customWidth="1"/>
    <col min="7180" max="7180" width="9.140625" style="7"/>
    <col min="7181" max="7189" width="0" style="7" hidden="1" customWidth="1"/>
    <col min="7190" max="7190" width="10.5703125" style="7" customWidth="1"/>
    <col min="7191" max="7191" width="14" style="7" customWidth="1"/>
    <col min="7192" max="7192" width="10.5703125" style="7" customWidth="1"/>
    <col min="7193" max="7193" width="12.85546875" style="7" customWidth="1"/>
    <col min="7194" max="7194" width="9.42578125" style="7" customWidth="1"/>
    <col min="7195" max="7195" width="12.85546875" style="7" customWidth="1"/>
    <col min="7196" max="7196" width="14" style="7" customWidth="1"/>
    <col min="7197" max="7197" width="9.42578125" style="7" customWidth="1"/>
    <col min="7198" max="7198" width="12.85546875" style="7" customWidth="1"/>
    <col min="7199" max="7199" width="14" style="7" customWidth="1"/>
    <col min="7200" max="7211" width="9.140625" style="7"/>
    <col min="7212" max="7233" width="0" style="7" hidden="1" customWidth="1"/>
    <col min="7234" max="7424" width="9.140625" style="7"/>
    <col min="7425" max="7425" width="7.140625" style="7" customWidth="1"/>
    <col min="7426" max="7426" width="1.42578125" style="7" customWidth="1"/>
    <col min="7427" max="7427" width="3.5703125" style="7" customWidth="1"/>
    <col min="7428" max="7428" width="3.7109375" style="7" customWidth="1"/>
    <col min="7429" max="7429" width="14.7109375" style="7" customWidth="1"/>
    <col min="7430" max="7430" width="64.28515625" style="7" customWidth="1"/>
    <col min="7431" max="7431" width="7.42578125" style="7" customWidth="1"/>
    <col min="7432" max="7432" width="9.5703125" style="7" customWidth="1"/>
    <col min="7433" max="7433" width="10.85546875" style="7" customWidth="1"/>
    <col min="7434" max="7434" width="20.140625" style="7" customWidth="1"/>
    <col min="7435" max="7435" width="13.28515625" style="7" customWidth="1"/>
    <col min="7436" max="7436" width="9.140625" style="7"/>
    <col min="7437" max="7445" width="0" style="7" hidden="1" customWidth="1"/>
    <col min="7446" max="7446" width="10.5703125" style="7" customWidth="1"/>
    <col min="7447" max="7447" width="14" style="7" customWidth="1"/>
    <col min="7448" max="7448" width="10.5703125" style="7" customWidth="1"/>
    <col min="7449" max="7449" width="12.85546875" style="7" customWidth="1"/>
    <col min="7450" max="7450" width="9.42578125" style="7" customWidth="1"/>
    <col min="7451" max="7451" width="12.85546875" style="7" customWidth="1"/>
    <col min="7452" max="7452" width="14" style="7" customWidth="1"/>
    <col min="7453" max="7453" width="9.42578125" style="7" customWidth="1"/>
    <col min="7454" max="7454" width="12.85546875" style="7" customWidth="1"/>
    <col min="7455" max="7455" width="14" style="7" customWidth="1"/>
    <col min="7456" max="7467" width="9.140625" style="7"/>
    <col min="7468" max="7489" width="0" style="7" hidden="1" customWidth="1"/>
    <col min="7490" max="7680" width="9.140625" style="7"/>
    <col min="7681" max="7681" width="7.140625" style="7" customWidth="1"/>
    <col min="7682" max="7682" width="1.42578125" style="7" customWidth="1"/>
    <col min="7683" max="7683" width="3.5703125" style="7" customWidth="1"/>
    <col min="7684" max="7684" width="3.7109375" style="7" customWidth="1"/>
    <col min="7685" max="7685" width="14.7109375" style="7" customWidth="1"/>
    <col min="7686" max="7686" width="64.28515625" style="7" customWidth="1"/>
    <col min="7687" max="7687" width="7.42578125" style="7" customWidth="1"/>
    <col min="7688" max="7688" width="9.5703125" style="7" customWidth="1"/>
    <col min="7689" max="7689" width="10.85546875" style="7" customWidth="1"/>
    <col min="7690" max="7690" width="20.140625" style="7" customWidth="1"/>
    <col min="7691" max="7691" width="13.28515625" style="7" customWidth="1"/>
    <col min="7692" max="7692" width="9.140625" style="7"/>
    <col min="7693" max="7701" width="0" style="7" hidden="1" customWidth="1"/>
    <col min="7702" max="7702" width="10.5703125" style="7" customWidth="1"/>
    <col min="7703" max="7703" width="14" style="7" customWidth="1"/>
    <col min="7704" max="7704" width="10.5703125" style="7" customWidth="1"/>
    <col min="7705" max="7705" width="12.85546875" style="7" customWidth="1"/>
    <col min="7706" max="7706" width="9.42578125" style="7" customWidth="1"/>
    <col min="7707" max="7707" width="12.85546875" style="7" customWidth="1"/>
    <col min="7708" max="7708" width="14" style="7" customWidth="1"/>
    <col min="7709" max="7709" width="9.42578125" style="7" customWidth="1"/>
    <col min="7710" max="7710" width="12.85546875" style="7" customWidth="1"/>
    <col min="7711" max="7711" width="14" style="7" customWidth="1"/>
    <col min="7712" max="7723" width="9.140625" style="7"/>
    <col min="7724" max="7745" width="0" style="7" hidden="1" customWidth="1"/>
    <col min="7746" max="7936" width="9.140625" style="7"/>
    <col min="7937" max="7937" width="7.140625" style="7" customWidth="1"/>
    <col min="7938" max="7938" width="1.42578125" style="7" customWidth="1"/>
    <col min="7939" max="7939" width="3.5703125" style="7" customWidth="1"/>
    <col min="7940" max="7940" width="3.7109375" style="7" customWidth="1"/>
    <col min="7941" max="7941" width="14.7109375" style="7" customWidth="1"/>
    <col min="7942" max="7942" width="64.28515625" style="7" customWidth="1"/>
    <col min="7943" max="7943" width="7.42578125" style="7" customWidth="1"/>
    <col min="7944" max="7944" width="9.5703125" style="7" customWidth="1"/>
    <col min="7945" max="7945" width="10.85546875" style="7" customWidth="1"/>
    <col min="7946" max="7946" width="20.140625" style="7" customWidth="1"/>
    <col min="7947" max="7947" width="13.28515625" style="7" customWidth="1"/>
    <col min="7948" max="7948" width="9.140625" style="7"/>
    <col min="7949" max="7957" width="0" style="7" hidden="1" customWidth="1"/>
    <col min="7958" max="7958" width="10.5703125" style="7" customWidth="1"/>
    <col min="7959" max="7959" width="14" style="7" customWidth="1"/>
    <col min="7960" max="7960" width="10.5703125" style="7" customWidth="1"/>
    <col min="7961" max="7961" width="12.85546875" style="7" customWidth="1"/>
    <col min="7962" max="7962" width="9.42578125" style="7" customWidth="1"/>
    <col min="7963" max="7963" width="12.85546875" style="7" customWidth="1"/>
    <col min="7964" max="7964" width="14" style="7" customWidth="1"/>
    <col min="7965" max="7965" width="9.42578125" style="7" customWidth="1"/>
    <col min="7966" max="7966" width="12.85546875" style="7" customWidth="1"/>
    <col min="7967" max="7967" width="14" style="7" customWidth="1"/>
    <col min="7968" max="7979" width="9.140625" style="7"/>
    <col min="7980" max="8001" width="0" style="7" hidden="1" customWidth="1"/>
    <col min="8002" max="8192" width="9.140625" style="7"/>
    <col min="8193" max="8193" width="7.140625" style="7" customWidth="1"/>
    <col min="8194" max="8194" width="1.42578125" style="7" customWidth="1"/>
    <col min="8195" max="8195" width="3.5703125" style="7" customWidth="1"/>
    <col min="8196" max="8196" width="3.7109375" style="7" customWidth="1"/>
    <col min="8197" max="8197" width="14.7109375" style="7" customWidth="1"/>
    <col min="8198" max="8198" width="64.28515625" style="7" customWidth="1"/>
    <col min="8199" max="8199" width="7.42578125" style="7" customWidth="1"/>
    <col min="8200" max="8200" width="9.5703125" style="7" customWidth="1"/>
    <col min="8201" max="8201" width="10.85546875" style="7" customWidth="1"/>
    <col min="8202" max="8202" width="20.140625" style="7" customWidth="1"/>
    <col min="8203" max="8203" width="13.28515625" style="7" customWidth="1"/>
    <col min="8204" max="8204" width="9.140625" style="7"/>
    <col min="8205" max="8213" width="0" style="7" hidden="1" customWidth="1"/>
    <col min="8214" max="8214" width="10.5703125" style="7" customWidth="1"/>
    <col min="8215" max="8215" width="14" style="7" customWidth="1"/>
    <col min="8216" max="8216" width="10.5703125" style="7" customWidth="1"/>
    <col min="8217" max="8217" width="12.85546875" style="7" customWidth="1"/>
    <col min="8218" max="8218" width="9.42578125" style="7" customWidth="1"/>
    <col min="8219" max="8219" width="12.85546875" style="7" customWidth="1"/>
    <col min="8220" max="8220" width="14" style="7" customWidth="1"/>
    <col min="8221" max="8221" width="9.42578125" style="7" customWidth="1"/>
    <col min="8222" max="8222" width="12.85546875" style="7" customWidth="1"/>
    <col min="8223" max="8223" width="14" style="7" customWidth="1"/>
    <col min="8224" max="8235" width="9.140625" style="7"/>
    <col min="8236" max="8257" width="0" style="7" hidden="1" customWidth="1"/>
    <col min="8258" max="8448" width="9.140625" style="7"/>
    <col min="8449" max="8449" width="7.140625" style="7" customWidth="1"/>
    <col min="8450" max="8450" width="1.42578125" style="7" customWidth="1"/>
    <col min="8451" max="8451" width="3.5703125" style="7" customWidth="1"/>
    <col min="8452" max="8452" width="3.7109375" style="7" customWidth="1"/>
    <col min="8453" max="8453" width="14.7109375" style="7" customWidth="1"/>
    <col min="8454" max="8454" width="64.28515625" style="7" customWidth="1"/>
    <col min="8455" max="8455" width="7.42578125" style="7" customWidth="1"/>
    <col min="8456" max="8456" width="9.5703125" style="7" customWidth="1"/>
    <col min="8457" max="8457" width="10.85546875" style="7" customWidth="1"/>
    <col min="8458" max="8458" width="20.140625" style="7" customWidth="1"/>
    <col min="8459" max="8459" width="13.28515625" style="7" customWidth="1"/>
    <col min="8460" max="8460" width="9.140625" style="7"/>
    <col min="8461" max="8469" width="0" style="7" hidden="1" customWidth="1"/>
    <col min="8470" max="8470" width="10.5703125" style="7" customWidth="1"/>
    <col min="8471" max="8471" width="14" style="7" customWidth="1"/>
    <col min="8472" max="8472" width="10.5703125" style="7" customWidth="1"/>
    <col min="8473" max="8473" width="12.85546875" style="7" customWidth="1"/>
    <col min="8474" max="8474" width="9.42578125" style="7" customWidth="1"/>
    <col min="8475" max="8475" width="12.85546875" style="7" customWidth="1"/>
    <col min="8476" max="8476" width="14" style="7" customWidth="1"/>
    <col min="8477" max="8477" width="9.42578125" style="7" customWidth="1"/>
    <col min="8478" max="8478" width="12.85546875" style="7" customWidth="1"/>
    <col min="8479" max="8479" width="14" style="7" customWidth="1"/>
    <col min="8480" max="8491" width="9.140625" style="7"/>
    <col min="8492" max="8513" width="0" style="7" hidden="1" customWidth="1"/>
    <col min="8514" max="8704" width="9.140625" style="7"/>
    <col min="8705" max="8705" width="7.140625" style="7" customWidth="1"/>
    <col min="8706" max="8706" width="1.42578125" style="7" customWidth="1"/>
    <col min="8707" max="8707" width="3.5703125" style="7" customWidth="1"/>
    <col min="8708" max="8708" width="3.7109375" style="7" customWidth="1"/>
    <col min="8709" max="8709" width="14.7109375" style="7" customWidth="1"/>
    <col min="8710" max="8710" width="64.28515625" style="7" customWidth="1"/>
    <col min="8711" max="8711" width="7.42578125" style="7" customWidth="1"/>
    <col min="8712" max="8712" width="9.5703125" style="7" customWidth="1"/>
    <col min="8713" max="8713" width="10.85546875" style="7" customWidth="1"/>
    <col min="8714" max="8714" width="20.140625" style="7" customWidth="1"/>
    <col min="8715" max="8715" width="13.28515625" style="7" customWidth="1"/>
    <col min="8716" max="8716" width="9.140625" style="7"/>
    <col min="8717" max="8725" width="0" style="7" hidden="1" customWidth="1"/>
    <col min="8726" max="8726" width="10.5703125" style="7" customWidth="1"/>
    <col min="8727" max="8727" width="14" style="7" customWidth="1"/>
    <col min="8728" max="8728" width="10.5703125" style="7" customWidth="1"/>
    <col min="8729" max="8729" width="12.85546875" style="7" customWidth="1"/>
    <col min="8730" max="8730" width="9.42578125" style="7" customWidth="1"/>
    <col min="8731" max="8731" width="12.85546875" style="7" customWidth="1"/>
    <col min="8732" max="8732" width="14" style="7" customWidth="1"/>
    <col min="8733" max="8733" width="9.42578125" style="7" customWidth="1"/>
    <col min="8734" max="8734" width="12.85546875" style="7" customWidth="1"/>
    <col min="8735" max="8735" width="14" style="7" customWidth="1"/>
    <col min="8736" max="8747" width="9.140625" style="7"/>
    <col min="8748" max="8769" width="0" style="7" hidden="1" customWidth="1"/>
    <col min="8770" max="8960" width="9.140625" style="7"/>
    <col min="8961" max="8961" width="7.140625" style="7" customWidth="1"/>
    <col min="8962" max="8962" width="1.42578125" style="7" customWidth="1"/>
    <col min="8963" max="8963" width="3.5703125" style="7" customWidth="1"/>
    <col min="8964" max="8964" width="3.7109375" style="7" customWidth="1"/>
    <col min="8965" max="8965" width="14.7109375" style="7" customWidth="1"/>
    <col min="8966" max="8966" width="64.28515625" style="7" customWidth="1"/>
    <col min="8967" max="8967" width="7.42578125" style="7" customWidth="1"/>
    <col min="8968" max="8968" width="9.5703125" style="7" customWidth="1"/>
    <col min="8969" max="8969" width="10.85546875" style="7" customWidth="1"/>
    <col min="8970" max="8970" width="20.140625" style="7" customWidth="1"/>
    <col min="8971" max="8971" width="13.28515625" style="7" customWidth="1"/>
    <col min="8972" max="8972" width="9.140625" style="7"/>
    <col min="8973" max="8981" width="0" style="7" hidden="1" customWidth="1"/>
    <col min="8982" max="8982" width="10.5703125" style="7" customWidth="1"/>
    <col min="8983" max="8983" width="14" style="7" customWidth="1"/>
    <col min="8984" max="8984" width="10.5703125" style="7" customWidth="1"/>
    <col min="8985" max="8985" width="12.85546875" style="7" customWidth="1"/>
    <col min="8986" max="8986" width="9.42578125" style="7" customWidth="1"/>
    <col min="8987" max="8987" width="12.85546875" style="7" customWidth="1"/>
    <col min="8988" max="8988" width="14" style="7" customWidth="1"/>
    <col min="8989" max="8989" width="9.42578125" style="7" customWidth="1"/>
    <col min="8990" max="8990" width="12.85546875" style="7" customWidth="1"/>
    <col min="8991" max="8991" width="14" style="7" customWidth="1"/>
    <col min="8992" max="9003" width="9.140625" style="7"/>
    <col min="9004" max="9025" width="0" style="7" hidden="1" customWidth="1"/>
    <col min="9026" max="9216" width="9.140625" style="7"/>
    <col min="9217" max="9217" width="7.140625" style="7" customWidth="1"/>
    <col min="9218" max="9218" width="1.42578125" style="7" customWidth="1"/>
    <col min="9219" max="9219" width="3.5703125" style="7" customWidth="1"/>
    <col min="9220" max="9220" width="3.7109375" style="7" customWidth="1"/>
    <col min="9221" max="9221" width="14.7109375" style="7" customWidth="1"/>
    <col min="9222" max="9222" width="64.28515625" style="7" customWidth="1"/>
    <col min="9223" max="9223" width="7.42578125" style="7" customWidth="1"/>
    <col min="9224" max="9224" width="9.5703125" style="7" customWidth="1"/>
    <col min="9225" max="9225" width="10.85546875" style="7" customWidth="1"/>
    <col min="9226" max="9226" width="20.140625" style="7" customWidth="1"/>
    <col min="9227" max="9227" width="13.28515625" style="7" customWidth="1"/>
    <col min="9228" max="9228" width="9.140625" style="7"/>
    <col min="9229" max="9237" width="0" style="7" hidden="1" customWidth="1"/>
    <col min="9238" max="9238" width="10.5703125" style="7" customWidth="1"/>
    <col min="9239" max="9239" width="14" style="7" customWidth="1"/>
    <col min="9240" max="9240" width="10.5703125" style="7" customWidth="1"/>
    <col min="9241" max="9241" width="12.85546875" style="7" customWidth="1"/>
    <col min="9242" max="9242" width="9.42578125" style="7" customWidth="1"/>
    <col min="9243" max="9243" width="12.85546875" style="7" customWidth="1"/>
    <col min="9244" max="9244" width="14" style="7" customWidth="1"/>
    <col min="9245" max="9245" width="9.42578125" style="7" customWidth="1"/>
    <col min="9246" max="9246" width="12.85546875" style="7" customWidth="1"/>
    <col min="9247" max="9247" width="14" style="7" customWidth="1"/>
    <col min="9248" max="9259" width="9.140625" style="7"/>
    <col min="9260" max="9281" width="0" style="7" hidden="1" customWidth="1"/>
    <col min="9282" max="9472" width="9.140625" style="7"/>
    <col min="9473" max="9473" width="7.140625" style="7" customWidth="1"/>
    <col min="9474" max="9474" width="1.42578125" style="7" customWidth="1"/>
    <col min="9475" max="9475" width="3.5703125" style="7" customWidth="1"/>
    <col min="9476" max="9476" width="3.7109375" style="7" customWidth="1"/>
    <col min="9477" max="9477" width="14.7109375" style="7" customWidth="1"/>
    <col min="9478" max="9478" width="64.28515625" style="7" customWidth="1"/>
    <col min="9479" max="9479" width="7.42578125" style="7" customWidth="1"/>
    <col min="9480" max="9480" width="9.5703125" style="7" customWidth="1"/>
    <col min="9481" max="9481" width="10.85546875" style="7" customWidth="1"/>
    <col min="9482" max="9482" width="20.140625" style="7" customWidth="1"/>
    <col min="9483" max="9483" width="13.28515625" style="7" customWidth="1"/>
    <col min="9484" max="9484" width="9.140625" style="7"/>
    <col min="9485" max="9493" width="0" style="7" hidden="1" customWidth="1"/>
    <col min="9494" max="9494" width="10.5703125" style="7" customWidth="1"/>
    <col min="9495" max="9495" width="14" style="7" customWidth="1"/>
    <col min="9496" max="9496" width="10.5703125" style="7" customWidth="1"/>
    <col min="9497" max="9497" width="12.85546875" style="7" customWidth="1"/>
    <col min="9498" max="9498" width="9.42578125" style="7" customWidth="1"/>
    <col min="9499" max="9499" width="12.85546875" style="7" customWidth="1"/>
    <col min="9500" max="9500" width="14" style="7" customWidth="1"/>
    <col min="9501" max="9501" width="9.42578125" style="7" customWidth="1"/>
    <col min="9502" max="9502" width="12.85546875" style="7" customWidth="1"/>
    <col min="9503" max="9503" width="14" style="7" customWidth="1"/>
    <col min="9504" max="9515" width="9.140625" style="7"/>
    <col min="9516" max="9537" width="0" style="7" hidden="1" customWidth="1"/>
    <col min="9538" max="9728" width="9.140625" style="7"/>
    <col min="9729" max="9729" width="7.140625" style="7" customWidth="1"/>
    <col min="9730" max="9730" width="1.42578125" style="7" customWidth="1"/>
    <col min="9731" max="9731" width="3.5703125" style="7" customWidth="1"/>
    <col min="9732" max="9732" width="3.7109375" style="7" customWidth="1"/>
    <col min="9733" max="9733" width="14.7109375" style="7" customWidth="1"/>
    <col min="9734" max="9734" width="64.28515625" style="7" customWidth="1"/>
    <col min="9735" max="9735" width="7.42578125" style="7" customWidth="1"/>
    <col min="9736" max="9736" width="9.5703125" style="7" customWidth="1"/>
    <col min="9737" max="9737" width="10.85546875" style="7" customWidth="1"/>
    <col min="9738" max="9738" width="20.140625" style="7" customWidth="1"/>
    <col min="9739" max="9739" width="13.28515625" style="7" customWidth="1"/>
    <col min="9740" max="9740" width="9.140625" style="7"/>
    <col min="9741" max="9749" width="0" style="7" hidden="1" customWidth="1"/>
    <col min="9750" max="9750" width="10.5703125" style="7" customWidth="1"/>
    <col min="9751" max="9751" width="14" style="7" customWidth="1"/>
    <col min="9752" max="9752" width="10.5703125" style="7" customWidth="1"/>
    <col min="9753" max="9753" width="12.85546875" style="7" customWidth="1"/>
    <col min="9754" max="9754" width="9.42578125" style="7" customWidth="1"/>
    <col min="9755" max="9755" width="12.85546875" style="7" customWidth="1"/>
    <col min="9756" max="9756" width="14" style="7" customWidth="1"/>
    <col min="9757" max="9757" width="9.42578125" style="7" customWidth="1"/>
    <col min="9758" max="9758" width="12.85546875" style="7" customWidth="1"/>
    <col min="9759" max="9759" width="14" style="7" customWidth="1"/>
    <col min="9760" max="9771" width="9.140625" style="7"/>
    <col min="9772" max="9793" width="0" style="7" hidden="1" customWidth="1"/>
    <col min="9794" max="9984" width="9.140625" style="7"/>
    <col min="9985" max="9985" width="7.140625" style="7" customWidth="1"/>
    <col min="9986" max="9986" width="1.42578125" style="7" customWidth="1"/>
    <col min="9987" max="9987" width="3.5703125" style="7" customWidth="1"/>
    <col min="9988" max="9988" width="3.7109375" style="7" customWidth="1"/>
    <col min="9989" max="9989" width="14.7109375" style="7" customWidth="1"/>
    <col min="9990" max="9990" width="64.28515625" style="7" customWidth="1"/>
    <col min="9991" max="9991" width="7.42578125" style="7" customWidth="1"/>
    <col min="9992" max="9992" width="9.5703125" style="7" customWidth="1"/>
    <col min="9993" max="9993" width="10.85546875" style="7" customWidth="1"/>
    <col min="9994" max="9994" width="20.140625" style="7" customWidth="1"/>
    <col min="9995" max="9995" width="13.28515625" style="7" customWidth="1"/>
    <col min="9996" max="9996" width="9.140625" style="7"/>
    <col min="9997" max="10005" width="0" style="7" hidden="1" customWidth="1"/>
    <col min="10006" max="10006" width="10.5703125" style="7" customWidth="1"/>
    <col min="10007" max="10007" width="14" style="7" customWidth="1"/>
    <col min="10008" max="10008" width="10.5703125" style="7" customWidth="1"/>
    <col min="10009" max="10009" width="12.85546875" style="7" customWidth="1"/>
    <col min="10010" max="10010" width="9.42578125" style="7" customWidth="1"/>
    <col min="10011" max="10011" width="12.85546875" style="7" customWidth="1"/>
    <col min="10012" max="10012" width="14" style="7" customWidth="1"/>
    <col min="10013" max="10013" width="9.42578125" style="7" customWidth="1"/>
    <col min="10014" max="10014" width="12.85546875" style="7" customWidth="1"/>
    <col min="10015" max="10015" width="14" style="7" customWidth="1"/>
    <col min="10016" max="10027" width="9.140625" style="7"/>
    <col min="10028" max="10049" width="0" style="7" hidden="1" customWidth="1"/>
    <col min="10050" max="10240" width="9.140625" style="7"/>
    <col min="10241" max="10241" width="7.140625" style="7" customWidth="1"/>
    <col min="10242" max="10242" width="1.42578125" style="7" customWidth="1"/>
    <col min="10243" max="10243" width="3.5703125" style="7" customWidth="1"/>
    <col min="10244" max="10244" width="3.7109375" style="7" customWidth="1"/>
    <col min="10245" max="10245" width="14.7109375" style="7" customWidth="1"/>
    <col min="10246" max="10246" width="64.28515625" style="7" customWidth="1"/>
    <col min="10247" max="10247" width="7.42578125" style="7" customWidth="1"/>
    <col min="10248" max="10248" width="9.5703125" style="7" customWidth="1"/>
    <col min="10249" max="10249" width="10.85546875" style="7" customWidth="1"/>
    <col min="10250" max="10250" width="20.140625" style="7" customWidth="1"/>
    <col min="10251" max="10251" width="13.28515625" style="7" customWidth="1"/>
    <col min="10252" max="10252" width="9.140625" style="7"/>
    <col min="10253" max="10261" width="0" style="7" hidden="1" customWidth="1"/>
    <col min="10262" max="10262" width="10.5703125" style="7" customWidth="1"/>
    <col min="10263" max="10263" width="14" style="7" customWidth="1"/>
    <col min="10264" max="10264" width="10.5703125" style="7" customWidth="1"/>
    <col min="10265" max="10265" width="12.85546875" style="7" customWidth="1"/>
    <col min="10266" max="10266" width="9.42578125" style="7" customWidth="1"/>
    <col min="10267" max="10267" width="12.85546875" style="7" customWidth="1"/>
    <col min="10268" max="10268" width="14" style="7" customWidth="1"/>
    <col min="10269" max="10269" width="9.42578125" style="7" customWidth="1"/>
    <col min="10270" max="10270" width="12.85546875" style="7" customWidth="1"/>
    <col min="10271" max="10271" width="14" style="7" customWidth="1"/>
    <col min="10272" max="10283" width="9.140625" style="7"/>
    <col min="10284" max="10305" width="0" style="7" hidden="1" customWidth="1"/>
    <col min="10306" max="10496" width="9.140625" style="7"/>
    <col min="10497" max="10497" width="7.140625" style="7" customWidth="1"/>
    <col min="10498" max="10498" width="1.42578125" style="7" customWidth="1"/>
    <col min="10499" max="10499" width="3.5703125" style="7" customWidth="1"/>
    <col min="10500" max="10500" width="3.7109375" style="7" customWidth="1"/>
    <col min="10501" max="10501" width="14.7109375" style="7" customWidth="1"/>
    <col min="10502" max="10502" width="64.28515625" style="7" customWidth="1"/>
    <col min="10503" max="10503" width="7.42578125" style="7" customWidth="1"/>
    <col min="10504" max="10504" width="9.5703125" style="7" customWidth="1"/>
    <col min="10505" max="10505" width="10.85546875" style="7" customWidth="1"/>
    <col min="10506" max="10506" width="20.140625" style="7" customWidth="1"/>
    <col min="10507" max="10507" width="13.28515625" style="7" customWidth="1"/>
    <col min="10508" max="10508" width="9.140625" style="7"/>
    <col min="10509" max="10517" width="0" style="7" hidden="1" customWidth="1"/>
    <col min="10518" max="10518" width="10.5703125" style="7" customWidth="1"/>
    <col min="10519" max="10519" width="14" style="7" customWidth="1"/>
    <col min="10520" max="10520" width="10.5703125" style="7" customWidth="1"/>
    <col min="10521" max="10521" width="12.85546875" style="7" customWidth="1"/>
    <col min="10522" max="10522" width="9.42578125" style="7" customWidth="1"/>
    <col min="10523" max="10523" width="12.85546875" style="7" customWidth="1"/>
    <col min="10524" max="10524" width="14" style="7" customWidth="1"/>
    <col min="10525" max="10525" width="9.42578125" style="7" customWidth="1"/>
    <col min="10526" max="10526" width="12.85546875" style="7" customWidth="1"/>
    <col min="10527" max="10527" width="14" style="7" customWidth="1"/>
    <col min="10528" max="10539" width="9.140625" style="7"/>
    <col min="10540" max="10561" width="0" style="7" hidden="1" customWidth="1"/>
    <col min="10562" max="10752" width="9.140625" style="7"/>
    <col min="10753" max="10753" width="7.140625" style="7" customWidth="1"/>
    <col min="10754" max="10754" width="1.42578125" style="7" customWidth="1"/>
    <col min="10755" max="10755" width="3.5703125" style="7" customWidth="1"/>
    <col min="10756" max="10756" width="3.7109375" style="7" customWidth="1"/>
    <col min="10757" max="10757" width="14.7109375" style="7" customWidth="1"/>
    <col min="10758" max="10758" width="64.28515625" style="7" customWidth="1"/>
    <col min="10759" max="10759" width="7.42578125" style="7" customWidth="1"/>
    <col min="10760" max="10760" width="9.5703125" style="7" customWidth="1"/>
    <col min="10761" max="10761" width="10.85546875" style="7" customWidth="1"/>
    <col min="10762" max="10762" width="20.140625" style="7" customWidth="1"/>
    <col min="10763" max="10763" width="13.28515625" style="7" customWidth="1"/>
    <col min="10764" max="10764" width="9.140625" style="7"/>
    <col min="10765" max="10773" width="0" style="7" hidden="1" customWidth="1"/>
    <col min="10774" max="10774" width="10.5703125" style="7" customWidth="1"/>
    <col min="10775" max="10775" width="14" style="7" customWidth="1"/>
    <col min="10776" max="10776" width="10.5703125" style="7" customWidth="1"/>
    <col min="10777" max="10777" width="12.85546875" style="7" customWidth="1"/>
    <col min="10778" max="10778" width="9.42578125" style="7" customWidth="1"/>
    <col min="10779" max="10779" width="12.85546875" style="7" customWidth="1"/>
    <col min="10780" max="10780" width="14" style="7" customWidth="1"/>
    <col min="10781" max="10781" width="9.42578125" style="7" customWidth="1"/>
    <col min="10782" max="10782" width="12.85546875" style="7" customWidth="1"/>
    <col min="10783" max="10783" width="14" style="7" customWidth="1"/>
    <col min="10784" max="10795" width="9.140625" style="7"/>
    <col min="10796" max="10817" width="0" style="7" hidden="1" customWidth="1"/>
    <col min="10818" max="11008" width="9.140625" style="7"/>
    <col min="11009" max="11009" width="7.140625" style="7" customWidth="1"/>
    <col min="11010" max="11010" width="1.42578125" style="7" customWidth="1"/>
    <col min="11011" max="11011" width="3.5703125" style="7" customWidth="1"/>
    <col min="11012" max="11012" width="3.7109375" style="7" customWidth="1"/>
    <col min="11013" max="11013" width="14.7109375" style="7" customWidth="1"/>
    <col min="11014" max="11014" width="64.28515625" style="7" customWidth="1"/>
    <col min="11015" max="11015" width="7.42578125" style="7" customWidth="1"/>
    <col min="11016" max="11016" width="9.5703125" style="7" customWidth="1"/>
    <col min="11017" max="11017" width="10.85546875" style="7" customWidth="1"/>
    <col min="11018" max="11018" width="20.140625" style="7" customWidth="1"/>
    <col min="11019" max="11019" width="13.28515625" style="7" customWidth="1"/>
    <col min="11020" max="11020" width="9.140625" style="7"/>
    <col min="11021" max="11029" width="0" style="7" hidden="1" customWidth="1"/>
    <col min="11030" max="11030" width="10.5703125" style="7" customWidth="1"/>
    <col min="11031" max="11031" width="14" style="7" customWidth="1"/>
    <col min="11032" max="11032" width="10.5703125" style="7" customWidth="1"/>
    <col min="11033" max="11033" width="12.85546875" style="7" customWidth="1"/>
    <col min="11034" max="11034" width="9.42578125" style="7" customWidth="1"/>
    <col min="11035" max="11035" width="12.85546875" style="7" customWidth="1"/>
    <col min="11036" max="11036" width="14" style="7" customWidth="1"/>
    <col min="11037" max="11037" width="9.42578125" style="7" customWidth="1"/>
    <col min="11038" max="11038" width="12.85546875" style="7" customWidth="1"/>
    <col min="11039" max="11039" width="14" style="7" customWidth="1"/>
    <col min="11040" max="11051" width="9.140625" style="7"/>
    <col min="11052" max="11073" width="0" style="7" hidden="1" customWidth="1"/>
    <col min="11074" max="11264" width="9.140625" style="7"/>
    <col min="11265" max="11265" width="7.140625" style="7" customWidth="1"/>
    <col min="11266" max="11266" width="1.42578125" style="7" customWidth="1"/>
    <col min="11267" max="11267" width="3.5703125" style="7" customWidth="1"/>
    <col min="11268" max="11268" width="3.7109375" style="7" customWidth="1"/>
    <col min="11269" max="11269" width="14.7109375" style="7" customWidth="1"/>
    <col min="11270" max="11270" width="64.28515625" style="7" customWidth="1"/>
    <col min="11271" max="11271" width="7.42578125" style="7" customWidth="1"/>
    <col min="11272" max="11272" width="9.5703125" style="7" customWidth="1"/>
    <col min="11273" max="11273" width="10.85546875" style="7" customWidth="1"/>
    <col min="11274" max="11274" width="20.140625" style="7" customWidth="1"/>
    <col min="11275" max="11275" width="13.28515625" style="7" customWidth="1"/>
    <col min="11276" max="11276" width="9.140625" style="7"/>
    <col min="11277" max="11285" width="0" style="7" hidden="1" customWidth="1"/>
    <col min="11286" max="11286" width="10.5703125" style="7" customWidth="1"/>
    <col min="11287" max="11287" width="14" style="7" customWidth="1"/>
    <col min="11288" max="11288" width="10.5703125" style="7" customWidth="1"/>
    <col min="11289" max="11289" width="12.85546875" style="7" customWidth="1"/>
    <col min="11290" max="11290" width="9.42578125" style="7" customWidth="1"/>
    <col min="11291" max="11291" width="12.85546875" style="7" customWidth="1"/>
    <col min="11292" max="11292" width="14" style="7" customWidth="1"/>
    <col min="11293" max="11293" width="9.42578125" style="7" customWidth="1"/>
    <col min="11294" max="11294" width="12.85546875" style="7" customWidth="1"/>
    <col min="11295" max="11295" width="14" style="7" customWidth="1"/>
    <col min="11296" max="11307" width="9.140625" style="7"/>
    <col min="11308" max="11329" width="0" style="7" hidden="1" customWidth="1"/>
    <col min="11330" max="11520" width="9.140625" style="7"/>
    <col min="11521" max="11521" width="7.140625" style="7" customWidth="1"/>
    <col min="11522" max="11522" width="1.42578125" style="7" customWidth="1"/>
    <col min="11523" max="11523" width="3.5703125" style="7" customWidth="1"/>
    <col min="11524" max="11524" width="3.7109375" style="7" customWidth="1"/>
    <col min="11525" max="11525" width="14.7109375" style="7" customWidth="1"/>
    <col min="11526" max="11526" width="64.28515625" style="7" customWidth="1"/>
    <col min="11527" max="11527" width="7.42578125" style="7" customWidth="1"/>
    <col min="11528" max="11528" width="9.5703125" style="7" customWidth="1"/>
    <col min="11529" max="11529" width="10.85546875" style="7" customWidth="1"/>
    <col min="11530" max="11530" width="20.140625" style="7" customWidth="1"/>
    <col min="11531" max="11531" width="13.28515625" style="7" customWidth="1"/>
    <col min="11532" max="11532" width="9.140625" style="7"/>
    <col min="11533" max="11541" width="0" style="7" hidden="1" customWidth="1"/>
    <col min="11542" max="11542" width="10.5703125" style="7" customWidth="1"/>
    <col min="11543" max="11543" width="14" style="7" customWidth="1"/>
    <col min="11544" max="11544" width="10.5703125" style="7" customWidth="1"/>
    <col min="11545" max="11545" width="12.85546875" style="7" customWidth="1"/>
    <col min="11546" max="11546" width="9.42578125" style="7" customWidth="1"/>
    <col min="11547" max="11547" width="12.85546875" style="7" customWidth="1"/>
    <col min="11548" max="11548" width="14" style="7" customWidth="1"/>
    <col min="11549" max="11549" width="9.42578125" style="7" customWidth="1"/>
    <col min="11550" max="11550" width="12.85546875" style="7" customWidth="1"/>
    <col min="11551" max="11551" width="14" style="7" customWidth="1"/>
    <col min="11552" max="11563" width="9.140625" style="7"/>
    <col min="11564" max="11585" width="0" style="7" hidden="1" customWidth="1"/>
    <col min="11586" max="11776" width="9.140625" style="7"/>
    <col min="11777" max="11777" width="7.140625" style="7" customWidth="1"/>
    <col min="11778" max="11778" width="1.42578125" style="7" customWidth="1"/>
    <col min="11779" max="11779" width="3.5703125" style="7" customWidth="1"/>
    <col min="11780" max="11780" width="3.7109375" style="7" customWidth="1"/>
    <col min="11781" max="11781" width="14.7109375" style="7" customWidth="1"/>
    <col min="11782" max="11782" width="64.28515625" style="7" customWidth="1"/>
    <col min="11783" max="11783" width="7.42578125" style="7" customWidth="1"/>
    <col min="11784" max="11784" width="9.5703125" style="7" customWidth="1"/>
    <col min="11785" max="11785" width="10.85546875" style="7" customWidth="1"/>
    <col min="11786" max="11786" width="20.140625" style="7" customWidth="1"/>
    <col min="11787" max="11787" width="13.28515625" style="7" customWidth="1"/>
    <col min="11788" max="11788" width="9.140625" style="7"/>
    <col min="11789" max="11797" width="0" style="7" hidden="1" customWidth="1"/>
    <col min="11798" max="11798" width="10.5703125" style="7" customWidth="1"/>
    <col min="11799" max="11799" width="14" style="7" customWidth="1"/>
    <col min="11800" max="11800" width="10.5703125" style="7" customWidth="1"/>
    <col min="11801" max="11801" width="12.85546875" style="7" customWidth="1"/>
    <col min="11802" max="11802" width="9.42578125" style="7" customWidth="1"/>
    <col min="11803" max="11803" width="12.85546875" style="7" customWidth="1"/>
    <col min="11804" max="11804" width="14" style="7" customWidth="1"/>
    <col min="11805" max="11805" width="9.42578125" style="7" customWidth="1"/>
    <col min="11806" max="11806" width="12.85546875" style="7" customWidth="1"/>
    <col min="11807" max="11807" width="14" style="7" customWidth="1"/>
    <col min="11808" max="11819" width="9.140625" style="7"/>
    <col min="11820" max="11841" width="0" style="7" hidden="1" customWidth="1"/>
    <col min="11842" max="12032" width="9.140625" style="7"/>
    <col min="12033" max="12033" width="7.140625" style="7" customWidth="1"/>
    <col min="12034" max="12034" width="1.42578125" style="7" customWidth="1"/>
    <col min="12035" max="12035" width="3.5703125" style="7" customWidth="1"/>
    <col min="12036" max="12036" width="3.7109375" style="7" customWidth="1"/>
    <col min="12037" max="12037" width="14.7109375" style="7" customWidth="1"/>
    <col min="12038" max="12038" width="64.28515625" style="7" customWidth="1"/>
    <col min="12039" max="12039" width="7.42578125" style="7" customWidth="1"/>
    <col min="12040" max="12040" width="9.5703125" style="7" customWidth="1"/>
    <col min="12041" max="12041" width="10.85546875" style="7" customWidth="1"/>
    <col min="12042" max="12042" width="20.140625" style="7" customWidth="1"/>
    <col min="12043" max="12043" width="13.28515625" style="7" customWidth="1"/>
    <col min="12044" max="12044" width="9.140625" style="7"/>
    <col min="12045" max="12053" width="0" style="7" hidden="1" customWidth="1"/>
    <col min="12054" max="12054" width="10.5703125" style="7" customWidth="1"/>
    <col min="12055" max="12055" width="14" style="7" customWidth="1"/>
    <col min="12056" max="12056" width="10.5703125" style="7" customWidth="1"/>
    <col min="12057" max="12057" width="12.85546875" style="7" customWidth="1"/>
    <col min="12058" max="12058" width="9.42578125" style="7" customWidth="1"/>
    <col min="12059" max="12059" width="12.85546875" style="7" customWidth="1"/>
    <col min="12060" max="12060" width="14" style="7" customWidth="1"/>
    <col min="12061" max="12061" width="9.42578125" style="7" customWidth="1"/>
    <col min="12062" max="12062" width="12.85546875" style="7" customWidth="1"/>
    <col min="12063" max="12063" width="14" style="7" customWidth="1"/>
    <col min="12064" max="12075" width="9.140625" style="7"/>
    <col min="12076" max="12097" width="0" style="7" hidden="1" customWidth="1"/>
    <col min="12098" max="12288" width="9.140625" style="7"/>
    <col min="12289" max="12289" width="7.140625" style="7" customWidth="1"/>
    <col min="12290" max="12290" width="1.42578125" style="7" customWidth="1"/>
    <col min="12291" max="12291" width="3.5703125" style="7" customWidth="1"/>
    <col min="12292" max="12292" width="3.7109375" style="7" customWidth="1"/>
    <col min="12293" max="12293" width="14.7109375" style="7" customWidth="1"/>
    <col min="12294" max="12294" width="64.28515625" style="7" customWidth="1"/>
    <col min="12295" max="12295" width="7.42578125" style="7" customWidth="1"/>
    <col min="12296" max="12296" width="9.5703125" style="7" customWidth="1"/>
    <col min="12297" max="12297" width="10.85546875" style="7" customWidth="1"/>
    <col min="12298" max="12298" width="20.140625" style="7" customWidth="1"/>
    <col min="12299" max="12299" width="13.28515625" style="7" customWidth="1"/>
    <col min="12300" max="12300" width="9.140625" style="7"/>
    <col min="12301" max="12309" width="0" style="7" hidden="1" customWidth="1"/>
    <col min="12310" max="12310" width="10.5703125" style="7" customWidth="1"/>
    <col min="12311" max="12311" width="14" style="7" customWidth="1"/>
    <col min="12312" max="12312" width="10.5703125" style="7" customWidth="1"/>
    <col min="12313" max="12313" width="12.85546875" style="7" customWidth="1"/>
    <col min="12314" max="12314" width="9.42578125" style="7" customWidth="1"/>
    <col min="12315" max="12315" width="12.85546875" style="7" customWidth="1"/>
    <col min="12316" max="12316" width="14" style="7" customWidth="1"/>
    <col min="12317" max="12317" width="9.42578125" style="7" customWidth="1"/>
    <col min="12318" max="12318" width="12.85546875" style="7" customWidth="1"/>
    <col min="12319" max="12319" width="14" style="7" customWidth="1"/>
    <col min="12320" max="12331" width="9.140625" style="7"/>
    <col min="12332" max="12353" width="0" style="7" hidden="1" customWidth="1"/>
    <col min="12354" max="12544" width="9.140625" style="7"/>
    <col min="12545" max="12545" width="7.140625" style="7" customWidth="1"/>
    <col min="12546" max="12546" width="1.42578125" style="7" customWidth="1"/>
    <col min="12547" max="12547" width="3.5703125" style="7" customWidth="1"/>
    <col min="12548" max="12548" width="3.7109375" style="7" customWidth="1"/>
    <col min="12549" max="12549" width="14.7109375" style="7" customWidth="1"/>
    <col min="12550" max="12550" width="64.28515625" style="7" customWidth="1"/>
    <col min="12551" max="12551" width="7.42578125" style="7" customWidth="1"/>
    <col min="12552" max="12552" width="9.5703125" style="7" customWidth="1"/>
    <col min="12553" max="12553" width="10.85546875" style="7" customWidth="1"/>
    <col min="12554" max="12554" width="20.140625" style="7" customWidth="1"/>
    <col min="12555" max="12555" width="13.28515625" style="7" customWidth="1"/>
    <col min="12556" max="12556" width="9.140625" style="7"/>
    <col min="12557" max="12565" width="0" style="7" hidden="1" customWidth="1"/>
    <col min="12566" max="12566" width="10.5703125" style="7" customWidth="1"/>
    <col min="12567" max="12567" width="14" style="7" customWidth="1"/>
    <col min="12568" max="12568" width="10.5703125" style="7" customWidth="1"/>
    <col min="12569" max="12569" width="12.85546875" style="7" customWidth="1"/>
    <col min="12570" max="12570" width="9.42578125" style="7" customWidth="1"/>
    <col min="12571" max="12571" width="12.85546875" style="7" customWidth="1"/>
    <col min="12572" max="12572" width="14" style="7" customWidth="1"/>
    <col min="12573" max="12573" width="9.42578125" style="7" customWidth="1"/>
    <col min="12574" max="12574" width="12.85546875" style="7" customWidth="1"/>
    <col min="12575" max="12575" width="14" style="7" customWidth="1"/>
    <col min="12576" max="12587" width="9.140625" style="7"/>
    <col min="12588" max="12609" width="0" style="7" hidden="1" customWidth="1"/>
    <col min="12610" max="12800" width="9.140625" style="7"/>
    <col min="12801" max="12801" width="7.140625" style="7" customWidth="1"/>
    <col min="12802" max="12802" width="1.42578125" style="7" customWidth="1"/>
    <col min="12803" max="12803" width="3.5703125" style="7" customWidth="1"/>
    <col min="12804" max="12804" width="3.7109375" style="7" customWidth="1"/>
    <col min="12805" max="12805" width="14.7109375" style="7" customWidth="1"/>
    <col min="12806" max="12806" width="64.28515625" style="7" customWidth="1"/>
    <col min="12807" max="12807" width="7.42578125" style="7" customWidth="1"/>
    <col min="12808" max="12808" width="9.5703125" style="7" customWidth="1"/>
    <col min="12809" max="12809" width="10.85546875" style="7" customWidth="1"/>
    <col min="12810" max="12810" width="20.140625" style="7" customWidth="1"/>
    <col min="12811" max="12811" width="13.28515625" style="7" customWidth="1"/>
    <col min="12812" max="12812" width="9.140625" style="7"/>
    <col min="12813" max="12821" width="0" style="7" hidden="1" customWidth="1"/>
    <col min="12822" max="12822" width="10.5703125" style="7" customWidth="1"/>
    <col min="12823" max="12823" width="14" style="7" customWidth="1"/>
    <col min="12824" max="12824" width="10.5703125" style="7" customWidth="1"/>
    <col min="12825" max="12825" width="12.85546875" style="7" customWidth="1"/>
    <col min="12826" max="12826" width="9.42578125" style="7" customWidth="1"/>
    <col min="12827" max="12827" width="12.85546875" style="7" customWidth="1"/>
    <col min="12828" max="12828" width="14" style="7" customWidth="1"/>
    <col min="12829" max="12829" width="9.42578125" style="7" customWidth="1"/>
    <col min="12830" max="12830" width="12.85546875" style="7" customWidth="1"/>
    <col min="12831" max="12831" width="14" style="7" customWidth="1"/>
    <col min="12832" max="12843" width="9.140625" style="7"/>
    <col min="12844" max="12865" width="0" style="7" hidden="1" customWidth="1"/>
    <col min="12866" max="13056" width="9.140625" style="7"/>
    <col min="13057" max="13057" width="7.140625" style="7" customWidth="1"/>
    <col min="13058" max="13058" width="1.42578125" style="7" customWidth="1"/>
    <col min="13059" max="13059" width="3.5703125" style="7" customWidth="1"/>
    <col min="13060" max="13060" width="3.7109375" style="7" customWidth="1"/>
    <col min="13061" max="13061" width="14.7109375" style="7" customWidth="1"/>
    <col min="13062" max="13062" width="64.28515625" style="7" customWidth="1"/>
    <col min="13063" max="13063" width="7.42578125" style="7" customWidth="1"/>
    <col min="13064" max="13064" width="9.5703125" style="7" customWidth="1"/>
    <col min="13065" max="13065" width="10.85546875" style="7" customWidth="1"/>
    <col min="13066" max="13066" width="20.140625" style="7" customWidth="1"/>
    <col min="13067" max="13067" width="13.28515625" style="7" customWidth="1"/>
    <col min="13068" max="13068" width="9.140625" style="7"/>
    <col min="13069" max="13077" width="0" style="7" hidden="1" customWidth="1"/>
    <col min="13078" max="13078" width="10.5703125" style="7" customWidth="1"/>
    <col min="13079" max="13079" width="14" style="7" customWidth="1"/>
    <col min="13080" max="13080" width="10.5703125" style="7" customWidth="1"/>
    <col min="13081" max="13081" width="12.85546875" style="7" customWidth="1"/>
    <col min="13082" max="13082" width="9.42578125" style="7" customWidth="1"/>
    <col min="13083" max="13083" width="12.85546875" style="7" customWidth="1"/>
    <col min="13084" max="13084" width="14" style="7" customWidth="1"/>
    <col min="13085" max="13085" width="9.42578125" style="7" customWidth="1"/>
    <col min="13086" max="13086" width="12.85546875" style="7" customWidth="1"/>
    <col min="13087" max="13087" width="14" style="7" customWidth="1"/>
    <col min="13088" max="13099" width="9.140625" style="7"/>
    <col min="13100" max="13121" width="0" style="7" hidden="1" customWidth="1"/>
    <col min="13122" max="13312" width="9.140625" style="7"/>
    <col min="13313" max="13313" width="7.140625" style="7" customWidth="1"/>
    <col min="13314" max="13314" width="1.42578125" style="7" customWidth="1"/>
    <col min="13315" max="13315" width="3.5703125" style="7" customWidth="1"/>
    <col min="13316" max="13316" width="3.7109375" style="7" customWidth="1"/>
    <col min="13317" max="13317" width="14.7109375" style="7" customWidth="1"/>
    <col min="13318" max="13318" width="64.28515625" style="7" customWidth="1"/>
    <col min="13319" max="13319" width="7.42578125" style="7" customWidth="1"/>
    <col min="13320" max="13320" width="9.5703125" style="7" customWidth="1"/>
    <col min="13321" max="13321" width="10.85546875" style="7" customWidth="1"/>
    <col min="13322" max="13322" width="20.140625" style="7" customWidth="1"/>
    <col min="13323" max="13323" width="13.28515625" style="7" customWidth="1"/>
    <col min="13324" max="13324" width="9.140625" style="7"/>
    <col min="13325" max="13333" width="0" style="7" hidden="1" customWidth="1"/>
    <col min="13334" max="13334" width="10.5703125" style="7" customWidth="1"/>
    <col min="13335" max="13335" width="14" style="7" customWidth="1"/>
    <col min="13336" max="13336" width="10.5703125" style="7" customWidth="1"/>
    <col min="13337" max="13337" width="12.85546875" style="7" customWidth="1"/>
    <col min="13338" max="13338" width="9.42578125" style="7" customWidth="1"/>
    <col min="13339" max="13339" width="12.85546875" style="7" customWidth="1"/>
    <col min="13340" max="13340" width="14" style="7" customWidth="1"/>
    <col min="13341" max="13341" width="9.42578125" style="7" customWidth="1"/>
    <col min="13342" max="13342" width="12.85546875" style="7" customWidth="1"/>
    <col min="13343" max="13343" width="14" style="7" customWidth="1"/>
    <col min="13344" max="13355" width="9.140625" style="7"/>
    <col min="13356" max="13377" width="0" style="7" hidden="1" customWidth="1"/>
    <col min="13378" max="13568" width="9.140625" style="7"/>
    <col min="13569" max="13569" width="7.140625" style="7" customWidth="1"/>
    <col min="13570" max="13570" width="1.42578125" style="7" customWidth="1"/>
    <col min="13571" max="13571" width="3.5703125" style="7" customWidth="1"/>
    <col min="13572" max="13572" width="3.7109375" style="7" customWidth="1"/>
    <col min="13573" max="13573" width="14.7109375" style="7" customWidth="1"/>
    <col min="13574" max="13574" width="64.28515625" style="7" customWidth="1"/>
    <col min="13575" max="13575" width="7.42578125" style="7" customWidth="1"/>
    <col min="13576" max="13576" width="9.5703125" style="7" customWidth="1"/>
    <col min="13577" max="13577" width="10.85546875" style="7" customWidth="1"/>
    <col min="13578" max="13578" width="20.140625" style="7" customWidth="1"/>
    <col min="13579" max="13579" width="13.28515625" style="7" customWidth="1"/>
    <col min="13580" max="13580" width="9.140625" style="7"/>
    <col min="13581" max="13589" width="0" style="7" hidden="1" customWidth="1"/>
    <col min="13590" max="13590" width="10.5703125" style="7" customWidth="1"/>
    <col min="13591" max="13591" width="14" style="7" customWidth="1"/>
    <col min="13592" max="13592" width="10.5703125" style="7" customWidth="1"/>
    <col min="13593" max="13593" width="12.85546875" style="7" customWidth="1"/>
    <col min="13594" max="13594" width="9.42578125" style="7" customWidth="1"/>
    <col min="13595" max="13595" width="12.85546875" style="7" customWidth="1"/>
    <col min="13596" max="13596" width="14" style="7" customWidth="1"/>
    <col min="13597" max="13597" width="9.42578125" style="7" customWidth="1"/>
    <col min="13598" max="13598" width="12.85546875" style="7" customWidth="1"/>
    <col min="13599" max="13599" width="14" style="7" customWidth="1"/>
    <col min="13600" max="13611" width="9.140625" style="7"/>
    <col min="13612" max="13633" width="0" style="7" hidden="1" customWidth="1"/>
    <col min="13634" max="13824" width="9.140625" style="7"/>
    <col min="13825" max="13825" width="7.140625" style="7" customWidth="1"/>
    <col min="13826" max="13826" width="1.42578125" style="7" customWidth="1"/>
    <col min="13827" max="13827" width="3.5703125" style="7" customWidth="1"/>
    <col min="13828" max="13828" width="3.7109375" style="7" customWidth="1"/>
    <col min="13829" max="13829" width="14.7109375" style="7" customWidth="1"/>
    <col min="13830" max="13830" width="64.28515625" style="7" customWidth="1"/>
    <col min="13831" max="13831" width="7.42578125" style="7" customWidth="1"/>
    <col min="13832" max="13832" width="9.5703125" style="7" customWidth="1"/>
    <col min="13833" max="13833" width="10.85546875" style="7" customWidth="1"/>
    <col min="13834" max="13834" width="20.140625" style="7" customWidth="1"/>
    <col min="13835" max="13835" width="13.28515625" style="7" customWidth="1"/>
    <col min="13836" max="13836" width="9.140625" style="7"/>
    <col min="13837" max="13845" width="0" style="7" hidden="1" customWidth="1"/>
    <col min="13846" max="13846" width="10.5703125" style="7" customWidth="1"/>
    <col min="13847" max="13847" width="14" style="7" customWidth="1"/>
    <col min="13848" max="13848" width="10.5703125" style="7" customWidth="1"/>
    <col min="13849" max="13849" width="12.85546875" style="7" customWidth="1"/>
    <col min="13850" max="13850" width="9.42578125" style="7" customWidth="1"/>
    <col min="13851" max="13851" width="12.85546875" style="7" customWidth="1"/>
    <col min="13852" max="13852" width="14" style="7" customWidth="1"/>
    <col min="13853" max="13853" width="9.42578125" style="7" customWidth="1"/>
    <col min="13854" max="13854" width="12.85546875" style="7" customWidth="1"/>
    <col min="13855" max="13855" width="14" style="7" customWidth="1"/>
    <col min="13856" max="13867" width="9.140625" style="7"/>
    <col min="13868" max="13889" width="0" style="7" hidden="1" customWidth="1"/>
    <col min="13890" max="14080" width="9.140625" style="7"/>
    <col min="14081" max="14081" width="7.140625" style="7" customWidth="1"/>
    <col min="14082" max="14082" width="1.42578125" style="7" customWidth="1"/>
    <col min="14083" max="14083" width="3.5703125" style="7" customWidth="1"/>
    <col min="14084" max="14084" width="3.7109375" style="7" customWidth="1"/>
    <col min="14085" max="14085" width="14.7109375" style="7" customWidth="1"/>
    <col min="14086" max="14086" width="64.28515625" style="7" customWidth="1"/>
    <col min="14087" max="14087" width="7.42578125" style="7" customWidth="1"/>
    <col min="14088" max="14088" width="9.5703125" style="7" customWidth="1"/>
    <col min="14089" max="14089" width="10.85546875" style="7" customWidth="1"/>
    <col min="14090" max="14090" width="20.140625" style="7" customWidth="1"/>
    <col min="14091" max="14091" width="13.28515625" style="7" customWidth="1"/>
    <col min="14092" max="14092" width="9.140625" style="7"/>
    <col min="14093" max="14101" width="0" style="7" hidden="1" customWidth="1"/>
    <col min="14102" max="14102" width="10.5703125" style="7" customWidth="1"/>
    <col min="14103" max="14103" width="14" style="7" customWidth="1"/>
    <col min="14104" max="14104" width="10.5703125" style="7" customWidth="1"/>
    <col min="14105" max="14105" width="12.85546875" style="7" customWidth="1"/>
    <col min="14106" max="14106" width="9.42578125" style="7" customWidth="1"/>
    <col min="14107" max="14107" width="12.85546875" style="7" customWidth="1"/>
    <col min="14108" max="14108" width="14" style="7" customWidth="1"/>
    <col min="14109" max="14109" width="9.42578125" style="7" customWidth="1"/>
    <col min="14110" max="14110" width="12.85546875" style="7" customWidth="1"/>
    <col min="14111" max="14111" width="14" style="7" customWidth="1"/>
    <col min="14112" max="14123" width="9.140625" style="7"/>
    <col min="14124" max="14145" width="0" style="7" hidden="1" customWidth="1"/>
    <col min="14146" max="14336" width="9.140625" style="7"/>
    <col min="14337" max="14337" width="7.140625" style="7" customWidth="1"/>
    <col min="14338" max="14338" width="1.42578125" style="7" customWidth="1"/>
    <col min="14339" max="14339" width="3.5703125" style="7" customWidth="1"/>
    <col min="14340" max="14340" width="3.7109375" style="7" customWidth="1"/>
    <col min="14341" max="14341" width="14.7109375" style="7" customWidth="1"/>
    <col min="14342" max="14342" width="64.28515625" style="7" customWidth="1"/>
    <col min="14343" max="14343" width="7.42578125" style="7" customWidth="1"/>
    <col min="14344" max="14344" width="9.5703125" style="7" customWidth="1"/>
    <col min="14345" max="14345" width="10.85546875" style="7" customWidth="1"/>
    <col min="14346" max="14346" width="20.140625" style="7" customWidth="1"/>
    <col min="14347" max="14347" width="13.28515625" style="7" customWidth="1"/>
    <col min="14348" max="14348" width="9.140625" style="7"/>
    <col min="14349" max="14357" width="0" style="7" hidden="1" customWidth="1"/>
    <col min="14358" max="14358" width="10.5703125" style="7" customWidth="1"/>
    <col min="14359" max="14359" width="14" style="7" customWidth="1"/>
    <col min="14360" max="14360" width="10.5703125" style="7" customWidth="1"/>
    <col min="14361" max="14361" width="12.85546875" style="7" customWidth="1"/>
    <col min="14362" max="14362" width="9.42578125" style="7" customWidth="1"/>
    <col min="14363" max="14363" width="12.85546875" style="7" customWidth="1"/>
    <col min="14364" max="14364" width="14" style="7" customWidth="1"/>
    <col min="14365" max="14365" width="9.42578125" style="7" customWidth="1"/>
    <col min="14366" max="14366" width="12.85546875" style="7" customWidth="1"/>
    <col min="14367" max="14367" width="14" style="7" customWidth="1"/>
    <col min="14368" max="14379" width="9.140625" style="7"/>
    <col min="14380" max="14401" width="0" style="7" hidden="1" customWidth="1"/>
    <col min="14402" max="14592" width="9.140625" style="7"/>
    <col min="14593" max="14593" width="7.140625" style="7" customWidth="1"/>
    <col min="14594" max="14594" width="1.42578125" style="7" customWidth="1"/>
    <col min="14595" max="14595" width="3.5703125" style="7" customWidth="1"/>
    <col min="14596" max="14596" width="3.7109375" style="7" customWidth="1"/>
    <col min="14597" max="14597" width="14.7109375" style="7" customWidth="1"/>
    <col min="14598" max="14598" width="64.28515625" style="7" customWidth="1"/>
    <col min="14599" max="14599" width="7.42578125" style="7" customWidth="1"/>
    <col min="14600" max="14600" width="9.5703125" style="7" customWidth="1"/>
    <col min="14601" max="14601" width="10.85546875" style="7" customWidth="1"/>
    <col min="14602" max="14602" width="20.140625" style="7" customWidth="1"/>
    <col min="14603" max="14603" width="13.28515625" style="7" customWidth="1"/>
    <col min="14604" max="14604" width="9.140625" style="7"/>
    <col min="14605" max="14613" width="0" style="7" hidden="1" customWidth="1"/>
    <col min="14614" max="14614" width="10.5703125" style="7" customWidth="1"/>
    <col min="14615" max="14615" width="14" style="7" customWidth="1"/>
    <col min="14616" max="14616" width="10.5703125" style="7" customWidth="1"/>
    <col min="14617" max="14617" width="12.85546875" style="7" customWidth="1"/>
    <col min="14618" max="14618" width="9.42578125" style="7" customWidth="1"/>
    <col min="14619" max="14619" width="12.85546875" style="7" customWidth="1"/>
    <col min="14620" max="14620" width="14" style="7" customWidth="1"/>
    <col min="14621" max="14621" width="9.42578125" style="7" customWidth="1"/>
    <col min="14622" max="14622" width="12.85546875" style="7" customWidth="1"/>
    <col min="14623" max="14623" width="14" style="7" customWidth="1"/>
    <col min="14624" max="14635" width="9.140625" style="7"/>
    <col min="14636" max="14657" width="0" style="7" hidden="1" customWidth="1"/>
    <col min="14658" max="14848" width="9.140625" style="7"/>
    <col min="14849" max="14849" width="7.140625" style="7" customWidth="1"/>
    <col min="14850" max="14850" width="1.42578125" style="7" customWidth="1"/>
    <col min="14851" max="14851" width="3.5703125" style="7" customWidth="1"/>
    <col min="14852" max="14852" width="3.7109375" style="7" customWidth="1"/>
    <col min="14853" max="14853" width="14.7109375" style="7" customWidth="1"/>
    <col min="14854" max="14854" width="64.28515625" style="7" customWidth="1"/>
    <col min="14855" max="14855" width="7.42578125" style="7" customWidth="1"/>
    <col min="14856" max="14856" width="9.5703125" style="7" customWidth="1"/>
    <col min="14857" max="14857" width="10.85546875" style="7" customWidth="1"/>
    <col min="14858" max="14858" width="20.140625" style="7" customWidth="1"/>
    <col min="14859" max="14859" width="13.28515625" style="7" customWidth="1"/>
    <col min="14860" max="14860" width="9.140625" style="7"/>
    <col min="14861" max="14869" width="0" style="7" hidden="1" customWidth="1"/>
    <col min="14870" max="14870" width="10.5703125" style="7" customWidth="1"/>
    <col min="14871" max="14871" width="14" style="7" customWidth="1"/>
    <col min="14872" max="14872" width="10.5703125" style="7" customWidth="1"/>
    <col min="14873" max="14873" width="12.85546875" style="7" customWidth="1"/>
    <col min="14874" max="14874" width="9.42578125" style="7" customWidth="1"/>
    <col min="14875" max="14875" width="12.85546875" style="7" customWidth="1"/>
    <col min="14876" max="14876" width="14" style="7" customWidth="1"/>
    <col min="14877" max="14877" width="9.42578125" style="7" customWidth="1"/>
    <col min="14878" max="14878" width="12.85546875" style="7" customWidth="1"/>
    <col min="14879" max="14879" width="14" style="7" customWidth="1"/>
    <col min="14880" max="14891" width="9.140625" style="7"/>
    <col min="14892" max="14913" width="0" style="7" hidden="1" customWidth="1"/>
    <col min="14914" max="15104" width="9.140625" style="7"/>
    <col min="15105" max="15105" width="7.140625" style="7" customWidth="1"/>
    <col min="15106" max="15106" width="1.42578125" style="7" customWidth="1"/>
    <col min="15107" max="15107" width="3.5703125" style="7" customWidth="1"/>
    <col min="15108" max="15108" width="3.7109375" style="7" customWidth="1"/>
    <col min="15109" max="15109" width="14.7109375" style="7" customWidth="1"/>
    <col min="15110" max="15110" width="64.28515625" style="7" customWidth="1"/>
    <col min="15111" max="15111" width="7.42578125" style="7" customWidth="1"/>
    <col min="15112" max="15112" width="9.5703125" style="7" customWidth="1"/>
    <col min="15113" max="15113" width="10.85546875" style="7" customWidth="1"/>
    <col min="15114" max="15114" width="20.140625" style="7" customWidth="1"/>
    <col min="15115" max="15115" width="13.28515625" style="7" customWidth="1"/>
    <col min="15116" max="15116" width="9.140625" style="7"/>
    <col min="15117" max="15125" width="0" style="7" hidden="1" customWidth="1"/>
    <col min="15126" max="15126" width="10.5703125" style="7" customWidth="1"/>
    <col min="15127" max="15127" width="14" style="7" customWidth="1"/>
    <col min="15128" max="15128" width="10.5703125" style="7" customWidth="1"/>
    <col min="15129" max="15129" width="12.85546875" style="7" customWidth="1"/>
    <col min="15130" max="15130" width="9.42578125" style="7" customWidth="1"/>
    <col min="15131" max="15131" width="12.85546875" style="7" customWidth="1"/>
    <col min="15132" max="15132" width="14" style="7" customWidth="1"/>
    <col min="15133" max="15133" width="9.42578125" style="7" customWidth="1"/>
    <col min="15134" max="15134" width="12.85546875" style="7" customWidth="1"/>
    <col min="15135" max="15135" width="14" style="7" customWidth="1"/>
    <col min="15136" max="15147" width="9.140625" style="7"/>
    <col min="15148" max="15169" width="0" style="7" hidden="1" customWidth="1"/>
    <col min="15170" max="15360" width="9.140625" style="7"/>
    <col min="15361" max="15361" width="7.140625" style="7" customWidth="1"/>
    <col min="15362" max="15362" width="1.42578125" style="7" customWidth="1"/>
    <col min="15363" max="15363" width="3.5703125" style="7" customWidth="1"/>
    <col min="15364" max="15364" width="3.7109375" style="7" customWidth="1"/>
    <col min="15365" max="15365" width="14.7109375" style="7" customWidth="1"/>
    <col min="15366" max="15366" width="64.28515625" style="7" customWidth="1"/>
    <col min="15367" max="15367" width="7.42578125" style="7" customWidth="1"/>
    <col min="15368" max="15368" width="9.5703125" style="7" customWidth="1"/>
    <col min="15369" max="15369" width="10.85546875" style="7" customWidth="1"/>
    <col min="15370" max="15370" width="20.140625" style="7" customWidth="1"/>
    <col min="15371" max="15371" width="13.28515625" style="7" customWidth="1"/>
    <col min="15372" max="15372" width="9.140625" style="7"/>
    <col min="15373" max="15381" width="0" style="7" hidden="1" customWidth="1"/>
    <col min="15382" max="15382" width="10.5703125" style="7" customWidth="1"/>
    <col min="15383" max="15383" width="14" style="7" customWidth="1"/>
    <col min="15384" max="15384" width="10.5703125" style="7" customWidth="1"/>
    <col min="15385" max="15385" width="12.85546875" style="7" customWidth="1"/>
    <col min="15386" max="15386" width="9.42578125" style="7" customWidth="1"/>
    <col min="15387" max="15387" width="12.85546875" style="7" customWidth="1"/>
    <col min="15388" max="15388" width="14" style="7" customWidth="1"/>
    <col min="15389" max="15389" width="9.42578125" style="7" customWidth="1"/>
    <col min="15390" max="15390" width="12.85546875" style="7" customWidth="1"/>
    <col min="15391" max="15391" width="14" style="7" customWidth="1"/>
    <col min="15392" max="15403" width="9.140625" style="7"/>
    <col min="15404" max="15425" width="0" style="7" hidden="1" customWidth="1"/>
    <col min="15426" max="15616" width="9.140625" style="7"/>
    <col min="15617" max="15617" width="7.140625" style="7" customWidth="1"/>
    <col min="15618" max="15618" width="1.42578125" style="7" customWidth="1"/>
    <col min="15619" max="15619" width="3.5703125" style="7" customWidth="1"/>
    <col min="15620" max="15620" width="3.7109375" style="7" customWidth="1"/>
    <col min="15621" max="15621" width="14.7109375" style="7" customWidth="1"/>
    <col min="15622" max="15622" width="64.28515625" style="7" customWidth="1"/>
    <col min="15623" max="15623" width="7.42578125" style="7" customWidth="1"/>
    <col min="15624" max="15624" width="9.5703125" style="7" customWidth="1"/>
    <col min="15625" max="15625" width="10.85546875" style="7" customWidth="1"/>
    <col min="15626" max="15626" width="20.140625" style="7" customWidth="1"/>
    <col min="15627" max="15627" width="13.28515625" style="7" customWidth="1"/>
    <col min="15628" max="15628" width="9.140625" style="7"/>
    <col min="15629" max="15637" width="0" style="7" hidden="1" customWidth="1"/>
    <col min="15638" max="15638" width="10.5703125" style="7" customWidth="1"/>
    <col min="15639" max="15639" width="14" style="7" customWidth="1"/>
    <col min="15640" max="15640" width="10.5703125" style="7" customWidth="1"/>
    <col min="15641" max="15641" width="12.85546875" style="7" customWidth="1"/>
    <col min="15642" max="15642" width="9.42578125" style="7" customWidth="1"/>
    <col min="15643" max="15643" width="12.85546875" style="7" customWidth="1"/>
    <col min="15644" max="15644" width="14" style="7" customWidth="1"/>
    <col min="15645" max="15645" width="9.42578125" style="7" customWidth="1"/>
    <col min="15646" max="15646" width="12.85546875" style="7" customWidth="1"/>
    <col min="15647" max="15647" width="14" style="7" customWidth="1"/>
    <col min="15648" max="15659" width="9.140625" style="7"/>
    <col min="15660" max="15681" width="0" style="7" hidden="1" customWidth="1"/>
    <col min="15682" max="15872" width="9.140625" style="7"/>
    <col min="15873" max="15873" width="7.140625" style="7" customWidth="1"/>
    <col min="15874" max="15874" width="1.42578125" style="7" customWidth="1"/>
    <col min="15875" max="15875" width="3.5703125" style="7" customWidth="1"/>
    <col min="15876" max="15876" width="3.7109375" style="7" customWidth="1"/>
    <col min="15877" max="15877" width="14.7109375" style="7" customWidth="1"/>
    <col min="15878" max="15878" width="64.28515625" style="7" customWidth="1"/>
    <col min="15879" max="15879" width="7.42578125" style="7" customWidth="1"/>
    <col min="15880" max="15880" width="9.5703125" style="7" customWidth="1"/>
    <col min="15881" max="15881" width="10.85546875" style="7" customWidth="1"/>
    <col min="15882" max="15882" width="20.140625" style="7" customWidth="1"/>
    <col min="15883" max="15883" width="13.28515625" style="7" customWidth="1"/>
    <col min="15884" max="15884" width="9.140625" style="7"/>
    <col min="15885" max="15893" width="0" style="7" hidden="1" customWidth="1"/>
    <col min="15894" max="15894" width="10.5703125" style="7" customWidth="1"/>
    <col min="15895" max="15895" width="14" style="7" customWidth="1"/>
    <col min="15896" max="15896" width="10.5703125" style="7" customWidth="1"/>
    <col min="15897" max="15897" width="12.85546875" style="7" customWidth="1"/>
    <col min="15898" max="15898" width="9.42578125" style="7" customWidth="1"/>
    <col min="15899" max="15899" width="12.85546875" style="7" customWidth="1"/>
    <col min="15900" max="15900" width="14" style="7" customWidth="1"/>
    <col min="15901" max="15901" width="9.42578125" style="7" customWidth="1"/>
    <col min="15902" max="15902" width="12.85546875" style="7" customWidth="1"/>
    <col min="15903" max="15903" width="14" style="7" customWidth="1"/>
    <col min="15904" max="15915" width="9.140625" style="7"/>
    <col min="15916" max="15937" width="0" style="7" hidden="1" customWidth="1"/>
    <col min="15938" max="16128" width="9.140625" style="7"/>
    <col min="16129" max="16129" width="7.140625" style="7" customWidth="1"/>
    <col min="16130" max="16130" width="1.42578125" style="7" customWidth="1"/>
    <col min="16131" max="16131" width="3.5703125" style="7" customWidth="1"/>
    <col min="16132" max="16132" width="3.7109375" style="7" customWidth="1"/>
    <col min="16133" max="16133" width="14.7109375" style="7" customWidth="1"/>
    <col min="16134" max="16134" width="64.28515625" style="7" customWidth="1"/>
    <col min="16135" max="16135" width="7.42578125" style="7" customWidth="1"/>
    <col min="16136" max="16136" width="9.5703125" style="7" customWidth="1"/>
    <col min="16137" max="16137" width="10.85546875" style="7" customWidth="1"/>
    <col min="16138" max="16138" width="20.140625" style="7" customWidth="1"/>
    <col min="16139" max="16139" width="13.28515625" style="7" customWidth="1"/>
    <col min="16140" max="16140" width="9.140625" style="7"/>
    <col min="16141" max="16149" width="0" style="7" hidden="1" customWidth="1"/>
    <col min="16150" max="16150" width="10.5703125" style="7" customWidth="1"/>
    <col min="16151" max="16151" width="14" style="7" customWidth="1"/>
    <col min="16152" max="16152" width="10.5703125" style="7" customWidth="1"/>
    <col min="16153" max="16153" width="12.85546875" style="7" customWidth="1"/>
    <col min="16154" max="16154" width="9.42578125" style="7" customWidth="1"/>
    <col min="16155" max="16155" width="12.85546875" style="7" customWidth="1"/>
    <col min="16156" max="16156" width="14" style="7" customWidth="1"/>
    <col min="16157" max="16157" width="9.42578125" style="7" customWidth="1"/>
    <col min="16158" max="16158" width="12.85546875" style="7" customWidth="1"/>
    <col min="16159" max="16159" width="14" style="7" customWidth="1"/>
    <col min="16160" max="16171" width="9.140625" style="7"/>
    <col min="16172" max="16193" width="0" style="7" hidden="1" customWidth="1"/>
    <col min="16194" max="16384" width="9.140625" style="7"/>
  </cols>
  <sheetData>
    <row r="1" spans="1:70" ht="21.75" customHeight="1" x14ac:dyDescent="0.3">
      <c r="A1" s="1"/>
      <c r="B1" s="2"/>
      <c r="C1" s="2"/>
      <c r="D1" s="3" t="s">
        <v>0</v>
      </c>
      <c r="E1" s="2"/>
      <c r="F1" s="4" t="s">
        <v>1</v>
      </c>
      <c r="G1" s="5" t="s">
        <v>2</v>
      </c>
      <c r="H1" s="5"/>
      <c r="I1" s="2"/>
      <c r="J1" s="4" t="s">
        <v>3</v>
      </c>
      <c r="K1" s="3" t="s">
        <v>4</v>
      </c>
      <c r="L1" s="4" t="s">
        <v>5</v>
      </c>
      <c r="M1" s="4"/>
      <c r="N1" s="4"/>
      <c r="O1" s="4"/>
      <c r="P1" s="4"/>
      <c r="Q1" s="4"/>
      <c r="R1" s="4"/>
      <c r="S1" s="4"/>
      <c r="T1" s="4"/>
      <c r="U1" s="6"/>
      <c r="V1" s="6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36.950000000000003" customHeight="1" x14ac:dyDescent="0.3">
      <c r="L2" s="8" t="s">
        <v>6</v>
      </c>
      <c r="M2" s="9"/>
      <c r="N2" s="9"/>
      <c r="O2" s="9"/>
      <c r="P2" s="9"/>
      <c r="Q2" s="9"/>
      <c r="R2" s="9"/>
      <c r="S2" s="9"/>
      <c r="T2" s="9"/>
      <c r="U2" s="9"/>
      <c r="V2" s="9"/>
      <c r="AT2" s="10" t="s">
        <v>7</v>
      </c>
    </row>
    <row r="3" spans="1:70" ht="6.95" customHeight="1" x14ac:dyDescent="0.3">
      <c r="B3" s="11"/>
      <c r="C3" s="12"/>
      <c r="D3" s="12"/>
      <c r="E3" s="12"/>
      <c r="F3" s="12"/>
      <c r="G3" s="12"/>
      <c r="H3" s="12"/>
      <c r="I3" s="12"/>
      <c r="J3" s="12"/>
      <c r="K3" s="13"/>
      <c r="AT3" s="10" t="s">
        <v>8</v>
      </c>
    </row>
    <row r="4" spans="1:70" ht="36.950000000000003" customHeight="1" x14ac:dyDescent="0.3">
      <c r="B4" s="14"/>
      <c r="D4" s="15" t="s">
        <v>9</v>
      </c>
      <c r="K4" s="16"/>
      <c r="M4" s="17" t="s">
        <v>10</v>
      </c>
      <c r="AT4" s="10" t="s">
        <v>11</v>
      </c>
    </row>
    <row r="5" spans="1:70" ht="6.95" customHeight="1" x14ac:dyDescent="0.3">
      <c r="B5" s="14"/>
      <c r="K5" s="16"/>
    </row>
    <row r="6" spans="1:70" ht="15" x14ac:dyDescent="0.3">
      <c r="B6" s="14"/>
      <c r="D6" s="18" t="s">
        <v>12</v>
      </c>
      <c r="K6" s="16"/>
    </row>
    <row r="7" spans="1:70" ht="22.5" customHeight="1" x14ac:dyDescent="0.3">
      <c r="B7" s="14"/>
      <c r="E7" s="19" t="str">
        <f>'[1]Rekapitulace stavby'!K6</f>
        <v>Kopretinové bydlení Nemilany</v>
      </c>
      <c r="F7" s="9"/>
      <c r="G7" s="9"/>
      <c r="H7" s="9"/>
      <c r="K7" s="16"/>
    </row>
    <row r="8" spans="1:70" s="20" customFormat="1" ht="15" x14ac:dyDescent="0.25">
      <c r="B8" s="21"/>
      <c r="D8" s="18" t="s">
        <v>13</v>
      </c>
      <c r="K8" s="22"/>
    </row>
    <row r="9" spans="1:70" s="20" customFormat="1" ht="36.950000000000003" customHeight="1" x14ac:dyDescent="0.25">
      <c r="B9" s="21"/>
      <c r="E9" s="23" t="s">
        <v>14</v>
      </c>
      <c r="F9" s="24"/>
      <c r="G9" s="24"/>
      <c r="H9" s="24"/>
      <c r="K9" s="22"/>
    </row>
    <row r="10" spans="1:70" s="20" customFormat="1" x14ac:dyDescent="0.25">
      <c r="B10" s="21"/>
      <c r="K10" s="22"/>
    </row>
    <row r="11" spans="1:70" s="20" customFormat="1" ht="14.45" customHeight="1" x14ac:dyDescent="0.25">
      <c r="B11" s="21"/>
      <c r="D11" s="18" t="s">
        <v>15</v>
      </c>
      <c r="F11" s="25" t="s">
        <v>16</v>
      </c>
      <c r="I11" s="18" t="s">
        <v>17</v>
      </c>
      <c r="J11" s="25" t="s">
        <v>16</v>
      </c>
      <c r="K11" s="22"/>
    </row>
    <row r="12" spans="1:70" s="20" customFormat="1" ht="14.45" customHeight="1" x14ac:dyDescent="0.25">
      <c r="B12" s="21"/>
      <c r="D12" s="18" t="s">
        <v>18</v>
      </c>
      <c r="F12" s="25" t="s">
        <v>19</v>
      </c>
      <c r="I12" s="18" t="s">
        <v>20</v>
      </c>
      <c r="J12" s="26" t="str">
        <f>'[1]Rekapitulace stavby'!AN8</f>
        <v>23.11.2020</v>
      </c>
      <c r="K12" s="22"/>
    </row>
    <row r="13" spans="1:70" s="20" customFormat="1" ht="10.9" customHeight="1" x14ac:dyDescent="0.25">
      <c r="B13" s="21"/>
      <c r="K13" s="22"/>
    </row>
    <row r="14" spans="1:70" s="20" customFormat="1" ht="14.45" customHeight="1" x14ac:dyDescent="0.25">
      <c r="B14" s="21"/>
      <c r="D14" s="18" t="s">
        <v>21</v>
      </c>
      <c r="I14" s="18" t="s">
        <v>22</v>
      </c>
      <c r="J14" s="25" t="s">
        <v>23</v>
      </c>
      <c r="K14" s="22"/>
    </row>
    <row r="15" spans="1:70" s="20" customFormat="1" ht="18" customHeight="1" x14ac:dyDescent="0.25">
      <c r="B15" s="21"/>
      <c r="E15" s="25" t="s">
        <v>24</v>
      </c>
      <c r="I15" s="18" t="s">
        <v>25</v>
      </c>
      <c r="J15" s="25" t="s">
        <v>26</v>
      </c>
      <c r="K15" s="22"/>
    </row>
    <row r="16" spans="1:70" s="20" customFormat="1" ht="6.95" customHeight="1" x14ac:dyDescent="0.25">
      <c r="B16" s="21"/>
      <c r="K16" s="22"/>
    </row>
    <row r="17" spans="2:11" s="20" customFormat="1" ht="14.45" customHeight="1" x14ac:dyDescent="0.25">
      <c r="B17" s="21"/>
      <c r="D17" s="18" t="s">
        <v>27</v>
      </c>
      <c r="I17" s="18" t="s">
        <v>22</v>
      </c>
      <c r="J17" s="25" t="s">
        <v>28</v>
      </c>
      <c r="K17" s="22"/>
    </row>
    <row r="18" spans="2:11" s="20" customFormat="1" ht="18" customHeight="1" x14ac:dyDescent="0.25">
      <c r="B18" s="21"/>
      <c r="E18" s="25" t="s">
        <v>29</v>
      </c>
      <c r="I18" s="18" t="s">
        <v>25</v>
      </c>
      <c r="J18" s="25" t="s">
        <v>30</v>
      </c>
      <c r="K18" s="22"/>
    </row>
    <row r="19" spans="2:11" s="20" customFormat="1" ht="6.95" customHeight="1" x14ac:dyDescent="0.25">
      <c r="B19" s="21"/>
      <c r="K19" s="22"/>
    </row>
    <row r="20" spans="2:11" s="20" customFormat="1" ht="14.45" customHeight="1" x14ac:dyDescent="0.25">
      <c r="B20" s="21"/>
      <c r="D20" s="18" t="s">
        <v>31</v>
      </c>
      <c r="I20" s="18" t="s">
        <v>22</v>
      </c>
      <c r="J20" s="25" t="s">
        <v>32</v>
      </c>
      <c r="K20" s="22"/>
    </row>
    <row r="21" spans="2:11" s="20" customFormat="1" ht="18" customHeight="1" x14ac:dyDescent="0.25">
      <c r="B21" s="21"/>
      <c r="E21" s="25" t="s">
        <v>33</v>
      </c>
      <c r="I21" s="18" t="s">
        <v>25</v>
      </c>
      <c r="J21" s="25" t="s">
        <v>34</v>
      </c>
      <c r="K21" s="22"/>
    </row>
    <row r="22" spans="2:11" s="20" customFormat="1" ht="6.95" customHeight="1" x14ac:dyDescent="0.25">
      <c r="B22" s="21"/>
      <c r="K22" s="22"/>
    </row>
    <row r="23" spans="2:11" s="20" customFormat="1" ht="14.45" customHeight="1" x14ac:dyDescent="0.25">
      <c r="B23" s="21"/>
      <c r="D23" s="18" t="s">
        <v>35</v>
      </c>
      <c r="K23" s="22"/>
    </row>
    <row r="24" spans="2:11" s="27" customFormat="1" ht="22.5" customHeight="1" x14ac:dyDescent="0.25">
      <c r="B24" s="28"/>
      <c r="E24" s="29" t="s">
        <v>16</v>
      </c>
      <c r="F24" s="30"/>
      <c r="G24" s="30"/>
      <c r="H24" s="30"/>
      <c r="K24" s="31"/>
    </row>
    <row r="25" spans="2:11" s="20" customFormat="1" ht="6.95" customHeight="1" x14ac:dyDescent="0.25">
      <c r="B25" s="21"/>
      <c r="K25" s="22"/>
    </row>
    <row r="26" spans="2:11" s="20" customFormat="1" ht="6.95" customHeight="1" x14ac:dyDescent="0.25">
      <c r="B26" s="21"/>
      <c r="D26" s="32"/>
      <c r="E26" s="32"/>
      <c r="F26" s="32"/>
      <c r="G26" s="32"/>
      <c r="H26" s="32"/>
      <c r="I26" s="32"/>
      <c r="J26" s="32"/>
      <c r="K26" s="33"/>
    </row>
    <row r="27" spans="2:11" s="20" customFormat="1" ht="25.35" customHeight="1" x14ac:dyDescent="0.25">
      <c r="B27" s="21"/>
      <c r="D27" s="34" t="s">
        <v>36</v>
      </c>
      <c r="J27" s="35">
        <f>ROUND(J78,2)</f>
        <v>0</v>
      </c>
      <c r="K27" s="22"/>
    </row>
    <row r="28" spans="2:11" s="20" customFormat="1" ht="6.95" customHeight="1" x14ac:dyDescent="0.25">
      <c r="B28" s="21"/>
      <c r="D28" s="32"/>
      <c r="E28" s="32"/>
      <c r="F28" s="32"/>
      <c r="G28" s="32"/>
      <c r="H28" s="32"/>
      <c r="I28" s="32"/>
      <c r="J28" s="32"/>
      <c r="K28" s="33"/>
    </row>
    <row r="29" spans="2:11" s="20" customFormat="1" ht="14.45" customHeight="1" x14ac:dyDescent="0.25">
      <c r="B29" s="21"/>
      <c r="F29" s="36" t="s">
        <v>37</v>
      </c>
      <c r="I29" s="36" t="s">
        <v>38</v>
      </c>
      <c r="J29" s="36" t="s">
        <v>39</v>
      </c>
      <c r="K29" s="22"/>
    </row>
    <row r="30" spans="2:11" s="20" customFormat="1" ht="14.45" hidden="1" customHeight="1" x14ac:dyDescent="0.25">
      <c r="B30" s="21"/>
      <c r="D30" s="37" t="s">
        <v>40</v>
      </c>
      <c r="E30" s="37" t="s">
        <v>41</v>
      </c>
      <c r="F30" s="38">
        <f>ROUND(SUM(BE78:BE96), 2)</f>
        <v>0</v>
      </c>
      <c r="I30" s="39">
        <v>0.21</v>
      </c>
      <c r="J30" s="38">
        <f>ROUND(ROUND((SUM(BE78:BE96)), 2)*I30, 2)</f>
        <v>0</v>
      </c>
      <c r="K30" s="22"/>
    </row>
    <row r="31" spans="2:11" s="20" customFormat="1" ht="14.45" hidden="1" customHeight="1" x14ac:dyDescent="0.25">
      <c r="B31" s="21"/>
      <c r="E31" s="37" t="s">
        <v>42</v>
      </c>
      <c r="F31" s="38">
        <f>ROUND(SUM(BF78:BF96), 2)</f>
        <v>0</v>
      </c>
      <c r="I31" s="39">
        <v>0.15</v>
      </c>
      <c r="J31" s="38">
        <f>ROUND(ROUND((SUM(BF78:BF96)), 2)*I31, 2)</f>
        <v>0</v>
      </c>
      <c r="K31" s="22"/>
    </row>
    <row r="32" spans="2:11" s="20" customFormat="1" ht="14.45" customHeight="1" x14ac:dyDescent="0.25">
      <c r="B32" s="21"/>
      <c r="D32" s="37" t="s">
        <v>40</v>
      </c>
      <c r="E32" s="37" t="s">
        <v>43</v>
      </c>
      <c r="F32" s="38">
        <f>ROUND(SUM(BG78:BG96), 2)</f>
        <v>0</v>
      </c>
      <c r="I32" s="39">
        <v>0.21</v>
      </c>
      <c r="J32" s="38">
        <v>0</v>
      </c>
      <c r="K32" s="22"/>
    </row>
    <row r="33" spans="2:11" s="20" customFormat="1" ht="14.45" customHeight="1" x14ac:dyDescent="0.25">
      <c r="B33" s="21"/>
      <c r="E33" s="37" t="s">
        <v>44</v>
      </c>
      <c r="F33" s="38">
        <f>ROUND(SUM(BH78:BH96), 2)</f>
        <v>0</v>
      </c>
      <c r="I33" s="39">
        <v>0.15</v>
      </c>
      <c r="J33" s="38">
        <v>0</v>
      </c>
      <c r="K33" s="22"/>
    </row>
    <row r="34" spans="2:11" s="20" customFormat="1" ht="14.45" hidden="1" customHeight="1" x14ac:dyDescent="0.25">
      <c r="B34" s="21"/>
      <c r="E34" s="37" t="s">
        <v>45</v>
      </c>
      <c r="F34" s="38">
        <f>ROUND(SUM(BI78:BI96), 2)</f>
        <v>0</v>
      </c>
      <c r="I34" s="39">
        <v>0</v>
      </c>
      <c r="J34" s="38">
        <v>0</v>
      </c>
      <c r="K34" s="22"/>
    </row>
    <row r="35" spans="2:11" s="20" customFormat="1" ht="6.95" customHeight="1" x14ac:dyDescent="0.25">
      <c r="B35" s="21"/>
      <c r="K35" s="22"/>
    </row>
    <row r="36" spans="2:11" s="20" customFormat="1" ht="25.35" customHeight="1" x14ac:dyDescent="0.25">
      <c r="B36" s="21"/>
      <c r="C36" s="40"/>
      <c r="D36" s="41" t="s">
        <v>46</v>
      </c>
      <c r="E36" s="42"/>
      <c r="F36" s="42"/>
      <c r="G36" s="43" t="s">
        <v>47</v>
      </c>
      <c r="H36" s="44" t="s">
        <v>48</v>
      </c>
      <c r="I36" s="42"/>
      <c r="J36" s="45">
        <f>SUM(J27:J34)</f>
        <v>0</v>
      </c>
      <c r="K36" s="46"/>
    </row>
    <row r="37" spans="2:11" s="20" customFormat="1" ht="14.45" customHeight="1" x14ac:dyDescent="0.25">
      <c r="B37" s="47"/>
      <c r="C37" s="48"/>
      <c r="D37" s="48"/>
      <c r="E37" s="48"/>
      <c r="F37" s="48"/>
      <c r="G37" s="48"/>
      <c r="H37" s="48"/>
      <c r="I37" s="48"/>
      <c r="J37" s="48"/>
      <c r="K37" s="49"/>
    </row>
    <row r="41" spans="2:11" s="20" customFormat="1" ht="6.95" customHeight="1" x14ac:dyDescent="0.25">
      <c r="B41" s="50"/>
      <c r="C41" s="51"/>
      <c r="D41" s="51"/>
      <c r="E41" s="51"/>
      <c r="F41" s="51"/>
      <c r="G41" s="51"/>
      <c r="H41" s="51"/>
      <c r="I41" s="51"/>
      <c r="J41" s="51"/>
      <c r="K41" s="52"/>
    </row>
    <row r="42" spans="2:11" s="20" customFormat="1" ht="36.950000000000003" customHeight="1" x14ac:dyDescent="0.25">
      <c r="B42" s="21"/>
      <c r="C42" s="15" t="s">
        <v>49</v>
      </c>
      <c r="K42" s="22"/>
    </row>
    <row r="43" spans="2:11" s="20" customFormat="1" ht="6.95" customHeight="1" x14ac:dyDescent="0.25">
      <c r="B43" s="21"/>
      <c r="K43" s="22"/>
    </row>
    <row r="44" spans="2:11" s="20" customFormat="1" ht="14.45" customHeight="1" x14ac:dyDescent="0.25">
      <c r="B44" s="21"/>
      <c r="C44" s="18" t="s">
        <v>12</v>
      </c>
      <c r="K44" s="22"/>
    </row>
    <row r="45" spans="2:11" s="20" customFormat="1" ht="22.5" customHeight="1" x14ac:dyDescent="0.25">
      <c r="B45" s="21"/>
      <c r="E45" s="19" t="str">
        <f>E7</f>
        <v>Kopretinové bydlení Nemilany</v>
      </c>
      <c r="F45" s="24"/>
      <c r="G45" s="24"/>
      <c r="H45" s="24"/>
      <c r="K45" s="22"/>
    </row>
    <row r="46" spans="2:11" s="20" customFormat="1" ht="14.45" customHeight="1" x14ac:dyDescent="0.25">
      <c r="B46" s="21"/>
      <c r="C46" s="18" t="s">
        <v>13</v>
      </c>
      <c r="K46" s="22"/>
    </row>
    <row r="47" spans="2:11" s="20" customFormat="1" ht="23.25" customHeight="1" x14ac:dyDescent="0.25">
      <c r="B47" s="21"/>
      <c r="E47" s="23" t="str">
        <f>E9</f>
        <v>IO 09 - Sadové úpravy</v>
      </c>
      <c r="F47" s="24"/>
      <c r="G47" s="24"/>
      <c r="H47" s="24"/>
      <c r="K47" s="22"/>
    </row>
    <row r="48" spans="2:11" s="20" customFormat="1" ht="6.95" customHeight="1" x14ac:dyDescent="0.25">
      <c r="B48" s="21"/>
      <c r="K48" s="22"/>
    </row>
    <row r="49" spans="2:47" s="20" customFormat="1" ht="18" customHeight="1" x14ac:dyDescent="0.25">
      <c r="B49" s="21"/>
      <c r="C49" s="18" t="s">
        <v>18</v>
      </c>
      <c r="F49" s="25" t="str">
        <f>F12</f>
        <v xml:space="preserve"> </v>
      </c>
      <c r="I49" s="18" t="s">
        <v>20</v>
      </c>
      <c r="J49" s="26" t="str">
        <f>IF(J12="","",J12)</f>
        <v>23.11.2020</v>
      </c>
      <c r="K49" s="22"/>
    </row>
    <row r="50" spans="2:47" s="20" customFormat="1" ht="6.95" customHeight="1" x14ac:dyDescent="0.25">
      <c r="B50" s="21"/>
      <c r="K50" s="22"/>
    </row>
    <row r="51" spans="2:47" s="20" customFormat="1" ht="15" x14ac:dyDescent="0.25">
      <c r="B51" s="21"/>
      <c r="C51" s="18" t="s">
        <v>21</v>
      </c>
      <c r="F51" s="25" t="str">
        <f>E15</f>
        <v>Maestra Development s.r.o.</v>
      </c>
      <c r="I51" s="18" t="s">
        <v>31</v>
      </c>
      <c r="J51" s="25" t="str">
        <f>E21</f>
        <v>AUPLAN</v>
      </c>
      <c r="K51" s="22"/>
    </row>
    <row r="52" spans="2:47" s="20" customFormat="1" ht="14.45" customHeight="1" x14ac:dyDescent="0.25">
      <c r="B52" s="21"/>
      <c r="C52" s="18" t="s">
        <v>27</v>
      </c>
      <c r="F52" s="25" t="str">
        <f>IF(E18="","",E18)</f>
        <v>S-O-D Holding s.r.o., Podlesní 1827, 735 41 Petřvald u Karviné</v>
      </c>
      <c r="K52" s="22"/>
    </row>
    <row r="53" spans="2:47" s="20" customFormat="1" ht="10.35" customHeight="1" x14ac:dyDescent="0.25">
      <c r="B53" s="21"/>
      <c r="K53" s="22"/>
    </row>
    <row r="54" spans="2:47" s="20" customFormat="1" ht="29.25" customHeight="1" x14ac:dyDescent="0.25">
      <c r="B54" s="21"/>
      <c r="C54" s="53" t="s">
        <v>50</v>
      </c>
      <c r="D54" s="40"/>
      <c r="E54" s="40"/>
      <c r="F54" s="40"/>
      <c r="G54" s="40"/>
      <c r="H54" s="40"/>
      <c r="I54" s="40"/>
      <c r="J54" s="54" t="s">
        <v>51</v>
      </c>
      <c r="K54" s="55"/>
    </row>
    <row r="55" spans="2:47" s="20" customFormat="1" ht="10.35" customHeight="1" x14ac:dyDescent="0.25">
      <c r="B55" s="21"/>
      <c r="K55" s="22"/>
    </row>
    <row r="56" spans="2:47" s="20" customFormat="1" ht="29.25" customHeight="1" x14ac:dyDescent="0.25">
      <c r="B56" s="21"/>
      <c r="C56" s="56" t="s">
        <v>52</v>
      </c>
      <c r="J56" s="35">
        <f>J78</f>
        <v>0</v>
      </c>
      <c r="K56" s="22"/>
      <c r="AU56" s="10" t="s">
        <v>53</v>
      </c>
    </row>
    <row r="57" spans="2:47" s="57" customFormat="1" ht="24.95" customHeight="1" x14ac:dyDescent="0.25">
      <c r="B57" s="58"/>
      <c r="D57" s="59" t="s">
        <v>54</v>
      </c>
      <c r="E57" s="60"/>
      <c r="F57" s="60"/>
      <c r="G57" s="60"/>
      <c r="H57" s="60"/>
      <c r="I57" s="60"/>
      <c r="J57" s="61">
        <f>J79</f>
        <v>0</v>
      </c>
      <c r="K57" s="62"/>
    </row>
    <row r="58" spans="2:47" s="63" customFormat="1" ht="19.899999999999999" customHeight="1" x14ac:dyDescent="0.25">
      <c r="B58" s="64"/>
      <c r="D58" s="65" t="s">
        <v>55</v>
      </c>
      <c r="E58" s="66"/>
      <c r="F58" s="66"/>
      <c r="G58" s="66"/>
      <c r="H58" s="66"/>
      <c r="I58" s="66"/>
      <c r="J58" s="67">
        <f>J80</f>
        <v>0</v>
      </c>
      <c r="K58" s="68"/>
    </row>
    <row r="59" spans="2:47" s="20" customFormat="1" ht="21.75" customHeight="1" x14ac:dyDescent="0.25">
      <c r="B59" s="21"/>
      <c r="K59" s="22"/>
    </row>
    <row r="60" spans="2:47" s="20" customFormat="1" ht="6.95" customHeight="1" x14ac:dyDescent="0.25">
      <c r="B60" s="47"/>
      <c r="C60" s="48"/>
      <c r="D60" s="48"/>
      <c r="E60" s="48"/>
      <c r="F60" s="48"/>
      <c r="G60" s="48"/>
      <c r="H60" s="48"/>
      <c r="I60" s="48"/>
      <c r="J60" s="48"/>
      <c r="K60" s="49"/>
    </row>
    <row r="64" spans="2:47" s="20" customFormat="1" ht="6.95" customHeight="1" x14ac:dyDescent="0.25"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21"/>
    </row>
    <row r="65" spans="2:63" s="20" customFormat="1" ht="36.950000000000003" customHeight="1" x14ac:dyDescent="0.25">
      <c r="B65" s="21"/>
      <c r="C65" s="15" t="s">
        <v>56</v>
      </c>
      <c r="L65" s="21"/>
    </row>
    <row r="66" spans="2:63" s="20" customFormat="1" ht="6.95" customHeight="1" x14ac:dyDescent="0.25">
      <c r="B66" s="21"/>
      <c r="L66" s="21"/>
    </row>
    <row r="67" spans="2:63" s="20" customFormat="1" ht="14.45" customHeight="1" x14ac:dyDescent="0.25">
      <c r="B67" s="21"/>
      <c r="C67" s="18" t="s">
        <v>12</v>
      </c>
      <c r="L67" s="21"/>
    </row>
    <row r="68" spans="2:63" s="20" customFormat="1" ht="22.5" customHeight="1" x14ac:dyDescent="0.25">
      <c r="B68" s="21"/>
      <c r="E68" s="19" t="str">
        <f>E7</f>
        <v>Kopretinové bydlení Nemilany</v>
      </c>
      <c r="F68" s="24"/>
      <c r="G68" s="24"/>
      <c r="H68" s="24"/>
      <c r="L68" s="21"/>
    </row>
    <row r="69" spans="2:63" s="20" customFormat="1" ht="14.45" customHeight="1" x14ac:dyDescent="0.25">
      <c r="B69" s="21"/>
      <c r="C69" s="18" t="s">
        <v>13</v>
      </c>
      <c r="L69" s="21"/>
    </row>
    <row r="70" spans="2:63" s="20" customFormat="1" ht="23.25" customHeight="1" x14ac:dyDescent="0.25">
      <c r="B70" s="21"/>
      <c r="E70" s="23" t="str">
        <f>E9</f>
        <v>IO 09 - Sadové úpravy</v>
      </c>
      <c r="F70" s="24"/>
      <c r="G70" s="24"/>
      <c r="H70" s="24"/>
      <c r="L70" s="21"/>
    </row>
    <row r="71" spans="2:63" s="20" customFormat="1" ht="6.95" customHeight="1" x14ac:dyDescent="0.25">
      <c r="B71" s="21"/>
      <c r="L71" s="21"/>
    </row>
    <row r="72" spans="2:63" s="20" customFormat="1" ht="18" customHeight="1" x14ac:dyDescent="0.25">
      <c r="B72" s="21"/>
      <c r="C72" s="18" t="s">
        <v>18</v>
      </c>
      <c r="F72" s="25" t="str">
        <f>F12</f>
        <v xml:space="preserve"> </v>
      </c>
      <c r="I72" s="18" t="s">
        <v>20</v>
      </c>
      <c r="J72" s="26" t="str">
        <f>IF(J12="","",J12)</f>
        <v>23.11.2020</v>
      </c>
      <c r="L72" s="21"/>
    </row>
    <row r="73" spans="2:63" s="20" customFormat="1" ht="6.95" customHeight="1" x14ac:dyDescent="0.25">
      <c r="B73" s="21"/>
      <c r="L73" s="21"/>
    </row>
    <row r="74" spans="2:63" s="20" customFormat="1" ht="15" x14ac:dyDescent="0.25">
      <c r="B74" s="21"/>
      <c r="C74" s="18" t="s">
        <v>21</v>
      </c>
      <c r="F74" s="25" t="str">
        <f>E15</f>
        <v>Maestra Development s.r.o.</v>
      </c>
      <c r="I74" s="18" t="s">
        <v>31</v>
      </c>
      <c r="J74" s="25" t="str">
        <f>E21</f>
        <v>AUPLAN</v>
      </c>
      <c r="L74" s="21"/>
    </row>
    <row r="75" spans="2:63" s="20" customFormat="1" ht="14.45" customHeight="1" x14ac:dyDescent="0.25">
      <c r="B75" s="21"/>
      <c r="C75" s="18" t="s">
        <v>27</v>
      </c>
      <c r="F75" s="25" t="str">
        <f>IF(E18="","",E18)</f>
        <v>S-O-D Holding s.r.o., Podlesní 1827, 735 41 Petřvald u Karviné</v>
      </c>
      <c r="L75" s="21"/>
    </row>
    <row r="76" spans="2:63" s="20" customFormat="1" ht="10.35" customHeight="1" x14ac:dyDescent="0.25">
      <c r="B76" s="21"/>
      <c r="L76" s="21"/>
    </row>
    <row r="77" spans="2:63" s="69" customFormat="1" ht="29.25" customHeight="1" x14ac:dyDescent="0.25">
      <c r="B77" s="70"/>
      <c r="C77" s="71" t="s">
        <v>57</v>
      </c>
      <c r="D77" s="72" t="s">
        <v>58</v>
      </c>
      <c r="E77" s="72" t="s">
        <v>59</v>
      </c>
      <c r="F77" s="72" t="s">
        <v>60</v>
      </c>
      <c r="G77" s="72" t="s">
        <v>61</v>
      </c>
      <c r="H77" s="72" t="s">
        <v>62</v>
      </c>
      <c r="I77" s="73" t="s">
        <v>63</v>
      </c>
      <c r="J77" s="72" t="s">
        <v>51</v>
      </c>
      <c r="K77" s="74" t="s">
        <v>64</v>
      </c>
      <c r="L77" s="70"/>
      <c r="M77" s="75" t="s">
        <v>65</v>
      </c>
      <c r="N77" s="76" t="s">
        <v>40</v>
      </c>
      <c r="O77" s="76" t="s">
        <v>66</v>
      </c>
      <c r="P77" s="76" t="s">
        <v>67</v>
      </c>
      <c r="Q77" s="76" t="s">
        <v>68</v>
      </c>
      <c r="R77" s="76" t="s">
        <v>69</v>
      </c>
      <c r="S77" s="76" t="s">
        <v>70</v>
      </c>
      <c r="T77" s="77" t="s">
        <v>71</v>
      </c>
    </row>
    <row r="78" spans="2:63" s="20" customFormat="1" ht="29.25" customHeight="1" x14ac:dyDescent="0.35">
      <c r="B78" s="21"/>
      <c r="C78" s="78" t="s">
        <v>52</v>
      </c>
      <c r="J78" s="79">
        <f>BK78</f>
        <v>0</v>
      </c>
      <c r="L78" s="21"/>
      <c r="M78" s="80"/>
      <c r="N78" s="32"/>
      <c r="O78" s="32"/>
      <c r="P78" s="81">
        <f>P79</f>
        <v>0</v>
      </c>
      <c r="Q78" s="32"/>
      <c r="R78" s="81">
        <f>R79</f>
        <v>21</v>
      </c>
      <c r="S78" s="32"/>
      <c r="T78" s="82">
        <f>T79</f>
        <v>0</v>
      </c>
      <c r="AT78" s="10" t="s">
        <v>72</v>
      </c>
      <c r="AU78" s="10" t="s">
        <v>53</v>
      </c>
      <c r="BK78" s="83">
        <f>BK79</f>
        <v>0</v>
      </c>
    </row>
    <row r="79" spans="2:63" s="84" customFormat="1" ht="37.35" customHeight="1" x14ac:dyDescent="0.35">
      <c r="B79" s="85"/>
      <c r="D79" s="86" t="s">
        <v>72</v>
      </c>
      <c r="E79" s="87" t="s">
        <v>73</v>
      </c>
      <c r="F79" s="87" t="s">
        <v>74</v>
      </c>
      <c r="J79" s="88">
        <f>BK79</f>
        <v>0</v>
      </c>
      <c r="L79" s="85"/>
      <c r="M79" s="89"/>
      <c r="P79" s="90">
        <f>P80</f>
        <v>0</v>
      </c>
      <c r="R79" s="90">
        <f>R80</f>
        <v>21</v>
      </c>
      <c r="T79" s="91">
        <f>T80</f>
        <v>0</v>
      </c>
      <c r="AR79" s="86" t="s">
        <v>75</v>
      </c>
      <c r="AT79" s="92" t="s">
        <v>72</v>
      </c>
      <c r="AU79" s="92" t="s">
        <v>76</v>
      </c>
      <c r="AY79" s="86" t="s">
        <v>77</v>
      </c>
      <c r="BK79" s="93">
        <f>BK80</f>
        <v>0</v>
      </c>
    </row>
    <row r="80" spans="2:63" s="84" customFormat="1" ht="19.899999999999999" customHeight="1" x14ac:dyDescent="0.3">
      <c r="B80" s="85"/>
      <c r="D80" s="86" t="s">
        <v>72</v>
      </c>
      <c r="E80" s="94" t="s">
        <v>75</v>
      </c>
      <c r="F80" s="94" t="s">
        <v>78</v>
      </c>
      <c r="J80" s="95">
        <f>BK80</f>
        <v>0</v>
      </c>
      <c r="L80" s="85"/>
      <c r="M80" s="89"/>
      <c r="P80" s="90">
        <f>SUM(P81:P96)</f>
        <v>0</v>
      </c>
      <c r="R80" s="90">
        <f>SUM(R81:R96)</f>
        <v>21</v>
      </c>
      <c r="T80" s="91">
        <f>SUM(T81:T96)</f>
        <v>0</v>
      </c>
      <c r="AR80" s="86" t="s">
        <v>75</v>
      </c>
      <c r="AT80" s="92" t="s">
        <v>72</v>
      </c>
      <c r="AU80" s="92" t="s">
        <v>75</v>
      </c>
      <c r="AY80" s="86" t="s">
        <v>77</v>
      </c>
      <c r="BK80" s="93">
        <f>SUM(BK81:BK96)</f>
        <v>0</v>
      </c>
    </row>
    <row r="81" spans="2:65" s="20" customFormat="1" ht="31.5" customHeight="1" x14ac:dyDescent="0.25">
      <c r="B81" s="96"/>
      <c r="C81" s="97" t="s">
        <v>75</v>
      </c>
      <c r="D81" s="97" t="s">
        <v>79</v>
      </c>
      <c r="E81" s="98" t="s">
        <v>80</v>
      </c>
      <c r="F81" s="99" t="s">
        <v>81</v>
      </c>
      <c r="G81" s="100" t="s">
        <v>82</v>
      </c>
      <c r="H81" s="101">
        <v>489</v>
      </c>
      <c r="I81" s="102">
        <v>0</v>
      </c>
      <c r="J81" s="102">
        <f>ROUND(I81*H81,2)</f>
        <v>0</v>
      </c>
      <c r="K81" s="99" t="s">
        <v>83</v>
      </c>
      <c r="L81" s="21"/>
      <c r="M81" s="103" t="s">
        <v>16</v>
      </c>
      <c r="N81" s="104" t="s">
        <v>43</v>
      </c>
      <c r="O81" s="105">
        <v>0</v>
      </c>
      <c r="P81" s="105">
        <f>O81*H81</f>
        <v>0</v>
      </c>
      <c r="Q81" s="105">
        <v>0</v>
      </c>
      <c r="R81" s="105">
        <f>Q81*H81</f>
        <v>0</v>
      </c>
      <c r="S81" s="105">
        <v>0</v>
      </c>
      <c r="T81" s="106">
        <f>S81*H81</f>
        <v>0</v>
      </c>
      <c r="AR81" s="10" t="s">
        <v>84</v>
      </c>
      <c r="AT81" s="10" t="s">
        <v>79</v>
      </c>
      <c r="AU81" s="10" t="s">
        <v>8</v>
      </c>
      <c r="AY81" s="10" t="s">
        <v>77</v>
      </c>
      <c r="BE81" s="107">
        <f>IF(N81="základní",J81,0)</f>
        <v>0</v>
      </c>
      <c r="BF81" s="107">
        <f>IF(N81="snížená",J81,0)</f>
        <v>0</v>
      </c>
      <c r="BG81" s="107">
        <f>IF(N81="zákl. přenesená",J81,0)</f>
        <v>0</v>
      </c>
      <c r="BH81" s="107">
        <f>IF(N81="sníž. přenesená",J81,0)</f>
        <v>0</v>
      </c>
      <c r="BI81" s="107">
        <f>IF(N81="nulová",J81,0)</f>
        <v>0</v>
      </c>
      <c r="BJ81" s="10" t="s">
        <v>84</v>
      </c>
      <c r="BK81" s="107">
        <f>ROUND(I81*H81,2)</f>
        <v>0</v>
      </c>
      <c r="BL81" s="10" t="s">
        <v>84</v>
      </c>
      <c r="BM81" s="10" t="s">
        <v>85</v>
      </c>
    </row>
    <row r="82" spans="2:65" s="20" customFormat="1" x14ac:dyDescent="0.25">
      <c r="B82" s="21"/>
      <c r="D82" s="108" t="s">
        <v>86</v>
      </c>
      <c r="F82" s="109" t="s">
        <v>87</v>
      </c>
      <c r="L82" s="21"/>
      <c r="M82" s="110"/>
      <c r="T82" s="111"/>
      <c r="AT82" s="10" t="s">
        <v>86</v>
      </c>
      <c r="AU82" s="10" t="s">
        <v>8</v>
      </c>
    </row>
    <row r="83" spans="2:65" s="20" customFormat="1" ht="22.5" customHeight="1" x14ac:dyDescent="0.25">
      <c r="B83" s="96"/>
      <c r="C83" s="97" t="s">
        <v>88</v>
      </c>
      <c r="D83" s="97" t="s">
        <v>79</v>
      </c>
      <c r="E83" s="98" t="s">
        <v>89</v>
      </c>
      <c r="F83" s="99" t="s">
        <v>90</v>
      </c>
      <c r="G83" s="100" t="s">
        <v>82</v>
      </c>
      <c r="H83" s="101">
        <v>489</v>
      </c>
      <c r="I83" s="102">
        <v>0</v>
      </c>
      <c r="J83" s="102">
        <f>ROUND(I83*H83,2)</f>
        <v>0</v>
      </c>
      <c r="K83" s="99" t="s">
        <v>83</v>
      </c>
      <c r="L83" s="21"/>
      <c r="M83" s="103" t="s">
        <v>16</v>
      </c>
      <c r="N83" s="104" t="s">
        <v>43</v>
      </c>
      <c r="O83" s="105">
        <v>0</v>
      </c>
      <c r="P83" s="105">
        <f>O83*H83</f>
        <v>0</v>
      </c>
      <c r="Q83" s="105">
        <v>0</v>
      </c>
      <c r="R83" s="105">
        <f>Q83*H83</f>
        <v>0</v>
      </c>
      <c r="S83" s="105">
        <v>0</v>
      </c>
      <c r="T83" s="106">
        <f>S83*H83</f>
        <v>0</v>
      </c>
      <c r="AR83" s="10" t="s">
        <v>84</v>
      </c>
      <c r="AT83" s="10" t="s">
        <v>79</v>
      </c>
      <c r="AU83" s="10" t="s">
        <v>8</v>
      </c>
      <c r="AY83" s="10" t="s">
        <v>77</v>
      </c>
      <c r="BE83" s="107">
        <f>IF(N83="základní",J83,0)</f>
        <v>0</v>
      </c>
      <c r="BF83" s="107">
        <f>IF(N83="snížená",J83,0)</f>
        <v>0</v>
      </c>
      <c r="BG83" s="107">
        <f>IF(N83="zákl. přenesená",J83,0)</f>
        <v>0</v>
      </c>
      <c r="BH83" s="107">
        <f>IF(N83="sníž. přenesená",J83,0)</f>
        <v>0</v>
      </c>
      <c r="BI83" s="107">
        <f>IF(N83="nulová",J83,0)</f>
        <v>0</v>
      </c>
      <c r="BJ83" s="10" t="s">
        <v>84</v>
      </c>
      <c r="BK83" s="107">
        <f>ROUND(I83*H83,2)</f>
        <v>0</v>
      </c>
      <c r="BL83" s="10" t="s">
        <v>84</v>
      </c>
      <c r="BM83" s="10" t="s">
        <v>91</v>
      </c>
    </row>
    <row r="84" spans="2:65" s="20" customFormat="1" x14ac:dyDescent="0.25">
      <c r="B84" s="21"/>
      <c r="D84" s="108" t="s">
        <v>86</v>
      </c>
      <c r="F84" s="109" t="s">
        <v>90</v>
      </c>
      <c r="L84" s="21"/>
      <c r="M84" s="110"/>
      <c r="T84" s="111"/>
      <c r="AT84" s="10" t="s">
        <v>86</v>
      </c>
      <c r="AU84" s="10" t="s">
        <v>8</v>
      </c>
    </row>
    <row r="85" spans="2:65" s="20" customFormat="1" ht="44.25" customHeight="1" x14ac:dyDescent="0.25">
      <c r="B85" s="96"/>
      <c r="C85" s="97" t="s">
        <v>92</v>
      </c>
      <c r="D85" s="97" t="s">
        <v>79</v>
      </c>
      <c r="E85" s="98" t="s">
        <v>93</v>
      </c>
      <c r="F85" s="99" t="s">
        <v>94</v>
      </c>
      <c r="G85" s="100" t="s">
        <v>95</v>
      </c>
      <c r="H85" s="101">
        <v>18</v>
      </c>
      <c r="I85" s="102">
        <v>0</v>
      </c>
      <c r="J85" s="102">
        <f>ROUND(I85*H85,2)</f>
        <v>0</v>
      </c>
      <c r="K85" s="99" t="s">
        <v>16</v>
      </c>
      <c r="L85" s="21"/>
      <c r="M85" s="103" t="s">
        <v>16</v>
      </c>
      <c r="N85" s="104" t="s">
        <v>43</v>
      </c>
      <c r="O85" s="105">
        <v>0</v>
      </c>
      <c r="P85" s="105">
        <f>O85*H85</f>
        <v>0</v>
      </c>
      <c r="Q85" s="105">
        <v>0</v>
      </c>
      <c r="R85" s="105">
        <f>Q85*H85</f>
        <v>0</v>
      </c>
      <c r="S85" s="105">
        <v>0</v>
      </c>
      <c r="T85" s="106">
        <f>S85*H85</f>
        <v>0</v>
      </c>
      <c r="AR85" s="10" t="s">
        <v>84</v>
      </c>
      <c r="AT85" s="10" t="s">
        <v>79</v>
      </c>
      <c r="AU85" s="10" t="s">
        <v>8</v>
      </c>
      <c r="AY85" s="10" t="s">
        <v>77</v>
      </c>
      <c r="BE85" s="107">
        <f>IF(N85="základní",J85,0)</f>
        <v>0</v>
      </c>
      <c r="BF85" s="107">
        <f>IF(N85="snížená",J85,0)</f>
        <v>0</v>
      </c>
      <c r="BG85" s="107">
        <f>IF(N85="zákl. přenesená",J85,0)</f>
        <v>0</v>
      </c>
      <c r="BH85" s="107">
        <f>IF(N85="sníž. přenesená",J85,0)</f>
        <v>0</v>
      </c>
      <c r="BI85" s="107">
        <f>IF(N85="nulová",J85,0)</f>
        <v>0</v>
      </c>
      <c r="BJ85" s="10" t="s">
        <v>84</v>
      </c>
      <c r="BK85" s="107">
        <f>ROUND(I85*H85,2)</f>
        <v>0</v>
      </c>
      <c r="BL85" s="10" t="s">
        <v>84</v>
      </c>
      <c r="BM85" s="10" t="s">
        <v>96</v>
      </c>
    </row>
    <row r="86" spans="2:65" s="20" customFormat="1" ht="27" x14ac:dyDescent="0.25">
      <c r="B86" s="21"/>
      <c r="D86" s="108" t="s">
        <v>86</v>
      </c>
      <c r="F86" s="109" t="s">
        <v>97</v>
      </c>
      <c r="L86" s="21"/>
      <c r="M86" s="110"/>
      <c r="T86" s="111"/>
      <c r="AT86" s="10" t="s">
        <v>86</v>
      </c>
      <c r="AU86" s="10" t="s">
        <v>8</v>
      </c>
    </row>
    <row r="87" spans="2:65" s="20" customFormat="1" ht="31.5" customHeight="1" x14ac:dyDescent="0.25">
      <c r="B87" s="96"/>
      <c r="C87" s="97" t="s">
        <v>98</v>
      </c>
      <c r="D87" s="97" t="s">
        <v>79</v>
      </c>
      <c r="E87" s="98" t="s">
        <v>99</v>
      </c>
      <c r="F87" s="99" t="s">
        <v>100</v>
      </c>
      <c r="G87" s="100" t="s">
        <v>95</v>
      </c>
      <c r="H87" s="101">
        <v>18</v>
      </c>
      <c r="I87" s="102">
        <v>0</v>
      </c>
      <c r="J87" s="102">
        <f>ROUND(I87*H87,2)</f>
        <v>0</v>
      </c>
      <c r="K87" s="99" t="s">
        <v>83</v>
      </c>
      <c r="L87" s="21"/>
      <c r="M87" s="103" t="s">
        <v>16</v>
      </c>
      <c r="N87" s="104" t="s">
        <v>43</v>
      </c>
      <c r="O87" s="105">
        <v>0</v>
      </c>
      <c r="P87" s="105">
        <f>O87*H87</f>
        <v>0</v>
      </c>
      <c r="Q87" s="105">
        <v>0</v>
      </c>
      <c r="R87" s="105">
        <f>Q87*H87</f>
        <v>0</v>
      </c>
      <c r="S87" s="105">
        <v>0</v>
      </c>
      <c r="T87" s="106">
        <f>S87*H87</f>
        <v>0</v>
      </c>
      <c r="AR87" s="10" t="s">
        <v>84</v>
      </c>
      <c r="AT87" s="10" t="s">
        <v>79</v>
      </c>
      <c r="AU87" s="10" t="s">
        <v>8</v>
      </c>
      <c r="AY87" s="10" t="s">
        <v>77</v>
      </c>
      <c r="BE87" s="107">
        <f>IF(N87="základní",J87,0)</f>
        <v>0</v>
      </c>
      <c r="BF87" s="107">
        <f>IF(N87="snížená",J87,0)</f>
        <v>0</v>
      </c>
      <c r="BG87" s="107">
        <f>IF(N87="zákl. přenesená",J87,0)</f>
        <v>0</v>
      </c>
      <c r="BH87" s="107">
        <f>IF(N87="sníž. přenesená",J87,0)</f>
        <v>0</v>
      </c>
      <c r="BI87" s="107">
        <f>IF(N87="nulová",J87,0)</f>
        <v>0</v>
      </c>
      <c r="BJ87" s="10" t="s">
        <v>84</v>
      </c>
      <c r="BK87" s="107">
        <f>ROUND(I87*H87,2)</f>
        <v>0</v>
      </c>
      <c r="BL87" s="10" t="s">
        <v>84</v>
      </c>
      <c r="BM87" s="10" t="s">
        <v>101</v>
      </c>
    </row>
    <row r="88" spans="2:65" s="20" customFormat="1" ht="27" x14ac:dyDescent="0.25">
      <c r="B88" s="21"/>
      <c r="D88" s="108" t="s">
        <v>86</v>
      </c>
      <c r="F88" s="109" t="s">
        <v>102</v>
      </c>
      <c r="L88" s="21"/>
      <c r="M88" s="110"/>
      <c r="T88" s="111"/>
      <c r="AT88" s="10" t="s">
        <v>86</v>
      </c>
      <c r="AU88" s="10" t="s">
        <v>8</v>
      </c>
    </row>
    <row r="89" spans="2:65" s="20" customFormat="1" ht="31.5" customHeight="1" x14ac:dyDescent="0.25">
      <c r="B89" s="96"/>
      <c r="C89" s="97" t="s">
        <v>103</v>
      </c>
      <c r="D89" s="97" t="s">
        <v>79</v>
      </c>
      <c r="E89" s="98" t="s">
        <v>104</v>
      </c>
      <c r="F89" s="99" t="s">
        <v>105</v>
      </c>
      <c r="G89" s="100" t="s">
        <v>82</v>
      </c>
      <c r="H89" s="101">
        <v>489</v>
      </c>
      <c r="I89" s="102">
        <v>0</v>
      </c>
      <c r="J89" s="102">
        <f>ROUND(I89*H89,2)</f>
        <v>0</v>
      </c>
      <c r="K89" s="99" t="s">
        <v>83</v>
      </c>
      <c r="L89" s="21"/>
      <c r="M89" s="103" t="s">
        <v>16</v>
      </c>
      <c r="N89" s="104" t="s">
        <v>43</v>
      </c>
      <c r="O89" s="105">
        <v>0</v>
      </c>
      <c r="P89" s="105">
        <f>O89*H89</f>
        <v>0</v>
      </c>
      <c r="Q89" s="105">
        <v>0</v>
      </c>
      <c r="R89" s="105">
        <f>Q89*H89</f>
        <v>0</v>
      </c>
      <c r="S89" s="105">
        <v>0</v>
      </c>
      <c r="T89" s="106">
        <f>S89*H89</f>
        <v>0</v>
      </c>
      <c r="AR89" s="10" t="s">
        <v>84</v>
      </c>
      <c r="AT89" s="10" t="s">
        <v>79</v>
      </c>
      <c r="AU89" s="10" t="s">
        <v>8</v>
      </c>
      <c r="AY89" s="10" t="s">
        <v>77</v>
      </c>
      <c r="BE89" s="107">
        <f>IF(N89="základní",J89,0)</f>
        <v>0</v>
      </c>
      <c r="BF89" s="107">
        <f>IF(N89="snížená",J89,0)</f>
        <v>0</v>
      </c>
      <c r="BG89" s="107">
        <f>IF(N89="zákl. přenesená",J89,0)</f>
        <v>0</v>
      </c>
      <c r="BH89" s="107">
        <f>IF(N89="sníž. přenesená",J89,0)</f>
        <v>0</v>
      </c>
      <c r="BI89" s="107">
        <f>IF(N89="nulová",J89,0)</f>
        <v>0</v>
      </c>
      <c r="BJ89" s="10" t="s">
        <v>84</v>
      </c>
      <c r="BK89" s="107">
        <f>ROUND(I89*H89,2)</f>
        <v>0</v>
      </c>
      <c r="BL89" s="10" t="s">
        <v>84</v>
      </c>
      <c r="BM89" s="10" t="s">
        <v>106</v>
      </c>
    </row>
    <row r="90" spans="2:65" s="20" customFormat="1" ht="27" x14ac:dyDescent="0.25">
      <c r="B90" s="21"/>
      <c r="D90" s="108" t="s">
        <v>86</v>
      </c>
      <c r="F90" s="109" t="s">
        <v>107</v>
      </c>
      <c r="L90" s="21"/>
      <c r="M90" s="110"/>
      <c r="T90" s="111"/>
      <c r="AT90" s="10" t="s">
        <v>86</v>
      </c>
      <c r="AU90" s="10" t="s">
        <v>8</v>
      </c>
    </row>
    <row r="91" spans="2:65" s="20" customFormat="1" ht="22.5" customHeight="1" x14ac:dyDescent="0.25">
      <c r="B91" s="96"/>
      <c r="C91" s="97" t="s">
        <v>8</v>
      </c>
      <c r="D91" s="97" t="s">
        <v>79</v>
      </c>
      <c r="E91" s="98" t="s">
        <v>108</v>
      </c>
      <c r="F91" s="99" t="s">
        <v>109</v>
      </c>
      <c r="G91" s="100" t="s">
        <v>110</v>
      </c>
      <c r="H91" s="101">
        <v>21</v>
      </c>
      <c r="I91" s="102">
        <v>0</v>
      </c>
      <c r="J91" s="102">
        <f>ROUND(I91*H91,2)</f>
        <v>0</v>
      </c>
      <c r="K91" s="99" t="s">
        <v>83</v>
      </c>
      <c r="L91" s="21"/>
      <c r="M91" s="103" t="s">
        <v>16</v>
      </c>
      <c r="N91" s="104" t="s">
        <v>43</v>
      </c>
      <c r="O91" s="105">
        <v>0</v>
      </c>
      <c r="P91" s="105">
        <f>O91*H91</f>
        <v>0</v>
      </c>
      <c r="Q91" s="105">
        <v>0</v>
      </c>
      <c r="R91" s="105">
        <f>Q91*H91</f>
        <v>0</v>
      </c>
      <c r="S91" s="105">
        <v>0</v>
      </c>
      <c r="T91" s="106">
        <f>S91*H91</f>
        <v>0</v>
      </c>
      <c r="AR91" s="10" t="s">
        <v>84</v>
      </c>
      <c r="AT91" s="10" t="s">
        <v>79</v>
      </c>
      <c r="AU91" s="10" t="s">
        <v>8</v>
      </c>
      <c r="AY91" s="10" t="s">
        <v>77</v>
      </c>
      <c r="BE91" s="107">
        <f>IF(N91="základní",J91,0)</f>
        <v>0</v>
      </c>
      <c r="BF91" s="107">
        <f>IF(N91="snížená",J91,0)</f>
        <v>0</v>
      </c>
      <c r="BG91" s="107">
        <f>IF(N91="zákl. přenesená",J91,0)</f>
        <v>0</v>
      </c>
      <c r="BH91" s="107">
        <f>IF(N91="sníž. přenesená",J91,0)</f>
        <v>0</v>
      </c>
      <c r="BI91" s="107">
        <f>IF(N91="nulová",J91,0)</f>
        <v>0</v>
      </c>
      <c r="BJ91" s="10" t="s">
        <v>84</v>
      </c>
      <c r="BK91" s="107">
        <f>ROUND(I91*H91,2)</f>
        <v>0</v>
      </c>
      <c r="BL91" s="10" t="s">
        <v>84</v>
      </c>
      <c r="BM91" s="10" t="s">
        <v>111</v>
      </c>
    </row>
    <row r="92" spans="2:65" s="20" customFormat="1" x14ac:dyDescent="0.25">
      <c r="B92" s="21"/>
      <c r="D92" s="108" t="s">
        <v>86</v>
      </c>
      <c r="F92" s="109" t="s">
        <v>112</v>
      </c>
      <c r="L92" s="21"/>
      <c r="M92" s="110"/>
      <c r="T92" s="111"/>
      <c r="AT92" s="10" t="s">
        <v>86</v>
      </c>
      <c r="AU92" s="10" t="s">
        <v>8</v>
      </c>
    </row>
    <row r="93" spans="2:65" s="20" customFormat="1" ht="22.5" customHeight="1" x14ac:dyDescent="0.25">
      <c r="B93" s="96"/>
      <c r="C93" s="112" t="s">
        <v>113</v>
      </c>
      <c r="D93" s="112" t="s">
        <v>114</v>
      </c>
      <c r="E93" s="113" t="s">
        <v>115</v>
      </c>
      <c r="F93" s="114" t="s">
        <v>116</v>
      </c>
      <c r="G93" s="115" t="s">
        <v>117</v>
      </c>
      <c r="H93" s="116">
        <v>50</v>
      </c>
      <c r="I93" s="117">
        <v>0</v>
      </c>
      <c r="J93" s="117">
        <f>ROUND(I93*H93,2)</f>
        <v>0</v>
      </c>
      <c r="K93" s="114" t="s">
        <v>83</v>
      </c>
      <c r="L93" s="118"/>
      <c r="M93" s="119" t="s">
        <v>16</v>
      </c>
      <c r="N93" s="120" t="s">
        <v>43</v>
      </c>
      <c r="O93" s="105">
        <v>0</v>
      </c>
      <c r="P93" s="105">
        <f>O93*H93</f>
        <v>0</v>
      </c>
      <c r="Q93" s="105">
        <v>0.21</v>
      </c>
      <c r="R93" s="105">
        <f>Q93*H93</f>
        <v>10.5</v>
      </c>
      <c r="S93" s="105">
        <v>0</v>
      </c>
      <c r="T93" s="106">
        <f>S93*H93</f>
        <v>0</v>
      </c>
      <c r="AR93" s="10" t="s">
        <v>118</v>
      </c>
      <c r="AT93" s="10" t="s">
        <v>114</v>
      </c>
      <c r="AU93" s="10" t="s">
        <v>8</v>
      </c>
      <c r="AY93" s="10" t="s">
        <v>77</v>
      </c>
      <c r="BE93" s="107">
        <f>IF(N93="základní",J93,0)</f>
        <v>0</v>
      </c>
      <c r="BF93" s="107">
        <f>IF(N93="snížená",J93,0)</f>
        <v>0</v>
      </c>
      <c r="BG93" s="107">
        <f>IF(N93="zákl. přenesená",J93,0)</f>
        <v>0</v>
      </c>
      <c r="BH93" s="107">
        <f>IF(N93="sníž. přenesená",J93,0)</f>
        <v>0</v>
      </c>
      <c r="BI93" s="107">
        <f>IF(N93="nulová",J93,0)</f>
        <v>0</v>
      </c>
      <c r="BJ93" s="10" t="s">
        <v>84</v>
      </c>
      <c r="BK93" s="107">
        <f>ROUND(I93*H93,2)</f>
        <v>0</v>
      </c>
      <c r="BL93" s="10" t="s">
        <v>84</v>
      </c>
      <c r="BM93" s="10" t="s">
        <v>119</v>
      </c>
    </row>
    <row r="94" spans="2:65" s="20" customFormat="1" x14ac:dyDescent="0.25">
      <c r="B94" s="21"/>
      <c r="D94" s="108" t="s">
        <v>86</v>
      </c>
      <c r="F94" s="109" t="s">
        <v>120</v>
      </c>
      <c r="L94" s="21"/>
      <c r="M94" s="110"/>
      <c r="T94" s="111"/>
      <c r="AT94" s="10" t="s">
        <v>86</v>
      </c>
      <c r="AU94" s="10" t="s">
        <v>8</v>
      </c>
    </row>
    <row r="95" spans="2:65" s="20" customFormat="1" ht="22.5" customHeight="1" x14ac:dyDescent="0.25">
      <c r="B95" s="96"/>
      <c r="C95" s="112" t="s">
        <v>84</v>
      </c>
      <c r="D95" s="112" t="s">
        <v>114</v>
      </c>
      <c r="E95" s="113" t="s">
        <v>121</v>
      </c>
      <c r="F95" s="114" t="s">
        <v>122</v>
      </c>
      <c r="G95" s="115" t="s">
        <v>117</v>
      </c>
      <c r="H95" s="116">
        <v>50</v>
      </c>
      <c r="I95" s="117">
        <v>0</v>
      </c>
      <c r="J95" s="117">
        <f>ROUND(I95*H95,2)</f>
        <v>0</v>
      </c>
      <c r="K95" s="114" t="s">
        <v>83</v>
      </c>
      <c r="L95" s="118"/>
      <c r="M95" s="119" t="s">
        <v>16</v>
      </c>
      <c r="N95" s="120" t="s">
        <v>43</v>
      </c>
      <c r="O95" s="105">
        <v>0</v>
      </c>
      <c r="P95" s="105">
        <f>O95*H95</f>
        <v>0</v>
      </c>
      <c r="Q95" s="105">
        <v>0.21</v>
      </c>
      <c r="R95" s="105">
        <f>Q95*H95</f>
        <v>10.5</v>
      </c>
      <c r="S95" s="105">
        <v>0</v>
      </c>
      <c r="T95" s="106">
        <f>S95*H95</f>
        <v>0</v>
      </c>
      <c r="AR95" s="10" t="s">
        <v>118</v>
      </c>
      <c r="AT95" s="10" t="s">
        <v>114</v>
      </c>
      <c r="AU95" s="10" t="s">
        <v>8</v>
      </c>
      <c r="AY95" s="10" t="s">
        <v>77</v>
      </c>
      <c r="BE95" s="107">
        <f>IF(N95="základní",J95,0)</f>
        <v>0</v>
      </c>
      <c r="BF95" s="107">
        <f>IF(N95="snížená",J95,0)</f>
        <v>0</v>
      </c>
      <c r="BG95" s="107">
        <f>IF(N95="zákl. přenesená",J95,0)</f>
        <v>0</v>
      </c>
      <c r="BH95" s="107">
        <f>IF(N95="sníž. přenesená",J95,0)</f>
        <v>0</v>
      </c>
      <c r="BI95" s="107">
        <f>IF(N95="nulová",J95,0)</f>
        <v>0</v>
      </c>
      <c r="BJ95" s="10" t="s">
        <v>84</v>
      </c>
      <c r="BK95" s="107">
        <f>ROUND(I95*H95,2)</f>
        <v>0</v>
      </c>
      <c r="BL95" s="10" t="s">
        <v>84</v>
      </c>
      <c r="BM95" s="10" t="s">
        <v>123</v>
      </c>
    </row>
    <row r="96" spans="2:65" s="20" customFormat="1" x14ac:dyDescent="0.25">
      <c r="B96" s="21"/>
      <c r="D96" s="108" t="s">
        <v>86</v>
      </c>
      <c r="F96" s="109" t="s">
        <v>124</v>
      </c>
      <c r="L96" s="21"/>
      <c r="M96" s="121"/>
      <c r="N96" s="122"/>
      <c r="O96" s="122"/>
      <c r="P96" s="122"/>
      <c r="Q96" s="122"/>
      <c r="R96" s="122"/>
      <c r="S96" s="122"/>
      <c r="T96" s="123"/>
      <c r="AT96" s="10" t="s">
        <v>86</v>
      </c>
      <c r="AU96" s="10" t="s">
        <v>8</v>
      </c>
    </row>
    <row r="97" spans="2:12" s="20" customFormat="1" ht="6.95" customHeight="1" x14ac:dyDescent="0.25"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21"/>
    </row>
  </sheetData>
  <mergeCells count="9">
    <mergeCell ref="E47:H47"/>
    <mergeCell ref="E68:H68"/>
    <mergeCell ref="E70:H70"/>
    <mergeCell ref="G1:H1"/>
    <mergeCell ref="L2:V2"/>
    <mergeCell ref="E7:H7"/>
    <mergeCell ref="E9:H9"/>
    <mergeCell ref="E24:H24"/>
    <mergeCell ref="E45:H45"/>
  </mergeCells>
  <hyperlinks>
    <hyperlink ref="F1:G1" location="C2" tooltip="Krycí list soupisu" display="1) Krycí list soupisu" xr:uid="{0F86F2F4-90E9-447A-A367-4D8522F9003F}"/>
    <hyperlink ref="G1:H1" location="C54" tooltip="Rekapitulace" display="2) Rekapitulace" xr:uid="{E8DEC43D-C1D0-44A0-8332-91A04AAD1B01}"/>
    <hyperlink ref="J1" location="C77" tooltip="Soupis prací" display="3) Soupis prací" xr:uid="{299F12CA-A8FA-4123-A458-A0C059E46158}"/>
    <hyperlink ref="L1:V1" location="'Rekapitulace stavby'!C2" tooltip="Rekapitulace stavby" display="Rekapitulace stavby" xr:uid="{F4F9E02A-C067-442F-A0DD-57A588B4BDF4}"/>
  </hyperlink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jiri.mrajca</dc:creator>
  <cp:lastModifiedBy>jiri.mrajca</cp:lastModifiedBy>
  <dcterms:created xsi:type="dcterms:W3CDTF">2022-01-25T10:40:17Z</dcterms:created>
  <dcterms:modified xsi:type="dcterms:W3CDTF">2022-01-25T10:42:00Z</dcterms:modified>
</cp:coreProperties>
</file>