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lupy\#Pecenice PD Final\Cenove ponuky\Homola stavebne prace\2 etapa\"/>
    </mc:Choice>
  </mc:AlternateContent>
  <xr:revisionPtr revIDLastSave="0" documentId="13_ncr:1_{6D78CDCE-3C78-482E-AD08-720E3B6D0A4E}" xr6:coauthVersionLast="46" xr6:coauthVersionMax="46" xr10:uidLastSave="{00000000-0000-0000-0000-000000000000}"/>
  <bookViews>
    <workbookView xWindow="-108" yWindow="-108" windowWidth="19416" windowHeight="10560" xr2:uid="{B5AC6B75-BF6F-4E1C-9122-FF623BDA738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26" i="1"/>
  <c r="G26" i="1" s="1"/>
  <c r="E18" i="1"/>
  <c r="G18" i="1" s="1"/>
  <c r="E13" i="1"/>
  <c r="G13" i="1" s="1"/>
  <c r="E12" i="1"/>
  <c r="G12" i="1" s="1"/>
  <c r="G16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E43" i="1"/>
  <c r="E42" i="1"/>
  <c r="E41" i="1"/>
  <c r="E40" i="1"/>
  <c r="E39" i="1"/>
  <c r="E38" i="1"/>
  <c r="E37" i="1"/>
  <c r="E36" i="1"/>
  <c r="E32" i="1"/>
  <c r="E30" i="1"/>
  <c r="E29" i="1"/>
  <c r="E28" i="1"/>
  <c r="E27" i="1"/>
  <c r="E25" i="1"/>
  <c r="E21" i="1"/>
  <c r="E19" i="1"/>
  <c r="G8" i="1"/>
  <c r="G15" i="1"/>
  <c r="G14" i="1"/>
  <c r="E11" i="1"/>
  <c r="G11" i="1" s="1"/>
  <c r="E7" i="1"/>
  <c r="G7" i="1" s="1"/>
  <c r="G10" i="1"/>
  <c r="G9" i="1"/>
  <c r="G6" i="1"/>
  <c r="G17" i="1" l="1"/>
  <c r="G5" i="1"/>
  <c r="E20" i="1"/>
  <c r="G4" i="1" l="1"/>
</calcChain>
</file>

<file path=xl/sharedStrings.xml><?xml version="1.0" encoding="utf-8"?>
<sst xmlns="http://schemas.openxmlformats.org/spreadsheetml/2006/main" count="129" uniqueCount="55">
  <si>
    <t>P.č.</t>
  </si>
  <si>
    <t>Miestnosť</t>
  </si>
  <si>
    <t>Popis</t>
  </si>
  <si>
    <t>MJ</t>
  </si>
  <si>
    <t>Výmera</t>
  </si>
  <si>
    <t>Cena</t>
  </si>
  <si>
    <t>Celkom</t>
  </si>
  <si>
    <t>[€]</t>
  </si>
  <si>
    <t>[€/MJ]</t>
  </si>
  <si>
    <t>[n]</t>
  </si>
  <si>
    <t>[MJ]</t>
  </si>
  <si>
    <t>[-]</t>
  </si>
  <si>
    <t>Jednot.</t>
  </si>
  <si>
    <t>Cena celkom:</t>
  </si>
  <si>
    <t>Búracie práce:</t>
  </si>
  <si>
    <t>02 kuchyňa</t>
  </si>
  <si>
    <t>Vybúranie vchodových kazetových dverí 100/200</t>
  </si>
  <si>
    <t>ks</t>
  </si>
  <si>
    <t>Vybúranie okna 130/155</t>
  </si>
  <si>
    <t>03 predsieň</t>
  </si>
  <si>
    <t>07 izba</t>
  </si>
  <si>
    <t>Vybúranie starého obkladu 210/60</t>
  </si>
  <si>
    <t>m2</t>
  </si>
  <si>
    <t>Vybúranie vchodových dverí 120/220</t>
  </si>
  <si>
    <t>Vybúranie stienky 90/220</t>
  </si>
  <si>
    <t>Vybúranie obkladu 80/50</t>
  </si>
  <si>
    <t>Vybúranie obkladu 180/200</t>
  </si>
  <si>
    <t>Demntáž umývadla</t>
  </si>
  <si>
    <t>Demntáž sprchovacej batérie</t>
  </si>
  <si>
    <t>Demontáž starých rohových ventilov batérie</t>
  </si>
  <si>
    <t>Nové konštrukcie:</t>
  </si>
  <si>
    <t>Podmurovanie okna výšky 80cm, hrábka 55 cm</t>
  </si>
  <si>
    <t>Primurovanie ostenia výšky 120cm šírky 10cm</t>
  </si>
  <si>
    <t>Vysprávka omietky pod starým obkladom</t>
  </si>
  <si>
    <t>Vysprávka ostení okna 90/120 hr. 45 cm</t>
  </si>
  <si>
    <t>Pucovka steny s oknom (+sieťka+lepidlo)</t>
  </si>
  <si>
    <t>Rohová lišta</t>
  </si>
  <si>
    <t>m</t>
  </si>
  <si>
    <t>05 kúpeľňa</t>
  </si>
  <si>
    <t>Domurovanie ostenia dverí 50cm výšky 210cm hr 55cm</t>
  </si>
  <si>
    <t>Vysprávka ostení dverí 80/200 hr 45 cm</t>
  </si>
  <si>
    <t>Zaomietnutie starých rozvodov</t>
  </si>
  <si>
    <t>Pucovka steny s dverami (+sieťka+lepidlo)</t>
  </si>
  <si>
    <t>Pucovka stropu</t>
  </si>
  <si>
    <t>Vybúranie pôvodného prekladu nad dvermi</t>
  </si>
  <si>
    <t>Obsyp a zabetónovanie kanalizácie</t>
  </si>
  <si>
    <t>kpl</t>
  </si>
  <si>
    <t xml:space="preserve">Bitúmenová natavovacia hydroizolácia </t>
  </si>
  <si>
    <t>Tvrdený podlahový polystyrén hr 10 cm do spádu</t>
  </si>
  <si>
    <t>Poter hr.cca 7 cm</t>
  </si>
  <si>
    <t>SDK predsadená stena výškz 2,58 m</t>
  </si>
  <si>
    <t>Plávajúca podlaha</t>
  </si>
  <si>
    <t>Soklové lišty</t>
  </si>
  <si>
    <t>Osadenie sklenených dverí sprchovacieho kúta</t>
  </si>
  <si>
    <t>Osadenie nového nadokenného prekladu (je vyššie ako bol preklad dverí, hr.steny 55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</si>
</sst>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4" fontId="1" fillId="3" borderId="0" xfId="0" applyNumberFormat="1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right" vertical="top"/>
    </xf>
    <xf numFmtId="0" fontId="1" fillId="3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D7E0-CE6E-4337-A3D6-F3CB39E01380}">
  <dimension ref="A1:G43"/>
  <sheetViews>
    <sheetView tabSelected="1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D33" sqref="D33"/>
    </sheetView>
  </sheetViews>
  <sheetFormatPr defaultRowHeight="13.2" x14ac:dyDescent="0.25"/>
  <cols>
    <col min="1" max="1" width="4.33203125" style="3" bestFit="1" customWidth="1"/>
    <col min="2" max="2" width="12.109375" style="3" bestFit="1" customWidth="1"/>
    <col min="3" max="3" width="46.88671875" style="7" bestFit="1" customWidth="1"/>
    <col min="4" max="4" width="4.5546875" style="3" bestFit="1" customWidth="1"/>
    <col min="5" max="5" width="7.5546875" style="3" bestFit="1" customWidth="1"/>
    <col min="6" max="6" width="7.5546875" style="5" bestFit="1" customWidth="1"/>
    <col min="7" max="7" width="7.44140625" style="5" bestFit="1" customWidth="1"/>
    <col min="8" max="16384" width="8.88671875" style="3"/>
  </cols>
  <sheetData>
    <row r="1" spans="1:7" s="1" customFormat="1" x14ac:dyDescent="0.25">
      <c r="A1" s="16" t="s">
        <v>0</v>
      </c>
      <c r="B1" s="16" t="s">
        <v>1</v>
      </c>
      <c r="C1" s="17" t="s">
        <v>2</v>
      </c>
      <c r="D1" s="16" t="s">
        <v>3</v>
      </c>
      <c r="E1" s="16" t="s">
        <v>4</v>
      </c>
      <c r="F1" s="18" t="s">
        <v>5</v>
      </c>
      <c r="G1" s="18"/>
    </row>
    <row r="2" spans="1:7" s="1" customFormat="1" x14ac:dyDescent="0.25">
      <c r="A2" s="16"/>
      <c r="B2" s="16"/>
      <c r="C2" s="17"/>
      <c r="D2" s="16"/>
      <c r="E2" s="16"/>
      <c r="F2" s="4" t="s">
        <v>12</v>
      </c>
      <c r="G2" s="4" t="s">
        <v>6</v>
      </c>
    </row>
    <row r="3" spans="1:7" s="2" customFormat="1" x14ac:dyDescent="0.25">
      <c r="A3" s="2" t="s">
        <v>9</v>
      </c>
      <c r="B3" s="2" t="s">
        <v>11</v>
      </c>
      <c r="C3" s="12" t="s">
        <v>11</v>
      </c>
      <c r="D3" s="2" t="s">
        <v>10</v>
      </c>
      <c r="E3" s="2" t="s">
        <v>9</v>
      </c>
      <c r="F3" s="13" t="s">
        <v>8</v>
      </c>
      <c r="G3" s="13" t="s">
        <v>7</v>
      </c>
    </row>
    <row r="4" spans="1:7" x14ac:dyDescent="0.25">
      <c r="A4" s="8">
        <v>1</v>
      </c>
      <c r="B4" s="14" t="s">
        <v>13</v>
      </c>
      <c r="C4" s="14"/>
      <c r="D4" s="14"/>
      <c r="E4" s="14"/>
      <c r="F4" s="14"/>
      <c r="G4" s="9">
        <f>G5+G17</f>
        <v>0</v>
      </c>
    </row>
    <row r="5" spans="1:7" x14ac:dyDescent="0.25">
      <c r="A5" s="10">
        <v>2</v>
      </c>
      <c r="B5" s="15" t="s">
        <v>14</v>
      </c>
      <c r="C5" s="15"/>
      <c r="D5" s="15"/>
      <c r="E5" s="15"/>
      <c r="F5" s="11"/>
      <c r="G5" s="11">
        <f>SUM(G6:G16)</f>
        <v>0</v>
      </c>
    </row>
    <row r="6" spans="1:7" x14ac:dyDescent="0.25">
      <c r="A6" s="3">
        <v>3</v>
      </c>
      <c r="B6" s="6" t="s">
        <v>15</v>
      </c>
      <c r="C6" s="7" t="s">
        <v>16</v>
      </c>
      <c r="D6" s="3" t="s">
        <v>17</v>
      </c>
      <c r="E6" s="3">
        <v>1</v>
      </c>
      <c r="G6" s="5">
        <f t="shared" ref="G6:G16" si="0">ROUND(F6*E6,2)</f>
        <v>0</v>
      </c>
    </row>
    <row r="7" spans="1:7" x14ac:dyDescent="0.25">
      <c r="A7" s="3">
        <v>4</v>
      </c>
      <c r="B7" s="6" t="s">
        <v>15</v>
      </c>
      <c r="C7" s="7" t="s">
        <v>21</v>
      </c>
      <c r="D7" s="3" t="s">
        <v>22</v>
      </c>
      <c r="E7" s="3">
        <f>2.1*0.6</f>
        <v>1.26</v>
      </c>
      <c r="G7" s="5">
        <f t="shared" si="0"/>
        <v>0</v>
      </c>
    </row>
    <row r="8" spans="1:7" x14ac:dyDescent="0.25">
      <c r="A8" s="3">
        <v>5</v>
      </c>
      <c r="B8" s="6" t="s">
        <v>15</v>
      </c>
      <c r="C8" s="7" t="s">
        <v>29</v>
      </c>
      <c r="D8" s="3" t="s">
        <v>17</v>
      </c>
      <c r="E8" s="3">
        <v>2</v>
      </c>
      <c r="G8" s="5">
        <f t="shared" si="0"/>
        <v>0</v>
      </c>
    </row>
    <row r="9" spans="1:7" x14ac:dyDescent="0.25">
      <c r="A9" s="3">
        <v>6</v>
      </c>
      <c r="B9" s="6" t="s">
        <v>19</v>
      </c>
      <c r="C9" s="7" t="s">
        <v>18</v>
      </c>
      <c r="D9" s="3" t="s">
        <v>17</v>
      </c>
      <c r="E9" s="3">
        <v>1</v>
      </c>
      <c r="G9" s="5">
        <f t="shared" si="0"/>
        <v>0</v>
      </c>
    </row>
    <row r="10" spans="1:7" x14ac:dyDescent="0.25">
      <c r="A10" s="3">
        <v>7</v>
      </c>
      <c r="B10" s="6" t="s">
        <v>20</v>
      </c>
      <c r="C10" s="7" t="s">
        <v>23</v>
      </c>
      <c r="D10" s="3" t="s">
        <v>17</v>
      </c>
      <c r="E10" s="3">
        <v>1</v>
      </c>
      <c r="G10" s="5">
        <f t="shared" si="0"/>
        <v>0</v>
      </c>
    </row>
    <row r="11" spans="1:7" x14ac:dyDescent="0.25">
      <c r="A11" s="3">
        <v>8</v>
      </c>
      <c r="B11" s="6" t="s">
        <v>20</v>
      </c>
      <c r="C11" s="7" t="s">
        <v>24</v>
      </c>
      <c r="D11" s="3" t="s">
        <v>22</v>
      </c>
      <c r="E11" s="3">
        <f>0.9*2.2</f>
        <v>1.9800000000000002</v>
      </c>
      <c r="G11" s="5">
        <f t="shared" si="0"/>
        <v>0</v>
      </c>
    </row>
    <row r="12" spans="1:7" x14ac:dyDescent="0.25">
      <c r="A12" s="3">
        <v>9</v>
      </c>
      <c r="B12" s="6" t="s">
        <v>20</v>
      </c>
      <c r="C12" s="7" t="s">
        <v>25</v>
      </c>
      <c r="D12" s="3" t="s">
        <v>22</v>
      </c>
      <c r="E12" s="3">
        <f>0.8*0.5</f>
        <v>0.4</v>
      </c>
      <c r="G12" s="5">
        <f t="shared" si="0"/>
        <v>0</v>
      </c>
    </row>
    <row r="13" spans="1:7" x14ac:dyDescent="0.25">
      <c r="A13" s="3">
        <v>10</v>
      </c>
      <c r="B13" s="6" t="s">
        <v>20</v>
      </c>
      <c r="C13" s="7" t="s">
        <v>26</v>
      </c>
      <c r="D13" s="3" t="s">
        <v>22</v>
      </c>
      <c r="E13" s="3">
        <f>1.8*2</f>
        <v>3.6</v>
      </c>
      <c r="G13" s="5">
        <f t="shared" si="0"/>
        <v>0</v>
      </c>
    </row>
    <row r="14" spans="1:7" x14ac:dyDescent="0.25">
      <c r="A14" s="3">
        <v>11</v>
      </c>
      <c r="B14" s="6" t="s">
        <v>20</v>
      </c>
      <c r="C14" s="7" t="s">
        <v>27</v>
      </c>
      <c r="D14" s="3" t="s">
        <v>17</v>
      </c>
      <c r="E14" s="3">
        <v>1</v>
      </c>
      <c r="G14" s="5">
        <f t="shared" si="0"/>
        <v>0</v>
      </c>
    </row>
    <row r="15" spans="1:7" x14ac:dyDescent="0.25">
      <c r="A15" s="3">
        <v>12</v>
      </c>
      <c r="B15" s="6" t="s">
        <v>20</v>
      </c>
      <c r="C15" s="7" t="s">
        <v>28</v>
      </c>
      <c r="D15" s="3" t="s">
        <v>17</v>
      </c>
      <c r="E15" s="3">
        <v>1</v>
      </c>
      <c r="G15" s="5">
        <f t="shared" si="0"/>
        <v>0</v>
      </c>
    </row>
    <row r="16" spans="1:7" x14ac:dyDescent="0.25">
      <c r="A16" s="3">
        <v>13</v>
      </c>
      <c r="B16" s="6" t="s">
        <v>20</v>
      </c>
      <c r="C16" s="7" t="s">
        <v>44</v>
      </c>
      <c r="D16" s="3" t="s">
        <v>17</v>
      </c>
      <c r="E16" s="3">
        <v>1</v>
      </c>
      <c r="G16" s="5">
        <f t="shared" si="0"/>
        <v>0</v>
      </c>
    </row>
    <row r="17" spans="1:7" x14ac:dyDescent="0.25">
      <c r="A17" s="10">
        <v>14</v>
      </c>
      <c r="B17" s="15" t="s">
        <v>30</v>
      </c>
      <c r="C17" s="15"/>
      <c r="D17" s="15"/>
      <c r="E17" s="15"/>
      <c r="F17" s="11"/>
      <c r="G17" s="11">
        <f>SUM(G18:G43)</f>
        <v>0</v>
      </c>
    </row>
    <row r="18" spans="1:7" x14ac:dyDescent="0.25">
      <c r="A18" s="3">
        <v>15</v>
      </c>
      <c r="B18" s="6" t="s">
        <v>15</v>
      </c>
      <c r="C18" s="7" t="s">
        <v>31</v>
      </c>
      <c r="D18" s="3" t="s">
        <v>22</v>
      </c>
      <c r="E18" s="3">
        <f>0.8*0.55</f>
        <v>0.44000000000000006</v>
      </c>
      <c r="G18" s="5">
        <f>ROUND(F18*E18,2)</f>
        <v>0</v>
      </c>
    </row>
    <row r="19" spans="1:7" x14ac:dyDescent="0.25">
      <c r="A19" s="3">
        <v>16</v>
      </c>
      <c r="B19" s="6" t="s">
        <v>15</v>
      </c>
      <c r="C19" s="7" t="s">
        <v>32</v>
      </c>
      <c r="D19" s="3" t="s">
        <v>22</v>
      </c>
      <c r="E19" s="3">
        <f>1.2*0.1</f>
        <v>0.12</v>
      </c>
      <c r="G19" s="5">
        <f t="shared" ref="G19:G43" si="1">ROUND(F19*E19,2)</f>
        <v>0</v>
      </c>
    </row>
    <row r="20" spans="1:7" x14ac:dyDescent="0.25">
      <c r="A20" s="3">
        <v>17</v>
      </c>
      <c r="B20" s="6" t="s">
        <v>15</v>
      </c>
      <c r="C20" s="7" t="s">
        <v>33</v>
      </c>
      <c r="D20" s="3" t="s">
        <v>22</v>
      </c>
      <c r="E20" s="3">
        <f>E7</f>
        <v>1.26</v>
      </c>
      <c r="G20" s="5">
        <f t="shared" si="1"/>
        <v>0</v>
      </c>
    </row>
    <row r="21" spans="1:7" x14ac:dyDescent="0.25">
      <c r="A21" s="3">
        <v>18</v>
      </c>
      <c r="B21" s="6" t="s">
        <v>15</v>
      </c>
      <c r="C21" s="7" t="s">
        <v>34</v>
      </c>
      <c r="D21" s="3" t="s">
        <v>22</v>
      </c>
      <c r="E21" s="3">
        <f>(1.2+1.2+0.9)*0.45</f>
        <v>1.4849999999999999</v>
      </c>
      <c r="G21" s="5">
        <f t="shared" si="1"/>
        <v>0</v>
      </c>
    </row>
    <row r="22" spans="1:7" x14ac:dyDescent="0.25">
      <c r="A22" s="3">
        <v>19</v>
      </c>
      <c r="B22" s="6" t="s">
        <v>15</v>
      </c>
      <c r="C22" s="7" t="s">
        <v>35</v>
      </c>
      <c r="D22" s="3" t="s">
        <v>22</v>
      </c>
      <c r="E22" s="3">
        <v>13.5</v>
      </c>
      <c r="G22" s="5">
        <f t="shared" si="1"/>
        <v>0</v>
      </c>
    </row>
    <row r="23" spans="1:7" x14ac:dyDescent="0.25">
      <c r="A23" s="3">
        <v>20</v>
      </c>
      <c r="B23" s="6" t="s">
        <v>15</v>
      </c>
      <c r="C23" s="7" t="s">
        <v>36</v>
      </c>
      <c r="D23" s="3" t="s">
        <v>37</v>
      </c>
      <c r="E23" s="3">
        <v>6.6</v>
      </c>
      <c r="G23" s="5">
        <f t="shared" si="1"/>
        <v>0</v>
      </c>
    </row>
    <row r="24" spans="1:7" x14ac:dyDescent="0.25">
      <c r="A24" s="3">
        <v>21</v>
      </c>
      <c r="B24" s="6" t="s">
        <v>38</v>
      </c>
      <c r="C24" s="7" t="s">
        <v>53</v>
      </c>
      <c r="D24" s="3" t="s">
        <v>17</v>
      </c>
      <c r="E24" s="3">
        <v>1</v>
      </c>
      <c r="G24" s="5">
        <f t="shared" si="1"/>
        <v>0</v>
      </c>
    </row>
    <row r="25" spans="1:7" x14ac:dyDescent="0.25">
      <c r="A25" s="3">
        <v>22</v>
      </c>
      <c r="B25" s="6" t="s">
        <v>19</v>
      </c>
      <c r="C25" s="7" t="s">
        <v>39</v>
      </c>
      <c r="D25" s="3" t="s">
        <v>22</v>
      </c>
      <c r="E25" s="3">
        <f>2.1*0.5</f>
        <v>1.05</v>
      </c>
      <c r="G25" s="5">
        <f t="shared" si="1"/>
        <v>0</v>
      </c>
    </row>
    <row r="26" spans="1:7" x14ac:dyDescent="0.25">
      <c r="A26" s="3">
        <v>23</v>
      </c>
      <c r="B26" s="6" t="s">
        <v>19</v>
      </c>
      <c r="C26" s="7" t="s">
        <v>40</v>
      </c>
      <c r="D26" s="3" t="s">
        <v>22</v>
      </c>
      <c r="E26" s="3">
        <f>0.8*2</f>
        <v>1.6</v>
      </c>
      <c r="G26" s="5">
        <f t="shared" si="1"/>
        <v>0</v>
      </c>
    </row>
    <row r="27" spans="1:7" x14ac:dyDescent="0.25">
      <c r="A27" s="3">
        <v>24</v>
      </c>
      <c r="B27" s="6" t="s">
        <v>19</v>
      </c>
      <c r="C27" s="7" t="s">
        <v>36</v>
      </c>
      <c r="D27" s="3" t="s">
        <v>37</v>
      </c>
      <c r="E27" s="3">
        <f>4.8*2</f>
        <v>9.6</v>
      </c>
      <c r="G27" s="5">
        <f t="shared" si="1"/>
        <v>0</v>
      </c>
    </row>
    <row r="28" spans="1:7" x14ac:dyDescent="0.25">
      <c r="A28" s="3">
        <v>25</v>
      </c>
      <c r="B28" s="6" t="s">
        <v>19</v>
      </c>
      <c r="C28" s="7" t="s">
        <v>41</v>
      </c>
      <c r="D28" s="3" t="s">
        <v>22</v>
      </c>
      <c r="E28" s="3">
        <f>2.8*0.3</f>
        <v>0.84</v>
      </c>
      <c r="G28" s="5">
        <f t="shared" si="1"/>
        <v>0</v>
      </c>
    </row>
    <row r="29" spans="1:7" x14ac:dyDescent="0.25">
      <c r="A29" s="3">
        <v>26</v>
      </c>
      <c r="B29" s="6" t="s">
        <v>19</v>
      </c>
      <c r="C29" s="7" t="s">
        <v>42</v>
      </c>
      <c r="D29" s="3" t="s">
        <v>22</v>
      </c>
      <c r="E29" s="3">
        <f>3.73*2.58-2*0.8</f>
        <v>8.0234000000000005</v>
      </c>
      <c r="G29" s="5">
        <f t="shared" si="1"/>
        <v>0</v>
      </c>
    </row>
    <row r="30" spans="1:7" x14ac:dyDescent="0.25">
      <c r="A30" s="3">
        <v>27</v>
      </c>
      <c r="B30" s="6" t="s">
        <v>19</v>
      </c>
      <c r="C30" s="7" t="s">
        <v>43</v>
      </c>
      <c r="D30" s="3" t="s">
        <v>22</v>
      </c>
      <c r="E30" s="3">
        <f>3.73*1.8</f>
        <v>6.7140000000000004</v>
      </c>
      <c r="G30" s="5">
        <f t="shared" si="1"/>
        <v>0</v>
      </c>
    </row>
    <row r="31" spans="1:7" x14ac:dyDescent="0.25">
      <c r="A31" s="3">
        <v>28</v>
      </c>
      <c r="B31" s="6" t="s">
        <v>20</v>
      </c>
      <c r="C31" s="7" t="s">
        <v>31</v>
      </c>
      <c r="D31" s="3" t="s">
        <v>22</v>
      </c>
      <c r="E31" s="3">
        <f>0.8*0.55</f>
        <v>0.44000000000000006</v>
      </c>
      <c r="G31" s="5">
        <f t="shared" si="1"/>
        <v>0</v>
      </c>
    </row>
    <row r="32" spans="1:7" x14ac:dyDescent="0.25">
      <c r="A32" s="3">
        <v>29</v>
      </c>
      <c r="B32" s="6" t="s">
        <v>20</v>
      </c>
      <c r="C32" s="7" t="s">
        <v>32</v>
      </c>
      <c r="D32" s="3" t="s">
        <v>22</v>
      </c>
      <c r="E32" s="3">
        <f>1.2*0.1</f>
        <v>0.12</v>
      </c>
      <c r="G32" s="5">
        <f t="shared" si="1"/>
        <v>0</v>
      </c>
    </row>
    <row r="33" spans="1:7" ht="26.4" x14ac:dyDescent="0.25">
      <c r="A33" s="3">
        <v>30</v>
      </c>
      <c r="B33" s="6" t="s">
        <v>20</v>
      </c>
      <c r="C33" s="7" t="s">
        <v>54</v>
      </c>
      <c r="D33" s="3" t="s">
        <v>46</v>
      </c>
      <c r="E33" s="3">
        <v>1</v>
      </c>
      <c r="G33" s="5">
        <f t="shared" si="1"/>
        <v>0</v>
      </c>
    </row>
    <row r="34" spans="1:7" x14ac:dyDescent="0.25">
      <c r="A34" s="3">
        <v>31</v>
      </c>
      <c r="B34" s="6" t="s">
        <v>20</v>
      </c>
      <c r="C34" s="7" t="s">
        <v>36</v>
      </c>
      <c r="D34" s="3" t="s">
        <v>37</v>
      </c>
      <c r="E34" s="3">
        <v>6.6</v>
      </c>
      <c r="G34" s="5">
        <f t="shared" si="1"/>
        <v>0</v>
      </c>
    </row>
    <row r="35" spans="1:7" x14ac:dyDescent="0.25">
      <c r="A35" s="3">
        <v>32</v>
      </c>
      <c r="B35" s="6" t="s">
        <v>20</v>
      </c>
      <c r="C35" s="7" t="s">
        <v>45</v>
      </c>
      <c r="D35" s="3" t="s">
        <v>46</v>
      </c>
      <c r="E35" s="3">
        <v>1</v>
      </c>
      <c r="G35" s="5">
        <f t="shared" si="1"/>
        <v>0</v>
      </c>
    </row>
    <row r="36" spans="1:7" x14ac:dyDescent="0.25">
      <c r="A36" s="3">
        <v>33</v>
      </c>
      <c r="B36" s="6" t="s">
        <v>20</v>
      </c>
      <c r="C36" s="7" t="s">
        <v>47</v>
      </c>
      <c r="D36" s="3" t="s">
        <v>22</v>
      </c>
      <c r="E36" s="3">
        <f>4.2*3.2</f>
        <v>13.440000000000001</v>
      </c>
      <c r="G36" s="5">
        <f t="shared" si="1"/>
        <v>0</v>
      </c>
    </row>
    <row r="37" spans="1:7" x14ac:dyDescent="0.25">
      <c r="A37" s="3">
        <v>34</v>
      </c>
      <c r="B37" s="6" t="s">
        <v>20</v>
      </c>
      <c r="C37" s="7" t="s">
        <v>48</v>
      </c>
      <c r="D37" s="3" t="s">
        <v>22</v>
      </c>
      <c r="E37" s="3">
        <f>3.85*2.75</f>
        <v>10.5875</v>
      </c>
      <c r="G37" s="5">
        <f t="shared" si="1"/>
        <v>0</v>
      </c>
    </row>
    <row r="38" spans="1:7" x14ac:dyDescent="0.25">
      <c r="A38" s="3">
        <v>35</v>
      </c>
      <c r="B38" s="6" t="s">
        <v>20</v>
      </c>
      <c r="C38" s="7" t="s">
        <v>49</v>
      </c>
      <c r="D38" s="3" t="s">
        <v>22</v>
      </c>
      <c r="E38" s="3">
        <f>3.85*2.75</f>
        <v>10.5875</v>
      </c>
      <c r="G38" s="5">
        <f t="shared" si="1"/>
        <v>0</v>
      </c>
    </row>
    <row r="39" spans="1:7" x14ac:dyDescent="0.25">
      <c r="A39" s="3">
        <v>36</v>
      </c>
      <c r="B39" s="6" t="s">
        <v>20</v>
      </c>
      <c r="C39" s="7" t="s">
        <v>50</v>
      </c>
      <c r="D39" s="3" t="s">
        <v>22</v>
      </c>
      <c r="E39" s="3">
        <f>(3.85+3.85+2.75)*2.58</f>
        <v>26.960999999999999</v>
      </c>
      <c r="G39" s="5">
        <f t="shared" si="1"/>
        <v>0</v>
      </c>
    </row>
    <row r="40" spans="1:7" x14ac:dyDescent="0.25">
      <c r="A40" s="3">
        <v>37</v>
      </c>
      <c r="B40" s="6" t="s">
        <v>20</v>
      </c>
      <c r="C40" s="7" t="s">
        <v>43</v>
      </c>
      <c r="D40" s="3" t="s">
        <v>22</v>
      </c>
      <c r="E40" s="3">
        <f>3.85*2.75</f>
        <v>10.5875</v>
      </c>
      <c r="G40" s="5">
        <f t="shared" si="1"/>
        <v>0</v>
      </c>
    </row>
    <row r="41" spans="1:7" x14ac:dyDescent="0.25">
      <c r="A41" s="3">
        <v>38</v>
      </c>
      <c r="B41" s="6" t="s">
        <v>20</v>
      </c>
      <c r="C41" s="7" t="s">
        <v>35</v>
      </c>
      <c r="D41" s="3" t="s">
        <v>22</v>
      </c>
      <c r="E41" s="3">
        <f>2.75*2.58</f>
        <v>7.0950000000000006</v>
      </c>
      <c r="G41" s="5">
        <f t="shared" si="1"/>
        <v>0</v>
      </c>
    </row>
    <row r="42" spans="1:7" x14ac:dyDescent="0.25">
      <c r="A42" s="3">
        <v>39</v>
      </c>
      <c r="B42" s="6" t="s">
        <v>20</v>
      </c>
      <c r="C42" s="7" t="s">
        <v>51</v>
      </c>
      <c r="D42" s="3" t="s">
        <v>22</v>
      </c>
      <c r="E42" s="3">
        <f>3.85*2.75</f>
        <v>10.5875</v>
      </c>
      <c r="G42" s="5">
        <f t="shared" si="1"/>
        <v>0</v>
      </c>
    </row>
    <row r="43" spans="1:7" x14ac:dyDescent="0.25">
      <c r="A43" s="3">
        <v>40</v>
      </c>
      <c r="B43" s="6" t="s">
        <v>20</v>
      </c>
      <c r="C43" s="7" t="s">
        <v>52</v>
      </c>
      <c r="D43" s="3" t="s">
        <v>37</v>
      </c>
      <c r="E43" s="3">
        <f>2*(3.85+2.75)</f>
        <v>13.2</v>
      </c>
      <c r="G43" s="5">
        <f t="shared" si="1"/>
        <v>0</v>
      </c>
    </row>
  </sheetData>
  <mergeCells count="9">
    <mergeCell ref="A1:A2"/>
    <mergeCell ref="F1:G1"/>
    <mergeCell ref="B4:F4"/>
    <mergeCell ref="B5:E5"/>
    <mergeCell ref="B17:E17"/>
    <mergeCell ref="E1:E2"/>
    <mergeCell ref="D1:D2"/>
    <mergeCell ref="C1:C2"/>
    <mergeCell ref="B1:B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Kollarik</dc:creator>
  <cp:lastModifiedBy>Karol Kollarik</cp:lastModifiedBy>
  <dcterms:created xsi:type="dcterms:W3CDTF">2021-01-13T13:45:05Z</dcterms:created>
  <dcterms:modified xsi:type="dcterms:W3CDTF">2021-02-20T08:30:53Z</dcterms:modified>
</cp:coreProperties>
</file>