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18732" windowHeight="12216" firstSheet="2" activeTab="2"/>
  </bookViews>
  <sheets>
    <sheet name="Pokyny pro vyplnění" sheetId="11" state="hidden" r:id="rId1"/>
    <sheet name="VzorPolozky" sheetId="10" state="hidden" r:id="rId2"/>
    <sheet name="Rozpočet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_xlnm.Print_Area" localSheetId="2">Rozpočet!$A$1:$U$88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U46" i="12"/>
  <c r="I47" i="12"/>
  <c r="I46" i="12" s="1"/>
  <c r="K47" i="12"/>
  <c r="K46" i="12" s="1"/>
  <c r="M47" i="12"/>
  <c r="M46" i="12" s="1"/>
  <c r="O47" i="12"/>
  <c r="O46" i="12" s="1"/>
  <c r="Q47" i="12"/>
  <c r="Q46" i="12" s="1"/>
  <c r="U47" i="12"/>
  <c r="I49" i="12"/>
  <c r="K49" i="12"/>
  <c r="M49" i="12"/>
  <c r="O49" i="12"/>
  <c r="Q49" i="12"/>
  <c r="U49" i="12"/>
  <c r="I50" i="12"/>
  <c r="K50" i="12"/>
  <c r="K48" i="12" s="1"/>
  <c r="M50" i="12"/>
  <c r="O50" i="12"/>
  <c r="Q50" i="12"/>
  <c r="U50" i="12"/>
  <c r="U48" i="12" s="1"/>
  <c r="I51" i="12"/>
  <c r="K51" i="12"/>
  <c r="M51" i="12"/>
  <c r="O51" i="12"/>
  <c r="Q51" i="12"/>
  <c r="U51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I63" i="12"/>
  <c r="K63" i="12"/>
  <c r="M63" i="12"/>
  <c r="O63" i="12"/>
  <c r="Q63" i="12"/>
  <c r="U63" i="12"/>
  <c r="I65" i="12"/>
  <c r="K65" i="12"/>
  <c r="M65" i="12"/>
  <c r="O65" i="12"/>
  <c r="Q65" i="12"/>
  <c r="U65" i="12"/>
  <c r="I66" i="12"/>
  <c r="K66" i="12"/>
  <c r="M66" i="12"/>
  <c r="O66" i="12"/>
  <c r="Q66" i="12"/>
  <c r="U66" i="12"/>
  <c r="I67" i="12"/>
  <c r="K67" i="12"/>
  <c r="M67" i="12"/>
  <c r="O67" i="12"/>
  <c r="Q67" i="12"/>
  <c r="U67" i="12"/>
  <c r="I68" i="12"/>
  <c r="K68" i="12"/>
  <c r="M68" i="12"/>
  <c r="O68" i="12"/>
  <c r="Q68" i="12"/>
  <c r="U68" i="12"/>
  <c r="I69" i="12"/>
  <c r="K69" i="12"/>
  <c r="M69" i="12"/>
  <c r="O69" i="12"/>
  <c r="Q69" i="12"/>
  <c r="U69" i="12"/>
  <c r="I70" i="12"/>
  <c r="K70" i="12"/>
  <c r="M70" i="12"/>
  <c r="O70" i="12"/>
  <c r="Q70" i="12"/>
  <c r="U70" i="12"/>
  <c r="I71" i="12"/>
  <c r="K71" i="12"/>
  <c r="M71" i="12"/>
  <c r="O71" i="12"/>
  <c r="Q71" i="12"/>
  <c r="U71" i="12"/>
  <c r="I72" i="12"/>
  <c r="K72" i="12"/>
  <c r="M72" i="12"/>
  <c r="O72" i="12"/>
  <c r="Q72" i="12"/>
  <c r="U72" i="12"/>
  <c r="I74" i="12"/>
  <c r="K74" i="12"/>
  <c r="M74" i="12"/>
  <c r="O74" i="12"/>
  <c r="Q74" i="12"/>
  <c r="U74" i="12"/>
  <c r="I75" i="12"/>
  <c r="K75" i="12"/>
  <c r="M75" i="12"/>
  <c r="O75" i="12"/>
  <c r="Q75" i="12"/>
  <c r="U75" i="12"/>
  <c r="I76" i="12"/>
  <c r="K76" i="12"/>
  <c r="M76" i="12"/>
  <c r="O76" i="12"/>
  <c r="Q76" i="12"/>
  <c r="U76" i="12"/>
  <c r="I77" i="12"/>
  <c r="K77" i="12"/>
  <c r="M77" i="12"/>
  <c r="O77" i="12"/>
  <c r="Q77" i="12"/>
  <c r="U77" i="12"/>
  <c r="I78" i="12"/>
  <c r="K78" i="12"/>
  <c r="M78" i="12"/>
  <c r="O78" i="12"/>
  <c r="Q78" i="12"/>
  <c r="U78" i="12"/>
  <c r="I79" i="12"/>
  <c r="K79" i="12"/>
  <c r="M79" i="12"/>
  <c r="O79" i="12"/>
  <c r="Q79" i="12"/>
  <c r="U79" i="12"/>
  <c r="I81" i="12"/>
  <c r="K81" i="12"/>
  <c r="M81" i="12"/>
  <c r="O81" i="12"/>
  <c r="O80" i="12" s="1"/>
  <c r="Q81" i="12"/>
  <c r="U81" i="12"/>
  <c r="I82" i="12"/>
  <c r="K82" i="12"/>
  <c r="K80" i="12" s="1"/>
  <c r="M82" i="12"/>
  <c r="O82" i="12"/>
  <c r="Q82" i="12"/>
  <c r="U82" i="12"/>
  <c r="U80" i="12" s="1"/>
  <c r="I84" i="12"/>
  <c r="K84" i="12"/>
  <c r="M84" i="12"/>
  <c r="O84" i="12"/>
  <c r="Q84" i="12"/>
  <c r="U84" i="12"/>
  <c r="I85" i="12"/>
  <c r="K85" i="12"/>
  <c r="K83" i="12" s="1"/>
  <c r="M85" i="12"/>
  <c r="O85" i="12"/>
  <c r="Q85" i="12"/>
  <c r="U85" i="12"/>
  <c r="U83" i="12" s="1"/>
  <c r="I86" i="12"/>
  <c r="K86" i="12"/>
  <c r="M86" i="12"/>
  <c r="O86" i="12"/>
  <c r="Q86" i="12"/>
  <c r="U86" i="12"/>
  <c r="M12" i="12" l="1"/>
  <c r="O83" i="12"/>
  <c r="O73" i="12"/>
  <c r="Q80" i="12"/>
  <c r="I80" i="12"/>
  <c r="M80" i="12"/>
  <c r="M64" i="12"/>
  <c r="Q64" i="12"/>
  <c r="I64" i="12"/>
  <c r="Q48" i="12"/>
  <c r="I48" i="12"/>
  <c r="M48" i="12"/>
  <c r="Q36" i="12"/>
  <c r="I36" i="12"/>
  <c r="M36" i="12"/>
  <c r="M16" i="12"/>
  <c r="Q16" i="12"/>
  <c r="I16" i="12"/>
  <c r="Q8" i="12"/>
  <c r="I8" i="12"/>
  <c r="M8" i="12"/>
  <c r="K73" i="12"/>
  <c r="O52" i="12"/>
  <c r="K39" i="12"/>
  <c r="M83" i="12"/>
  <c r="Q83" i="12"/>
  <c r="I83" i="12"/>
  <c r="Q73" i="12"/>
  <c r="I73" i="12"/>
  <c r="M73" i="12"/>
  <c r="Q52" i="12"/>
  <c r="I52" i="12"/>
  <c r="M52" i="12"/>
  <c r="O36" i="12"/>
  <c r="U36" i="12"/>
  <c r="K36" i="12"/>
  <c r="U16" i="12"/>
  <c r="K16" i="12"/>
  <c r="O16" i="12"/>
  <c r="O8" i="12"/>
  <c r="U8" i="12"/>
  <c r="K8" i="12"/>
  <c r="U73" i="12"/>
  <c r="U52" i="12"/>
  <c r="U39" i="12"/>
  <c r="O39" i="12"/>
  <c r="O12" i="12"/>
  <c r="U12" i="12"/>
  <c r="K12" i="12"/>
  <c r="K52" i="12"/>
  <c r="U24" i="12"/>
  <c r="K24" i="12"/>
  <c r="O24" i="12"/>
  <c r="O64" i="12"/>
  <c r="U64" i="12"/>
  <c r="K64" i="12"/>
  <c r="O48" i="12"/>
  <c r="Q39" i="12"/>
  <c r="I39" i="12"/>
  <c r="M39" i="12"/>
  <c r="Q24" i="12"/>
  <c r="I24" i="12"/>
  <c r="M24" i="12"/>
  <c r="Q12" i="12"/>
  <c r="I12" i="12"/>
</calcChain>
</file>

<file path=xl/sharedStrings.xml><?xml version="1.0" encoding="utf-8"?>
<sst xmlns="http://schemas.openxmlformats.org/spreadsheetml/2006/main" count="358" uniqueCount="208">
  <si>
    <t xml:space="preserve">Položkový rozpočet </t>
  </si>
  <si>
    <t>O:</t>
  </si>
  <si>
    <t>R:</t>
  </si>
  <si>
    <t>Vedlejší náklady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</si>
  <si>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</si>
  <si>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</si>
  <si>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</si>
  <si>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</si>
  <si>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</si>
  <si>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</si>
  <si>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 xml:space="preserve">Čejkovice </t>
  </si>
  <si>
    <t xml:space="preserve">Vinařský dům Čejkovice - hrubá stavba 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</si>
  <si>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</si>
  <si>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</si>
  <si>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</si>
  <si>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</si>
  <si>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</si>
  <si>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</si>
  <si>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</si>
  <si>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</si>
  <si>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</si>
  <si>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</si>
  <si>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</si>
  <si>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</si>
  <si>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</si>
  <si>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</si>
  <si>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</si>
  <si>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</si>
  <si>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</si>
  <si>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</si>
  <si>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</si>
  <si>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</si>
  <si>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</si>
  <si>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</si>
  <si>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</si>
  <si>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</si>
  <si>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</si>
  <si>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</si>
  <si>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</si>
  <si>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</si>
  <si>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</si>
  <si>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</si>
  <si>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</si>
  <si>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</si>
  <si>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</si>
  <si>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</si>
  <si>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</si>
  <si>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</si>
  <si>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</si>
  <si>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</si>
  <si>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</si>
  <si>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</si>
  <si>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</si>
  <si>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</si>
  <si>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</si>
  <si>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</si>
  <si>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</si>
  <si>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</si>
  <si>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</si>
  <si>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</si>
  <si>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</si>
  <si>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</si>
  <si>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</si>
  <si>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</si>
  <si>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</si>
  <si>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</si>
  <si>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</si>
  <si>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</si>
  <si>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162701105R00</t>
  </si>
  <si>
    <t>Vodorovné přemístění výkopku z hor.1-4 do 10000 m</t>
  </si>
  <si>
    <t>199000002R00</t>
  </si>
  <si>
    <t>Poplatek za skládku horniny 1- 4</t>
  </si>
  <si>
    <t>279232511R00</t>
  </si>
  <si>
    <t xml:space="preserve">Podezdívka zdiva cihlami pod stropem </t>
  </si>
  <si>
    <t>273313621R00</t>
  </si>
  <si>
    <t xml:space="preserve">Beton základových desek prostý C 20/25 </t>
  </si>
  <si>
    <t>274313611R00</t>
  </si>
  <si>
    <t>Beton základových pasů prostý C 16/20</t>
  </si>
  <si>
    <t>311271177R00</t>
  </si>
  <si>
    <t>Zdivo z tvárnic  hladkých tl. 30 cm</t>
  </si>
  <si>
    <t>m2</t>
  </si>
  <si>
    <t>311271175R00</t>
  </si>
  <si>
    <t>Zdivo z tvárnic  hladkých tl. 20 cm</t>
  </si>
  <si>
    <t>317940010RAA</t>
  </si>
  <si>
    <t>Osazení válcovaných profilů do č.12, včetně dodávky ocelových prvků</t>
  </si>
  <si>
    <t>t</t>
  </si>
  <si>
    <t>POL2_0</t>
  </si>
  <si>
    <t>342255028R00</t>
  </si>
  <si>
    <t>Příčky z desek Porfix  tl. 15 cm</t>
  </si>
  <si>
    <t>342255024R00</t>
  </si>
  <si>
    <t>Příčky z desek Porfix  tl. 10 cm</t>
  </si>
  <si>
    <t>310271530R00</t>
  </si>
  <si>
    <t>Zazdívka otvorů do 1 m2, pórobet.tvárnice, tl.30cm</t>
  </si>
  <si>
    <t>349231811R00</t>
  </si>
  <si>
    <t>Přizdívka ostění s ozubem z cihel, kapsy do 15 cm</t>
  </si>
  <si>
    <t>411321315R00</t>
  </si>
  <si>
    <t>Stropy deskové ze železobetonu C 20/25</t>
  </si>
  <si>
    <t>411351101R00</t>
  </si>
  <si>
    <t>Bednění stropů deskových, bednění vlastní -zřízení</t>
  </si>
  <si>
    <t>411354171R00</t>
  </si>
  <si>
    <t>Podpěrná konstr. stropů do 5 kPa - zřízení</t>
  </si>
  <si>
    <t>411354172R00</t>
  </si>
  <si>
    <t>Podpěrná konstr. stropů do 5 kPa - odstranění</t>
  </si>
  <si>
    <t>411351102R00</t>
  </si>
  <si>
    <t>Bednění stropů deskových, vlastní - odstranění</t>
  </si>
  <si>
    <t>411361221R00</t>
  </si>
  <si>
    <t>Výztuž stropů z betonářské oceli 10216(E)</t>
  </si>
  <si>
    <t>417321315R00</t>
  </si>
  <si>
    <t>Ztužující pásy a věnce z betonu železového C 20/25</t>
  </si>
  <si>
    <t>417351115R00</t>
  </si>
  <si>
    <t>Bednění ztužujících pásů a věnců - zřízení</t>
  </si>
  <si>
    <t>417351116R00</t>
  </si>
  <si>
    <t>Bednění ztužujících pásů a věnců - odstranění</t>
  </si>
  <si>
    <t>417361221R00</t>
  </si>
  <si>
    <t>Výztuž ztužujících pásů a věnců z oceli 10216(E)</t>
  </si>
  <si>
    <t>434100001RA0</t>
  </si>
  <si>
    <t xml:space="preserve">Schodiště točité ze železobetonu  </t>
  </si>
  <si>
    <t>kompl</t>
  </si>
  <si>
    <t>962032241R00</t>
  </si>
  <si>
    <t>Bourání zdiva z cihel pálených na MC</t>
  </si>
  <si>
    <t>963011511R00</t>
  </si>
  <si>
    <t>Bourání stropů z tvárnic tl.12 cm, nosníky ocelové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</si>
  <si>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</si>
  <si>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</si>
  <si>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</si>
  <si>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</si>
  <si>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</si>
  <si>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</si>
  <si>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</si>
  <si>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</si>
  <si>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</si>
  <si>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</si>
  <si>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979990103R00</t>
  </si>
  <si>
    <t>Poplatek za skládku suti - beton do 30x30 cm</t>
  </si>
  <si>
    <t>999281105R00</t>
  </si>
  <si>
    <t>Přesun hmot pro opravy a údržbu do výšky 6 m</t>
  </si>
  <si>
    <t>711111001RZ1</t>
  </si>
  <si>
    <t>Izolace proti vlhkosti vodor. nátěr ALP za studena, 1x nátěr - včetně dodávky penetračního laku ALP</t>
  </si>
  <si>
    <t>711142559RZ3</t>
  </si>
  <si>
    <t>Izolace proti vlhkosti svislá pásy přitavením, 1 vrstva - včetně dodávky Sklobit G</t>
  </si>
  <si>
    <t>998711101R00</t>
  </si>
  <si>
    <t>Přesun hmot pro izolace proti vodě, výšky do 6 m</t>
  </si>
  <si>
    <t>762331811R00</t>
  </si>
  <si>
    <t>Demontáž konstrukcí krovů z hranolů do 120 cm2</t>
  </si>
  <si>
    <t>m</t>
  </si>
  <si>
    <t>998762102R00</t>
  </si>
  <si>
    <t>Přesun hmot pro tesařské konstrukce, výšky do 12 m</t>
  </si>
  <si>
    <t>762342812R00</t>
  </si>
  <si>
    <t>Demontáž laťování střech, rozteč latí do 50 cm</t>
  </si>
  <si>
    <t>762795000R00</t>
  </si>
  <si>
    <t>Spojovací prostředky pro vázané konstrukce</t>
  </si>
  <si>
    <t>762332120R00</t>
  </si>
  <si>
    <t>Montáž vázaných krovů pravidelných do 224 cm2</t>
  </si>
  <si>
    <t>60512123R</t>
  </si>
  <si>
    <t>Řezivo jehličnaté - hranoly - jak. II L=4-6 m</t>
  </si>
  <si>
    <t>POL3_0</t>
  </si>
  <si>
    <t>60510118R</t>
  </si>
  <si>
    <t>Prkno I. jak. 18-22 x 250-300</t>
  </si>
  <si>
    <t>60512825R</t>
  </si>
  <si>
    <t>Střešní latě 40/60</t>
  </si>
  <si>
    <t>762342203R00</t>
  </si>
  <si>
    <t>Montáž laťování střech, vzdálenost latí 22 - 36 cm</t>
  </si>
  <si>
    <t>762342204R00</t>
  </si>
  <si>
    <t>Montáž kontralatí přibitím</t>
  </si>
  <si>
    <t>762341210R00</t>
  </si>
  <si>
    <t>Montáž bednění střech rovných, prkna hrubá na sraz</t>
  </si>
  <si>
    <t>764352810R00</t>
  </si>
  <si>
    <t>Demontáž žlabů půlkruh. rovných, rš 330 mm, do 30°</t>
  </si>
  <si>
    <t>764454801R00</t>
  </si>
  <si>
    <t>Demontáž odpadních trub kruhových,D 75 a 100 mm</t>
  </si>
  <si>
    <t>764352203R00</t>
  </si>
  <si>
    <t>Žlaby z Pz plechu podokapní půlkruhové, rš 330 mm</t>
  </si>
  <si>
    <t>764454202R00</t>
  </si>
  <si>
    <t>Odpadní trouby z Pz plechu, kruhové, D 100 mm</t>
  </si>
  <si>
    <t>764391230R00</t>
  </si>
  <si>
    <t>Závětrná lišta z Pz plechu, rš 400 mm</t>
  </si>
  <si>
    <t>764811201R00</t>
  </si>
  <si>
    <t>Krytina hladká z lak. Pz tabulí 2 x 1 m, do 30°</t>
  </si>
  <si>
    <t>764311201R00</t>
  </si>
  <si>
    <t xml:space="preserve">Oplechování vikýře </t>
  </si>
  <si>
    <t>998764102R00</t>
  </si>
  <si>
    <t>Přesun hmot pro klempířské konstr., výšky do 12 m</t>
  </si>
  <si>
    <t>765312810R00</t>
  </si>
  <si>
    <t>Demontáž krytiny dvoudrážkové, na sucho, do suti</t>
  </si>
  <si>
    <t>765318851R00</t>
  </si>
  <si>
    <t>Demontáž hřebenáčů s větracím pásem, do suti</t>
  </si>
  <si>
    <t>765313111R00</t>
  </si>
  <si>
    <t>Krytina Brněnka 14, střech jednoduchých</t>
  </si>
  <si>
    <t>765313132RS2</t>
  </si>
  <si>
    <t>Hřeben z hřebenáčů č.2 na větrací pás Top Roll, z hřebenáčů engobovaných</t>
  </si>
  <si>
    <t>998765102R00</t>
  </si>
  <si>
    <t>Přesun hmot pro krytiny tvrdé, výšky do 12 m</t>
  </si>
  <si>
    <t>765901112R00</t>
  </si>
  <si>
    <t xml:space="preserve">Fólie izolační podstřešní paropropustná </t>
  </si>
  <si>
    <t>767990010RAD</t>
  </si>
  <si>
    <t>Ocelové konstrukce balkonu ,  profil jakl+HEA</t>
  </si>
  <si>
    <t>kg</t>
  </si>
  <si>
    <t>998767101R00</t>
  </si>
  <si>
    <t>Přesun hmot pro zámečnické konstr., výšky do 6 m</t>
  </si>
  <si>
    <t>005121010R</t>
  </si>
  <si>
    <t xml:space="preserve">Zařizení staveniště </t>
  </si>
  <si>
    <t>Soubor</t>
  </si>
  <si>
    <t>005121015R</t>
  </si>
  <si>
    <t xml:space="preserve">Přesun stavebních kapacit </t>
  </si>
  <si>
    <t>005124010R</t>
  </si>
  <si>
    <t>Koordinační činnost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</si>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</sst>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0" fillId="3" borderId="1" xfId="0" applyNumberFormat="1" applyFill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0" fillId="3" borderId="11" xfId="0" applyFill="1" applyBorder="1" applyAlignment="1">
      <alignment vertical="top" shrinkToFit="1"/>
    </xf>
    <xf numFmtId="0" fontId="0" fillId="3" borderId="1" xfId="0" applyFill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164" fontId="0" fillId="3" borderId="11" xfId="0" applyNumberFormat="1" applyFill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4" fontId="0" fillId="3" borderId="11" xfId="0" applyNumberFormat="1" applyFill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0" fillId="3" borderId="11" xfId="0" applyNumberForma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Normal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6" t="s">
        <v>7</v>
      </c>
    </row>
    <row r="2" spans="1:7" ht="57.75" customHeight="1" x14ac:dyDescent="0.25">
      <c r="A2" s="59" t="s">
        <v>8</v>
      </c>
      <c r="B2" s="59"/>
      <c r="C2" s="59"/>
      <c r="D2" s="59"/>
      <c r="E2" s="59"/>
      <c r="F2" s="59"/>
      <c r="G2" s="5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60" t="s">
        <v>0</v>
      </c>
      <c r="B1" s="60"/>
      <c r="C1" s="61"/>
      <c r="D1" s="60"/>
      <c r="E1" s="60"/>
      <c r="F1" s="60"/>
      <c r="G1" s="60"/>
    </row>
    <row r="2" spans="1:7" ht="24.9" customHeight="1" x14ac:dyDescent="0.25">
      <c r="A2" s="8" t="s">
        <v>9</v>
      </c>
      <c r="B2" s="7"/>
      <c r="C2" s="62"/>
      <c r="D2" s="62"/>
      <c r="E2" s="62"/>
      <c r="F2" s="62"/>
      <c r="G2" s="63"/>
    </row>
    <row r="3" spans="1:7" ht="24.9" hidden="1" customHeight="1" x14ac:dyDescent="0.25">
      <c r="A3" s="8" t="s">
        <v>1</v>
      </c>
      <c r="B3" s="7"/>
      <c r="C3" s="62"/>
      <c r="D3" s="62"/>
      <c r="E3" s="62"/>
      <c r="F3" s="62"/>
      <c r="G3" s="63"/>
    </row>
    <row r="4" spans="1:7" ht="24.9" hidden="1" customHeight="1" x14ac:dyDescent="0.25">
      <c r="A4" s="8" t="s">
        <v>2</v>
      </c>
      <c r="B4" s="7"/>
      <c r="C4" s="62"/>
      <c r="D4" s="62"/>
      <c r="E4" s="62"/>
      <c r="F4" s="62"/>
      <c r="G4" s="63"/>
    </row>
    <row r="5" spans="1:7" hidden="1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88"/>
  <sheetViews>
    <sheetView tabSelected="1" view="pageLayout" workbookViewId="0">
      <selection activeCell="F8" sqref="F8:G86"/>
    </sheetView>
  </sheetViews>
  <sheetFormatPr defaultColWidth="9.109375" defaultRowHeight="13.2" outlineLevelRow="1" x14ac:dyDescent="0.25"/>
  <cols>
    <col min="1" max="1" width="4.33203125" customWidth="1"/>
    <col min="2" max="2" width="14.44140625" style="9" customWidth="1"/>
    <col min="3" max="3" width="38.33203125" style="9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64" t="s">
        <v>0</v>
      </c>
      <c r="B1" s="64"/>
      <c r="C1" s="64"/>
      <c r="D1" s="64"/>
      <c r="E1" s="64"/>
      <c r="F1" s="64"/>
      <c r="G1" s="64"/>
      <c r="AE1" t="s">
        <v>38</v>
      </c>
    </row>
    <row r="2" spans="1:60" ht="24.9" customHeight="1" x14ac:dyDescent="0.25">
      <c r="A2" s="12" t="s">
        <v>37</v>
      </c>
      <c r="B2" s="10"/>
      <c r="C2" s="65" t="s">
        <v>11</v>
      </c>
      <c r="D2" s="66"/>
      <c r="E2" s="66"/>
      <c r="F2" s="66"/>
      <c r="G2" s="67"/>
      <c r="AE2" t="s">
        <v>39</v>
      </c>
    </row>
    <row r="3" spans="1:60" ht="24.9" customHeight="1" x14ac:dyDescent="0.25">
      <c r="A3" s="13" t="s">
        <v>1</v>
      </c>
      <c r="B3" s="11"/>
      <c r="C3" s="68" t="s">
        <v>10</v>
      </c>
      <c r="D3" s="69"/>
      <c r="E3" s="69"/>
      <c r="F3" s="69"/>
      <c r="G3" s="70"/>
      <c r="AE3" t="s">
        <v>40</v>
      </c>
    </row>
    <row r="4" spans="1:60" ht="24.9" hidden="1" customHeight="1" x14ac:dyDescent="0.25">
      <c r="A4" s="13" t="s">
        <v>2</v>
      </c>
      <c r="B4" s="11"/>
      <c r="C4" s="68"/>
      <c r="D4" s="69"/>
      <c r="E4" s="69"/>
      <c r="F4" s="69"/>
      <c r="G4" s="70"/>
      <c r="AE4" t="s">
        <v>41</v>
      </c>
    </row>
    <row r="5" spans="1:60" hidden="1" x14ac:dyDescent="0.25">
      <c r="A5" s="14" t="s">
        <v>42</v>
      </c>
      <c r="B5" s="15"/>
      <c r="C5" s="16"/>
      <c r="D5" s="17"/>
      <c r="E5" s="17"/>
      <c r="F5" s="17"/>
      <c r="G5" s="18"/>
      <c r="AE5" t="s">
        <v>43</v>
      </c>
    </row>
    <row r="7" spans="1:60" ht="39.6" x14ac:dyDescent="0.25">
      <c r="A7" s="23" t="s">
        <v>44</v>
      </c>
      <c r="B7" s="24" t="s">
        <v>45</v>
      </c>
      <c r="C7" s="24" t="s">
        <v>46</v>
      </c>
      <c r="D7" s="23" t="s">
        <v>47</v>
      </c>
      <c r="E7" s="23" t="s">
        <v>48</v>
      </c>
      <c r="F7" s="19" t="s">
        <v>49</v>
      </c>
      <c r="G7" s="39" t="s">
        <v>4</v>
      </c>
      <c r="H7" s="40" t="s">
        <v>5</v>
      </c>
      <c r="I7" s="40" t="s">
        <v>50</v>
      </c>
      <c r="J7" s="40" t="s">
        <v>6</v>
      </c>
      <c r="K7" s="40" t="s">
        <v>51</v>
      </c>
      <c r="L7" s="40" t="s">
        <v>52</v>
      </c>
      <c r="M7" s="40" t="s">
        <v>53</v>
      </c>
      <c r="N7" s="40" t="s">
        <v>54</v>
      </c>
      <c r="O7" s="40" t="s">
        <v>55</v>
      </c>
      <c r="P7" s="40" t="s">
        <v>56</v>
      </c>
      <c r="Q7" s="40" t="s">
        <v>57</v>
      </c>
      <c r="R7" s="40" t="s">
        <v>58</v>
      </c>
      <c r="S7" s="40" t="s">
        <v>59</v>
      </c>
      <c r="T7" s="40" t="s">
        <v>60</v>
      </c>
      <c r="U7" s="26" t="s">
        <v>61</v>
      </c>
    </row>
    <row r="8" spans="1:60" x14ac:dyDescent="0.25">
      <c r="A8" s="41" t="s">
        <v>62</v>
      </c>
      <c r="B8" s="42" t="s">
        <v>12</v>
      </c>
      <c r="C8" s="43" t="s">
        <v>13</v>
      </c>
      <c r="D8" s="44"/>
      <c r="E8" s="45"/>
      <c r="F8" s="46"/>
      <c r="G8" s="46"/>
      <c r="H8" s="46"/>
      <c r="I8" s="46">
        <f>SUM(I9:I11)</f>
        <v>0</v>
      </c>
      <c r="J8" s="46"/>
      <c r="K8" s="46">
        <f>SUM(K9:K11)</f>
        <v>8204.93</v>
      </c>
      <c r="L8" s="46"/>
      <c r="M8" s="46">
        <f>SUM(M9:M11)</f>
        <v>0</v>
      </c>
      <c r="N8" s="25"/>
      <c r="O8" s="25">
        <f>SUM(O9:O11)</f>
        <v>0</v>
      </c>
      <c r="P8" s="25"/>
      <c r="Q8" s="25">
        <f>SUM(Q9:Q11)</f>
        <v>0</v>
      </c>
      <c r="R8" s="25"/>
      <c r="S8" s="25"/>
      <c r="T8" s="41"/>
      <c r="U8" s="25">
        <f>SUM(U9:U11)</f>
        <v>16.48</v>
      </c>
      <c r="AE8" t="s">
        <v>63</v>
      </c>
    </row>
    <row r="9" spans="1:60" outlineLevel="1" x14ac:dyDescent="0.25">
      <c r="A9" s="21">
        <v>1</v>
      </c>
      <c r="B9" s="27" t="s">
        <v>64</v>
      </c>
      <c r="C9" s="54" t="s">
        <v>65</v>
      </c>
      <c r="D9" s="29" t="s">
        <v>66</v>
      </c>
      <c r="E9" s="35">
        <v>4.6500000000000004</v>
      </c>
      <c r="F9" s="37"/>
      <c r="G9" s="37"/>
      <c r="H9" s="37">
        <v>0</v>
      </c>
      <c r="I9" s="37">
        <f>ROUND(E9*H9,2)</f>
        <v>0</v>
      </c>
      <c r="J9" s="37">
        <v>1220</v>
      </c>
      <c r="K9" s="37">
        <f>ROUND(E9*J9,2)</f>
        <v>5673</v>
      </c>
      <c r="L9" s="37">
        <v>0</v>
      </c>
      <c r="M9" s="37">
        <f>G9*(1+L9/100)</f>
        <v>0</v>
      </c>
      <c r="N9" s="30">
        <v>0</v>
      </c>
      <c r="O9" s="30">
        <f>ROUND(E9*N9,5)</f>
        <v>0</v>
      </c>
      <c r="P9" s="30">
        <v>0</v>
      </c>
      <c r="Q9" s="30">
        <f>ROUND(E9*P9,5)</f>
        <v>0</v>
      </c>
      <c r="R9" s="30"/>
      <c r="S9" s="30"/>
      <c r="T9" s="31">
        <v>3.5329999999999999</v>
      </c>
      <c r="U9" s="30">
        <f>ROUND(E9*T9,2)</f>
        <v>16.43</v>
      </c>
      <c r="V9" s="20"/>
      <c r="W9" s="20"/>
      <c r="X9" s="20"/>
      <c r="Y9" s="20"/>
      <c r="Z9" s="20"/>
      <c r="AA9" s="20"/>
      <c r="AB9" s="20"/>
      <c r="AC9" s="20"/>
      <c r="AD9" s="20"/>
      <c r="AE9" s="20" t="s">
        <v>67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outlineLevel="1" x14ac:dyDescent="0.25">
      <c r="A10" s="21">
        <v>2</v>
      </c>
      <c r="B10" s="27" t="s">
        <v>68</v>
      </c>
      <c r="C10" s="54" t="s">
        <v>69</v>
      </c>
      <c r="D10" s="29" t="s">
        <v>66</v>
      </c>
      <c r="E10" s="35">
        <v>4.6500000000000004</v>
      </c>
      <c r="F10" s="37"/>
      <c r="G10" s="37"/>
      <c r="H10" s="37">
        <v>0</v>
      </c>
      <c r="I10" s="37">
        <f>ROUND(E10*H10,2)</f>
        <v>0</v>
      </c>
      <c r="J10" s="37">
        <v>264.5</v>
      </c>
      <c r="K10" s="37">
        <f>ROUND(E10*J10,2)</f>
        <v>1229.93</v>
      </c>
      <c r="L10" s="37">
        <v>0</v>
      </c>
      <c r="M10" s="37">
        <f>G10*(1+L10/100)</f>
        <v>0</v>
      </c>
      <c r="N10" s="30">
        <v>0</v>
      </c>
      <c r="O10" s="30">
        <f>ROUND(E10*N10,5)</f>
        <v>0</v>
      </c>
      <c r="P10" s="30">
        <v>0</v>
      </c>
      <c r="Q10" s="30">
        <f>ROUND(E10*P10,5)</f>
        <v>0</v>
      </c>
      <c r="R10" s="30"/>
      <c r="S10" s="30"/>
      <c r="T10" s="31">
        <v>1.0999999999999999E-2</v>
      </c>
      <c r="U10" s="30">
        <f>ROUND(E10*T10,2)</f>
        <v>0.05</v>
      </c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67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outlineLevel="1" x14ac:dyDescent="0.25">
      <c r="A11" s="21">
        <v>3</v>
      </c>
      <c r="B11" s="27" t="s">
        <v>70</v>
      </c>
      <c r="C11" s="54" t="s">
        <v>71</v>
      </c>
      <c r="D11" s="29" t="s">
        <v>66</v>
      </c>
      <c r="E11" s="35">
        <v>4.6500000000000004</v>
      </c>
      <c r="F11" s="37"/>
      <c r="G11" s="37"/>
      <c r="H11" s="37">
        <v>0</v>
      </c>
      <c r="I11" s="37">
        <f>ROUND(E11*H11,2)</f>
        <v>0</v>
      </c>
      <c r="J11" s="37">
        <v>280</v>
      </c>
      <c r="K11" s="37">
        <f>ROUND(E11*J11,2)</f>
        <v>1302</v>
      </c>
      <c r="L11" s="37">
        <v>0</v>
      </c>
      <c r="M11" s="37">
        <f>G11*(1+L11/100)</f>
        <v>0</v>
      </c>
      <c r="N11" s="30">
        <v>0</v>
      </c>
      <c r="O11" s="30">
        <f>ROUND(E11*N11,5)</f>
        <v>0</v>
      </c>
      <c r="P11" s="30">
        <v>0</v>
      </c>
      <c r="Q11" s="30">
        <f>ROUND(E11*P11,5)</f>
        <v>0</v>
      </c>
      <c r="R11" s="30"/>
      <c r="S11" s="30"/>
      <c r="T11" s="31">
        <v>0</v>
      </c>
      <c r="U11" s="30">
        <f>ROUND(E11*T11,2)</f>
        <v>0</v>
      </c>
      <c r="V11" s="20"/>
      <c r="W11" s="20"/>
      <c r="X11" s="20"/>
      <c r="Y11" s="20"/>
      <c r="Z11" s="20"/>
      <c r="AA11" s="20"/>
      <c r="AB11" s="20"/>
      <c r="AC11" s="20"/>
      <c r="AD11" s="20"/>
      <c r="AE11" s="20" t="s">
        <v>67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x14ac:dyDescent="0.25">
      <c r="A12" s="22" t="s">
        <v>62</v>
      </c>
      <c r="B12" s="28" t="s">
        <v>14</v>
      </c>
      <c r="C12" s="55" t="s">
        <v>15</v>
      </c>
      <c r="D12" s="32"/>
      <c r="E12" s="36"/>
      <c r="F12" s="38"/>
      <c r="G12" s="38"/>
      <c r="H12" s="38"/>
      <c r="I12" s="38">
        <f>SUM(I13:I15)</f>
        <v>21835.22</v>
      </c>
      <c r="J12" s="38"/>
      <c r="K12" s="38">
        <f>SUM(K13:K15)</f>
        <v>6317.3899999999994</v>
      </c>
      <c r="L12" s="38"/>
      <c r="M12" s="38">
        <f>SUM(M13:M15)</f>
        <v>0</v>
      </c>
      <c r="N12" s="33"/>
      <c r="O12" s="33">
        <f>SUM(O13:O15)</f>
        <v>21.87377</v>
      </c>
      <c r="P12" s="33"/>
      <c r="Q12" s="33">
        <f>SUM(Q13:Q15)</f>
        <v>0</v>
      </c>
      <c r="R12" s="33"/>
      <c r="S12" s="33"/>
      <c r="T12" s="34"/>
      <c r="U12" s="33">
        <f>SUM(U13:U15)</f>
        <v>16.53</v>
      </c>
      <c r="AE12" t="s">
        <v>63</v>
      </c>
    </row>
    <row r="13" spans="1:60" outlineLevel="1" x14ac:dyDescent="0.25">
      <c r="A13" s="21">
        <v>4</v>
      </c>
      <c r="B13" s="27" t="s">
        <v>72</v>
      </c>
      <c r="C13" s="54" t="s">
        <v>73</v>
      </c>
      <c r="D13" s="29" t="s">
        <v>66</v>
      </c>
      <c r="E13" s="35">
        <v>3.11</v>
      </c>
      <c r="F13" s="37"/>
      <c r="G13" s="37"/>
      <c r="H13" s="37">
        <v>2400.6</v>
      </c>
      <c r="I13" s="37">
        <f>ROUND(E13*H13,2)</f>
        <v>7465.87</v>
      </c>
      <c r="J13" s="37">
        <v>1484.4</v>
      </c>
      <c r="K13" s="37">
        <f>ROUND(E13*J13,2)</f>
        <v>4616.4799999999996</v>
      </c>
      <c r="L13" s="37">
        <v>0</v>
      </c>
      <c r="M13" s="37">
        <f>G13*(1+L13/100)</f>
        <v>0</v>
      </c>
      <c r="N13" s="30">
        <v>2.0402</v>
      </c>
      <c r="O13" s="30">
        <f>ROUND(E13*N13,5)</f>
        <v>6.3450199999999999</v>
      </c>
      <c r="P13" s="30">
        <v>0</v>
      </c>
      <c r="Q13" s="30">
        <f>ROUND(E13*P13,5)</f>
        <v>0</v>
      </c>
      <c r="R13" s="30"/>
      <c r="S13" s="30"/>
      <c r="T13" s="31">
        <v>4.37</v>
      </c>
      <c r="U13" s="30">
        <f>ROUND(E13*T13,2)</f>
        <v>13.59</v>
      </c>
      <c r="V13" s="20"/>
      <c r="W13" s="20"/>
      <c r="X13" s="20"/>
      <c r="Y13" s="20"/>
      <c r="Z13" s="20"/>
      <c r="AA13" s="20"/>
      <c r="AB13" s="20"/>
      <c r="AC13" s="20"/>
      <c r="AD13" s="20"/>
      <c r="AE13" s="20" t="s">
        <v>67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outlineLevel="1" x14ac:dyDescent="0.25">
      <c r="A14" s="21">
        <v>5</v>
      </c>
      <c r="B14" s="27" t="s">
        <v>74</v>
      </c>
      <c r="C14" s="54" t="s">
        <v>75</v>
      </c>
      <c r="D14" s="29" t="s">
        <v>66</v>
      </c>
      <c r="E14" s="35">
        <v>1.5</v>
      </c>
      <c r="F14" s="37"/>
      <c r="G14" s="37"/>
      <c r="H14" s="37">
        <v>2423.4299999999998</v>
      </c>
      <c r="I14" s="37">
        <f>ROUND(E14*H14,2)</f>
        <v>3635.15</v>
      </c>
      <c r="J14" s="37">
        <v>276.57000000000016</v>
      </c>
      <c r="K14" s="37">
        <f>ROUND(E14*J14,2)</f>
        <v>414.86</v>
      </c>
      <c r="L14" s="37">
        <v>0</v>
      </c>
      <c r="M14" s="37">
        <f>G14*(1+L14/100)</f>
        <v>0</v>
      </c>
      <c r="N14" s="30">
        <v>2.5249999999999999</v>
      </c>
      <c r="O14" s="30">
        <f>ROUND(E14*N14,5)</f>
        <v>3.7875000000000001</v>
      </c>
      <c r="P14" s="30">
        <v>0</v>
      </c>
      <c r="Q14" s="30">
        <f>ROUND(E14*P14,5)</f>
        <v>0</v>
      </c>
      <c r="R14" s="30"/>
      <c r="S14" s="30"/>
      <c r="T14" s="31">
        <v>0.47699999999999998</v>
      </c>
      <c r="U14" s="30">
        <f>ROUND(E14*T14,2)</f>
        <v>0.72</v>
      </c>
      <c r="V14" s="20"/>
      <c r="W14" s="20"/>
      <c r="X14" s="20"/>
      <c r="Y14" s="20"/>
      <c r="Z14" s="20"/>
      <c r="AA14" s="20"/>
      <c r="AB14" s="20"/>
      <c r="AC14" s="20"/>
      <c r="AD14" s="20"/>
      <c r="AE14" s="20" t="s">
        <v>67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outlineLevel="1" x14ac:dyDescent="0.25">
      <c r="A15" s="21">
        <v>6</v>
      </c>
      <c r="B15" s="27" t="s">
        <v>76</v>
      </c>
      <c r="C15" s="54" t="s">
        <v>77</v>
      </c>
      <c r="D15" s="29" t="s">
        <v>66</v>
      </c>
      <c r="E15" s="35">
        <v>4.6500000000000004</v>
      </c>
      <c r="F15" s="37"/>
      <c r="G15" s="37"/>
      <c r="H15" s="37">
        <v>2308.4299999999998</v>
      </c>
      <c r="I15" s="37">
        <f>ROUND(E15*H15,2)</f>
        <v>10734.2</v>
      </c>
      <c r="J15" s="37">
        <v>276.57000000000016</v>
      </c>
      <c r="K15" s="37">
        <f>ROUND(E15*J15,2)</f>
        <v>1286.05</v>
      </c>
      <c r="L15" s="37">
        <v>0</v>
      </c>
      <c r="M15" s="37">
        <f>G15*(1+L15/100)</f>
        <v>0</v>
      </c>
      <c r="N15" s="30">
        <v>2.5249999999999999</v>
      </c>
      <c r="O15" s="30">
        <f>ROUND(E15*N15,5)</f>
        <v>11.741250000000001</v>
      </c>
      <c r="P15" s="30">
        <v>0</v>
      </c>
      <c r="Q15" s="30">
        <f>ROUND(E15*P15,5)</f>
        <v>0</v>
      </c>
      <c r="R15" s="30"/>
      <c r="S15" s="30"/>
      <c r="T15" s="31">
        <v>0.47699999999999998</v>
      </c>
      <c r="U15" s="30">
        <f>ROUND(E15*T15,2)</f>
        <v>2.2200000000000002</v>
      </c>
      <c r="V15" s="20"/>
      <c r="W15" s="20"/>
      <c r="X15" s="20"/>
      <c r="Y15" s="20"/>
      <c r="Z15" s="20"/>
      <c r="AA15" s="20"/>
      <c r="AB15" s="20"/>
      <c r="AC15" s="20"/>
      <c r="AD15" s="20"/>
      <c r="AE15" s="20" t="s">
        <v>67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x14ac:dyDescent="0.25">
      <c r="A16" s="22" t="s">
        <v>62</v>
      </c>
      <c r="B16" s="28" t="s">
        <v>16</v>
      </c>
      <c r="C16" s="55" t="s">
        <v>17</v>
      </c>
      <c r="D16" s="32"/>
      <c r="E16" s="36"/>
      <c r="F16" s="38"/>
      <c r="G16" s="38"/>
      <c r="H16" s="38"/>
      <c r="I16" s="38">
        <f>SUM(I17:I23)</f>
        <v>196095.81000000003</v>
      </c>
      <c r="J16" s="38"/>
      <c r="K16" s="38">
        <f>SUM(K17:K23)</f>
        <v>52644.93</v>
      </c>
      <c r="L16" s="38"/>
      <c r="M16" s="38">
        <f>SUM(M17:M23)</f>
        <v>0</v>
      </c>
      <c r="N16" s="33"/>
      <c r="O16" s="33">
        <f>SUM(O17:O23)</f>
        <v>44.167790000000004</v>
      </c>
      <c r="P16" s="33"/>
      <c r="Q16" s="33">
        <f>SUM(Q17:Q23)</f>
        <v>0</v>
      </c>
      <c r="R16" s="33"/>
      <c r="S16" s="33"/>
      <c r="T16" s="34"/>
      <c r="U16" s="33">
        <f>SUM(U17:U23)</f>
        <v>168.86999999999998</v>
      </c>
      <c r="AE16" t="s">
        <v>63</v>
      </c>
    </row>
    <row r="17" spans="1:60" outlineLevel="1" x14ac:dyDescent="0.25">
      <c r="A17" s="21">
        <v>7</v>
      </c>
      <c r="B17" s="27" t="s">
        <v>78</v>
      </c>
      <c r="C17" s="54" t="s">
        <v>79</v>
      </c>
      <c r="D17" s="29" t="s">
        <v>80</v>
      </c>
      <c r="E17" s="35">
        <v>70.400000000000006</v>
      </c>
      <c r="F17" s="37"/>
      <c r="G17" s="37"/>
      <c r="H17" s="37">
        <v>1137.24</v>
      </c>
      <c r="I17" s="37">
        <f t="shared" ref="I17:I23" si="0">ROUND(E17*H17,2)</f>
        <v>80061.7</v>
      </c>
      <c r="J17" s="37">
        <v>217.76</v>
      </c>
      <c r="K17" s="37">
        <f t="shared" ref="K17:K23" si="1">ROUND(E17*J17,2)</f>
        <v>15330.3</v>
      </c>
      <c r="L17" s="37">
        <v>0</v>
      </c>
      <c r="M17" s="37">
        <f t="shared" ref="M17:M23" si="2">G17*(1+L17/100)</f>
        <v>0</v>
      </c>
      <c r="N17" s="30">
        <v>0.27964</v>
      </c>
      <c r="O17" s="30">
        <f t="shared" ref="O17:O23" si="3">ROUND(E17*N17,5)</f>
        <v>19.68666</v>
      </c>
      <c r="P17" s="30">
        <v>0</v>
      </c>
      <c r="Q17" s="30">
        <f t="shared" ref="Q17:Q23" si="4">ROUND(E17*P17,5)</f>
        <v>0</v>
      </c>
      <c r="R17" s="30"/>
      <c r="S17" s="30"/>
      <c r="T17" s="31">
        <v>0.79649999999999999</v>
      </c>
      <c r="U17" s="30">
        <f t="shared" ref="U17:U23" si="5">ROUND(E17*T17,2)</f>
        <v>56.07</v>
      </c>
      <c r="V17" s="20"/>
      <c r="W17" s="20"/>
      <c r="X17" s="20"/>
      <c r="Y17" s="20"/>
      <c r="Z17" s="20"/>
      <c r="AA17" s="20"/>
      <c r="AB17" s="20"/>
      <c r="AC17" s="20"/>
      <c r="AD17" s="20"/>
      <c r="AE17" s="20" t="s">
        <v>67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outlineLevel="1" x14ac:dyDescent="0.25">
      <c r="A18" s="21">
        <v>8</v>
      </c>
      <c r="B18" s="27" t="s">
        <v>81</v>
      </c>
      <c r="C18" s="54" t="s">
        <v>82</v>
      </c>
      <c r="D18" s="29" t="s">
        <v>80</v>
      </c>
      <c r="E18" s="35">
        <v>75</v>
      </c>
      <c r="F18" s="37"/>
      <c r="G18" s="37"/>
      <c r="H18" s="37">
        <v>788.82</v>
      </c>
      <c r="I18" s="37">
        <f t="shared" si="0"/>
        <v>59161.5</v>
      </c>
      <c r="J18" s="37">
        <v>196.17999999999995</v>
      </c>
      <c r="K18" s="37">
        <f t="shared" si="1"/>
        <v>14713.5</v>
      </c>
      <c r="L18" s="37">
        <v>0</v>
      </c>
      <c r="M18" s="37">
        <f t="shared" si="2"/>
        <v>0</v>
      </c>
      <c r="N18" s="30">
        <v>0.17230000000000001</v>
      </c>
      <c r="O18" s="30">
        <f t="shared" si="3"/>
        <v>12.922499999999999</v>
      </c>
      <c r="P18" s="30">
        <v>0</v>
      </c>
      <c r="Q18" s="30">
        <f t="shared" si="4"/>
        <v>0</v>
      </c>
      <c r="R18" s="30"/>
      <c r="S18" s="30"/>
      <c r="T18" s="31">
        <v>0.58499999999999996</v>
      </c>
      <c r="U18" s="30">
        <f t="shared" si="5"/>
        <v>43.88</v>
      </c>
      <c r="V18" s="20"/>
      <c r="W18" s="20"/>
      <c r="X18" s="20"/>
      <c r="Y18" s="20"/>
      <c r="Z18" s="20"/>
      <c r="AA18" s="20"/>
      <c r="AB18" s="20"/>
      <c r="AC18" s="20"/>
      <c r="AD18" s="20"/>
      <c r="AE18" s="20" t="s">
        <v>67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ht="20.399999999999999" outlineLevel="1" x14ac:dyDescent="0.25">
      <c r="A19" s="21">
        <v>9</v>
      </c>
      <c r="B19" s="27" t="s">
        <v>83</v>
      </c>
      <c r="C19" s="54" t="s">
        <v>84</v>
      </c>
      <c r="D19" s="29" t="s">
        <v>85</v>
      </c>
      <c r="E19" s="35">
        <v>0.18</v>
      </c>
      <c r="F19" s="37"/>
      <c r="G19" s="37"/>
      <c r="H19" s="37">
        <v>31711.84</v>
      </c>
      <c r="I19" s="37">
        <f t="shared" si="0"/>
        <v>5708.13</v>
      </c>
      <c r="J19" s="37">
        <v>11008.16</v>
      </c>
      <c r="K19" s="37">
        <f t="shared" si="1"/>
        <v>1981.47</v>
      </c>
      <c r="L19" s="37">
        <v>0</v>
      </c>
      <c r="M19" s="37">
        <f t="shared" si="2"/>
        <v>0</v>
      </c>
      <c r="N19" s="30">
        <v>1.09954</v>
      </c>
      <c r="O19" s="30">
        <f t="shared" si="3"/>
        <v>0.19792000000000001</v>
      </c>
      <c r="P19" s="30">
        <v>0</v>
      </c>
      <c r="Q19" s="30">
        <f t="shared" si="4"/>
        <v>0</v>
      </c>
      <c r="R19" s="30"/>
      <c r="S19" s="30"/>
      <c r="T19" s="31">
        <v>19.111809999999998</v>
      </c>
      <c r="U19" s="30">
        <f t="shared" si="5"/>
        <v>3.44</v>
      </c>
      <c r="V19" s="20"/>
      <c r="W19" s="20"/>
      <c r="X19" s="20"/>
      <c r="Y19" s="20"/>
      <c r="Z19" s="20"/>
      <c r="AA19" s="20"/>
      <c r="AB19" s="20"/>
      <c r="AC19" s="20"/>
      <c r="AD19" s="20"/>
      <c r="AE19" s="20" t="s">
        <v>86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outlineLevel="1" x14ac:dyDescent="0.25">
      <c r="A20" s="21">
        <v>10</v>
      </c>
      <c r="B20" s="27" t="s">
        <v>87</v>
      </c>
      <c r="C20" s="54" t="s">
        <v>88</v>
      </c>
      <c r="D20" s="29" t="s">
        <v>80</v>
      </c>
      <c r="E20" s="35">
        <v>77.3</v>
      </c>
      <c r="F20" s="37"/>
      <c r="G20" s="37"/>
      <c r="H20" s="37">
        <v>539.59</v>
      </c>
      <c r="I20" s="37">
        <f t="shared" si="0"/>
        <v>41710.31</v>
      </c>
      <c r="J20" s="37">
        <v>175.40999999999997</v>
      </c>
      <c r="K20" s="37">
        <f t="shared" si="1"/>
        <v>13559.19</v>
      </c>
      <c r="L20" s="37">
        <v>0</v>
      </c>
      <c r="M20" s="37">
        <f t="shared" si="2"/>
        <v>0</v>
      </c>
      <c r="N20" s="30">
        <v>0.11219</v>
      </c>
      <c r="O20" s="30">
        <f t="shared" si="3"/>
        <v>8.6722900000000003</v>
      </c>
      <c r="P20" s="30">
        <v>0</v>
      </c>
      <c r="Q20" s="30">
        <f t="shared" si="4"/>
        <v>0</v>
      </c>
      <c r="R20" s="30"/>
      <c r="S20" s="30"/>
      <c r="T20" s="31">
        <v>0.55488999999999999</v>
      </c>
      <c r="U20" s="30">
        <f t="shared" si="5"/>
        <v>42.89</v>
      </c>
      <c r="V20" s="20"/>
      <c r="W20" s="20"/>
      <c r="X20" s="20"/>
      <c r="Y20" s="20"/>
      <c r="Z20" s="20"/>
      <c r="AA20" s="20"/>
      <c r="AB20" s="20"/>
      <c r="AC20" s="20"/>
      <c r="AD20" s="20"/>
      <c r="AE20" s="20" t="s">
        <v>67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outlineLevel="1" x14ac:dyDescent="0.25">
      <c r="A21" s="21">
        <v>11</v>
      </c>
      <c r="B21" s="27" t="s">
        <v>89</v>
      </c>
      <c r="C21" s="54" t="s">
        <v>90</v>
      </c>
      <c r="D21" s="29" t="s">
        <v>80</v>
      </c>
      <c r="E21" s="35">
        <v>11</v>
      </c>
      <c r="F21" s="37"/>
      <c r="G21" s="37"/>
      <c r="H21" s="37">
        <v>395.52</v>
      </c>
      <c r="I21" s="37">
        <f t="shared" si="0"/>
        <v>4350.72</v>
      </c>
      <c r="J21" s="37">
        <v>179.48000000000002</v>
      </c>
      <c r="K21" s="37">
        <f t="shared" si="1"/>
        <v>1974.28</v>
      </c>
      <c r="L21" s="37">
        <v>0</v>
      </c>
      <c r="M21" s="37">
        <f t="shared" si="2"/>
        <v>0</v>
      </c>
      <c r="N21" s="30">
        <v>7.4709999999999999E-2</v>
      </c>
      <c r="O21" s="30">
        <f t="shared" si="3"/>
        <v>0.82181000000000004</v>
      </c>
      <c r="P21" s="30">
        <v>0</v>
      </c>
      <c r="Q21" s="30">
        <f t="shared" si="4"/>
        <v>0</v>
      </c>
      <c r="R21" s="30"/>
      <c r="S21" s="30"/>
      <c r="T21" s="31">
        <v>0.52915000000000001</v>
      </c>
      <c r="U21" s="30">
        <f t="shared" si="5"/>
        <v>5.82</v>
      </c>
      <c r="V21" s="20"/>
      <c r="W21" s="20"/>
      <c r="X21" s="20"/>
      <c r="Y21" s="20"/>
      <c r="Z21" s="20"/>
      <c r="AA21" s="20"/>
      <c r="AB21" s="20"/>
      <c r="AC21" s="20"/>
      <c r="AD21" s="20"/>
      <c r="AE21" s="20" t="s">
        <v>67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outlineLevel="1" x14ac:dyDescent="0.25">
      <c r="A22" s="21">
        <v>12</v>
      </c>
      <c r="B22" s="27" t="s">
        <v>91</v>
      </c>
      <c r="C22" s="54" t="s">
        <v>92</v>
      </c>
      <c r="D22" s="29" t="s">
        <v>66</v>
      </c>
      <c r="E22" s="35">
        <v>1.5</v>
      </c>
      <c r="F22" s="37"/>
      <c r="G22" s="37"/>
      <c r="H22" s="37">
        <v>2409.38</v>
      </c>
      <c r="I22" s="37">
        <f t="shared" si="0"/>
        <v>3614.07</v>
      </c>
      <c r="J22" s="37">
        <v>1705.62</v>
      </c>
      <c r="K22" s="37">
        <f t="shared" si="1"/>
        <v>2558.4299999999998</v>
      </c>
      <c r="L22" s="37">
        <v>0</v>
      </c>
      <c r="M22" s="37">
        <f t="shared" si="2"/>
        <v>0</v>
      </c>
      <c r="N22" s="30">
        <v>0.58179999999999998</v>
      </c>
      <c r="O22" s="30">
        <f t="shared" si="3"/>
        <v>0.87270000000000003</v>
      </c>
      <c r="P22" s="30">
        <v>0</v>
      </c>
      <c r="Q22" s="30">
        <f t="shared" si="4"/>
        <v>0</v>
      </c>
      <c r="R22" s="30"/>
      <c r="S22" s="30"/>
      <c r="T22" s="31">
        <v>7.3976800000000003</v>
      </c>
      <c r="U22" s="30">
        <f t="shared" si="5"/>
        <v>11.1</v>
      </c>
      <c r="V22" s="20"/>
      <c r="W22" s="20"/>
      <c r="X22" s="20"/>
      <c r="Y22" s="20"/>
      <c r="Z22" s="20"/>
      <c r="AA22" s="20"/>
      <c r="AB22" s="20"/>
      <c r="AC22" s="20"/>
      <c r="AD22" s="20"/>
      <c r="AE22" s="20" t="s">
        <v>67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outlineLevel="1" x14ac:dyDescent="0.25">
      <c r="A23" s="21">
        <v>13</v>
      </c>
      <c r="B23" s="27" t="s">
        <v>93</v>
      </c>
      <c r="C23" s="54" t="s">
        <v>94</v>
      </c>
      <c r="D23" s="29" t="s">
        <v>80</v>
      </c>
      <c r="E23" s="35">
        <v>3.53</v>
      </c>
      <c r="F23" s="37"/>
      <c r="G23" s="37"/>
      <c r="H23" s="37">
        <v>421.92</v>
      </c>
      <c r="I23" s="37">
        <f t="shared" si="0"/>
        <v>1489.38</v>
      </c>
      <c r="J23" s="37">
        <v>716.07999999999993</v>
      </c>
      <c r="K23" s="37">
        <f t="shared" si="1"/>
        <v>2527.7600000000002</v>
      </c>
      <c r="L23" s="37">
        <v>0</v>
      </c>
      <c r="M23" s="37">
        <f t="shared" si="2"/>
        <v>0</v>
      </c>
      <c r="N23" s="30">
        <v>0.28155999999999998</v>
      </c>
      <c r="O23" s="30">
        <f t="shared" si="3"/>
        <v>0.99390999999999996</v>
      </c>
      <c r="P23" s="30">
        <v>0</v>
      </c>
      <c r="Q23" s="30">
        <f t="shared" si="4"/>
        <v>0</v>
      </c>
      <c r="R23" s="30"/>
      <c r="S23" s="30"/>
      <c r="T23" s="31">
        <v>1.6060000000000001</v>
      </c>
      <c r="U23" s="30">
        <f t="shared" si="5"/>
        <v>5.67</v>
      </c>
      <c r="V23" s="20"/>
      <c r="W23" s="20"/>
      <c r="X23" s="20"/>
      <c r="Y23" s="20"/>
      <c r="Z23" s="20"/>
      <c r="AA23" s="20"/>
      <c r="AB23" s="20"/>
      <c r="AC23" s="20"/>
      <c r="AD23" s="20"/>
      <c r="AE23" s="20" t="s">
        <v>67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x14ac:dyDescent="0.25">
      <c r="A24" s="22" t="s">
        <v>62</v>
      </c>
      <c r="B24" s="28" t="s">
        <v>18</v>
      </c>
      <c r="C24" s="55" t="s">
        <v>19</v>
      </c>
      <c r="D24" s="32"/>
      <c r="E24" s="36"/>
      <c r="F24" s="38"/>
      <c r="G24" s="38"/>
      <c r="H24" s="38"/>
      <c r="I24" s="38">
        <f>SUM(I25:I35)</f>
        <v>101036.90000000002</v>
      </c>
      <c r="J24" s="38"/>
      <c r="K24" s="38">
        <f>SUM(K25:K35)</f>
        <v>147812.82</v>
      </c>
      <c r="L24" s="38"/>
      <c r="M24" s="38">
        <f>SUM(M25:M35)</f>
        <v>0</v>
      </c>
      <c r="N24" s="33"/>
      <c r="O24" s="33">
        <f>SUM(O25:O35)</f>
        <v>47.411029999999997</v>
      </c>
      <c r="P24" s="33"/>
      <c r="Q24" s="33">
        <f>SUM(Q25:Q35)</f>
        <v>0</v>
      </c>
      <c r="R24" s="33"/>
      <c r="S24" s="33"/>
      <c r="T24" s="34"/>
      <c r="U24" s="33">
        <f>SUM(U25:U35)</f>
        <v>216.74</v>
      </c>
      <c r="AE24" t="s">
        <v>63</v>
      </c>
    </row>
    <row r="25" spans="1:60" outlineLevel="1" x14ac:dyDescent="0.25">
      <c r="A25" s="21">
        <v>14</v>
      </c>
      <c r="B25" s="27" t="s">
        <v>95</v>
      </c>
      <c r="C25" s="54" t="s">
        <v>96</v>
      </c>
      <c r="D25" s="29" t="s">
        <v>66</v>
      </c>
      <c r="E25" s="35">
        <v>12.9</v>
      </c>
      <c r="F25" s="37"/>
      <c r="G25" s="37"/>
      <c r="H25" s="37">
        <v>2429.17</v>
      </c>
      <c r="I25" s="37">
        <f t="shared" ref="I25:I35" si="6">ROUND(E25*H25,2)</f>
        <v>31336.29</v>
      </c>
      <c r="J25" s="37">
        <v>485.82999999999993</v>
      </c>
      <c r="K25" s="37">
        <f t="shared" ref="K25:K35" si="7">ROUND(E25*J25,2)</f>
        <v>6267.21</v>
      </c>
      <c r="L25" s="37">
        <v>0</v>
      </c>
      <c r="M25" s="37">
        <f t="shared" ref="M25:M35" si="8">G25*(1+L25/100)</f>
        <v>0</v>
      </c>
      <c r="N25" s="30">
        <v>2.5251399999999999</v>
      </c>
      <c r="O25" s="30">
        <f t="shared" ref="O25:O35" si="9">ROUND(E25*N25,5)</f>
        <v>32.574309999999997</v>
      </c>
      <c r="P25" s="30">
        <v>0</v>
      </c>
      <c r="Q25" s="30">
        <f t="shared" ref="Q25:Q35" si="10">ROUND(E25*P25,5)</f>
        <v>0</v>
      </c>
      <c r="R25" s="30"/>
      <c r="S25" s="30"/>
      <c r="T25" s="31">
        <v>0.98699999999999999</v>
      </c>
      <c r="U25" s="30">
        <f t="shared" ref="U25:U35" si="11">ROUND(E25*T25,2)</f>
        <v>12.73</v>
      </c>
      <c r="V25" s="20"/>
      <c r="W25" s="20"/>
      <c r="X25" s="20"/>
      <c r="Y25" s="20"/>
      <c r="Z25" s="20"/>
      <c r="AA25" s="20"/>
      <c r="AB25" s="20"/>
      <c r="AC25" s="20"/>
      <c r="AD25" s="20"/>
      <c r="AE25" s="20" t="s">
        <v>67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outlineLevel="1" x14ac:dyDescent="0.25">
      <c r="A26" s="21">
        <v>15</v>
      </c>
      <c r="B26" s="27" t="s">
        <v>97</v>
      </c>
      <c r="C26" s="54" t="s">
        <v>98</v>
      </c>
      <c r="D26" s="29" t="s">
        <v>80</v>
      </c>
      <c r="E26" s="35">
        <v>67.400000000000006</v>
      </c>
      <c r="F26" s="37"/>
      <c r="G26" s="37"/>
      <c r="H26" s="37">
        <v>174.97</v>
      </c>
      <c r="I26" s="37">
        <f t="shared" si="6"/>
        <v>11792.98</v>
      </c>
      <c r="J26" s="37">
        <v>348.03</v>
      </c>
      <c r="K26" s="37">
        <f t="shared" si="7"/>
        <v>23457.22</v>
      </c>
      <c r="L26" s="37">
        <v>0</v>
      </c>
      <c r="M26" s="37">
        <f t="shared" si="8"/>
        <v>0</v>
      </c>
      <c r="N26" s="30">
        <v>4.7509999999999997E-2</v>
      </c>
      <c r="O26" s="30">
        <f t="shared" si="9"/>
        <v>3.2021700000000002</v>
      </c>
      <c r="P26" s="30">
        <v>0</v>
      </c>
      <c r="Q26" s="30">
        <f t="shared" si="10"/>
        <v>0</v>
      </c>
      <c r="R26" s="30"/>
      <c r="S26" s="30"/>
      <c r="T26" s="31">
        <v>0.65</v>
      </c>
      <c r="U26" s="30">
        <f t="shared" si="11"/>
        <v>43.81</v>
      </c>
      <c r="V26" s="20"/>
      <c r="W26" s="20"/>
      <c r="X26" s="20"/>
      <c r="Y26" s="20"/>
      <c r="Z26" s="20"/>
      <c r="AA26" s="20"/>
      <c r="AB26" s="20"/>
      <c r="AC26" s="20"/>
      <c r="AD26" s="20"/>
      <c r="AE26" s="20" t="s">
        <v>67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outlineLevel="1" x14ac:dyDescent="0.25">
      <c r="A27" s="21">
        <v>16</v>
      </c>
      <c r="B27" s="27" t="s">
        <v>99</v>
      </c>
      <c r="C27" s="54" t="s">
        <v>100</v>
      </c>
      <c r="D27" s="29" t="s">
        <v>80</v>
      </c>
      <c r="E27" s="35">
        <v>67.400000000000006</v>
      </c>
      <c r="F27" s="37"/>
      <c r="G27" s="37"/>
      <c r="H27" s="37">
        <v>17.329999999999998</v>
      </c>
      <c r="I27" s="37">
        <f t="shared" si="6"/>
        <v>1168.04</v>
      </c>
      <c r="J27" s="37">
        <v>137.87</v>
      </c>
      <c r="K27" s="37">
        <f t="shared" si="7"/>
        <v>9292.44</v>
      </c>
      <c r="L27" s="37">
        <v>0</v>
      </c>
      <c r="M27" s="37">
        <f t="shared" si="8"/>
        <v>0</v>
      </c>
      <c r="N27" s="30">
        <v>2.2699999999999999E-3</v>
      </c>
      <c r="O27" s="30">
        <f t="shared" si="9"/>
        <v>0.153</v>
      </c>
      <c r="P27" s="30">
        <v>0</v>
      </c>
      <c r="Q27" s="30">
        <f t="shared" si="10"/>
        <v>0</v>
      </c>
      <c r="R27" s="30"/>
      <c r="S27" s="30"/>
      <c r="T27" s="31">
        <v>0.38600000000000001</v>
      </c>
      <c r="U27" s="30">
        <f t="shared" si="11"/>
        <v>26.02</v>
      </c>
      <c r="V27" s="20"/>
      <c r="W27" s="20"/>
      <c r="X27" s="20"/>
      <c r="Y27" s="20"/>
      <c r="Z27" s="20"/>
      <c r="AA27" s="20"/>
      <c r="AB27" s="20"/>
      <c r="AC27" s="20"/>
      <c r="AD27" s="20"/>
      <c r="AE27" s="20" t="s">
        <v>67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outlineLevel="1" x14ac:dyDescent="0.25">
      <c r="A28" s="21">
        <v>17</v>
      </c>
      <c r="B28" s="27" t="s">
        <v>101</v>
      </c>
      <c r="C28" s="54" t="s">
        <v>102</v>
      </c>
      <c r="D28" s="29" t="s">
        <v>80</v>
      </c>
      <c r="E28" s="35">
        <v>67.400000000000006</v>
      </c>
      <c r="F28" s="37"/>
      <c r="G28" s="37"/>
      <c r="H28" s="37">
        <v>0</v>
      </c>
      <c r="I28" s="37">
        <f t="shared" si="6"/>
        <v>0</v>
      </c>
      <c r="J28" s="37">
        <v>53.7</v>
      </c>
      <c r="K28" s="37">
        <f t="shared" si="7"/>
        <v>3619.38</v>
      </c>
      <c r="L28" s="37">
        <v>0</v>
      </c>
      <c r="M28" s="37">
        <f t="shared" si="8"/>
        <v>0</v>
      </c>
      <c r="N28" s="30">
        <v>0</v>
      </c>
      <c r="O28" s="30">
        <f t="shared" si="9"/>
        <v>0</v>
      </c>
      <c r="P28" s="30">
        <v>0</v>
      </c>
      <c r="Q28" s="30">
        <f t="shared" si="10"/>
        <v>0</v>
      </c>
      <c r="R28" s="30"/>
      <c r="S28" s="30"/>
      <c r="T28" s="31">
        <v>0.13</v>
      </c>
      <c r="U28" s="30">
        <f t="shared" si="11"/>
        <v>8.76</v>
      </c>
      <c r="V28" s="20"/>
      <c r="W28" s="20"/>
      <c r="X28" s="20"/>
      <c r="Y28" s="20"/>
      <c r="Z28" s="20"/>
      <c r="AA28" s="20"/>
      <c r="AB28" s="20"/>
      <c r="AC28" s="20"/>
      <c r="AD28" s="20"/>
      <c r="AE28" s="20" t="s">
        <v>67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outlineLevel="1" x14ac:dyDescent="0.25">
      <c r="A29" s="21">
        <v>18</v>
      </c>
      <c r="B29" s="27" t="s">
        <v>103</v>
      </c>
      <c r="C29" s="54" t="s">
        <v>104</v>
      </c>
      <c r="D29" s="29" t="s">
        <v>80</v>
      </c>
      <c r="E29" s="35">
        <v>67.400000000000006</v>
      </c>
      <c r="F29" s="37"/>
      <c r="G29" s="37"/>
      <c r="H29" s="37">
        <v>0</v>
      </c>
      <c r="I29" s="37">
        <f t="shared" si="6"/>
        <v>0</v>
      </c>
      <c r="J29" s="37">
        <v>118.5</v>
      </c>
      <c r="K29" s="37">
        <f t="shared" si="7"/>
        <v>7986.9</v>
      </c>
      <c r="L29" s="37">
        <v>0</v>
      </c>
      <c r="M29" s="37">
        <f t="shared" si="8"/>
        <v>0</v>
      </c>
      <c r="N29" s="30">
        <v>0</v>
      </c>
      <c r="O29" s="30">
        <f t="shared" si="9"/>
        <v>0</v>
      </c>
      <c r="P29" s="30">
        <v>0</v>
      </c>
      <c r="Q29" s="30">
        <f t="shared" si="10"/>
        <v>0</v>
      </c>
      <c r="R29" s="30"/>
      <c r="S29" s="30"/>
      <c r="T29" s="31">
        <v>0.17299999999999999</v>
      </c>
      <c r="U29" s="30">
        <f t="shared" si="11"/>
        <v>11.66</v>
      </c>
      <c r="V29" s="20"/>
      <c r="W29" s="20"/>
      <c r="X29" s="20"/>
      <c r="Y29" s="20"/>
      <c r="Z29" s="20"/>
      <c r="AA29" s="20"/>
      <c r="AB29" s="20"/>
      <c r="AC29" s="20"/>
      <c r="AD29" s="20"/>
      <c r="AE29" s="20" t="s">
        <v>67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outlineLevel="1" x14ac:dyDescent="0.25">
      <c r="A30" s="21">
        <v>19</v>
      </c>
      <c r="B30" s="27" t="s">
        <v>105</v>
      </c>
      <c r="C30" s="54" t="s">
        <v>106</v>
      </c>
      <c r="D30" s="29" t="s">
        <v>85</v>
      </c>
      <c r="E30" s="35">
        <v>1.1000000000000001</v>
      </c>
      <c r="F30" s="37"/>
      <c r="G30" s="37"/>
      <c r="H30" s="37">
        <v>21708.59</v>
      </c>
      <c r="I30" s="37">
        <f t="shared" si="6"/>
        <v>23879.45</v>
      </c>
      <c r="J30" s="37">
        <v>13421.41</v>
      </c>
      <c r="K30" s="37">
        <f t="shared" si="7"/>
        <v>14763.55</v>
      </c>
      <c r="L30" s="37">
        <v>0</v>
      </c>
      <c r="M30" s="37">
        <f t="shared" si="8"/>
        <v>0</v>
      </c>
      <c r="N30" s="30">
        <v>1.02139</v>
      </c>
      <c r="O30" s="30">
        <f t="shared" si="9"/>
        <v>1.1235299999999999</v>
      </c>
      <c r="P30" s="30">
        <v>0</v>
      </c>
      <c r="Q30" s="30">
        <f t="shared" si="10"/>
        <v>0</v>
      </c>
      <c r="R30" s="30"/>
      <c r="S30" s="30"/>
      <c r="T30" s="31">
        <v>26.616</v>
      </c>
      <c r="U30" s="30">
        <f t="shared" si="11"/>
        <v>29.28</v>
      </c>
      <c r="V30" s="20"/>
      <c r="W30" s="20"/>
      <c r="X30" s="20"/>
      <c r="Y30" s="20"/>
      <c r="Z30" s="20"/>
      <c r="AA30" s="20"/>
      <c r="AB30" s="20"/>
      <c r="AC30" s="20"/>
      <c r="AD30" s="20"/>
      <c r="AE30" s="20" t="s">
        <v>67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outlineLevel="1" x14ac:dyDescent="0.25">
      <c r="A31" s="21">
        <v>20</v>
      </c>
      <c r="B31" s="27" t="s">
        <v>107</v>
      </c>
      <c r="C31" s="54" t="s">
        <v>108</v>
      </c>
      <c r="D31" s="29" t="s">
        <v>66</v>
      </c>
      <c r="E31" s="35">
        <v>3.3</v>
      </c>
      <c r="F31" s="37"/>
      <c r="G31" s="37"/>
      <c r="H31" s="37">
        <v>2427.38</v>
      </c>
      <c r="I31" s="37">
        <f t="shared" si="6"/>
        <v>8010.35</v>
      </c>
      <c r="J31" s="37">
        <v>627.61999999999989</v>
      </c>
      <c r="K31" s="37">
        <f t="shared" si="7"/>
        <v>2071.15</v>
      </c>
      <c r="L31" s="37">
        <v>0</v>
      </c>
      <c r="M31" s="37">
        <f t="shared" si="8"/>
        <v>0</v>
      </c>
      <c r="N31" s="30">
        <v>2.5251100000000002</v>
      </c>
      <c r="O31" s="30">
        <f t="shared" si="9"/>
        <v>8.3328600000000002</v>
      </c>
      <c r="P31" s="30">
        <v>0</v>
      </c>
      <c r="Q31" s="30">
        <f t="shared" si="10"/>
        <v>0</v>
      </c>
      <c r="R31" s="30"/>
      <c r="S31" s="30"/>
      <c r="T31" s="31">
        <v>1.448</v>
      </c>
      <c r="U31" s="30">
        <f t="shared" si="11"/>
        <v>4.78</v>
      </c>
      <c r="V31" s="20"/>
      <c r="W31" s="20"/>
      <c r="X31" s="20"/>
      <c r="Y31" s="20"/>
      <c r="Z31" s="20"/>
      <c r="AA31" s="20"/>
      <c r="AB31" s="20"/>
      <c r="AC31" s="20"/>
      <c r="AD31" s="20"/>
      <c r="AE31" s="20" t="s">
        <v>67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outlineLevel="1" x14ac:dyDescent="0.25">
      <c r="A32" s="21">
        <v>21</v>
      </c>
      <c r="B32" s="27" t="s">
        <v>109</v>
      </c>
      <c r="C32" s="54" t="s">
        <v>110</v>
      </c>
      <c r="D32" s="29" t="s">
        <v>80</v>
      </c>
      <c r="E32" s="35">
        <v>37.5</v>
      </c>
      <c r="F32" s="37"/>
      <c r="G32" s="37"/>
      <c r="H32" s="37">
        <v>93.91</v>
      </c>
      <c r="I32" s="37">
        <f t="shared" si="6"/>
        <v>3521.63</v>
      </c>
      <c r="J32" s="37">
        <v>314.59000000000003</v>
      </c>
      <c r="K32" s="37">
        <f t="shared" si="7"/>
        <v>11797.13</v>
      </c>
      <c r="L32" s="37">
        <v>0</v>
      </c>
      <c r="M32" s="37">
        <f t="shared" si="8"/>
        <v>0</v>
      </c>
      <c r="N32" s="30">
        <v>7.8200000000000006E-3</v>
      </c>
      <c r="O32" s="30">
        <f t="shared" si="9"/>
        <v>0.29325000000000001</v>
      </c>
      <c r="P32" s="30">
        <v>0</v>
      </c>
      <c r="Q32" s="30">
        <f t="shared" si="10"/>
        <v>0</v>
      </c>
      <c r="R32" s="30"/>
      <c r="S32" s="30"/>
      <c r="T32" s="31">
        <v>0.79</v>
      </c>
      <c r="U32" s="30">
        <f t="shared" si="11"/>
        <v>29.63</v>
      </c>
      <c r="V32" s="20"/>
      <c r="W32" s="20"/>
      <c r="X32" s="20"/>
      <c r="Y32" s="20"/>
      <c r="Z32" s="20"/>
      <c r="AA32" s="20"/>
      <c r="AB32" s="20"/>
      <c r="AC32" s="20"/>
      <c r="AD32" s="20"/>
      <c r="AE32" s="20" t="s">
        <v>67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outlineLevel="1" x14ac:dyDescent="0.25">
      <c r="A33" s="21">
        <v>22</v>
      </c>
      <c r="B33" s="27" t="s">
        <v>111</v>
      </c>
      <c r="C33" s="54" t="s">
        <v>112</v>
      </c>
      <c r="D33" s="29" t="s">
        <v>80</v>
      </c>
      <c r="E33" s="35">
        <v>37.5</v>
      </c>
      <c r="F33" s="37"/>
      <c r="G33" s="37"/>
      <c r="H33" s="37">
        <v>0</v>
      </c>
      <c r="I33" s="37">
        <f t="shared" si="6"/>
        <v>0</v>
      </c>
      <c r="J33" s="37">
        <v>96</v>
      </c>
      <c r="K33" s="37">
        <f t="shared" si="7"/>
        <v>3600</v>
      </c>
      <c r="L33" s="37">
        <v>0</v>
      </c>
      <c r="M33" s="37">
        <f t="shared" si="8"/>
        <v>0</v>
      </c>
      <c r="N33" s="30">
        <v>0</v>
      </c>
      <c r="O33" s="30">
        <f t="shared" si="9"/>
        <v>0</v>
      </c>
      <c r="P33" s="30">
        <v>0</v>
      </c>
      <c r="Q33" s="30">
        <f t="shared" si="10"/>
        <v>0</v>
      </c>
      <c r="R33" s="30"/>
      <c r="S33" s="30"/>
      <c r="T33" s="31">
        <v>0.24</v>
      </c>
      <c r="U33" s="30">
        <f t="shared" si="11"/>
        <v>9</v>
      </c>
      <c r="V33" s="20"/>
      <c r="W33" s="20"/>
      <c r="X33" s="20"/>
      <c r="Y33" s="20"/>
      <c r="Z33" s="20"/>
      <c r="AA33" s="20"/>
      <c r="AB33" s="20"/>
      <c r="AC33" s="20"/>
      <c r="AD33" s="20"/>
      <c r="AE33" s="20" t="s">
        <v>67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outlineLevel="1" x14ac:dyDescent="0.25">
      <c r="A34" s="21">
        <v>23</v>
      </c>
      <c r="B34" s="27" t="s">
        <v>113</v>
      </c>
      <c r="C34" s="54" t="s">
        <v>114</v>
      </c>
      <c r="D34" s="29" t="s">
        <v>85</v>
      </c>
      <c r="E34" s="35">
        <v>0.38</v>
      </c>
      <c r="F34" s="37"/>
      <c r="G34" s="37"/>
      <c r="H34" s="37">
        <v>20863.52</v>
      </c>
      <c r="I34" s="37">
        <f t="shared" si="6"/>
        <v>7928.14</v>
      </c>
      <c r="J34" s="37">
        <v>13836.48</v>
      </c>
      <c r="K34" s="37">
        <f t="shared" si="7"/>
        <v>5257.86</v>
      </c>
      <c r="L34" s="37">
        <v>0</v>
      </c>
      <c r="M34" s="37">
        <f t="shared" si="8"/>
        <v>0</v>
      </c>
      <c r="N34" s="30">
        <v>1.0166500000000001</v>
      </c>
      <c r="O34" s="30">
        <f t="shared" si="9"/>
        <v>0.38633000000000001</v>
      </c>
      <c r="P34" s="30">
        <v>0</v>
      </c>
      <c r="Q34" s="30">
        <f t="shared" si="10"/>
        <v>0</v>
      </c>
      <c r="R34" s="30"/>
      <c r="S34" s="30"/>
      <c r="T34" s="31">
        <v>27.672999999999998</v>
      </c>
      <c r="U34" s="30">
        <f t="shared" si="11"/>
        <v>10.52</v>
      </c>
      <c r="V34" s="20"/>
      <c r="W34" s="20"/>
      <c r="X34" s="20"/>
      <c r="Y34" s="20"/>
      <c r="Z34" s="20"/>
      <c r="AA34" s="20"/>
      <c r="AB34" s="20"/>
      <c r="AC34" s="20"/>
      <c r="AD34" s="20"/>
      <c r="AE34" s="20" t="s">
        <v>67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outlineLevel="1" x14ac:dyDescent="0.25">
      <c r="A35" s="21">
        <v>24</v>
      </c>
      <c r="B35" s="27" t="s">
        <v>115</v>
      </c>
      <c r="C35" s="54" t="s">
        <v>116</v>
      </c>
      <c r="D35" s="29" t="s">
        <v>117</v>
      </c>
      <c r="E35" s="35">
        <v>2</v>
      </c>
      <c r="F35" s="37"/>
      <c r="G35" s="37"/>
      <c r="H35" s="37">
        <v>6700.01</v>
      </c>
      <c r="I35" s="37">
        <f t="shared" si="6"/>
        <v>13400.02</v>
      </c>
      <c r="J35" s="37">
        <v>29849.989999999998</v>
      </c>
      <c r="K35" s="37">
        <f t="shared" si="7"/>
        <v>59699.98</v>
      </c>
      <c r="L35" s="37">
        <v>0</v>
      </c>
      <c r="M35" s="37">
        <f t="shared" si="8"/>
        <v>0</v>
      </c>
      <c r="N35" s="30">
        <v>0.67279</v>
      </c>
      <c r="O35" s="30">
        <f t="shared" si="9"/>
        <v>1.34558</v>
      </c>
      <c r="P35" s="30">
        <v>0</v>
      </c>
      <c r="Q35" s="30">
        <f t="shared" si="10"/>
        <v>0</v>
      </c>
      <c r="R35" s="30"/>
      <c r="S35" s="30"/>
      <c r="T35" s="31">
        <v>15.27398</v>
      </c>
      <c r="U35" s="30">
        <f t="shared" si="11"/>
        <v>30.55</v>
      </c>
      <c r="V35" s="20"/>
      <c r="W35" s="20"/>
      <c r="X35" s="20"/>
      <c r="Y35" s="20"/>
      <c r="Z35" s="20"/>
      <c r="AA35" s="20"/>
      <c r="AB35" s="20"/>
      <c r="AC35" s="20"/>
      <c r="AD35" s="20"/>
      <c r="AE35" s="20" t="s">
        <v>86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x14ac:dyDescent="0.25">
      <c r="A36" s="22" t="s">
        <v>62</v>
      </c>
      <c r="B36" s="28" t="s">
        <v>20</v>
      </c>
      <c r="C36" s="55" t="s">
        <v>21</v>
      </c>
      <c r="D36" s="32"/>
      <c r="E36" s="36"/>
      <c r="F36" s="38"/>
      <c r="G36" s="38"/>
      <c r="H36" s="38"/>
      <c r="I36" s="38">
        <f>SUM(I37:I38)</f>
        <v>970.81</v>
      </c>
      <c r="J36" s="38"/>
      <c r="K36" s="38">
        <f>SUM(K37:K38)</f>
        <v>16541.830000000002</v>
      </c>
      <c r="L36" s="38"/>
      <c r="M36" s="38">
        <f>SUM(M37:M38)</f>
        <v>0</v>
      </c>
      <c r="N36" s="33"/>
      <c r="O36" s="33">
        <f>SUM(O37:O38)</f>
        <v>4.1030000000000004E-2</v>
      </c>
      <c r="P36" s="33"/>
      <c r="Q36" s="33">
        <f>SUM(Q37:Q38)</f>
        <v>18.065999999999999</v>
      </c>
      <c r="R36" s="33"/>
      <c r="S36" s="33"/>
      <c r="T36" s="34"/>
      <c r="U36" s="33">
        <f>SUM(U37:U38)</f>
        <v>35.1</v>
      </c>
      <c r="AE36" t="s">
        <v>63</v>
      </c>
    </row>
    <row r="37" spans="1:60" outlineLevel="1" x14ac:dyDescent="0.25">
      <c r="A37" s="21">
        <v>25</v>
      </c>
      <c r="B37" s="27" t="s">
        <v>118</v>
      </c>
      <c r="C37" s="54" t="s">
        <v>119</v>
      </c>
      <c r="D37" s="29" t="s">
        <v>66</v>
      </c>
      <c r="E37" s="35">
        <v>5.88</v>
      </c>
      <c r="F37" s="37"/>
      <c r="G37" s="37"/>
      <c r="H37" s="37">
        <v>30.41</v>
      </c>
      <c r="I37" s="37">
        <f>ROUND(E37*H37,2)</f>
        <v>178.81</v>
      </c>
      <c r="J37" s="37">
        <v>847.59</v>
      </c>
      <c r="K37" s="37">
        <f>ROUND(E37*J37,2)</f>
        <v>4983.83</v>
      </c>
      <c r="L37" s="37">
        <v>0</v>
      </c>
      <c r="M37" s="37">
        <f>G37*(1+L37/100)</f>
        <v>0</v>
      </c>
      <c r="N37" s="30">
        <v>1.2800000000000001E-3</v>
      </c>
      <c r="O37" s="30">
        <f>ROUND(E37*N37,5)</f>
        <v>7.5300000000000002E-3</v>
      </c>
      <c r="P37" s="30">
        <v>1.95</v>
      </c>
      <c r="Q37" s="30">
        <f>ROUND(E37*P37,5)</f>
        <v>11.465999999999999</v>
      </c>
      <c r="R37" s="30"/>
      <c r="S37" s="30"/>
      <c r="T37" s="31">
        <v>1.7010000000000001</v>
      </c>
      <c r="U37" s="30">
        <f>ROUND(E37*T37,2)</f>
        <v>10</v>
      </c>
      <c r="V37" s="20"/>
      <c r="W37" s="20"/>
      <c r="X37" s="20"/>
      <c r="Y37" s="20"/>
      <c r="Z37" s="20"/>
      <c r="AA37" s="20"/>
      <c r="AB37" s="20"/>
      <c r="AC37" s="20"/>
      <c r="AD37" s="20"/>
      <c r="AE37" s="20" t="s">
        <v>67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outlineLevel="1" x14ac:dyDescent="0.25">
      <c r="A38" s="21">
        <v>26</v>
      </c>
      <c r="B38" s="27" t="s">
        <v>120</v>
      </c>
      <c r="C38" s="54" t="s">
        <v>121</v>
      </c>
      <c r="D38" s="29" t="s">
        <v>80</v>
      </c>
      <c r="E38" s="35">
        <v>50</v>
      </c>
      <c r="F38" s="37"/>
      <c r="G38" s="37"/>
      <c r="H38" s="37">
        <v>15.84</v>
      </c>
      <c r="I38" s="37">
        <f>ROUND(E38*H38,2)</f>
        <v>792</v>
      </c>
      <c r="J38" s="37">
        <v>231.16</v>
      </c>
      <c r="K38" s="37">
        <f>ROUND(E38*J38,2)</f>
        <v>11558</v>
      </c>
      <c r="L38" s="37">
        <v>0</v>
      </c>
      <c r="M38" s="37">
        <f>G38*(1+L38/100)</f>
        <v>0</v>
      </c>
      <c r="N38" s="30">
        <v>6.7000000000000002E-4</v>
      </c>
      <c r="O38" s="30">
        <f>ROUND(E38*N38,5)</f>
        <v>3.3500000000000002E-2</v>
      </c>
      <c r="P38" s="30">
        <v>0.13200000000000001</v>
      </c>
      <c r="Q38" s="30">
        <f>ROUND(E38*P38,5)</f>
        <v>6.6</v>
      </c>
      <c r="R38" s="30"/>
      <c r="S38" s="30"/>
      <c r="T38" s="31">
        <v>0.502</v>
      </c>
      <c r="U38" s="30">
        <f>ROUND(E38*T38,2)</f>
        <v>25.1</v>
      </c>
      <c r="V38" s="20"/>
      <c r="W38" s="20"/>
      <c r="X38" s="20"/>
      <c r="Y38" s="20"/>
      <c r="Z38" s="20"/>
      <c r="AA38" s="20"/>
      <c r="AB38" s="20"/>
      <c r="AC38" s="20"/>
      <c r="AD38" s="20"/>
      <c r="AE38" s="20" t="s">
        <v>67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x14ac:dyDescent="0.25">
      <c r="A39" s="22" t="s">
        <v>62</v>
      </c>
      <c r="B39" s="28" t="s">
        <v>22</v>
      </c>
      <c r="C39" s="55" t="s">
        <v>23</v>
      </c>
      <c r="D39" s="32"/>
      <c r="E39" s="36"/>
      <c r="F39" s="38"/>
      <c r="G39" s="38"/>
      <c r="H39" s="38"/>
      <c r="I39" s="38">
        <f>SUM(I40:I45)</f>
        <v>0</v>
      </c>
      <c r="J39" s="38"/>
      <c r="K39" s="38">
        <f>SUM(K40:K45)</f>
        <v>23963</v>
      </c>
      <c r="L39" s="38"/>
      <c r="M39" s="38">
        <f>SUM(M40:M45)</f>
        <v>0</v>
      </c>
      <c r="N39" s="33"/>
      <c r="O39" s="33">
        <f>SUM(O40:O45)</f>
        <v>0</v>
      </c>
      <c r="P39" s="33"/>
      <c r="Q39" s="33">
        <f>SUM(Q40:Q45)</f>
        <v>0</v>
      </c>
      <c r="R39" s="33"/>
      <c r="S39" s="33"/>
      <c r="T39" s="34"/>
      <c r="U39" s="33">
        <f>SUM(U40:U45)</f>
        <v>39.92</v>
      </c>
      <c r="AE39" t="s">
        <v>63</v>
      </c>
    </row>
    <row r="40" spans="1:60" outlineLevel="1" x14ac:dyDescent="0.25">
      <c r="A40" s="21">
        <v>27</v>
      </c>
      <c r="B40" s="27" t="s">
        <v>122</v>
      </c>
      <c r="C40" s="54" t="s">
        <v>123</v>
      </c>
      <c r="D40" s="29" t="s">
        <v>85</v>
      </c>
      <c r="E40" s="35">
        <v>15.5</v>
      </c>
      <c r="F40" s="37"/>
      <c r="G40" s="37"/>
      <c r="H40" s="37">
        <v>0</v>
      </c>
      <c r="I40" s="37">
        <f t="shared" ref="I40:I45" si="12">ROUND(E40*H40,2)</f>
        <v>0</v>
      </c>
      <c r="J40" s="37">
        <v>338.5</v>
      </c>
      <c r="K40" s="37">
        <f t="shared" ref="K40:K45" si="13">ROUND(E40*J40,2)</f>
        <v>5246.75</v>
      </c>
      <c r="L40" s="37">
        <v>0</v>
      </c>
      <c r="M40" s="37">
        <f t="shared" ref="M40:M45" si="14">G40*(1+L40/100)</f>
        <v>0</v>
      </c>
      <c r="N40" s="30">
        <v>0</v>
      </c>
      <c r="O40" s="30">
        <f t="shared" ref="O40:O45" si="15">ROUND(E40*N40,5)</f>
        <v>0</v>
      </c>
      <c r="P40" s="30">
        <v>0</v>
      </c>
      <c r="Q40" s="30">
        <f t="shared" ref="Q40:Q45" si="16">ROUND(E40*P40,5)</f>
        <v>0</v>
      </c>
      <c r="R40" s="30"/>
      <c r="S40" s="30"/>
      <c r="T40" s="31">
        <v>0.93300000000000005</v>
      </c>
      <c r="U40" s="30">
        <f t="shared" ref="U40:U45" si="17">ROUND(E40*T40,2)</f>
        <v>14.46</v>
      </c>
      <c r="V40" s="20"/>
      <c r="W40" s="20"/>
      <c r="X40" s="20"/>
      <c r="Y40" s="20"/>
      <c r="Z40" s="20"/>
      <c r="AA40" s="20"/>
      <c r="AB40" s="20"/>
      <c r="AC40" s="20"/>
      <c r="AD40" s="20"/>
      <c r="AE40" s="20" t="s">
        <v>67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outlineLevel="1" x14ac:dyDescent="0.25">
      <c r="A41" s="21">
        <v>28</v>
      </c>
      <c r="B41" s="27" t="s">
        <v>124</v>
      </c>
      <c r="C41" s="54" t="s">
        <v>125</v>
      </c>
      <c r="D41" s="29" t="s">
        <v>85</v>
      </c>
      <c r="E41" s="35">
        <v>15.5</v>
      </c>
      <c r="F41" s="37"/>
      <c r="G41" s="37"/>
      <c r="H41" s="37">
        <v>0</v>
      </c>
      <c r="I41" s="37">
        <f t="shared" si="12"/>
        <v>0</v>
      </c>
      <c r="J41" s="37">
        <v>220</v>
      </c>
      <c r="K41" s="37">
        <f t="shared" si="13"/>
        <v>3410</v>
      </c>
      <c r="L41" s="37">
        <v>0</v>
      </c>
      <c r="M41" s="37">
        <f t="shared" si="14"/>
        <v>0</v>
      </c>
      <c r="N41" s="30">
        <v>0</v>
      </c>
      <c r="O41" s="30">
        <f t="shared" si="15"/>
        <v>0</v>
      </c>
      <c r="P41" s="30">
        <v>0</v>
      </c>
      <c r="Q41" s="30">
        <f t="shared" si="16"/>
        <v>0</v>
      </c>
      <c r="R41" s="30"/>
      <c r="S41" s="30"/>
      <c r="T41" s="31">
        <v>0.49</v>
      </c>
      <c r="U41" s="30">
        <f t="shared" si="17"/>
        <v>7.6</v>
      </c>
      <c r="V41" s="20"/>
      <c r="W41" s="20"/>
      <c r="X41" s="20"/>
      <c r="Y41" s="20"/>
      <c r="Z41" s="20"/>
      <c r="AA41" s="20"/>
      <c r="AB41" s="20"/>
      <c r="AC41" s="20"/>
      <c r="AD41" s="20"/>
      <c r="AE41" s="20" t="s">
        <v>67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outlineLevel="1" x14ac:dyDescent="0.25">
      <c r="A42" s="21">
        <v>29</v>
      </c>
      <c r="B42" s="27" t="s">
        <v>126</v>
      </c>
      <c r="C42" s="54" t="s">
        <v>127</v>
      </c>
      <c r="D42" s="29" t="s">
        <v>85</v>
      </c>
      <c r="E42" s="35">
        <v>310</v>
      </c>
      <c r="F42" s="37"/>
      <c r="G42" s="37"/>
      <c r="H42" s="37">
        <v>0</v>
      </c>
      <c r="I42" s="37">
        <f t="shared" si="12"/>
        <v>0</v>
      </c>
      <c r="J42" s="37">
        <v>15.7</v>
      </c>
      <c r="K42" s="37">
        <f t="shared" si="13"/>
        <v>4867</v>
      </c>
      <c r="L42" s="37">
        <v>0</v>
      </c>
      <c r="M42" s="37">
        <f t="shared" si="14"/>
        <v>0</v>
      </c>
      <c r="N42" s="30">
        <v>0</v>
      </c>
      <c r="O42" s="30">
        <f t="shared" si="15"/>
        <v>0</v>
      </c>
      <c r="P42" s="30">
        <v>0</v>
      </c>
      <c r="Q42" s="30">
        <f t="shared" si="16"/>
        <v>0</v>
      </c>
      <c r="R42" s="30"/>
      <c r="S42" s="30"/>
      <c r="T42" s="31">
        <v>0</v>
      </c>
      <c r="U42" s="30">
        <f t="shared" si="17"/>
        <v>0</v>
      </c>
      <c r="V42" s="20"/>
      <c r="W42" s="20"/>
      <c r="X42" s="20"/>
      <c r="Y42" s="20"/>
      <c r="Z42" s="20"/>
      <c r="AA42" s="20"/>
      <c r="AB42" s="20"/>
      <c r="AC42" s="20"/>
      <c r="AD42" s="20"/>
      <c r="AE42" s="20" t="s">
        <v>67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outlineLevel="1" x14ac:dyDescent="0.25">
      <c r="A43" s="21">
        <v>30</v>
      </c>
      <c r="B43" s="27" t="s">
        <v>128</v>
      </c>
      <c r="C43" s="54" t="s">
        <v>129</v>
      </c>
      <c r="D43" s="29" t="s">
        <v>85</v>
      </c>
      <c r="E43" s="35">
        <v>15.5</v>
      </c>
      <c r="F43" s="37"/>
      <c r="G43" s="37"/>
      <c r="H43" s="37">
        <v>0</v>
      </c>
      <c r="I43" s="37">
        <f t="shared" si="12"/>
        <v>0</v>
      </c>
      <c r="J43" s="37">
        <v>305.5</v>
      </c>
      <c r="K43" s="37">
        <f t="shared" si="13"/>
        <v>4735.25</v>
      </c>
      <c r="L43" s="37">
        <v>0</v>
      </c>
      <c r="M43" s="37">
        <f t="shared" si="14"/>
        <v>0</v>
      </c>
      <c r="N43" s="30">
        <v>0</v>
      </c>
      <c r="O43" s="30">
        <f t="shared" si="15"/>
        <v>0</v>
      </c>
      <c r="P43" s="30">
        <v>0</v>
      </c>
      <c r="Q43" s="30">
        <f t="shared" si="16"/>
        <v>0</v>
      </c>
      <c r="R43" s="30"/>
      <c r="S43" s="30"/>
      <c r="T43" s="31">
        <v>0.94199999999999995</v>
      </c>
      <c r="U43" s="30">
        <f t="shared" si="17"/>
        <v>14.6</v>
      </c>
      <c r="V43" s="20"/>
      <c r="W43" s="20"/>
      <c r="X43" s="20"/>
      <c r="Y43" s="20"/>
      <c r="Z43" s="20"/>
      <c r="AA43" s="20"/>
      <c r="AB43" s="20"/>
      <c r="AC43" s="20"/>
      <c r="AD43" s="20"/>
      <c r="AE43" s="20" t="s">
        <v>67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outlineLevel="1" x14ac:dyDescent="0.25">
      <c r="A44" s="21">
        <v>31</v>
      </c>
      <c r="B44" s="27" t="s">
        <v>130</v>
      </c>
      <c r="C44" s="54" t="s">
        <v>131</v>
      </c>
      <c r="D44" s="29" t="s">
        <v>85</v>
      </c>
      <c r="E44" s="35">
        <v>31</v>
      </c>
      <c r="F44" s="37"/>
      <c r="G44" s="37"/>
      <c r="H44" s="37">
        <v>0</v>
      </c>
      <c r="I44" s="37">
        <f t="shared" si="12"/>
        <v>0</v>
      </c>
      <c r="J44" s="37">
        <v>34</v>
      </c>
      <c r="K44" s="37">
        <f t="shared" si="13"/>
        <v>1054</v>
      </c>
      <c r="L44" s="37">
        <v>0</v>
      </c>
      <c r="M44" s="37">
        <f t="shared" si="14"/>
        <v>0</v>
      </c>
      <c r="N44" s="30">
        <v>0</v>
      </c>
      <c r="O44" s="30">
        <f t="shared" si="15"/>
        <v>0</v>
      </c>
      <c r="P44" s="30">
        <v>0</v>
      </c>
      <c r="Q44" s="30">
        <f t="shared" si="16"/>
        <v>0</v>
      </c>
      <c r="R44" s="30"/>
      <c r="S44" s="30"/>
      <c r="T44" s="31">
        <v>0.105</v>
      </c>
      <c r="U44" s="30">
        <f t="shared" si="17"/>
        <v>3.26</v>
      </c>
      <c r="V44" s="20"/>
      <c r="W44" s="20"/>
      <c r="X44" s="20"/>
      <c r="Y44" s="20"/>
      <c r="Z44" s="20"/>
      <c r="AA44" s="20"/>
      <c r="AB44" s="20"/>
      <c r="AC44" s="20"/>
      <c r="AD44" s="20"/>
      <c r="AE44" s="20" t="s">
        <v>67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outlineLevel="1" x14ac:dyDescent="0.25">
      <c r="A45" s="21">
        <v>32</v>
      </c>
      <c r="B45" s="27" t="s">
        <v>132</v>
      </c>
      <c r="C45" s="54" t="s">
        <v>133</v>
      </c>
      <c r="D45" s="29" t="s">
        <v>85</v>
      </c>
      <c r="E45" s="35">
        <v>15.5</v>
      </c>
      <c r="F45" s="37"/>
      <c r="G45" s="37"/>
      <c r="H45" s="37">
        <v>0</v>
      </c>
      <c r="I45" s="37">
        <f t="shared" si="12"/>
        <v>0</v>
      </c>
      <c r="J45" s="37">
        <v>300</v>
      </c>
      <c r="K45" s="37">
        <f t="shared" si="13"/>
        <v>4650</v>
      </c>
      <c r="L45" s="37">
        <v>0</v>
      </c>
      <c r="M45" s="37">
        <f t="shared" si="14"/>
        <v>0</v>
      </c>
      <c r="N45" s="30">
        <v>0</v>
      </c>
      <c r="O45" s="30">
        <f t="shared" si="15"/>
        <v>0</v>
      </c>
      <c r="P45" s="30">
        <v>0</v>
      </c>
      <c r="Q45" s="30">
        <f t="shared" si="16"/>
        <v>0</v>
      </c>
      <c r="R45" s="30"/>
      <c r="S45" s="30"/>
      <c r="T45" s="31">
        <v>0</v>
      </c>
      <c r="U45" s="30">
        <f t="shared" si="17"/>
        <v>0</v>
      </c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67</v>
      </c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x14ac:dyDescent="0.25">
      <c r="A46" s="22" t="s">
        <v>62</v>
      </c>
      <c r="B46" s="28" t="s">
        <v>24</v>
      </c>
      <c r="C46" s="55" t="s">
        <v>25</v>
      </c>
      <c r="D46" s="32"/>
      <c r="E46" s="36"/>
      <c r="F46" s="38"/>
      <c r="G46" s="38"/>
      <c r="H46" s="38"/>
      <c r="I46" s="38">
        <f>SUM(I47:I47)</f>
        <v>0</v>
      </c>
      <c r="J46" s="38"/>
      <c r="K46" s="38">
        <f>SUM(K47:K47)</f>
        <v>28492</v>
      </c>
      <c r="L46" s="38"/>
      <c r="M46" s="38">
        <f>SUM(M47:M47)</f>
        <v>0</v>
      </c>
      <c r="N46" s="33"/>
      <c r="O46" s="33">
        <f>SUM(O47:O47)</f>
        <v>0</v>
      </c>
      <c r="P46" s="33"/>
      <c r="Q46" s="33">
        <f>SUM(Q47:Q47)</f>
        <v>0</v>
      </c>
      <c r="R46" s="33"/>
      <c r="S46" s="33"/>
      <c r="T46" s="34"/>
      <c r="U46" s="33">
        <f>SUM(U47:U47)</f>
        <v>79.77</v>
      </c>
      <c r="AE46" t="s">
        <v>63</v>
      </c>
    </row>
    <row r="47" spans="1:60" outlineLevel="1" x14ac:dyDescent="0.25">
      <c r="A47" s="21">
        <v>33</v>
      </c>
      <c r="B47" s="27" t="s">
        <v>134</v>
      </c>
      <c r="C47" s="54" t="s">
        <v>135</v>
      </c>
      <c r="D47" s="29" t="s">
        <v>85</v>
      </c>
      <c r="E47" s="35">
        <v>85</v>
      </c>
      <c r="F47" s="37"/>
      <c r="G47" s="37"/>
      <c r="H47" s="37">
        <v>0</v>
      </c>
      <c r="I47" s="37">
        <f>ROUND(E47*H47,2)</f>
        <v>0</v>
      </c>
      <c r="J47" s="37">
        <v>335.2</v>
      </c>
      <c r="K47" s="37">
        <f>ROUND(E47*J47,2)</f>
        <v>28492</v>
      </c>
      <c r="L47" s="37">
        <v>0</v>
      </c>
      <c r="M47" s="37">
        <f>G47*(1+L47/100)</f>
        <v>0</v>
      </c>
      <c r="N47" s="30">
        <v>0</v>
      </c>
      <c r="O47" s="30">
        <f>ROUND(E47*N47,5)</f>
        <v>0</v>
      </c>
      <c r="P47" s="30">
        <v>0</v>
      </c>
      <c r="Q47" s="30">
        <f>ROUND(E47*P47,5)</f>
        <v>0</v>
      </c>
      <c r="R47" s="30"/>
      <c r="S47" s="30"/>
      <c r="T47" s="31">
        <v>0.9385</v>
      </c>
      <c r="U47" s="30">
        <f>ROUND(E47*T47,2)</f>
        <v>79.77</v>
      </c>
      <c r="V47" s="20"/>
      <c r="W47" s="20"/>
      <c r="X47" s="20"/>
      <c r="Y47" s="20"/>
      <c r="Z47" s="20"/>
      <c r="AA47" s="20"/>
      <c r="AB47" s="20"/>
      <c r="AC47" s="20"/>
      <c r="AD47" s="20"/>
      <c r="AE47" s="20" t="s">
        <v>67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x14ac:dyDescent="0.25">
      <c r="A48" s="22" t="s">
        <v>62</v>
      </c>
      <c r="B48" s="28" t="s">
        <v>26</v>
      </c>
      <c r="C48" s="55" t="s">
        <v>27</v>
      </c>
      <c r="D48" s="32"/>
      <c r="E48" s="36"/>
      <c r="F48" s="38"/>
      <c r="G48" s="38"/>
      <c r="H48" s="38"/>
      <c r="I48" s="38">
        <f>SUM(I49:I51)</f>
        <v>1955.38</v>
      </c>
      <c r="J48" s="38"/>
      <c r="K48" s="38">
        <f>SUM(K49:K51)</f>
        <v>1686.63</v>
      </c>
      <c r="L48" s="38"/>
      <c r="M48" s="38">
        <f>SUM(M49:M51)</f>
        <v>0</v>
      </c>
      <c r="N48" s="33"/>
      <c r="O48" s="33">
        <f>SUM(O49:O51)</f>
        <v>7.8879999999999992E-2</v>
      </c>
      <c r="P48" s="33"/>
      <c r="Q48" s="33">
        <f>SUM(Q49:Q51)</f>
        <v>0</v>
      </c>
      <c r="R48" s="33"/>
      <c r="S48" s="33"/>
      <c r="T48" s="34"/>
      <c r="U48" s="33">
        <f>SUM(U49:U51)</f>
        <v>3.83</v>
      </c>
      <c r="AE48" t="s">
        <v>63</v>
      </c>
    </row>
    <row r="49" spans="1:60" ht="20.399999999999999" outlineLevel="1" x14ac:dyDescent="0.25">
      <c r="A49" s="21">
        <v>34</v>
      </c>
      <c r="B49" s="27" t="s">
        <v>136</v>
      </c>
      <c r="C49" s="54" t="s">
        <v>137</v>
      </c>
      <c r="D49" s="29" t="s">
        <v>80</v>
      </c>
      <c r="E49" s="35">
        <v>12.5</v>
      </c>
      <c r="F49" s="37"/>
      <c r="G49" s="37"/>
      <c r="H49" s="37">
        <v>15.33</v>
      </c>
      <c r="I49" s="37">
        <f>ROUND(E49*H49,2)</f>
        <v>191.63</v>
      </c>
      <c r="J49" s="37">
        <v>11.97</v>
      </c>
      <c r="K49" s="37">
        <f>ROUND(E49*J49,2)</f>
        <v>149.63</v>
      </c>
      <c r="L49" s="37">
        <v>0</v>
      </c>
      <c r="M49" s="37">
        <f>G49*(1+L49/100)</f>
        <v>0</v>
      </c>
      <c r="N49" s="30">
        <v>3.3E-4</v>
      </c>
      <c r="O49" s="30">
        <f>ROUND(E49*N49,5)</f>
        <v>4.13E-3</v>
      </c>
      <c r="P49" s="30">
        <v>0</v>
      </c>
      <c r="Q49" s="30">
        <f>ROUND(E49*P49,5)</f>
        <v>0</v>
      </c>
      <c r="R49" s="30"/>
      <c r="S49" s="30"/>
      <c r="T49" s="31">
        <v>2.75E-2</v>
      </c>
      <c r="U49" s="30">
        <f>ROUND(E49*T49,2)</f>
        <v>0.34</v>
      </c>
      <c r="V49" s="20"/>
      <c r="W49" s="20"/>
      <c r="X49" s="20"/>
      <c r="Y49" s="20"/>
      <c r="Z49" s="20"/>
      <c r="AA49" s="20"/>
      <c r="AB49" s="20"/>
      <c r="AC49" s="20"/>
      <c r="AD49" s="20"/>
      <c r="AE49" s="20" t="s">
        <v>67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0" ht="20.399999999999999" outlineLevel="1" x14ac:dyDescent="0.25">
      <c r="A50" s="21">
        <v>35</v>
      </c>
      <c r="B50" s="27" t="s">
        <v>138</v>
      </c>
      <c r="C50" s="54" t="s">
        <v>139</v>
      </c>
      <c r="D50" s="29" t="s">
        <v>80</v>
      </c>
      <c r="E50" s="35">
        <v>12.5</v>
      </c>
      <c r="F50" s="37"/>
      <c r="G50" s="37"/>
      <c r="H50" s="37">
        <v>141.1</v>
      </c>
      <c r="I50" s="37">
        <f>ROUND(E50*H50,2)</f>
        <v>1763.75</v>
      </c>
      <c r="J50" s="37">
        <v>115.4</v>
      </c>
      <c r="K50" s="37">
        <f>ROUND(E50*J50,2)</f>
        <v>1442.5</v>
      </c>
      <c r="L50" s="37">
        <v>0</v>
      </c>
      <c r="M50" s="37">
        <f>G50*(1+L50/100)</f>
        <v>0</v>
      </c>
      <c r="N50" s="30">
        <v>5.9800000000000001E-3</v>
      </c>
      <c r="O50" s="30">
        <f>ROUND(E50*N50,5)</f>
        <v>7.4749999999999997E-2</v>
      </c>
      <c r="P50" s="30">
        <v>0</v>
      </c>
      <c r="Q50" s="30">
        <f>ROUND(E50*P50,5)</f>
        <v>0</v>
      </c>
      <c r="R50" s="30"/>
      <c r="S50" s="30"/>
      <c r="T50" s="31">
        <v>0.26600000000000001</v>
      </c>
      <c r="U50" s="30">
        <f>ROUND(E50*T50,2)</f>
        <v>3.33</v>
      </c>
      <c r="V50" s="20"/>
      <c r="W50" s="20"/>
      <c r="X50" s="20"/>
      <c r="Y50" s="20"/>
      <c r="Z50" s="20"/>
      <c r="AA50" s="20"/>
      <c r="AB50" s="20"/>
      <c r="AC50" s="20"/>
      <c r="AD50" s="20"/>
      <c r="AE50" s="20" t="s">
        <v>67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</row>
    <row r="51" spans="1:60" outlineLevel="1" x14ac:dyDescent="0.25">
      <c r="A51" s="21">
        <v>36</v>
      </c>
      <c r="B51" s="27" t="s">
        <v>140</v>
      </c>
      <c r="C51" s="54" t="s">
        <v>141</v>
      </c>
      <c r="D51" s="29" t="s">
        <v>85</v>
      </c>
      <c r="E51" s="35">
        <v>0.1</v>
      </c>
      <c r="F51" s="37"/>
      <c r="G51" s="37"/>
      <c r="H51" s="37">
        <v>0</v>
      </c>
      <c r="I51" s="37">
        <f>ROUND(E51*H51,2)</f>
        <v>0</v>
      </c>
      <c r="J51" s="37">
        <v>945</v>
      </c>
      <c r="K51" s="37">
        <f>ROUND(E51*J51,2)</f>
        <v>94.5</v>
      </c>
      <c r="L51" s="37">
        <v>0</v>
      </c>
      <c r="M51" s="37">
        <f>G51*(1+L51/100)</f>
        <v>0</v>
      </c>
      <c r="N51" s="30">
        <v>0</v>
      </c>
      <c r="O51" s="30">
        <f>ROUND(E51*N51,5)</f>
        <v>0</v>
      </c>
      <c r="P51" s="30">
        <v>0</v>
      </c>
      <c r="Q51" s="30">
        <f>ROUND(E51*P51,5)</f>
        <v>0</v>
      </c>
      <c r="R51" s="30"/>
      <c r="S51" s="30"/>
      <c r="T51" s="31">
        <v>1.5669999999999999</v>
      </c>
      <c r="U51" s="30">
        <f>ROUND(E51*T51,2)</f>
        <v>0.16</v>
      </c>
      <c r="V51" s="20"/>
      <c r="W51" s="20"/>
      <c r="X51" s="20"/>
      <c r="Y51" s="20"/>
      <c r="Z51" s="20"/>
      <c r="AA51" s="20"/>
      <c r="AB51" s="20"/>
      <c r="AC51" s="20"/>
      <c r="AD51" s="20"/>
      <c r="AE51" s="20" t="s">
        <v>67</v>
      </c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</row>
    <row r="52" spans="1:60" x14ac:dyDescent="0.25">
      <c r="A52" s="22" t="s">
        <v>62</v>
      </c>
      <c r="B52" s="28" t="s">
        <v>28</v>
      </c>
      <c r="C52" s="55" t="s">
        <v>29</v>
      </c>
      <c r="D52" s="32"/>
      <c r="E52" s="36"/>
      <c r="F52" s="38"/>
      <c r="G52" s="38"/>
      <c r="H52" s="38"/>
      <c r="I52" s="38">
        <f>SUM(I53:I63)</f>
        <v>40552.93</v>
      </c>
      <c r="J52" s="38"/>
      <c r="K52" s="38">
        <f>SUM(K53:K63)</f>
        <v>64344.07</v>
      </c>
      <c r="L52" s="38"/>
      <c r="M52" s="38">
        <f>SUM(M53:M63)</f>
        <v>0</v>
      </c>
      <c r="N52" s="33"/>
      <c r="O52" s="33">
        <f>SUM(O53:O63)</f>
        <v>3.3830399999999998</v>
      </c>
      <c r="P52" s="33"/>
      <c r="Q52" s="33">
        <f>SUM(Q53:Q63)</f>
        <v>1.758</v>
      </c>
      <c r="R52" s="33"/>
      <c r="S52" s="33"/>
      <c r="T52" s="34"/>
      <c r="U52" s="33">
        <f>SUM(U53:U63)</f>
        <v>130.79</v>
      </c>
      <c r="AE52" t="s">
        <v>63</v>
      </c>
    </row>
    <row r="53" spans="1:60" outlineLevel="1" x14ac:dyDescent="0.25">
      <c r="A53" s="21">
        <v>37</v>
      </c>
      <c r="B53" s="27" t="s">
        <v>142</v>
      </c>
      <c r="C53" s="54" t="s">
        <v>143</v>
      </c>
      <c r="D53" s="29" t="s">
        <v>144</v>
      </c>
      <c r="E53" s="35">
        <v>161</v>
      </c>
      <c r="F53" s="37"/>
      <c r="G53" s="37"/>
      <c r="H53" s="37">
        <v>0</v>
      </c>
      <c r="I53" s="37">
        <f t="shared" ref="I53:I63" si="18">ROUND(E53*H53,2)</f>
        <v>0</v>
      </c>
      <c r="J53" s="37">
        <v>52.8</v>
      </c>
      <c r="K53" s="37">
        <f t="shared" ref="K53:K63" si="19">ROUND(E53*J53,2)</f>
        <v>8500.7999999999993</v>
      </c>
      <c r="L53" s="37">
        <v>0</v>
      </c>
      <c r="M53" s="37">
        <f t="shared" ref="M53:M63" si="20">G53*(1+L53/100)</f>
        <v>0</v>
      </c>
      <c r="N53" s="30">
        <v>0</v>
      </c>
      <c r="O53" s="30">
        <f t="shared" ref="O53:O63" si="21">ROUND(E53*N53,5)</f>
        <v>0</v>
      </c>
      <c r="P53" s="30">
        <v>8.0000000000000002E-3</v>
      </c>
      <c r="Q53" s="30">
        <f t="shared" ref="Q53:Q63" si="22">ROUND(E53*P53,5)</f>
        <v>1.288</v>
      </c>
      <c r="R53" s="30"/>
      <c r="S53" s="30"/>
      <c r="T53" s="31">
        <v>0.10199999999999999</v>
      </c>
      <c r="U53" s="30">
        <f t="shared" ref="U53:U63" si="23">ROUND(E53*T53,2)</f>
        <v>16.420000000000002</v>
      </c>
      <c r="V53" s="20"/>
      <c r="W53" s="20"/>
      <c r="X53" s="20"/>
      <c r="Y53" s="20"/>
      <c r="Z53" s="20"/>
      <c r="AA53" s="20"/>
      <c r="AB53" s="20"/>
      <c r="AC53" s="20"/>
      <c r="AD53" s="20"/>
      <c r="AE53" s="20" t="s">
        <v>67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</row>
    <row r="54" spans="1:60" outlineLevel="1" x14ac:dyDescent="0.25">
      <c r="A54" s="21">
        <v>38</v>
      </c>
      <c r="B54" s="27" t="s">
        <v>145</v>
      </c>
      <c r="C54" s="54" t="s">
        <v>146</v>
      </c>
      <c r="D54" s="29" t="s">
        <v>85</v>
      </c>
      <c r="E54" s="35">
        <v>3.4</v>
      </c>
      <c r="F54" s="37"/>
      <c r="G54" s="37"/>
      <c r="H54" s="37">
        <v>0</v>
      </c>
      <c r="I54" s="37">
        <f t="shared" si="18"/>
        <v>0</v>
      </c>
      <c r="J54" s="37">
        <v>1410</v>
      </c>
      <c r="K54" s="37">
        <f t="shared" si="19"/>
        <v>4794</v>
      </c>
      <c r="L54" s="37">
        <v>0</v>
      </c>
      <c r="M54" s="37">
        <f t="shared" si="20"/>
        <v>0</v>
      </c>
      <c r="N54" s="30">
        <v>0</v>
      </c>
      <c r="O54" s="30">
        <f t="shared" si="21"/>
        <v>0</v>
      </c>
      <c r="P54" s="30">
        <v>0</v>
      </c>
      <c r="Q54" s="30">
        <f t="shared" si="22"/>
        <v>0</v>
      </c>
      <c r="R54" s="30"/>
      <c r="S54" s="30"/>
      <c r="T54" s="31">
        <v>1.7509999999999999</v>
      </c>
      <c r="U54" s="30">
        <f t="shared" si="23"/>
        <v>5.95</v>
      </c>
      <c r="V54" s="20"/>
      <c r="W54" s="20"/>
      <c r="X54" s="20"/>
      <c r="Y54" s="20"/>
      <c r="Z54" s="20"/>
      <c r="AA54" s="20"/>
      <c r="AB54" s="20"/>
      <c r="AC54" s="20"/>
      <c r="AD54" s="20"/>
      <c r="AE54" s="20" t="s">
        <v>67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</row>
    <row r="55" spans="1:60" outlineLevel="1" x14ac:dyDescent="0.25">
      <c r="A55" s="21">
        <v>39</v>
      </c>
      <c r="B55" s="27" t="s">
        <v>147</v>
      </c>
      <c r="C55" s="54" t="s">
        <v>148</v>
      </c>
      <c r="D55" s="29" t="s">
        <v>80</v>
      </c>
      <c r="E55" s="35">
        <v>94</v>
      </c>
      <c r="F55" s="37"/>
      <c r="G55" s="37"/>
      <c r="H55" s="37">
        <v>0</v>
      </c>
      <c r="I55" s="37">
        <f t="shared" si="18"/>
        <v>0</v>
      </c>
      <c r="J55" s="37">
        <v>23.3</v>
      </c>
      <c r="K55" s="37">
        <f t="shared" si="19"/>
        <v>2190.1999999999998</v>
      </c>
      <c r="L55" s="37">
        <v>0</v>
      </c>
      <c r="M55" s="37">
        <f t="shared" si="20"/>
        <v>0</v>
      </c>
      <c r="N55" s="30">
        <v>0</v>
      </c>
      <c r="O55" s="30">
        <f t="shared" si="21"/>
        <v>0</v>
      </c>
      <c r="P55" s="30">
        <v>5.0000000000000001E-3</v>
      </c>
      <c r="Q55" s="30">
        <f t="shared" si="22"/>
        <v>0.47</v>
      </c>
      <c r="R55" s="30"/>
      <c r="S55" s="30"/>
      <c r="T55" s="31">
        <v>0.05</v>
      </c>
      <c r="U55" s="30">
        <f t="shared" si="23"/>
        <v>4.7</v>
      </c>
      <c r="V55" s="20"/>
      <c r="W55" s="20"/>
      <c r="X55" s="20"/>
      <c r="Y55" s="20"/>
      <c r="Z55" s="20"/>
      <c r="AA55" s="20"/>
      <c r="AB55" s="20"/>
      <c r="AC55" s="20"/>
      <c r="AD55" s="20"/>
      <c r="AE55" s="20" t="s">
        <v>67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</row>
    <row r="56" spans="1:60" outlineLevel="1" x14ac:dyDescent="0.25">
      <c r="A56" s="21">
        <v>40</v>
      </c>
      <c r="B56" s="27" t="s">
        <v>149</v>
      </c>
      <c r="C56" s="54" t="s">
        <v>150</v>
      </c>
      <c r="D56" s="29" t="s">
        <v>66</v>
      </c>
      <c r="E56" s="35">
        <v>4.7</v>
      </c>
      <c r="F56" s="37"/>
      <c r="G56" s="37"/>
      <c r="H56" s="37">
        <v>873</v>
      </c>
      <c r="I56" s="37">
        <f t="shared" si="18"/>
        <v>4103.1000000000004</v>
      </c>
      <c r="J56" s="37">
        <v>0</v>
      </c>
      <c r="K56" s="37">
        <f t="shared" si="19"/>
        <v>0</v>
      </c>
      <c r="L56" s="37">
        <v>0</v>
      </c>
      <c r="M56" s="37">
        <f t="shared" si="20"/>
        <v>0</v>
      </c>
      <c r="N56" s="30">
        <v>2.9100000000000001E-2</v>
      </c>
      <c r="O56" s="30">
        <f t="shared" si="21"/>
        <v>0.13677</v>
      </c>
      <c r="P56" s="30">
        <v>0</v>
      </c>
      <c r="Q56" s="30">
        <f t="shared" si="22"/>
        <v>0</v>
      </c>
      <c r="R56" s="30"/>
      <c r="S56" s="30"/>
      <c r="T56" s="31">
        <v>0</v>
      </c>
      <c r="U56" s="30">
        <f t="shared" si="23"/>
        <v>0</v>
      </c>
      <c r="V56" s="20"/>
      <c r="W56" s="20"/>
      <c r="X56" s="20"/>
      <c r="Y56" s="20"/>
      <c r="Z56" s="20"/>
      <c r="AA56" s="20"/>
      <c r="AB56" s="20"/>
      <c r="AC56" s="20"/>
      <c r="AD56" s="20"/>
      <c r="AE56" s="20" t="s">
        <v>67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</row>
    <row r="57" spans="1:60" outlineLevel="1" x14ac:dyDescent="0.25">
      <c r="A57" s="21">
        <v>41</v>
      </c>
      <c r="B57" s="27" t="s">
        <v>151</v>
      </c>
      <c r="C57" s="54" t="s">
        <v>152</v>
      </c>
      <c r="D57" s="29" t="s">
        <v>144</v>
      </c>
      <c r="E57" s="35">
        <v>223.5</v>
      </c>
      <c r="F57" s="37"/>
      <c r="G57" s="37"/>
      <c r="H57" s="37">
        <v>5.28</v>
      </c>
      <c r="I57" s="37">
        <f t="shared" si="18"/>
        <v>1180.08</v>
      </c>
      <c r="J57" s="37">
        <v>177.22</v>
      </c>
      <c r="K57" s="37">
        <f t="shared" si="19"/>
        <v>39608.67</v>
      </c>
      <c r="L57" s="37">
        <v>0</v>
      </c>
      <c r="M57" s="37">
        <f t="shared" si="20"/>
        <v>0</v>
      </c>
      <c r="N57" s="30">
        <v>9.8999999999999999E-4</v>
      </c>
      <c r="O57" s="30">
        <f t="shared" si="21"/>
        <v>0.22126999999999999</v>
      </c>
      <c r="P57" s="30">
        <v>0</v>
      </c>
      <c r="Q57" s="30">
        <f t="shared" si="22"/>
        <v>0</v>
      </c>
      <c r="R57" s="30"/>
      <c r="S57" s="30"/>
      <c r="T57" s="31">
        <v>0.36099999999999999</v>
      </c>
      <c r="U57" s="30">
        <f t="shared" si="23"/>
        <v>80.680000000000007</v>
      </c>
      <c r="V57" s="20"/>
      <c r="W57" s="20"/>
      <c r="X57" s="20"/>
      <c r="Y57" s="20"/>
      <c r="Z57" s="20"/>
      <c r="AA57" s="20"/>
      <c r="AB57" s="20"/>
      <c r="AC57" s="20"/>
      <c r="AD57" s="20"/>
      <c r="AE57" s="20" t="s">
        <v>67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</row>
    <row r="58" spans="1:60" outlineLevel="1" x14ac:dyDescent="0.25">
      <c r="A58" s="21">
        <v>42</v>
      </c>
      <c r="B58" s="27" t="s">
        <v>153</v>
      </c>
      <c r="C58" s="54" t="s">
        <v>154</v>
      </c>
      <c r="D58" s="29" t="s">
        <v>66</v>
      </c>
      <c r="E58" s="35">
        <v>3.6</v>
      </c>
      <c r="F58" s="37"/>
      <c r="G58" s="37"/>
      <c r="H58" s="37">
        <v>6505</v>
      </c>
      <c r="I58" s="37">
        <f t="shared" si="18"/>
        <v>23418</v>
      </c>
      <c r="J58" s="37">
        <v>0</v>
      </c>
      <c r="K58" s="37">
        <f t="shared" si="19"/>
        <v>0</v>
      </c>
      <c r="L58" s="37">
        <v>0</v>
      </c>
      <c r="M58" s="37">
        <f t="shared" si="20"/>
        <v>0</v>
      </c>
      <c r="N58" s="30">
        <v>0.55000000000000004</v>
      </c>
      <c r="O58" s="30">
        <f t="shared" si="21"/>
        <v>1.98</v>
      </c>
      <c r="P58" s="30">
        <v>0</v>
      </c>
      <c r="Q58" s="30">
        <f t="shared" si="22"/>
        <v>0</v>
      </c>
      <c r="R58" s="30"/>
      <c r="S58" s="30"/>
      <c r="T58" s="31">
        <v>0</v>
      </c>
      <c r="U58" s="30">
        <f t="shared" si="23"/>
        <v>0</v>
      </c>
      <c r="V58" s="20"/>
      <c r="W58" s="20"/>
      <c r="X58" s="20"/>
      <c r="Y58" s="20"/>
      <c r="Z58" s="20"/>
      <c r="AA58" s="20"/>
      <c r="AB58" s="20"/>
      <c r="AC58" s="20"/>
      <c r="AD58" s="20"/>
      <c r="AE58" s="20" t="s">
        <v>155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outlineLevel="1" x14ac:dyDescent="0.25">
      <c r="A59" s="21">
        <v>43</v>
      </c>
      <c r="B59" s="27" t="s">
        <v>156</v>
      </c>
      <c r="C59" s="54" t="s">
        <v>157</v>
      </c>
      <c r="D59" s="29" t="s">
        <v>66</v>
      </c>
      <c r="E59" s="35">
        <v>0.75</v>
      </c>
      <c r="F59" s="37"/>
      <c r="G59" s="37"/>
      <c r="H59" s="37">
        <v>4885</v>
      </c>
      <c r="I59" s="37">
        <f t="shared" si="18"/>
        <v>3663.75</v>
      </c>
      <c r="J59" s="37">
        <v>0</v>
      </c>
      <c r="K59" s="37">
        <f t="shared" si="19"/>
        <v>0</v>
      </c>
      <c r="L59" s="37">
        <v>0</v>
      </c>
      <c r="M59" s="37">
        <f t="shared" si="20"/>
        <v>0</v>
      </c>
      <c r="N59" s="30">
        <v>0.55000000000000004</v>
      </c>
      <c r="O59" s="30">
        <f t="shared" si="21"/>
        <v>0.41249999999999998</v>
      </c>
      <c r="P59" s="30">
        <v>0</v>
      </c>
      <c r="Q59" s="30">
        <f t="shared" si="22"/>
        <v>0</v>
      </c>
      <c r="R59" s="30"/>
      <c r="S59" s="30"/>
      <c r="T59" s="31">
        <v>0</v>
      </c>
      <c r="U59" s="30">
        <f t="shared" si="23"/>
        <v>0</v>
      </c>
      <c r="V59" s="20"/>
      <c r="W59" s="20"/>
      <c r="X59" s="20"/>
      <c r="Y59" s="20"/>
      <c r="Z59" s="20"/>
      <c r="AA59" s="20"/>
      <c r="AB59" s="20"/>
      <c r="AC59" s="20"/>
      <c r="AD59" s="20"/>
      <c r="AE59" s="20" t="s">
        <v>155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outlineLevel="1" x14ac:dyDescent="0.25">
      <c r="A60" s="21">
        <v>44</v>
      </c>
      <c r="B60" s="27" t="s">
        <v>158</v>
      </c>
      <c r="C60" s="54" t="s">
        <v>159</v>
      </c>
      <c r="D60" s="29" t="s">
        <v>66</v>
      </c>
      <c r="E60" s="35">
        <v>1.1499999999999999</v>
      </c>
      <c r="F60" s="37"/>
      <c r="G60" s="37"/>
      <c r="H60" s="37">
        <v>7120</v>
      </c>
      <c r="I60" s="37">
        <f t="shared" si="18"/>
        <v>8188</v>
      </c>
      <c r="J60" s="37">
        <v>0</v>
      </c>
      <c r="K60" s="37">
        <f t="shared" si="19"/>
        <v>0</v>
      </c>
      <c r="L60" s="37">
        <v>0</v>
      </c>
      <c r="M60" s="37">
        <f t="shared" si="20"/>
        <v>0</v>
      </c>
      <c r="N60" s="30">
        <v>0.55000000000000004</v>
      </c>
      <c r="O60" s="30">
        <f t="shared" si="21"/>
        <v>0.63249999999999995</v>
      </c>
      <c r="P60" s="30">
        <v>0</v>
      </c>
      <c r="Q60" s="30">
        <f t="shared" si="22"/>
        <v>0</v>
      </c>
      <c r="R60" s="30"/>
      <c r="S60" s="30"/>
      <c r="T60" s="31">
        <v>0</v>
      </c>
      <c r="U60" s="30">
        <f t="shared" si="23"/>
        <v>0</v>
      </c>
      <c r="V60" s="20"/>
      <c r="W60" s="20"/>
      <c r="X60" s="20"/>
      <c r="Y60" s="20"/>
      <c r="Z60" s="20"/>
      <c r="AA60" s="20"/>
      <c r="AB60" s="20"/>
      <c r="AC60" s="20"/>
      <c r="AD60" s="20"/>
      <c r="AE60" s="20" t="s">
        <v>155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outlineLevel="1" x14ac:dyDescent="0.25">
      <c r="A61" s="21">
        <v>45</v>
      </c>
      <c r="B61" s="27" t="s">
        <v>160</v>
      </c>
      <c r="C61" s="54" t="s">
        <v>161</v>
      </c>
      <c r="D61" s="29" t="s">
        <v>80</v>
      </c>
      <c r="E61" s="35">
        <v>81</v>
      </c>
      <c r="F61" s="37"/>
      <c r="G61" s="37"/>
      <c r="H61" s="37">
        <v>0</v>
      </c>
      <c r="I61" s="37">
        <f t="shared" si="18"/>
        <v>0</v>
      </c>
      <c r="J61" s="37">
        <v>55.5</v>
      </c>
      <c r="K61" s="37">
        <f t="shared" si="19"/>
        <v>4495.5</v>
      </c>
      <c r="L61" s="37">
        <v>0</v>
      </c>
      <c r="M61" s="37">
        <f t="shared" si="20"/>
        <v>0</v>
      </c>
      <c r="N61" s="30">
        <v>0</v>
      </c>
      <c r="O61" s="30">
        <f t="shared" si="21"/>
        <v>0</v>
      </c>
      <c r="P61" s="30">
        <v>0</v>
      </c>
      <c r="Q61" s="30">
        <f t="shared" si="22"/>
        <v>0</v>
      </c>
      <c r="R61" s="30"/>
      <c r="S61" s="30"/>
      <c r="T61" s="31">
        <v>0.156</v>
      </c>
      <c r="U61" s="30">
        <f t="shared" si="23"/>
        <v>12.64</v>
      </c>
      <c r="V61" s="20"/>
      <c r="W61" s="20"/>
      <c r="X61" s="20"/>
      <c r="Y61" s="20"/>
      <c r="Z61" s="20"/>
      <c r="AA61" s="20"/>
      <c r="AB61" s="20"/>
      <c r="AC61" s="20"/>
      <c r="AD61" s="20"/>
      <c r="AE61" s="20" t="s">
        <v>67</v>
      </c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outlineLevel="1" x14ac:dyDescent="0.25">
      <c r="A62" s="21">
        <v>46</v>
      </c>
      <c r="B62" s="27" t="s">
        <v>162</v>
      </c>
      <c r="C62" s="54" t="s">
        <v>163</v>
      </c>
      <c r="D62" s="29" t="s">
        <v>80</v>
      </c>
      <c r="E62" s="35">
        <v>81</v>
      </c>
      <c r="F62" s="37"/>
      <c r="G62" s="37"/>
      <c r="H62" s="37">
        <v>0</v>
      </c>
      <c r="I62" s="37">
        <f t="shared" si="18"/>
        <v>0</v>
      </c>
      <c r="J62" s="37">
        <v>28.5</v>
      </c>
      <c r="K62" s="37">
        <f t="shared" si="19"/>
        <v>2308.5</v>
      </c>
      <c r="L62" s="37">
        <v>0</v>
      </c>
      <c r="M62" s="37">
        <f t="shared" si="20"/>
        <v>0</v>
      </c>
      <c r="N62" s="30">
        <v>0</v>
      </c>
      <c r="O62" s="30">
        <f t="shared" si="21"/>
        <v>0</v>
      </c>
      <c r="P62" s="30">
        <v>0</v>
      </c>
      <c r="Q62" s="30">
        <f t="shared" si="22"/>
        <v>0</v>
      </c>
      <c r="R62" s="30"/>
      <c r="S62" s="30"/>
      <c r="T62" s="31">
        <v>5.5E-2</v>
      </c>
      <c r="U62" s="30">
        <f t="shared" si="23"/>
        <v>4.46</v>
      </c>
      <c r="V62" s="20"/>
      <c r="W62" s="20"/>
      <c r="X62" s="20"/>
      <c r="Y62" s="20"/>
      <c r="Z62" s="20"/>
      <c r="AA62" s="20"/>
      <c r="AB62" s="20"/>
      <c r="AC62" s="20"/>
      <c r="AD62" s="20"/>
      <c r="AE62" s="20" t="s">
        <v>67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</row>
    <row r="63" spans="1:60" outlineLevel="1" x14ac:dyDescent="0.25">
      <c r="A63" s="21">
        <v>47</v>
      </c>
      <c r="B63" s="27" t="s">
        <v>164</v>
      </c>
      <c r="C63" s="54" t="s">
        <v>165</v>
      </c>
      <c r="D63" s="29" t="s">
        <v>80</v>
      </c>
      <c r="E63" s="35">
        <v>22</v>
      </c>
      <c r="F63" s="37"/>
      <c r="G63" s="37"/>
      <c r="H63" s="37">
        <v>0</v>
      </c>
      <c r="I63" s="37">
        <f t="shared" si="18"/>
        <v>0</v>
      </c>
      <c r="J63" s="37">
        <v>111.2</v>
      </c>
      <c r="K63" s="37">
        <f t="shared" si="19"/>
        <v>2446.4</v>
      </c>
      <c r="L63" s="37">
        <v>0</v>
      </c>
      <c r="M63" s="37">
        <f t="shared" si="20"/>
        <v>0</v>
      </c>
      <c r="N63" s="30">
        <v>0</v>
      </c>
      <c r="O63" s="30">
        <f t="shared" si="21"/>
        <v>0</v>
      </c>
      <c r="P63" s="30">
        <v>0</v>
      </c>
      <c r="Q63" s="30">
        <f t="shared" si="22"/>
        <v>0</v>
      </c>
      <c r="R63" s="30"/>
      <c r="S63" s="30"/>
      <c r="T63" s="31">
        <v>0.27</v>
      </c>
      <c r="U63" s="30">
        <f t="shared" si="23"/>
        <v>5.94</v>
      </c>
      <c r="V63" s="20"/>
      <c r="W63" s="20"/>
      <c r="X63" s="20"/>
      <c r="Y63" s="20"/>
      <c r="Z63" s="20"/>
      <c r="AA63" s="20"/>
      <c r="AB63" s="20"/>
      <c r="AC63" s="20"/>
      <c r="AD63" s="20"/>
      <c r="AE63" s="20" t="s">
        <v>67</v>
      </c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</row>
    <row r="64" spans="1:60" x14ac:dyDescent="0.25">
      <c r="A64" s="22" t="s">
        <v>62</v>
      </c>
      <c r="B64" s="28" t="s">
        <v>30</v>
      </c>
      <c r="C64" s="55" t="s">
        <v>31</v>
      </c>
      <c r="D64" s="32"/>
      <c r="E64" s="36"/>
      <c r="F64" s="38"/>
      <c r="G64" s="38"/>
      <c r="H64" s="38"/>
      <c r="I64" s="38">
        <f>SUM(I65:I72)</f>
        <v>16327.66</v>
      </c>
      <c r="J64" s="38"/>
      <c r="K64" s="38">
        <f>SUM(K65:K72)</f>
        <v>41124.14</v>
      </c>
      <c r="L64" s="38"/>
      <c r="M64" s="38">
        <f>SUM(M65:M72)</f>
        <v>0</v>
      </c>
      <c r="N64" s="33"/>
      <c r="O64" s="33">
        <f>SUM(O65:O72)</f>
        <v>0.33973999999999999</v>
      </c>
      <c r="P64" s="33"/>
      <c r="Q64" s="33">
        <f>SUM(Q65:Q72)</f>
        <v>8.9620000000000005E-2</v>
      </c>
      <c r="R64" s="33"/>
      <c r="S64" s="33"/>
      <c r="T64" s="34"/>
      <c r="U64" s="33">
        <f>SUM(U65:U72)</f>
        <v>69.69</v>
      </c>
      <c r="AE64" t="s">
        <v>63</v>
      </c>
    </row>
    <row r="65" spans="1:60" outlineLevel="1" x14ac:dyDescent="0.25">
      <c r="A65" s="21">
        <v>48</v>
      </c>
      <c r="B65" s="27" t="s">
        <v>166</v>
      </c>
      <c r="C65" s="54" t="s">
        <v>167</v>
      </c>
      <c r="D65" s="29" t="s">
        <v>144</v>
      </c>
      <c r="E65" s="35">
        <v>18.600000000000001</v>
      </c>
      <c r="F65" s="37"/>
      <c r="G65" s="37"/>
      <c r="H65" s="37">
        <v>0</v>
      </c>
      <c r="I65" s="37">
        <f t="shared" ref="I65:I72" si="24">ROUND(E65*H65,2)</f>
        <v>0</v>
      </c>
      <c r="J65" s="37">
        <v>39</v>
      </c>
      <c r="K65" s="37">
        <f t="shared" ref="K65:K72" si="25">ROUND(E65*J65,2)</f>
        <v>725.4</v>
      </c>
      <c r="L65" s="37">
        <v>0</v>
      </c>
      <c r="M65" s="37">
        <f t="shared" ref="M65:M72" si="26">G65*(1+L65/100)</f>
        <v>0</v>
      </c>
      <c r="N65" s="30">
        <v>0</v>
      </c>
      <c r="O65" s="30">
        <f t="shared" ref="O65:O72" si="27">ROUND(E65*N65,5)</f>
        <v>0</v>
      </c>
      <c r="P65" s="30">
        <v>3.3600000000000001E-3</v>
      </c>
      <c r="Q65" s="30">
        <f t="shared" ref="Q65:Q72" si="28">ROUND(E65*P65,5)</f>
        <v>6.25E-2</v>
      </c>
      <c r="R65" s="30"/>
      <c r="S65" s="30"/>
      <c r="T65" s="31">
        <v>6.9000000000000006E-2</v>
      </c>
      <c r="U65" s="30">
        <f t="shared" ref="U65:U72" si="29">ROUND(E65*T65,2)</f>
        <v>1.28</v>
      </c>
      <c r="V65" s="20"/>
      <c r="W65" s="20"/>
      <c r="X65" s="20"/>
      <c r="Y65" s="20"/>
      <c r="Z65" s="20"/>
      <c r="AA65" s="20"/>
      <c r="AB65" s="20"/>
      <c r="AC65" s="20"/>
      <c r="AD65" s="20"/>
      <c r="AE65" s="20" t="s">
        <v>67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outlineLevel="1" x14ac:dyDescent="0.25">
      <c r="A66" s="21">
        <v>49</v>
      </c>
      <c r="B66" s="27" t="s">
        <v>168</v>
      </c>
      <c r="C66" s="54" t="s">
        <v>169</v>
      </c>
      <c r="D66" s="29" t="s">
        <v>144</v>
      </c>
      <c r="E66" s="35">
        <v>12</v>
      </c>
      <c r="F66" s="37"/>
      <c r="G66" s="37"/>
      <c r="H66" s="37">
        <v>0</v>
      </c>
      <c r="I66" s="37">
        <f t="shared" si="24"/>
        <v>0</v>
      </c>
      <c r="J66" s="37">
        <v>32.5</v>
      </c>
      <c r="K66" s="37">
        <f t="shared" si="25"/>
        <v>390</v>
      </c>
      <c r="L66" s="37">
        <v>0</v>
      </c>
      <c r="M66" s="37">
        <f t="shared" si="26"/>
        <v>0</v>
      </c>
      <c r="N66" s="30">
        <v>0</v>
      </c>
      <c r="O66" s="30">
        <f t="shared" si="27"/>
        <v>0</v>
      </c>
      <c r="P66" s="30">
        <v>2.2599999999999999E-3</v>
      </c>
      <c r="Q66" s="30">
        <f t="shared" si="28"/>
        <v>2.7119999999999998E-2</v>
      </c>
      <c r="R66" s="30"/>
      <c r="S66" s="30"/>
      <c r="T66" s="31">
        <v>5.7500000000000002E-2</v>
      </c>
      <c r="U66" s="30">
        <f t="shared" si="29"/>
        <v>0.69</v>
      </c>
      <c r="V66" s="20"/>
      <c r="W66" s="20"/>
      <c r="X66" s="20"/>
      <c r="Y66" s="20"/>
      <c r="Z66" s="20"/>
      <c r="AA66" s="20"/>
      <c r="AB66" s="20"/>
      <c r="AC66" s="20"/>
      <c r="AD66" s="20"/>
      <c r="AE66" s="20" t="s">
        <v>67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outlineLevel="1" x14ac:dyDescent="0.25">
      <c r="A67" s="21">
        <v>50</v>
      </c>
      <c r="B67" s="27" t="s">
        <v>170</v>
      </c>
      <c r="C67" s="54" t="s">
        <v>171</v>
      </c>
      <c r="D67" s="29" t="s">
        <v>144</v>
      </c>
      <c r="E67" s="35">
        <v>19</v>
      </c>
      <c r="F67" s="37"/>
      <c r="G67" s="37"/>
      <c r="H67" s="37">
        <v>90.42</v>
      </c>
      <c r="I67" s="37">
        <f t="shared" si="24"/>
        <v>1717.98</v>
      </c>
      <c r="J67" s="37">
        <v>300.58</v>
      </c>
      <c r="K67" s="37">
        <f t="shared" si="25"/>
        <v>5711.02</v>
      </c>
      <c r="L67" s="37">
        <v>0</v>
      </c>
      <c r="M67" s="37">
        <f t="shared" si="26"/>
        <v>0</v>
      </c>
      <c r="N67" s="30">
        <v>3.0799999999999998E-3</v>
      </c>
      <c r="O67" s="30">
        <f t="shared" si="27"/>
        <v>5.8520000000000003E-2</v>
      </c>
      <c r="P67" s="30">
        <v>0</v>
      </c>
      <c r="Q67" s="30">
        <f t="shared" si="28"/>
        <v>0</v>
      </c>
      <c r="R67" s="30"/>
      <c r="S67" s="30"/>
      <c r="T67" s="31">
        <v>0.57499999999999996</v>
      </c>
      <c r="U67" s="30">
        <f t="shared" si="29"/>
        <v>10.93</v>
      </c>
      <c r="V67" s="20"/>
      <c r="W67" s="20"/>
      <c r="X67" s="20"/>
      <c r="Y67" s="20"/>
      <c r="Z67" s="20"/>
      <c r="AA67" s="20"/>
      <c r="AB67" s="20"/>
      <c r="AC67" s="20"/>
      <c r="AD67" s="20"/>
      <c r="AE67" s="20" t="s">
        <v>67</v>
      </c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</row>
    <row r="68" spans="1:60" outlineLevel="1" x14ac:dyDescent="0.25">
      <c r="A68" s="21">
        <v>51</v>
      </c>
      <c r="B68" s="27" t="s">
        <v>172</v>
      </c>
      <c r="C68" s="54" t="s">
        <v>173</v>
      </c>
      <c r="D68" s="29" t="s">
        <v>144</v>
      </c>
      <c r="E68" s="35">
        <v>25</v>
      </c>
      <c r="F68" s="37"/>
      <c r="G68" s="37"/>
      <c r="H68" s="37">
        <v>90.11</v>
      </c>
      <c r="I68" s="37">
        <f t="shared" si="24"/>
        <v>2252.75</v>
      </c>
      <c r="J68" s="37">
        <v>278.89</v>
      </c>
      <c r="K68" s="37">
        <f t="shared" si="25"/>
        <v>6972.25</v>
      </c>
      <c r="L68" s="37">
        <v>0</v>
      </c>
      <c r="M68" s="37">
        <f t="shared" si="26"/>
        <v>0</v>
      </c>
      <c r="N68" s="30">
        <v>2.63E-3</v>
      </c>
      <c r="O68" s="30">
        <f t="shared" si="27"/>
        <v>6.5750000000000003E-2</v>
      </c>
      <c r="P68" s="30">
        <v>0</v>
      </c>
      <c r="Q68" s="30">
        <f t="shared" si="28"/>
        <v>0</v>
      </c>
      <c r="R68" s="30"/>
      <c r="S68" s="30"/>
      <c r="T68" s="31">
        <v>0.54305000000000003</v>
      </c>
      <c r="U68" s="30">
        <f t="shared" si="29"/>
        <v>13.58</v>
      </c>
      <c r="V68" s="20"/>
      <c r="W68" s="20"/>
      <c r="X68" s="20"/>
      <c r="Y68" s="20"/>
      <c r="Z68" s="20"/>
      <c r="AA68" s="20"/>
      <c r="AB68" s="20"/>
      <c r="AC68" s="20"/>
      <c r="AD68" s="20"/>
      <c r="AE68" s="20" t="s">
        <v>67</v>
      </c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</row>
    <row r="69" spans="1:60" outlineLevel="1" x14ac:dyDescent="0.25">
      <c r="A69" s="21">
        <v>52</v>
      </c>
      <c r="B69" s="27" t="s">
        <v>174</v>
      </c>
      <c r="C69" s="54" t="s">
        <v>175</v>
      </c>
      <c r="D69" s="29" t="s">
        <v>144</v>
      </c>
      <c r="E69" s="35">
        <v>19</v>
      </c>
      <c r="F69" s="37"/>
      <c r="G69" s="37"/>
      <c r="H69" s="37">
        <v>87.93</v>
      </c>
      <c r="I69" s="37">
        <f t="shared" si="24"/>
        <v>1670.67</v>
      </c>
      <c r="J69" s="37">
        <v>278.57</v>
      </c>
      <c r="K69" s="37">
        <f t="shared" si="25"/>
        <v>5292.83</v>
      </c>
      <c r="L69" s="37">
        <v>0</v>
      </c>
      <c r="M69" s="37">
        <f t="shared" si="26"/>
        <v>0</v>
      </c>
      <c r="N69" s="30">
        <v>3.31E-3</v>
      </c>
      <c r="O69" s="30">
        <f t="shared" si="27"/>
        <v>6.2890000000000001E-2</v>
      </c>
      <c r="P69" s="30">
        <v>0</v>
      </c>
      <c r="Q69" s="30">
        <f t="shared" si="28"/>
        <v>0</v>
      </c>
      <c r="R69" s="30"/>
      <c r="S69" s="30"/>
      <c r="T69" s="31">
        <v>0.5806</v>
      </c>
      <c r="U69" s="30">
        <f t="shared" si="29"/>
        <v>11.03</v>
      </c>
      <c r="V69" s="20"/>
      <c r="W69" s="20"/>
      <c r="X69" s="20"/>
      <c r="Y69" s="20"/>
      <c r="Z69" s="20"/>
      <c r="AA69" s="20"/>
      <c r="AB69" s="20"/>
      <c r="AC69" s="20"/>
      <c r="AD69" s="20"/>
      <c r="AE69" s="20" t="s">
        <v>67</v>
      </c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</row>
    <row r="70" spans="1:60" outlineLevel="1" x14ac:dyDescent="0.25">
      <c r="A70" s="21">
        <v>53</v>
      </c>
      <c r="B70" s="27" t="s">
        <v>176</v>
      </c>
      <c r="C70" s="54" t="s">
        <v>177</v>
      </c>
      <c r="D70" s="29" t="s">
        <v>80</v>
      </c>
      <c r="E70" s="35">
        <v>22</v>
      </c>
      <c r="F70" s="37"/>
      <c r="G70" s="37"/>
      <c r="H70" s="37">
        <v>461.62</v>
      </c>
      <c r="I70" s="37">
        <f t="shared" si="24"/>
        <v>10155.64</v>
      </c>
      <c r="J70" s="37">
        <v>699.38</v>
      </c>
      <c r="K70" s="37">
        <f t="shared" si="25"/>
        <v>15386.36</v>
      </c>
      <c r="L70" s="37">
        <v>0</v>
      </c>
      <c r="M70" s="37">
        <f t="shared" si="26"/>
        <v>0</v>
      </c>
      <c r="N70" s="30">
        <v>5.2199999999999998E-3</v>
      </c>
      <c r="O70" s="30">
        <f t="shared" si="27"/>
        <v>0.11484</v>
      </c>
      <c r="P70" s="30">
        <v>0</v>
      </c>
      <c r="Q70" s="30">
        <f t="shared" si="28"/>
        <v>0</v>
      </c>
      <c r="R70" s="30"/>
      <c r="S70" s="30"/>
      <c r="T70" s="31">
        <v>1.2524999999999999</v>
      </c>
      <c r="U70" s="30">
        <f t="shared" si="29"/>
        <v>27.56</v>
      </c>
      <c r="V70" s="20"/>
      <c r="W70" s="20"/>
      <c r="X70" s="20"/>
      <c r="Y70" s="20"/>
      <c r="Z70" s="20"/>
      <c r="AA70" s="20"/>
      <c r="AB70" s="20"/>
      <c r="AC70" s="20"/>
      <c r="AD70" s="20"/>
      <c r="AE70" s="20" t="s">
        <v>67</v>
      </c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outlineLevel="1" x14ac:dyDescent="0.25">
      <c r="A71" s="21">
        <v>54</v>
      </c>
      <c r="B71" s="27" t="s">
        <v>178</v>
      </c>
      <c r="C71" s="54" t="s">
        <v>179</v>
      </c>
      <c r="D71" s="29" t="s">
        <v>117</v>
      </c>
      <c r="E71" s="35">
        <v>2</v>
      </c>
      <c r="F71" s="37"/>
      <c r="G71" s="37"/>
      <c r="H71" s="37">
        <v>265.31</v>
      </c>
      <c r="I71" s="37">
        <f t="shared" si="24"/>
        <v>530.62</v>
      </c>
      <c r="J71" s="37">
        <v>2984.69</v>
      </c>
      <c r="K71" s="37">
        <f t="shared" si="25"/>
        <v>5969.38</v>
      </c>
      <c r="L71" s="37">
        <v>0</v>
      </c>
      <c r="M71" s="37">
        <f t="shared" si="26"/>
        <v>0</v>
      </c>
      <c r="N71" s="30">
        <v>1.8870000000000001E-2</v>
      </c>
      <c r="O71" s="30">
        <f t="shared" si="27"/>
        <v>3.7740000000000003E-2</v>
      </c>
      <c r="P71" s="30">
        <v>0</v>
      </c>
      <c r="Q71" s="30">
        <f t="shared" si="28"/>
        <v>0</v>
      </c>
      <c r="R71" s="30"/>
      <c r="S71" s="30"/>
      <c r="T71" s="31">
        <v>1.4632499999999999</v>
      </c>
      <c r="U71" s="30">
        <f t="shared" si="29"/>
        <v>2.93</v>
      </c>
      <c r="V71" s="20"/>
      <c r="W71" s="20"/>
      <c r="X71" s="20"/>
      <c r="Y71" s="20"/>
      <c r="Z71" s="20"/>
      <c r="AA71" s="20"/>
      <c r="AB71" s="20"/>
      <c r="AC71" s="20"/>
      <c r="AD71" s="20"/>
      <c r="AE71" s="20" t="s">
        <v>67</v>
      </c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outlineLevel="1" x14ac:dyDescent="0.25">
      <c r="A72" s="21">
        <v>55</v>
      </c>
      <c r="B72" s="27" t="s">
        <v>180</v>
      </c>
      <c r="C72" s="54" t="s">
        <v>181</v>
      </c>
      <c r="D72" s="29" t="s">
        <v>85</v>
      </c>
      <c r="E72" s="35">
        <v>0.35</v>
      </c>
      <c r="F72" s="37"/>
      <c r="G72" s="37"/>
      <c r="H72" s="37">
        <v>0</v>
      </c>
      <c r="I72" s="37">
        <f t="shared" si="24"/>
        <v>0</v>
      </c>
      <c r="J72" s="37">
        <v>1934</v>
      </c>
      <c r="K72" s="37">
        <f t="shared" si="25"/>
        <v>676.9</v>
      </c>
      <c r="L72" s="37">
        <v>0</v>
      </c>
      <c r="M72" s="37">
        <f t="shared" si="26"/>
        <v>0</v>
      </c>
      <c r="N72" s="30">
        <v>0</v>
      </c>
      <c r="O72" s="30">
        <f t="shared" si="27"/>
        <v>0</v>
      </c>
      <c r="P72" s="30">
        <v>0</v>
      </c>
      <c r="Q72" s="30">
        <f t="shared" si="28"/>
        <v>0</v>
      </c>
      <c r="R72" s="30"/>
      <c r="S72" s="30"/>
      <c r="T72" s="31">
        <v>4.82</v>
      </c>
      <c r="U72" s="30">
        <f t="shared" si="29"/>
        <v>1.69</v>
      </c>
      <c r="V72" s="20"/>
      <c r="W72" s="20"/>
      <c r="X72" s="20"/>
      <c r="Y72" s="20"/>
      <c r="Z72" s="20"/>
      <c r="AA72" s="20"/>
      <c r="AB72" s="20"/>
      <c r="AC72" s="20"/>
      <c r="AD72" s="20"/>
      <c r="AE72" s="20" t="s">
        <v>67</v>
      </c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x14ac:dyDescent="0.25">
      <c r="A73" s="22" t="s">
        <v>62</v>
      </c>
      <c r="B73" s="28" t="s">
        <v>32</v>
      </c>
      <c r="C73" s="55" t="s">
        <v>33</v>
      </c>
      <c r="D73" s="32"/>
      <c r="E73" s="36"/>
      <c r="F73" s="38"/>
      <c r="G73" s="38"/>
      <c r="H73" s="38"/>
      <c r="I73" s="38">
        <f>SUM(I74:I79)</f>
        <v>44705.34</v>
      </c>
      <c r="J73" s="38"/>
      <c r="K73" s="38">
        <f>SUM(K74:K79)</f>
        <v>31299.040000000001</v>
      </c>
      <c r="L73" s="38"/>
      <c r="M73" s="38">
        <f>SUM(M74:M79)</f>
        <v>0</v>
      </c>
      <c r="N73" s="33"/>
      <c r="O73" s="33">
        <f>SUM(O74:O79)</f>
        <v>3.5491400000000004</v>
      </c>
      <c r="P73" s="33"/>
      <c r="Q73" s="33">
        <f>SUM(Q74:Q79)</f>
        <v>4.0319399999999996</v>
      </c>
      <c r="R73" s="33"/>
      <c r="S73" s="33"/>
      <c r="T73" s="34"/>
      <c r="U73" s="33">
        <f>SUM(U74:U79)</f>
        <v>64.78</v>
      </c>
      <c r="AE73" t="s">
        <v>63</v>
      </c>
    </row>
    <row r="74" spans="1:60" outlineLevel="1" x14ac:dyDescent="0.25">
      <c r="A74" s="21">
        <v>56</v>
      </c>
      <c r="B74" s="27" t="s">
        <v>182</v>
      </c>
      <c r="C74" s="54" t="s">
        <v>183</v>
      </c>
      <c r="D74" s="29" t="s">
        <v>80</v>
      </c>
      <c r="E74" s="35">
        <v>94</v>
      </c>
      <c r="F74" s="37"/>
      <c r="G74" s="37"/>
      <c r="H74" s="37">
        <v>0</v>
      </c>
      <c r="I74" s="37">
        <f t="shared" ref="I74:I79" si="30">ROUND(E74*H74,2)</f>
        <v>0</v>
      </c>
      <c r="J74" s="37">
        <v>65.900000000000006</v>
      </c>
      <c r="K74" s="37">
        <f t="shared" ref="K74:K79" si="31">ROUND(E74*J74,2)</f>
        <v>6194.6</v>
      </c>
      <c r="L74" s="37">
        <v>0</v>
      </c>
      <c r="M74" s="37">
        <f t="shared" ref="M74:M79" si="32">G74*(1+L74/100)</f>
        <v>0</v>
      </c>
      <c r="N74" s="30">
        <v>0</v>
      </c>
      <c r="O74" s="30">
        <f t="shared" ref="O74:O79" si="33">ROUND(E74*N74,5)</f>
        <v>0</v>
      </c>
      <c r="P74" s="30">
        <v>4.2000000000000003E-2</v>
      </c>
      <c r="Q74" s="30">
        <f t="shared" ref="Q74:Q79" si="34">ROUND(E74*P74,5)</f>
        <v>3.948</v>
      </c>
      <c r="R74" s="30"/>
      <c r="S74" s="30"/>
      <c r="T74" s="31">
        <v>0.14199999999999999</v>
      </c>
      <c r="U74" s="30">
        <f t="shared" ref="U74:U79" si="35">ROUND(E74*T74,2)</f>
        <v>13.35</v>
      </c>
      <c r="V74" s="20"/>
      <c r="W74" s="20"/>
      <c r="X74" s="20"/>
      <c r="Y74" s="20"/>
      <c r="Z74" s="20"/>
      <c r="AA74" s="20"/>
      <c r="AB74" s="20"/>
      <c r="AC74" s="20"/>
      <c r="AD74" s="20"/>
      <c r="AE74" s="20" t="s">
        <v>67</v>
      </c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</row>
    <row r="75" spans="1:60" outlineLevel="1" x14ac:dyDescent="0.25">
      <c r="A75" s="21">
        <v>57</v>
      </c>
      <c r="B75" s="27" t="s">
        <v>184</v>
      </c>
      <c r="C75" s="54" t="s">
        <v>185</v>
      </c>
      <c r="D75" s="29" t="s">
        <v>144</v>
      </c>
      <c r="E75" s="35">
        <v>9.4</v>
      </c>
      <c r="F75" s="37"/>
      <c r="G75" s="37"/>
      <c r="H75" s="37">
        <v>0</v>
      </c>
      <c r="I75" s="37">
        <f t="shared" si="30"/>
        <v>0</v>
      </c>
      <c r="J75" s="37">
        <v>35.200000000000003</v>
      </c>
      <c r="K75" s="37">
        <f t="shared" si="31"/>
        <v>330.88</v>
      </c>
      <c r="L75" s="37">
        <v>0</v>
      </c>
      <c r="M75" s="37">
        <f t="shared" si="32"/>
        <v>0</v>
      </c>
      <c r="N75" s="30">
        <v>0</v>
      </c>
      <c r="O75" s="30">
        <f t="shared" si="33"/>
        <v>0</v>
      </c>
      <c r="P75" s="30">
        <v>8.9300000000000004E-3</v>
      </c>
      <c r="Q75" s="30">
        <f t="shared" si="34"/>
        <v>8.3940000000000001E-2</v>
      </c>
      <c r="R75" s="30"/>
      <c r="S75" s="30"/>
      <c r="T75" s="31">
        <v>7.5999999999999998E-2</v>
      </c>
      <c r="U75" s="30">
        <f t="shared" si="35"/>
        <v>0.71</v>
      </c>
      <c r="V75" s="20"/>
      <c r="W75" s="20"/>
      <c r="X75" s="20"/>
      <c r="Y75" s="20"/>
      <c r="Z75" s="20"/>
      <c r="AA75" s="20"/>
      <c r="AB75" s="20"/>
      <c r="AC75" s="20"/>
      <c r="AD75" s="20"/>
      <c r="AE75" s="20" t="s">
        <v>67</v>
      </c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</row>
    <row r="76" spans="1:60" outlineLevel="1" x14ac:dyDescent="0.25">
      <c r="A76" s="21">
        <v>58</v>
      </c>
      <c r="B76" s="27" t="s">
        <v>186</v>
      </c>
      <c r="C76" s="54" t="s">
        <v>187</v>
      </c>
      <c r="D76" s="29" t="s">
        <v>80</v>
      </c>
      <c r="E76" s="35">
        <v>80</v>
      </c>
      <c r="F76" s="37"/>
      <c r="G76" s="37"/>
      <c r="H76" s="37">
        <v>373.73</v>
      </c>
      <c r="I76" s="37">
        <f t="shared" si="30"/>
        <v>29898.400000000001</v>
      </c>
      <c r="J76" s="37">
        <v>171.26999999999998</v>
      </c>
      <c r="K76" s="37">
        <f t="shared" si="31"/>
        <v>13701.6</v>
      </c>
      <c r="L76" s="37">
        <v>0</v>
      </c>
      <c r="M76" s="37">
        <f t="shared" si="32"/>
        <v>0</v>
      </c>
      <c r="N76" s="30">
        <v>4.3119999999999999E-2</v>
      </c>
      <c r="O76" s="30">
        <f t="shared" si="33"/>
        <v>3.4496000000000002</v>
      </c>
      <c r="P76" s="30">
        <v>0</v>
      </c>
      <c r="Q76" s="30">
        <f t="shared" si="34"/>
        <v>0</v>
      </c>
      <c r="R76" s="30"/>
      <c r="S76" s="30"/>
      <c r="T76" s="31">
        <v>0.373</v>
      </c>
      <c r="U76" s="30">
        <f t="shared" si="35"/>
        <v>29.84</v>
      </c>
      <c r="V76" s="20"/>
      <c r="W76" s="20"/>
      <c r="X76" s="20"/>
      <c r="Y76" s="20"/>
      <c r="Z76" s="20"/>
      <c r="AA76" s="20"/>
      <c r="AB76" s="20"/>
      <c r="AC76" s="20"/>
      <c r="AD76" s="20"/>
      <c r="AE76" s="20" t="s">
        <v>67</v>
      </c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</row>
    <row r="77" spans="1:60" ht="20.399999999999999" outlineLevel="1" x14ac:dyDescent="0.25">
      <c r="A77" s="21">
        <v>59</v>
      </c>
      <c r="B77" s="27" t="s">
        <v>188</v>
      </c>
      <c r="C77" s="54" t="s">
        <v>189</v>
      </c>
      <c r="D77" s="29" t="s">
        <v>144</v>
      </c>
      <c r="E77" s="35">
        <v>9.8000000000000007</v>
      </c>
      <c r="F77" s="37"/>
      <c r="G77" s="37"/>
      <c r="H77" s="37">
        <v>1281.07</v>
      </c>
      <c r="I77" s="37">
        <f t="shared" si="30"/>
        <v>12554.49</v>
      </c>
      <c r="J77" s="37">
        <v>181.93000000000006</v>
      </c>
      <c r="K77" s="37">
        <f t="shared" si="31"/>
        <v>1782.91</v>
      </c>
      <c r="L77" s="37">
        <v>0</v>
      </c>
      <c r="M77" s="37">
        <f t="shared" si="32"/>
        <v>0</v>
      </c>
      <c r="N77" s="30">
        <v>8.8000000000000005E-3</v>
      </c>
      <c r="O77" s="30">
        <f t="shared" si="33"/>
        <v>8.6239999999999997E-2</v>
      </c>
      <c r="P77" s="30">
        <v>0</v>
      </c>
      <c r="Q77" s="30">
        <f t="shared" si="34"/>
        <v>0</v>
      </c>
      <c r="R77" s="30"/>
      <c r="S77" s="30"/>
      <c r="T77" s="31">
        <v>0.33</v>
      </c>
      <c r="U77" s="30">
        <f t="shared" si="35"/>
        <v>3.23</v>
      </c>
      <c r="V77" s="20"/>
      <c r="W77" s="20"/>
      <c r="X77" s="20"/>
      <c r="Y77" s="20"/>
      <c r="Z77" s="20"/>
      <c r="AA77" s="20"/>
      <c r="AB77" s="20"/>
      <c r="AC77" s="20"/>
      <c r="AD77" s="20"/>
      <c r="AE77" s="20" t="s">
        <v>67</v>
      </c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</row>
    <row r="78" spans="1:60" outlineLevel="1" x14ac:dyDescent="0.25">
      <c r="A78" s="21">
        <v>60</v>
      </c>
      <c r="B78" s="27" t="s">
        <v>190</v>
      </c>
      <c r="C78" s="54" t="s">
        <v>191</v>
      </c>
      <c r="D78" s="29" t="s">
        <v>85</v>
      </c>
      <c r="E78" s="35">
        <v>3.5</v>
      </c>
      <c r="F78" s="37"/>
      <c r="G78" s="37"/>
      <c r="H78" s="37">
        <v>0</v>
      </c>
      <c r="I78" s="37">
        <f t="shared" si="30"/>
        <v>0</v>
      </c>
      <c r="J78" s="37">
        <v>1118</v>
      </c>
      <c r="K78" s="37">
        <f t="shared" si="31"/>
        <v>3913</v>
      </c>
      <c r="L78" s="37">
        <v>0</v>
      </c>
      <c r="M78" s="37">
        <f t="shared" si="32"/>
        <v>0</v>
      </c>
      <c r="N78" s="30">
        <v>0</v>
      </c>
      <c r="O78" s="30">
        <f t="shared" si="33"/>
        <v>0</v>
      </c>
      <c r="P78" s="30">
        <v>0</v>
      </c>
      <c r="Q78" s="30">
        <f t="shared" si="34"/>
        <v>0</v>
      </c>
      <c r="R78" s="30"/>
      <c r="S78" s="30"/>
      <c r="T78" s="31">
        <v>2.3290000000000002</v>
      </c>
      <c r="U78" s="30">
        <f t="shared" si="35"/>
        <v>8.15</v>
      </c>
      <c r="V78" s="20"/>
      <c r="W78" s="20"/>
      <c r="X78" s="20"/>
      <c r="Y78" s="20"/>
      <c r="Z78" s="20"/>
      <c r="AA78" s="20"/>
      <c r="AB78" s="20"/>
      <c r="AC78" s="20"/>
      <c r="AD78" s="20"/>
      <c r="AE78" s="20" t="s">
        <v>67</v>
      </c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</row>
    <row r="79" spans="1:60" outlineLevel="1" x14ac:dyDescent="0.25">
      <c r="A79" s="21">
        <v>61</v>
      </c>
      <c r="B79" s="27" t="s">
        <v>192</v>
      </c>
      <c r="C79" s="54" t="s">
        <v>193</v>
      </c>
      <c r="D79" s="29" t="s">
        <v>80</v>
      </c>
      <c r="E79" s="35">
        <v>95</v>
      </c>
      <c r="F79" s="37"/>
      <c r="G79" s="37"/>
      <c r="H79" s="37">
        <v>23.71</v>
      </c>
      <c r="I79" s="37">
        <f t="shared" si="30"/>
        <v>2252.4499999999998</v>
      </c>
      <c r="J79" s="37">
        <v>56.589999999999996</v>
      </c>
      <c r="K79" s="37">
        <f t="shared" si="31"/>
        <v>5376.05</v>
      </c>
      <c r="L79" s="37">
        <v>0</v>
      </c>
      <c r="M79" s="37">
        <f t="shared" si="32"/>
        <v>0</v>
      </c>
      <c r="N79" s="30">
        <v>1.3999999999999999E-4</v>
      </c>
      <c r="O79" s="30">
        <f t="shared" si="33"/>
        <v>1.3299999999999999E-2</v>
      </c>
      <c r="P79" s="30">
        <v>0</v>
      </c>
      <c r="Q79" s="30">
        <f t="shared" si="34"/>
        <v>0</v>
      </c>
      <c r="R79" s="30"/>
      <c r="S79" s="30"/>
      <c r="T79" s="31">
        <v>0.1</v>
      </c>
      <c r="U79" s="30">
        <f t="shared" si="35"/>
        <v>9.5</v>
      </c>
      <c r="V79" s="20"/>
      <c r="W79" s="20"/>
      <c r="X79" s="20"/>
      <c r="Y79" s="20"/>
      <c r="Z79" s="20"/>
      <c r="AA79" s="20"/>
      <c r="AB79" s="20"/>
      <c r="AC79" s="20"/>
      <c r="AD79" s="20"/>
      <c r="AE79" s="20" t="s">
        <v>67</v>
      </c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</row>
    <row r="80" spans="1:60" x14ac:dyDescent="0.25">
      <c r="A80" s="22" t="s">
        <v>62</v>
      </c>
      <c r="B80" s="28" t="s">
        <v>34</v>
      </c>
      <c r="C80" s="55" t="s">
        <v>35</v>
      </c>
      <c r="D80" s="32"/>
      <c r="E80" s="36"/>
      <c r="F80" s="38"/>
      <c r="G80" s="38"/>
      <c r="H80" s="38"/>
      <c r="I80" s="38">
        <f>SUM(I81:I82)</f>
        <v>10449.4</v>
      </c>
      <c r="J80" s="38"/>
      <c r="K80" s="38">
        <f>SUM(K81:K82)</f>
        <v>17364.899999999998</v>
      </c>
      <c r="L80" s="38"/>
      <c r="M80" s="38">
        <f>SUM(M81:M82)</f>
        <v>0</v>
      </c>
      <c r="N80" s="33"/>
      <c r="O80" s="33">
        <f>SUM(O81:O82)</f>
        <v>0.27300000000000002</v>
      </c>
      <c r="P80" s="33"/>
      <c r="Q80" s="33">
        <f>SUM(Q81:Q82)</f>
        <v>0</v>
      </c>
      <c r="R80" s="33"/>
      <c r="S80" s="33"/>
      <c r="T80" s="34"/>
      <c r="U80" s="33">
        <f>SUM(U81:U82)</f>
        <v>23.66</v>
      </c>
      <c r="AE80" t="s">
        <v>63</v>
      </c>
    </row>
    <row r="81" spans="1:60" outlineLevel="1" x14ac:dyDescent="0.25">
      <c r="A81" s="21">
        <v>62</v>
      </c>
      <c r="B81" s="27" t="s">
        <v>194</v>
      </c>
      <c r="C81" s="54" t="s">
        <v>195</v>
      </c>
      <c r="D81" s="29" t="s">
        <v>196</v>
      </c>
      <c r="E81" s="35">
        <v>260</v>
      </c>
      <c r="F81" s="37"/>
      <c r="G81" s="37"/>
      <c r="H81" s="37">
        <v>40.19</v>
      </c>
      <c r="I81" s="37">
        <f>ROUND(E81*H81,2)</f>
        <v>10449.4</v>
      </c>
      <c r="J81" s="37">
        <v>65.31</v>
      </c>
      <c r="K81" s="37">
        <f>ROUND(E81*J81,2)</f>
        <v>16980.599999999999</v>
      </c>
      <c r="L81" s="37">
        <v>0</v>
      </c>
      <c r="M81" s="37">
        <f>G81*(1+L81/100)</f>
        <v>0</v>
      </c>
      <c r="N81" s="30">
        <v>1.0499999999999999E-3</v>
      </c>
      <c r="O81" s="30">
        <f>ROUND(E81*N81,5)</f>
        <v>0.27300000000000002</v>
      </c>
      <c r="P81" s="30">
        <v>0</v>
      </c>
      <c r="Q81" s="30">
        <f>ROUND(E81*P81,5)</f>
        <v>0</v>
      </c>
      <c r="R81" s="30"/>
      <c r="S81" s="30"/>
      <c r="T81" s="31">
        <v>8.7160000000000001E-2</v>
      </c>
      <c r="U81" s="30">
        <f>ROUND(E81*T81,2)</f>
        <v>22.66</v>
      </c>
      <c r="V81" s="20"/>
      <c r="W81" s="20"/>
      <c r="X81" s="20"/>
      <c r="Y81" s="20"/>
      <c r="Z81" s="20"/>
      <c r="AA81" s="20"/>
      <c r="AB81" s="20"/>
      <c r="AC81" s="20"/>
      <c r="AD81" s="20"/>
      <c r="AE81" s="20" t="s">
        <v>86</v>
      </c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</row>
    <row r="82" spans="1:60" outlineLevel="1" x14ac:dyDescent="0.25">
      <c r="A82" s="21">
        <v>63</v>
      </c>
      <c r="B82" s="27" t="s">
        <v>197</v>
      </c>
      <c r="C82" s="54" t="s">
        <v>198</v>
      </c>
      <c r="D82" s="29" t="s">
        <v>85</v>
      </c>
      <c r="E82" s="35">
        <v>0.3</v>
      </c>
      <c r="F82" s="37"/>
      <c r="G82" s="37"/>
      <c r="H82" s="37">
        <v>0</v>
      </c>
      <c r="I82" s="37">
        <f>ROUND(E82*H82,2)</f>
        <v>0</v>
      </c>
      <c r="J82" s="37">
        <v>1281</v>
      </c>
      <c r="K82" s="37">
        <f>ROUND(E82*J82,2)</f>
        <v>384.3</v>
      </c>
      <c r="L82" s="37">
        <v>0</v>
      </c>
      <c r="M82" s="37">
        <f>G82*(1+L82/100)</f>
        <v>0</v>
      </c>
      <c r="N82" s="30">
        <v>0</v>
      </c>
      <c r="O82" s="30">
        <f>ROUND(E82*N82,5)</f>
        <v>0</v>
      </c>
      <c r="P82" s="30">
        <v>0</v>
      </c>
      <c r="Q82" s="30">
        <f>ROUND(E82*P82,5)</f>
        <v>0</v>
      </c>
      <c r="R82" s="30"/>
      <c r="S82" s="30"/>
      <c r="T82" s="31">
        <v>3.327</v>
      </c>
      <c r="U82" s="30">
        <f>ROUND(E82*T82,2)</f>
        <v>1</v>
      </c>
      <c r="V82" s="20"/>
      <c r="W82" s="20"/>
      <c r="X82" s="20"/>
      <c r="Y82" s="20"/>
      <c r="Z82" s="20"/>
      <c r="AA82" s="20"/>
      <c r="AB82" s="20"/>
      <c r="AC82" s="20"/>
      <c r="AD82" s="20"/>
      <c r="AE82" s="20" t="s">
        <v>67</v>
      </c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</row>
    <row r="83" spans="1:60" x14ac:dyDescent="0.25">
      <c r="A83" s="22" t="s">
        <v>62</v>
      </c>
      <c r="B83" s="28" t="s">
        <v>36</v>
      </c>
      <c r="C83" s="55" t="s">
        <v>3</v>
      </c>
      <c r="D83" s="32"/>
      <c r="E83" s="36"/>
      <c r="F83" s="38"/>
      <c r="G83" s="38"/>
      <c r="H83" s="38"/>
      <c r="I83" s="38">
        <f>SUM(I84:I86)</f>
        <v>0</v>
      </c>
      <c r="J83" s="38"/>
      <c r="K83" s="38">
        <f>SUM(K84:K86)</f>
        <v>13500</v>
      </c>
      <c r="L83" s="38"/>
      <c r="M83" s="38">
        <f>SUM(M84:M86)</f>
        <v>0</v>
      </c>
      <c r="N83" s="33"/>
      <c r="O83" s="33">
        <f>SUM(O84:O86)</f>
        <v>0</v>
      </c>
      <c r="P83" s="33"/>
      <c r="Q83" s="33">
        <f>SUM(Q84:Q86)</f>
        <v>0</v>
      </c>
      <c r="R83" s="33"/>
      <c r="S83" s="33"/>
      <c r="T83" s="34"/>
      <c r="U83" s="33">
        <f>SUM(U84:U86)</f>
        <v>0</v>
      </c>
      <c r="AE83" t="s">
        <v>63</v>
      </c>
    </row>
    <row r="84" spans="1:60" outlineLevel="1" x14ac:dyDescent="0.25">
      <c r="A84" s="21">
        <v>64</v>
      </c>
      <c r="B84" s="27" t="s">
        <v>199</v>
      </c>
      <c r="C84" s="54" t="s">
        <v>200</v>
      </c>
      <c r="D84" s="29" t="s">
        <v>201</v>
      </c>
      <c r="E84" s="35">
        <v>1</v>
      </c>
      <c r="F84" s="37"/>
      <c r="G84" s="37"/>
      <c r="H84" s="37">
        <v>0</v>
      </c>
      <c r="I84" s="37">
        <f>ROUND(E84*H84,2)</f>
        <v>0</v>
      </c>
      <c r="J84" s="37">
        <v>4500</v>
      </c>
      <c r="K84" s="37">
        <f>ROUND(E84*J84,2)</f>
        <v>4500</v>
      </c>
      <c r="L84" s="37">
        <v>0</v>
      </c>
      <c r="M84" s="37">
        <f>G84*(1+L84/100)</f>
        <v>0</v>
      </c>
      <c r="N84" s="30">
        <v>0</v>
      </c>
      <c r="O84" s="30">
        <f>ROUND(E84*N84,5)</f>
        <v>0</v>
      </c>
      <c r="P84" s="30">
        <v>0</v>
      </c>
      <c r="Q84" s="30">
        <f>ROUND(E84*P84,5)</f>
        <v>0</v>
      </c>
      <c r="R84" s="30"/>
      <c r="S84" s="30"/>
      <c r="T84" s="31">
        <v>0</v>
      </c>
      <c r="U84" s="30">
        <f>ROUND(E84*T84,2)</f>
        <v>0</v>
      </c>
      <c r="V84" s="20"/>
      <c r="W84" s="20"/>
      <c r="X84" s="20"/>
      <c r="Y84" s="20"/>
      <c r="Z84" s="20"/>
      <c r="AA84" s="20"/>
      <c r="AB84" s="20"/>
      <c r="AC84" s="20"/>
      <c r="AD84" s="20"/>
      <c r="AE84" s="20" t="s">
        <v>67</v>
      </c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</row>
    <row r="85" spans="1:60" outlineLevel="1" x14ac:dyDescent="0.25">
      <c r="A85" s="21">
        <v>65</v>
      </c>
      <c r="B85" s="27" t="s">
        <v>202</v>
      </c>
      <c r="C85" s="54" t="s">
        <v>203</v>
      </c>
      <c r="D85" s="29" t="s">
        <v>201</v>
      </c>
      <c r="E85" s="35">
        <v>1</v>
      </c>
      <c r="F85" s="37"/>
      <c r="G85" s="37"/>
      <c r="H85" s="37">
        <v>0</v>
      </c>
      <c r="I85" s="37">
        <f>ROUND(E85*H85,2)</f>
        <v>0</v>
      </c>
      <c r="J85" s="37">
        <v>6500</v>
      </c>
      <c r="K85" s="37">
        <f>ROUND(E85*J85,2)</f>
        <v>6500</v>
      </c>
      <c r="L85" s="37">
        <v>0</v>
      </c>
      <c r="M85" s="37">
        <f>G85*(1+L85/100)</f>
        <v>0</v>
      </c>
      <c r="N85" s="30">
        <v>0</v>
      </c>
      <c r="O85" s="30">
        <f>ROUND(E85*N85,5)</f>
        <v>0</v>
      </c>
      <c r="P85" s="30">
        <v>0</v>
      </c>
      <c r="Q85" s="30">
        <f>ROUND(E85*P85,5)</f>
        <v>0</v>
      </c>
      <c r="R85" s="30"/>
      <c r="S85" s="30"/>
      <c r="T85" s="31">
        <v>0</v>
      </c>
      <c r="U85" s="30">
        <f>ROUND(E85*T85,2)</f>
        <v>0</v>
      </c>
      <c r="V85" s="20"/>
      <c r="W85" s="20"/>
      <c r="X85" s="20"/>
      <c r="Y85" s="20"/>
      <c r="Z85" s="20"/>
      <c r="AA85" s="20"/>
      <c r="AB85" s="20"/>
      <c r="AC85" s="20"/>
      <c r="AD85" s="20"/>
      <c r="AE85" s="20" t="s">
        <v>67</v>
      </c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</row>
    <row r="86" spans="1:60" outlineLevel="1" x14ac:dyDescent="0.25">
      <c r="A86" s="47">
        <v>66</v>
      </c>
      <c r="B86" s="48" t="s">
        <v>204</v>
      </c>
      <c r="C86" s="56" t="s">
        <v>205</v>
      </c>
      <c r="D86" s="49" t="s">
        <v>201</v>
      </c>
      <c r="E86" s="50">
        <v>1</v>
      </c>
      <c r="F86" s="51"/>
      <c r="G86" s="51"/>
      <c r="H86" s="51">
        <v>0</v>
      </c>
      <c r="I86" s="51">
        <f>ROUND(E86*H86,2)</f>
        <v>0</v>
      </c>
      <c r="J86" s="51">
        <v>2500</v>
      </c>
      <c r="K86" s="51">
        <f>ROUND(E86*J86,2)</f>
        <v>2500</v>
      </c>
      <c r="L86" s="51">
        <v>0</v>
      </c>
      <c r="M86" s="51">
        <f>G86*(1+L86/100)</f>
        <v>0</v>
      </c>
      <c r="N86" s="52">
        <v>0</v>
      </c>
      <c r="O86" s="52">
        <f>ROUND(E86*N86,5)</f>
        <v>0</v>
      </c>
      <c r="P86" s="52">
        <v>0</v>
      </c>
      <c r="Q86" s="52">
        <f>ROUND(E86*P86,5)</f>
        <v>0</v>
      </c>
      <c r="R86" s="52"/>
      <c r="S86" s="52"/>
      <c r="T86" s="53">
        <v>0</v>
      </c>
      <c r="U86" s="52">
        <f>ROUND(E86*T86,2)</f>
        <v>0</v>
      </c>
      <c r="V86" s="20"/>
      <c r="W86" s="20"/>
      <c r="X86" s="20"/>
      <c r="Y86" s="20"/>
      <c r="Z86" s="20"/>
      <c r="AA86" s="20"/>
      <c r="AB86" s="20"/>
      <c r="AC86" s="20"/>
      <c r="AD86" s="20"/>
      <c r="AE86" s="20" t="s">
        <v>67</v>
      </c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</row>
    <row r="87" spans="1:60" x14ac:dyDescent="0.25">
      <c r="A87" s="1"/>
      <c r="B87" s="2" t="s">
        <v>206</v>
      </c>
      <c r="C87" s="57" t="s">
        <v>206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AC87">
        <v>15</v>
      </c>
      <c r="AD87">
        <v>21</v>
      </c>
    </row>
    <row r="88" spans="1:60" x14ac:dyDescent="0.25">
      <c r="C88" s="58"/>
      <c r="AE88" t="s">
        <v>207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Rozpočet</vt:lpstr>
      <vt:lpstr>Rozpočet!Print_Area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Pagac, Martin</cp:lastModifiedBy>
  <cp:lastPrinted>2014-02-28T09:52:57Z</cp:lastPrinted>
  <dcterms:created xsi:type="dcterms:W3CDTF">2009-04-08T07:15:50Z</dcterms:created>
  <dcterms:modified xsi:type="dcterms:W3CDTF">2019-08-11T10:40:14Z</dcterms:modified>
</cp:coreProperties>
</file>