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ocha\"/>
    </mc:Choice>
  </mc:AlternateContent>
  <bookViews>
    <workbookView xWindow="360" yWindow="270" windowWidth="18735" windowHeight="12210"/>
  </bookViews>
  <sheets>
    <sheet name="Stavba" sheetId="1" r:id="rId1"/>
    <sheet name="VzorPolozky" sheetId="10" state="hidden" r:id="rId2"/>
    <sheet name="1 1 Pol" sheetId="11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 1 Pol'!$A$1:$S$48</definedName>
    <definedName name="_xlnm.Print_Area" localSheetId="0">Stavba!$A$1:$J$62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1" l="1"/>
  <c r="G7" i="11" s="1"/>
  <c r="I8" i="11"/>
  <c r="I7" i="11" s="1"/>
  <c r="K8" i="11"/>
  <c r="K7" i="11" s="1"/>
  <c r="O8" i="11"/>
  <c r="O7" i="11" s="1"/>
  <c r="Q8" i="11"/>
  <c r="Q7" i="11" s="1"/>
  <c r="G10" i="11"/>
  <c r="G9" i="11" s="1"/>
  <c r="I10" i="11"/>
  <c r="I9" i="11" s="1"/>
  <c r="K10" i="11"/>
  <c r="K9" i="11" s="1"/>
  <c r="O10" i="11"/>
  <c r="O9" i="11" s="1"/>
  <c r="Q10" i="11"/>
  <c r="Q9" i="11" s="1"/>
  <c r="G12" i="11"/>
  <c r="G11" i="11" s="1"/>
  <c r="I12" i="11"/>
  <c r="I11" i="11" s="1"/>
  <c r="K12" i="11"/>
  <c r="K11" i="11" s="1"/>
  <c r="O12" i="11"/>
  <c r="O11" i="11" s="1"/>
  <c r="Q12" i="11"/>
  <c r="Q11" i="11" s="1"/>
  <c r="G14" i="11"/>
  <c r="I14" i="11"/>
  <c r="I13" i="11" s="1"/>
  <c r="K14" i="11"/>
  <c r="O14" i="11"/>
  <c r="Q14" i="11"/>
  <c r="G15" i="11"/>
  <c r="M15" i="11" s="1"/>
  <c r="I15" i="11"/>
  <c r="K15" i="11"/>
  <c r="K13" i="11" s="1"/>
  <c r="O15" i="11"/>
  <c r="Q15" i="11"/>
  <c r="G17" i="11"/>
  <c r="M17" i="11" s="1"/>
  <c r="I17" i="11"/>
  <c r="K17" i="11"/>
  <c r="K16" i="11" s="1"/>
  <c r="O17" i="11"/>
  <c r="Q17" i="11"/>
  <c r="G18" i="11"/>
  <c r="M18" i="11" s="1"/>
  <c r="I18" i="11"/>
  <c r="K18" i="11"/>
  <c r="O18" i="11"/>
  <c r="Q18" i="11"/>
  <c r="G19" i="11"/>
  <c r="M19" i="11" s="1"/>
  <c r="I19" i="11"/>
  <c r="K19" i="11"/>
  <c r="O19" i="11"/>
  <c r="Q19" i="11"/>
  <c r="G20" i="11"/>
  <c r="M20" i="11" s="1"/>
  <c r="I20" i="11"/>
  <c r="K20" i="11"/>
  <c r="O20" i="11"/>
  <c r="Q20" i="11"/>
  <c r="G21" i="11"/>
  <c r="M21" i="11" s="1"/>
  <c r="I21" i="11"/>
  <c r="K21" i="11"/>
  <c r="O21" i="11"/>
  <c r="Q21" i="11"/>
  <c r="G22" i="11"/>
  <c r="M22" i="11" s="1"/>
  <c r="I22" i="11"/>
  <c r="K22" i="11"/>
  <c r="O22" i="11"/>
  <c r="Q22" i="11"/>
  <c r="G24" i="11"/>
  <c r="I24" i="11"/>
  <c r="K24" i="11"/>
  <c r="O24" i="11"/>
  <c r="Q24" i="11"/>
  <c r="G25" i="11"/>
  <c r="M25" i="11" s="1"/>
  <c r="I25" i="11"/>
  <c r="K25" i="11"/>
  <c r="O25" i="11"/>
  <c r="Q25" i="11"/>
  <c r="G26" i="11"/>
  <c r="M26" i="11" s="1"/>
  <c r="I26" i="11"/>
  <c r="K26" i="11"/>
  <c r="O26" i="11"/>
  <c r="Q26" i="11"/>
  <c r="G28" i="11"/>
  <c r="I28" i="11"/>
  <c r="I27" i="11" s="1"/>
  <c r="K28" i="11"/>
  <c r="O28" i="11"/>
  <c r="O27" i="11" s="1"/>
  <c r="Q28" i="11"/>
  <c r="G29" i="11"/>
  <c r="M29" i="11" s="1"/>
  <c r="I29" i="11"/>
  <c r="K29" i="11"/>
  <c r="K27" i="11" s="1"/>
  <c r="O29" i="11"/>
  <c r="Q29" i="11"/>
  <c r="Q30" i="11"/>
  <c r="G31" i="11"/>
  <c r="M31" i="11" s="1"/>
  <c r="M30" i="11" s="1"/>
  <c r="I31" i="11"/>
  <c r="I30" i="11" s="1"/>
  <c r="K31" i="11"/>
  <c r="K30" i="11" s="1"/>
  <c r="O31" i="11"/>
  <c r="O30" i="11" s="1"/>
  <c r="Q31" i="11"/>
  <c r="O32" i="11"/>
  <c r="G33" i="11"/>
  <c r="M33" i="11" s="1"/>
  <c r="M32" i="11" s="1"/>
  <c r="I33" i="11"/>
  <c r="I32" i="11" s="1"/>
  <c r="K33" i="11"/>
  <c r="K32" i="11" s="1"/>
  <c r="O33" i="11"/>
  <c r="Q33" i="11"/>
  <c r="Q32" i="11" s="1"/>
  <c r="Q34" i="11"/>
  <c r="G35" i="11"/>
  <c r="M35" i="11" s="1"/>
  <c r="M34" i="11" s="1"/>
  <c r="I35" i="11"/>
  <c r="I34" i="11" s="1"/>
  <c r="K35" i="11"/>
  <c r="K34" i="11" s="1"/>
  <c r="O35" i="11"/>
  <c r="O34" i="11" s="1"/>
  <c r="Q35" i="11"/>
  <c r="O36" i="11"/>
  <c r="G37" i="11"/>
  <c r="M37" i="11" s="1"/>
  <c r="M36" i="11" s="1"/>
  <c r="I37" i="11"/>
  <c r="I36" i="11" s="1"/>
  <c r="K37" i="11"/>
  <c r="K36" i="11" s="1"/>
  <c r="O37" i="11"/>
  <c r="Q37" i="11"/>
  <c r="Q36" i="11" s="1"/>
  <c r="G39" i="11"/>
  <c r="M39" i="11" s="1"/>
  <c r="I39" i="11"/>
  <c r="K39" i="11"/>
  <c r="O39" i="11"/>
  <c r="Q39" i="11"/>
  <c r="G40" i="11"/>
  <c r="I40" i="11"/>
  <c r="K40" i="11"/>
  <c r="O40" i="11"/>
  <c r="Q40" i="11"/>
  <c r="Q38" i="11" s="1"/>
  <c r="G41" i="11"/>
  <c r="M41" i="11" s="1"/>
  <c r="I41" i="11"/>
  <c r="K41" i="11"/>
  <c r="O41" i="11"/>
  <c r="Q41" i="11"/>
  <c r="G42" i="11"/>
  <c r="M42" i="11" s="1"/>
  <c r="I42" i="11"/>
  <c r="K42" i="11"/>
  <c r="O42" i="11"/>
  <c r="Q42" i="11"/>
  <c r="G43" i="11"/>
  <c r="M43" i="11" s="1"/>
  <c r="I43" i="11"/>
  <c r="K43" i="11"/>
  <c r="O43" i="11"/>
  <c r="Q43" i="11"/>
  <c r="G45" i="11"/>
  <c r="M45" i="11" s="1"/>
  <c r="I45" i="11"/>
  <c r="K45" i="11"/>
  <c r="K44" i="11" s="1"/>
  <c r="O45" i="11"/>
  <c r="Q45" i="11"/>
  <c r="G46" i="11"/>
  <c r="M46" i="11" s="1"/>
  <c r="I46" i="11"/>
  <c r="I44" i="11" s="1"/>
  <c r="K46" i="11"/>
  <c r="O46" i="11"/>
  <c r="O44" i="11" s="1"/>
  <c r="Q46" i="11"/>
  <c r="J59" i="1"/>
  <c r="J60" i="1"/>
  <c r="J58" i="1"/>
  <c r="J56" i="1"/>
  <c r="J54" i="1"/>
  <c r="J52" i="1"/>
  <c r="J50" i="1"/>
  <c r="F42" i="1"/>
  <c r="G42" i="1"/>
  <c r="H42" i="1"/>
  <c r="I42" i="1"/>
  <c r="J41" i="1"/>
  <c r="J40" i="1"/>
  <c r="J39" i="1"/>
  <c r="J42" i="1" s="1"/>
  <c r="J28" i="1"/>
  <c r="J26" i="1"/>
  <c r="G38" i="1"/>
  <c r="F38" i="1"/>
  <c r="H32" i="1"/>
  <c r="J23" i="1"/>
  <c r="J24" i="1"/>
  <c r="J25" i="1"/>
  <c r="J27" i="1"/>
  <c r="E24" i="1"/>
  <c r="E26" i="1"/>
  <c r="G38" i="11" l="1"/>
  <c r="Q16" i="11"/>
  <c r="J49" i="1"/>
  <c r="J53" i="1"/>
  <c r="J57" i="1"/>
  <c r="J61" i="1"/>
  <c r="O38" i="11"/>
  <c r="G30" i="11"/>
  <c r="I23" i="11"/>
  <c r="O16" i="11"/>
  <c r="Q13" i="11"/>
  <c r="G13" i="11"/>
  <c r="G32" i="11"/>
  <c r="G36" i="11"/>
  <c r="Q23" i="11"/>
  <c r="G23" i="11"/>
  <c r="O13" i="11"/>
  <c r="J51" i="1"/>
  <c r="J55" i="1"/>
  <c r="Q44" i="11"/>
  <c r="I38" i="11"/>
  <c r="K38" i="11"/>
  <c r="G34" i="11"/>
  <c r="Q27" i="11"/>
  <c r="G27" i="11"/>
  <c r="K23" i="11"/>
  <c r="O23" i="11"/>
  <c r="I16" i="11"/>
  <c r="M16" i="11"/>
  <c r="M44" i="11"/>
  <c r="G44" i="11"/>
  <c r="G16" i="11"/>
  <c r="M40" i="11"/>
  <c r="M38" i="11" s="1"/>
  <c r="M28" i="11"/>
  <c r="M27" i="11" s="1"/>
  <c r="M24" i="11"/>
  <c r="M23" i="11" s="1"/>
  <c r="M14" i="11"/>
  <c r="M13" i="11" s="1"/>
  <c r="M12" i="11"/>
  <c r="M11" i="11" s="1"/>
  <c r="M10" i="11"/>
  <c r="M9" i="11" s="1"/>
  <c r="M8" i="11"/>
  <c r="M7" i="11" s="1"/>
  <c r="J62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<sst xmlns="http://schemas.openxmlformats.org/spreadsheetml/2006/main" count="357" uniqueCount="183">
  <si>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</si>
  <si>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</si>
  <si>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</si>
  <si>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</si>
  <si>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</si>
  <si>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</si>
  <si>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</si>
  <si>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</si>
  <si>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</si>
  <si>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</si>
  <si>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</si>
  <si>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</si>
  <si>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</si>
  <si>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</si>
  <si>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</si>
  <si>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</si>
  <si>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</si>
  <si>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</si>
  <si>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</si>
  <si>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</si>
  <si>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</si>
  <si>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</si>
  <si>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</si>
  <si>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</si>
  <si>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</si>
  <si>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</si>
  <si>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</si>
  <si>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</si>
  <si>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</si>
  <si>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</si>
  <si>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</si>
  <si>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</si>
  <si>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</si>
  <si>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</si>
  <si>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</si>
  <si>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</si>
  <si>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</si>
  <si>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</si>
  <si>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</si>
  <si>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</si>
  <si>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</si>
  <si>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1</t>
  </si>
  <si>
    <t>Bourací práce</t>
  </si>
  <si>
    <t>Objekt:</t>
  </si>
  <si>
    <t>Rozpočet:</t>
  </si>
  <si>
    <t>22.11.2016</t>
  </si>
  <si>
    <t>Stavba</t>
  </si>
  <si>
    <t>Celkem za stavbu</t>
  </si>
  <si>
    <t>CZK</t>
  </si>
  <si>
    <t>Rekapitulace dílů</t>
  </si>
  <si>
    <t>Typ dílu</t>
  </si>
  <si>
    <t>Zemní práce</t>
  </si>
  <si>
    <t>61</t>
  </si>
  <si>
    <t>Upravy povrchů vnitřní</t>
  </si>
  <si>
    <t>93</t>
  </si>
  <si>
    <t>Dokončovací práce inženýrských staveb</t>
  </si>
  <si>
    <t>95</t>
  </si>
  <si>
    <t>Dokončovací konstrukce na pozemních stavbách</t>
  </si>
  <si>
    <t>96</t>
  </si>
  <si>
    <t>Bourání konstrukcí</t>
  </si>
  <si>
    <t>725</t>
  </si>
  <si>
    <t>Zařizovací předměty</t>
  </si>
  <si>
    <t>733</t>
  </si>
  <si>
    <t>Rozvod potrubí</t>
  </si>
  <si>
    <t>735</t>
  </si>
  <si>
    <t>Otopná tělesa</t>
  </si>
  <si>
    <t>777</t>
  </si>
  <si>
    <t>Podlahy ze syntetických hmot</t>
  </si>
  <si>
    <t>784</t>
  </si>
  <si>
    <t>Malby</t>
  </si>
  <si>
    <t>M22</t>
  </si>
  <si>
    <t>Montáž sdělovací a zabezp. techniky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</si>
  <si>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</si>
  <si>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</si>
  <si>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</si>
  <si>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</si>
  <si>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</si>
  <si>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</si>
  <si>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</si>
  <si>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</si>
  <si>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</si>
  <si>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</si>
  <si>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</si>
  <si>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</si>
  <si>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</si>
  <si>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</si>
  <si>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</si>
  <si>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</si>
  <si>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</si>
  <si>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</si>
  <si>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</si>
  <si>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</si>
  <si>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</si>
  <si>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</si>
  <si>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</si>
  <si>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</si>
  <si>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</si>
  <si>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</si>
  <si>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</si>
  <si>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</si>
  <si>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34226 X</t>
  </si>
  <si>
    <t>Oprava podhledů - dle skutečnosti</t>
  </si>
  <si>
    <t xml:space="preserve">m2    </t>
  </si>
  <si>
    <t>Vlastní</t>
  </si>
  <si>
    <t>POL1_</t>
  </si>
  <si>
    <t>612100032</t>
  </si>
  <si>
    <t>Oprava omítek stěn vnitřních vápenocem. štukových</t>
  </si>
  <si>
    <t>m2</t>
  </si>
  <si>
    <t>AP-HSV</t>
  </si>
  <si>
    <t>RTS</t>
  </si>
  <si>
    <t>POL2_</t>
  </si>
  <si>
    <t xml:space="preserve">93884    </t>
  </si>
  <si>
    <t>OŠETŘENÍ KONSTRUKCÍ ZAKRYTÍM FÓLIÍ</t>
  </si>
  <si>
    <t>OTSKP</t>
  </si>
  <si>
    <t>952901221</t>
  </si>
  <si>
    <t>Vyčištění průmyslových budov a objektů výrobních</t>
  </si>
  <si>
    <t>801-1</t>
  </si>
  <si>
    <t>952902110</t>
  </si>
  <si>
    <t>Čištění zametáním v místnostech a chodbách</t>
  </si>
  <si>
    <t>801-4</t>
  </si>
  <si>
    <t>962031132</t>
  </si>
  <si>
    <t>Bourání příček cihelných tl. 10 cm</t>
  </si>
  <si>
    <t>801-3</t>
  </si>
  <si>
    <t>962031133</t>
  </si>
  <si>
    <t>Bourání příček cihelných tl. 15 cm</t>
  </si>
  <si>
    <t>962032241</t>
  </si>
  <si>
    <t>Bourání zdiva z cihel pálených na MC</t>
  </si>
  <si>
    <t>m3</t>
  </si>
  <si>
    <t>968061125</t>
  </si>
  <si>
    <t>Vyvěšení dřevěných dveřních křídel pl. do 2 m2</t>
  </si>
  <si>
    <t>kus</t>
  </si>
  <si>
    <t>968061137</t>
  </si>
  <si>
    <t>Vyvěšení dřevěných křídel vrat plochy nad 4 m2</t>
  </si>
  <si>
    <t>968062747</t>
  </si>
  <si>
    <t>Vybourání dřevěných stěn plochy nad 4 m2</t>
  </si>
  <si>
    <t>X1</t>
  </si>
  <si>
    <t>Demontáž svítidel nástěnných - uložení na skladě objednatele</t>
  </si>
  <si>
    <t xml:space="preserve">ks    </t>
  </si>
  <si>
    <t>725290010</t>
  </si>
  <si>
    <t>Demontáž klozetu včetně splachovací nádrže</t>
  </si>
  <si>
    <t>AP-PSV</t>
  </si>
  <si>
    <t>725290020</t>
  </si>
  <si>
    <t>Demontáž umyvadla včetně baterie a konzol</t>
  </si>
  <si>
    <t>733120815</t>
  </si>
  <si>
    <t>Demontáž potrubí z hladkých trubek D 38</t>
  </si>
  <si>
    <t>m</t>
  </si>
  <si>
    <t>800-731</t>
  </si>
  <si>
    <t>Demontáž kabelového vedení</t>
  </si>
  <si>
    <t>735111810</t>
  </si>
  <si>
    <t>Demontáž těles otopných litinových článkových</t>
  </si>
  <si>
    <t>777551955</t>
  </si>
  <si>
    <t>Oprava podlah stěrkou, tl.3 mm Bostik Niboplan 300</t>
  </si>
  <si>
    <t>800-773</t>
  </si>
  <si>
    <t>784950030</t>
  </si>
  <si>
    <t>Oprava maleb z malířských směsí</t>
  </si>
  <si>
    <t>220060470</t>
  </si>
  <si>
    <t>Provizorní zaslepení konců potrubí</t>
  </si>
  <si>
    <t>soubor</t>
  </si>
  <si>
    <t>97908 X1</t>
  </si>
  <si>
    <t>Poplatek za skládku - dřevěný odpad</t>
  </si>
  <si>
    <t>979082212</t>
  </si>
  <si>
    <t>Vodorovná doprava suti po suchu do 50 m</t>
  </si>
  <si>
    <t>t</t>
  </si>
  <si>
    <t>822-1</t>
  </si>
  <si>
    <t>POL8_</t>
  </si>
  <si>
    <t>979081111</t>
  </si>
  <si>
    <t>Odvoz suti a vybour. hmot na skládku do 1 km</t>
  </si>
  <si>
    <t>979081121</t>
  </si>
  <si>
    <t>Příplatek k odvozu za každý další 1 km</t>
  </si>
  <si>
    <t xml:space="preserve">t     </t>
  </si>
  <si>
    <t>979990001</t>
  </si>
  <si>
    <t>Poplatek za skládku stavební suti</t>
  </si>
  <si>
    <t>005121 R</t>
  </si>
  <si>
    <t>Zařízení staveniště</t>
  </si>
  <si>
    <t>Soubor</t>
  </si>
  <si>
    <t>POL99_2</t>
  </si>
  <si>
    <t>005122 R</t>
  </si>
  <si>
    <t>Provozní vlivy</t>
  </si>
  <si>
    <t>POL99_1</t>
  </si>
  <si>
    <t/>
  </si>
  <si>
    <t>END</t>
  </si>
  <si>
    <t>Bourací práce na objektu</t>
  </si>
  <si>
    <t xml:space="preserve">Bourací práce na objektu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</si>
</sst>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2" borderId="31" xfId="0" applyNumberFormat="1" applyFill="1" applyBorder="1" applyAlignment="1"/>
    <xf numFmtId="3" fontId="7" fillId="3" borderId="32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2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5" fillId="3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3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3" borderId="28" xfId="0" applyNumberFormat="1" applyFill="1" applyBorder="1"/>
    <xf numFmtId="0" fontId="0" fillId="3" borderId="28" xfId="0" applyFill="1" applyBorder="1" applyAlignment="1">
      <alignment horizontal="center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0" xfId="0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P6" sqref="P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39</v>
      </c>
      <c r="B1" s="223" t="s">
        <v>4</v>
      </c>
      <c r="C1" s="224"/>
      <c r="D1" s="224"/>
      <c r="E1" s="224"/>
      <c r="F1" s="224"/>
      <c r="G1" s="224"/>
      <c r="H1" s="224"/>
      <c r="I1" s="224"/>
      <c r="J1" s="225"/>
    </row>
    <row r="2" spans="1:15" ht="23.25" customHeight="1" x14ac:dyDescent="0.2">
      <c r="A2" s="4"/>
      <c r="B2" s="81" t="s">
        <v>24</v>
      </c>
      <c r="C2" s="82"/>
      <c r="D2" s="83" t="s">
        <v>45</v>
      </c>
      <c r="E2" s="83" t="s">
        <v>182</v>
      </c>
      <c r="F2" s="84"/>
      <c r="G2" s="85"/>
      <c r="H2" s="84"/>
      <c r="I2" s="85"/>
      <c r="J2" s="86"/>
      <c r="O2" s="2"/>
    </row>
    <row r="3" spans="1:15" ht="23.25" customHeight="1" x14ac:dyDescent="0.2">
      <c r="A3" s="4"/>
      <c r="B3" s="87" t="s">
        <v>43</v>
      </c>
      <c r="C3" s="82"/>
      <c r="D3" s="88" t="s">
        <v>41</v>
      </c>
      <c r="E3" s="88" t="s">
        <v>42</v>
      </c>
      <c r="F3" s="89"/>
      <c r="G3" s="89"/>
      <c r="H3" s="82"/>
      <c r="I3" s="90"/>
      <c r="J3" s="91"/>
    </row>
    <row r="4" spans="1:15" ht="23.25" customHeight="1" x14ac:dyDescent="0.2">
      <c r="A4" s="4"/>
      <c r="B4" s="92" t="s">
        <v>44</v>
      </c>
      <c r="C4" s="93"/>
      <c r="D4" s="94" t="s">
        <v>41</v>
      </c>
      <c r="E4" s="94" t="s">
        <v>42</v>
      </c>
      <c r="F4" s="95"/>
      <c r="G4" s="96"/>
      <c r="H4" s="95"/>
      <c r="I4" s="96"/>
      <c r="J4" s="97"/>
    </row>
    <row r="5" spans="1:15" ht="24" customHeight="1" x14ac:dyDescent="0.2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5" ht="15.75" customHeight="1" x14ac:dyDescent="0.2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17"/>
      <c r="E11" s="217"/>
      <c r="F11" s="217"/>
      <c r="G11" s="217"/>
      <c r="H11" s="28" t="s">
        <v>36</v>
      </c>
      <c r="I11" s="33"/>
      <c r="J11" s="11"/>
    </row>
    <row r="12" spans="1:15" ht="15.75" customHeight="1" x14ac:dyDescent="0.2">
      <c r="A12" s="4"/>
      <c r="B12" s="42"/>
      <c r="C12" s="26"/>
      <c r="D12" s="221"/>
      <c r="E12" s="221"/>
      <c r="F12" s="221"/>
      <c r="G12" s="221"/>
      <c r="H12" s="28" t="s">
        <v>37</v>
      </c>
      <c r="I12" s="33"/>
      <c r="J12" s="11"/>
    </row>
    <row r="13" spans="1:15" ht="15.75" customHeight="1" x14ac:dyDescent="0.2">
      <c r="A13" s="4"/>
      <c r="B13" s="43"/>
      <c r="C13" s="27"/>
      <c r="D13" s="222"/>
      <c r="E13" s="222"/>
      <c r="F13" s="222"/>
      <c r="G13" s="222"/>
      <c r="H13" s="29"/>
      <c r="I13" s="35"/>
      <c r="J13" s="52"/>
    </row>
    <row r="14" spans="1:15" ht="24" customHeight="1" x14ac:dyDescent="0.2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16"/>
      <c r="F15" s="216"/>
      <c r="G15" s="218"/>
      <c r="H15" s="218"/>
      <c r="I15" s="218" t="s">
        <v>31</v>
      </c>
      <c r="J15" s="219"/>
    </row>
    <row r="16" spans="1:15" ht="23.25" customHeight="1" x14ac:dyDescent="0.2">
      <c r="A16" s="157" t="s">
        <v>26</v>
      </c>
      <c r="B16" s="158" t="s">
        <v>26</v>
      </c>
      <c r="C16" s="59"/>
      <c r="D16" s="60"/>
      <c r="E16" s="205"/>
      <c r="F16" s="220"/>
      <c r="G16" s="205"/>
      <c r="H16" s="220"/>
      <c r="I16" s="205"/>
      <c r="J16" s="206"/>
    </row>
    <row r="17" spans="1:10" ht="23.25" customHeight="1" x14ac:dyDescent="0.2">
      <c r="A17" s="157" t="s">
        <v>27</v>
      </c>
      <c r="B17" s="158" t="s">
        <v>27</v>
      </c>
      <c r="C17" s="59"/>
      <c r="D17" s="60"/>
      <c r="E17" s="205"/>
      <c r="F17" s="220"/>
      <c r="G17" s="205"/>
      <c r="H17" s="220"/>
      <c r="I17" s="205"/>
      <c r="J17" s="206"/>
    </row>
    <row r="18" spans="1:10" ht="23.25" customHeight="1" x14ac:dyDescent="0.2">
      <c r="A18" s="157" t="s">
        <v>28</v>
      </c>
      <c r="B18" s="158" t="s">
        <v>28</v>
      </c>
      <c r="C18" s="59"/>
      <c r="D18" s="60"/>
      <c r="E18" s="205"/>
      <c r="F18" s="220"/>
      <c r="G18" s="205"/>
      <c r="H18" s="220"/>
      <c r="I18" s="205"/>
      <c r="J18" s="206"/>
    </row>
    <row r="19" spans="1:10" ht="23.25" customHeight="1" x14ac:dyDescent="0.2">
      <c r="A19" s="157" t="s">
        <v>75</v>
      </c>
      <c r="B19" s="158" t="s">
        <v>29</v>
      </c>
      <c r="C19" s="59"/>
      <c r="D19" s="60"/>
      <c r="E19" s="205"/>
      <c r="F19" s="220"/>
      <c r="G19" s="205"/>
      <c r="H19" s="220"/>
      <c r="I19" s="205"/>
      <c r="J19" s="206"/>
    </row>
    <row r="20" spans="1:10" ht="23.25" customHeight="1" x14ac:dyDescent="0.2">
      <c r="A20" s="157" t="s">
        <v>76</v>
      </c>
      <c r="B20" s="158" t="s">
        <v>30</v>
      </c>
      <c r="C20" s="59"/>
      <c r="D20" s="60"/>
      <c r="E20" s="205"/>
      <c r="F20" s="220"/>
      <c r="G20" s="205"/>
      <c r="H20" s="220"/>
      <c r="I20" s="205"/>
      <c r="J20" s="206"/>
    </row>
    <row r="21" spans="1:10" ht="23.25" customHeight="1" x14ac:dyDescent="0.2">
      <c r="A21" s="4"/>
      <c r="B21" s="75" t="s">
        <v>31</v>
      </c>
      <c r="C21" s="76"/>
      <c r="D21" s="77"/>
      <c r="E21" s="232"/>
      <c r="F21" s="233"/>
      <c r="G21" s="232"/>
      <c r="H21" s="233"/>
      <c r="I21" s="232"/>
      <c r="J21" s="238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30"/>
      <c r="H23" s="231"/>
      <c r="I23" s="231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36"/>
      <c r="H24" s="237"/>
      <c r="I24" s="237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30"/>
      <c r="H25" s="231"/>
      <c r="I25" s="231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26"/>
      <c r="H26" s="227"/>
      <c r="I26" s="227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28"/>
      <c r="H27" s="228"/>
      <c r="I27" s="228"/>
      <c r="J27" s="64" t="str">
        <f t="shared" si="0"/>
        <v>CZK</v>
      </c>
    </row>
    <row r="28" spans="1:10" ht="27.75" hidden="1" customHeight="1" thickBot="1" x14ac:dyDescent="0.25">
      <c r="A28" s="4"/>
      <c r="B28" s="126" t="s">
        <v>25</v>
      </c>
      <c r="C28" s="127"/>
      <c r="D28" s="127"/>
      <c r="E28" s="128"/>
      <c r="F28" s="129"/>
      <c r="G28" s="229">
        <v>323014.09999999998</v>
      </c>
      <c r="H28" s="234"/>
      <c r="I28" s="234"/>
      <c r="J28" s="130" t="str">
        <f t="shared" si="0"/>
        <v>CZK</v>
      </c>
    </row>
    <row r="29" spans="1:10" ht="27.75" customHeight="1" thickBot="1" x14ac:dyDescent="0.25">
      <c r="A29" s="4"/>
      <c r="B29" s="126" t="s">
        <v>38</v>
      </c>
      <c r="C29" s="131"/>
      <c r="D29" s="131"/>
      <c r="E29" s="131"/>
      <c r="F29" s="131"/>
      <c r="G29" s="229"/>
      <c r="H29" s="229"/>
      <c r="I29" s="229"/>
      <c r="J29" s="132" t="s">
        <v>48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42698</v>
      </c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35" t="s">
        <v>2</v>
      </c>
      <c r="E35" s="235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8" t="s">
        <v>17</v>
      </c>
      <c r="C37" s="3"/>
      <c r="D37" s="3"/>
      <c r="E37" s="3"/>
      <c r="F37" s="114"/>
      <c r="G37" s="114"/>
      <c r="H37" s="114"/>
      <c r="I37" s="114"/>
      <c r="J37" s="3"/>
    </row>
    <row r="38" spans="1:10" ht="25.5" hidden="1" customHeight="1" x14ac:dyDescent="0.2">
      <c r="A38" s="102" t="s">
        <v>40</v>
      </c>
      <c r="B38" s="106" t="s">
        <v>18</v>
      </c>
      <c r="C38" s="107" t="s">
        <v>6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19</v>
      </c>
      <c r="I38" s="116" t="s">
        <v>1</v>
      </c>
      <c r="J38" s="109" t="s">
        <v>0</v>
      </c>
    </row>
    <row r="39" spans="1:10" ht="25.5" hidden="1" customHeight="1" x14ac:dyDescent="0.2">
      <c r="A39" s="102">
        <v>1</v>
      </c>
      <c r="B39" s="110" t="s">
        <v>46</v>
      </c>
      <c r="C39" s="207"/>
      <c r="D39" s="208"/>
      <c r="E39" s="208"/>
      <c r="F39" s="117">
        <v>323014.09999999998</v>
      </c>
      <c r="G39" s="118">
        <v>0</v>
      </c>
      <c r="H39" s="119">
        <v>48452.12</v>
      </c>
      <c r="I39" s="119">
        <v>371466.22</v>
      </c>
      <c r="J39" s="111">
        <f>IF(CenaCelkemVypocet=0,"",I39/CenaCelkemVypocet*100)</f>
        <v>100</v>
      </c>
    </row>
    <row r="40" spans="1:10" ht="25.5" hidden="1" customHeight="1" x14ac:dyDescent="0.2">
      <c r="A40" s="102">
        <v>2</v>
      </c>
      <c r="B40" s="103" t="s">
        <v>41</v>
      </c>
      <c r="C40" s="209" t="s">
        <v>42</v>
      </c>
      <c r="D40" s="210"/>
      <c r="E40" s="210"/>
      <c r="F40" s="120">
        <v>323014.09999999998</v>
      </c>
      <c r="G40" s="121">
        <v>0</v>
      </c>
      <c r="H40" s="121">
        <v>48452.12</v>
      </c>
      <c r="I40" s="121">
        <v>371466.22</v>
      </c>
      <c r="J40" s="104">
        <f>IF(CenaCelkemVypocet=0,"",I40/CenaCelkemVypocet*100)</f>
        <v>100</v>
      </c>
    </row>
    <row r="41" spans="1:10" ht="25.5" hidden="1" customHeight="1" x14ac:dyDescent="0.2">
      <c r="A41" s="102">
        <v>3</v>
      </c>
      <c r="B41" s="112" t="s">
        <v>41</v>
      </c>
      <c r="C41" s="211" t="s">
        <v>42</v>
      </c>
      <c r="D41" s="212"/>
      <c r="E41" s="212"/>
      <c r="F41" s="122">
        <v>323014.09999999998</v>
      </c>
      <c r="G41" s="123">
        <v>0</v>
      </c>
      <c r="H41" s="123">
        <v>48452.12</v>
      </c>
      <c r="I41" s="123">
        <v>371466.22</v>
      </c>
      <c r="J41" s="113">
        <f>IF(CenaCelkemVypocet=0,"",I41/CenaCelkemVypocet*100)</f>
        <v>100</v>
      </c>
    </row>
    <row r="42" spans="1:10" ht="25.5" hidden="1" customHeight="1" x14ac:dyDescent="0.2">
      <c r="A42" s="102"/>
      <c r="B42" s="213" t="s">
        <v>47</v>
      </c>
      <c r="C42" s="214"/>
      <c r="D42" s="214"/>
      <c r="E42" s="215"/>
      <c r="F42" s="124">
        <f>SUMIF(A39:A41,"=1",F39:F41)</f>
        <v>323014.09999999998</v>
      </c>
      <c r="G42" s="125">
        <f>SUMIF(A39:A41,"=1",G39:G41)</f>
        <v>0</v>
      </c>
      <c r="H42" s="125">
        <f>SUMIF(A39:A41,"=1",H39:H41)</f>
        <v>48452.12</v>
      </c>
      <c r="I42" s="125">
        <f>SUMIF(A39:A41,"=1",I39:I41)</f>
        <v>371466.22</v>
      </c>
      <c r="J42" s="105">
        <f>SUMIF(A39:A41,"=1",J39:J41)</f>
        <v>100</v>
      </c>
    </row>
    <row r="46" spans="1:10" ht="15.75" x14ac:dyDescent="0.25">
      <c r="B46" s="133" t="s">
        <v>49</v>
      </c>
    </row>
    <row r="48" spans="1:10" ht="25.5" customHeight="1" x14ac:dyDescent="0.2">
      <c r="A48" s="134"/>
      <c r="B48" s="138" t="s">
        <v>18</v>
      </c>
      <c r="C48" s="138" t="s">
        <v>6</v>
      </c>
      <c r="D48" s="139"/>
      <c r="E48" s="139"/>
      <c r="F48" s="142" t="s">
        <v>50</v>
      </c>
      <c r="G48" s="142"/>
      <c r="H48" s="142"/>
      <c r="I48" s="142" t="s">
        <v>31</v>
      </c>
      <c r="J48" s="142" t="s">
        <v>0</v>
      </c>
    </row>
    <row r="49" spans="1:10" ht="25.5" customHeight="1" x14ac:dyDescent="0.2">
      <c r="A49" s="135"/>
      <c r="B49" s="145" t="s">
        <v>41</v>
      </c>
      <c r="C49" s="203" t="s">
        <v>51</v>
      </c>
      <c r="D49" s="204"/>
      <c r="E49" s="204"/>
      <c r="F49" s="153" t="s">
        <v>26</v>
      </c>
      <c r="G49" s="146"/>
      <c r="H49" s="146"/>
      <c r="I49" s="146"/>
      <c r="J49" s="149" t="str">
        <f>IF(I62=0,"",I49/I62*100)</f>
        <v/>
      </c>
    </row>
    <row r="50" spans="1:10" ht="25.5" customHeight="1" x14ac:dyDescent="0.2">
      <c r="A50" s="135"/>
      <c r="B50" s="137" t="s">
        <v>52</v>
      </c>
      <c r="C50" s="201" t="s">
        <v>53</v>
      </c>
      <c r="D50" s="202"/>
      <c r="E50" s="202"/>
      <c r="F50" s="154" t="s">
        <v>26</v>
      </c>
      <c r="G50" s="143"/>
      <c r="H50" s="143"/>
      <c r="I50" s="143"/>
      <c r="J50" s="150" t="str">
        <f>IF(I62=0,"",I50/I62*100)</f>
        <v/>
      </c>
    </row>
    <row r="51" spans="1:10" ht="25.5" customHeight="1" x14ac:dyDescent="0.2">
      <c r="A51" s="135"/>
      <c r="B51" s="137" t="s">
        <v>54</v>
      </c>
      <c r="C51" s="201" t="s">
        <v>55</v>
      </c>
      <c r="D51" s="202"/>
      <c r="E51" s="202"/>
      <c r="F51" s="154" t="s">
        <v>26</v>
      </c>
      <c r="G51" s="143"/>
      <c r="H51" s="143"/>
      <c r="I51" s="143"/>
      <c r="J51" s="150" t="str">
        <f>IF(I62=0,"",I51/I62*100)</f>
        <v/>
      </c>
    </row>
    <row r="52" spans="1:10" ht="25.5" customHeight="1" x14ac:dyDescent="0.2">
      <c r="A52" s="135"/>
      <c r="B52" s="137" t="s">
        <v>56</v>
      </c>
      <c r="C52" s="201" t="s">
        <v>57</v>
      </c>
      <c r="D52" s="202"/>
      <c r="E52" s="202"/>
      <c r="F52" s="154" t="s">
        <v>26</v>
      </c>
      <c r="G52" s="143"/>
      <c r="H52" s="143"/>
      <c r="I52" s="143"/>
      <c r="J52" s="150" t="str">
        <f>IF(I62=0,"",I52/I62*100)</f>
        <v/>
      </c>
    </row>
    <row r="53" spans="1:10" ht="25.5" customHeight="1" x14ac:dyDescent="0.2">
      <c r="A53" s="135"/>
      <c r="B53" s="137" t="s">
        <v>58</v>
      </c>
      <c r="C53" s="201" t="s">
        <v>59</v>
      </c>
      <c r="D53" s="202"/>
      <c r="E53" s="202"/>
      <c r="F53" s="154" t="s">
        <v>26</v>
      </c>
      <c r="G53" s="143"/>
      <c r="H53" s="143"/>
      <c r="I53" s="143"/>
      <c r="J53" s="150" t="str">
        <f>IF(I62=0,"",I53/I62*100)</f>
        <v/>
      </c>
    </row>
    <row r="54" spans="1:10" ht="25.5" customHeight="1" x14ac:dyDescent="0.2">
      <c r="A54" s="135"/>
      <c r="B54" s="137" t="s">
        <v>60</v>
      </c>
      <c r="C54" s="201" t="s">
        <v>61</v>
      </c>
      <c r="D54" s="202"/>
      <c r="E54" s="202"/>
      <c r="F54" s="154" t="s">
        <v>27</v>
      </c>
      <c r="G54" s="143"/>
      <c r="H54" s="143"/>
      <c r="I54" s="143"/>
      <c r="J54" s="150" t="str">
        <f>IF(I62=0,"",I54/I62*100)</f>
        <v/>
      </c>
    </row>
    <row r="55" spans="1:10" ht="25.5" customHeight="1" x14ac:dyDescent="0.2">
      <c r="A55" s="135"/>
      <c r="B55" s="137" t="s">
        <v>62</v>
      </c>
      <c r="C55" s="201" t="s">
        <v>63</v>
      </c>
      <c r="D55" s="202"/>
      <c r="E55" s="202"/>
      <c r="F55" s="154" t="s">
        <v>27</v>
      </c>
      <c r="G55" s="143"/>
      <c r="H55" s="143"/>
      <c r="I55" s="143"/>
      <c r="J55" s="150" t="str">
        <f>IF(I62=0,"",I55/I62*100)</f>
        <v/>
      </c>
    </row>
    <row r="56" spans="1:10" ht="25.5" customHeight="1" x14ac:dyDescent="0.2">
      <c r="A56" s="135"/>
      <c r="B56" s="137" t="s">
        <v>64</v>
      </c>
      <c r="C56" s="201" t="s">
        <v>65</v>
      </c>
      <c r="D56" s="202"/>
      <c r="E56" s="202"/>
      <c r="F56" s="154" t="s">
        <v>27</v>
      </c>
      <c r="G56" s="143"/>
      <c r="H56" s="143"/>
      <c r="I56" s="143"/>
      <c r="J56" s="150" t="str">
        <f>IF(I62=0,"",I56/I62*100)</f>
        <v/>
      </c>
    </row>
    <row r="57" spans="1:10" ht="25.5" customHeight="1" x14ac:dyDescent="0.2">
      <c r="A57" s="135"/>
      <c r="B57" s="137" t="s">
        <v>66</v>
      </c>
      <c r="C57" s="201" t="s">
        <v>67</v>
      </c>
      <c r="D57" s="202"/>
      <c r="E57" s="202"/>
      <c r="F57" s="154" t="s">
        <v>27</v>
      </c>
      <c r="G57" s="143"/>
      <c r="H57" s="143"/>
      <c r="I57" s="143"/>
      <c r="J57" s="150" t="str">
        <f>IF(I62=0,"",I57/I62*100)</f>
        <v/>
      </c>
    </row>
    <row r="58" spans="1:10" ht="25.5" customHeight="1" x14ac:dyDescent="0.2">
      <c r="A58" s="135"/>
      <c r="B58" s="137" t="s">
        <v>68</v>
      </c>
      <c r="C58" s="201" t="s">
        <v>69</v>
      </c>
      <c r="D58" s="202"/>
      <c r="E58" s="202"/>
      <c r="F58" s="154" t="s">
        <v>27</v>
      </c>
      <c r="G58" s="143"/>
      <c r="H58" s="143"/>
      <c r="I58" s="143"/>
      <c r="J58" s="150" t="str">
        <f>IF(I62=0,"",I58/I62*100)</f>
        <v/>
      </c>
    </row>
    <row r="59" spans="1:10" ht="25.5" customHeight="1" x14ac:dyDescent="0.2">
      <c r="A59" s="135"/>
      <c r="B59" s="137" t="s">
        <v>70</v>
      </c>
      <c r="C59" s="201" t="s">
        <v>71</v>
      </c>
      <c r="D59" s="202"/>
      <c r="E59" s="202"/>
      <c r="F59" s="154" t="s">
        <v>28</v>
      </c>
      <c r="G59" s="143"/>
      <c r="H59" s="143"/>
      <c r="I59" s="143"/>
      <c r="J59" s="150" t="str">
        <f>IF(I62=0,"",I59/I62*100)</f>
        <v/>
      </c>
    </row>
    <row r="60" spans="1:10" ht="25.5" customHeight="1" x14ac:dyDescent="0.2">
      <c r="A60" s="135"/>
      <c r="B60" s="137" t="s">
        <v>72</v>
      </c>
      <c r="C60" s="201" t="s">
        <v>73</v>
      </c>
      <c r="D60" s="202"/>
      <c r="E60" s="202"/>
      <c r="F60" s="154" t="s">
        <v>74</v>
      </c>
      <c r="G60" s="143"/>
      <c r="H60" s="143"/>
      <c r="I60" s="143"/>
      <c r="J60" s="150" t="str">
        <f>IF(I62=0,"",I60/I62*100)</f>
        <v/>
      </c>
    </row>
    <row r="61" spans="1:10" ht="25.5" customHeight="1" x14ac:dyDescent="0.2">
      <c r="A61" s="135"/>
      <c r="B61" s="147" t="s">
        <v>75</v>
      </c>
      <c r="C61" s="199" t="s">
        <v>29</v>
      </c>
      <c r="D61" s="200"/>
      <c r="E61" s="200"/>
      <c r="F61" s="155" t="s">
        <v>75</v>
      </c>
      <c r="G61" s="148"/>
      <c r="H61" s="148"/>
      <c r="I61" s="148"/>
      <c r="J61" s="151" t="str">
        <f>IF(I62=0,"",I61/I62*100)</f>
        <v/>
      </c>
    </row>
    <row r="62" spans="1:10" ht="25.5" customHeight="1" x14ac:dyDescent="0.2">
      <c r="A62" s="136"/>
      <c r="B62" s="140" t="s">
        <v>1</v>
      </c>
      <c r="C62" s="140"/>
      <c r="D62" s="141"/>
      <c r="E62" s="141"/>
      <c r="F62" s="156"/>
      <c r="G62" s="144"/>
      <c r="H62" s="144"/>
      <c r="I62" s="144"/>
      <c r="J62" s="152">
        <f>SUM(J49:J61)</f>
        <v>0</v>
      </c>
    </row>
    <row r="63" spans="1:10" x14ac:dyDescent="0.2">
      <c r="F63" s="99"/>
      <c r="G63" s="100"/>
      <c r="H63" s="99"/>
      <c r="I63" s="100"/>
      <c r="J63" s="101"/>
    </row>
    <row r="64" spans="1:10" x14ac:dyDescent="0.2">
      <c r="F64" s="99"/>
      <c r="G64" s="100"/>
      <c r="H64" s="99"/>
      <c r="I64" s="100"/>
      <c r="J64" s="101"/>
    </row>
    <row r="65" spans="6:10" x14ac:dyDescent="0.2">
      <c r="F65" s="99"/>
      <c r="G65" s="100"/>
      <c r="H65" s="99"/>
      <c r="I65" s="100"/>
      <c r="J65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8:F18"/>
    <mergeCell ref="E17:F17"/>
    <mergeCell ref="G16:H16"/>
    <mergeCell ref="G17:H17"/>
    <mergeCell ref="G18:H18"/>
    <mergeCell ref="G24:I24"/>
    <mergeCell ref="E15:F15"/>
    <mergeCell ref="D11:G11"/>
    <mergeCell ref="G15:H15"/>
    <mergeCell ref="I15:J15"/>
    <mergeCell ref="E16:F16"/>
    <mergeCell ref="D12:G12"/>
    <mergeCell ref="D13:G13"/>
    <mergeCell ref="C54:E54"/>
    <mergeCell ref="I17:J17"/>
    <mergeCell ref="I18:J18"/>
    <mergeCell ref="C39:E39"/>
    <mergeCell ref="C40:E40"/>
    <mergeCell ref="C41:E41"/>
    <mergeCell ref="B42:E42"/>
    <mergeCell ref="D35:E35"/>
    <mergeCell ref="G23:I23"/>
    <mergeCell ref="E19:F19"/>
    <mergeCell ref="E20:F20"/>
    <mergeCell ref="I20:J20"/>
    <mergeCell ref="I21:J21"/>
    <mergeCell ref="G19:H19"/>
    <mergeCell ref="G20:H20"/>
    <mergeCell ref="C49:E49"/>
    <mergeCell ref="C50:E50"/>
    <mergeCell ref="C51:E51"/>
    <mergeCell ref="C52:E52"/>
    <mergeCell ref="C53:E53"/>
    <mergeCell ref="C61:E61"/>
    <mergeCell ref="C55:E55"/>
    <mergeCell ref="C56:E56"/>
    <mergeCell ref="C57:E57"/>
    <mergeCell ref="C58:E58"/>
    <mergeCell ref="C59:E59"/>
    <mergeCell ref="C60:E6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9" t="s">
        <v>7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80" t="s">
        <v>8</v>
      </c>
      <c r="B2" s="79"/>
      <c r="C2" s="241"/>
      <c r="D2" s="241"/>
      <c r="E2" s="241"/>
      <c r="F2" s="241"/>
      <c r="G2" s="242"/>
    </row>
    <row r="3" spans="1:7" ht="24.95" customHeight="1" x14ac:dyDescent="0.2">
      <c r="A3" s="80" t="s">
        <v>9</v>
      </c>
      <c r="B3" s="79"/>
      <c r="C3" s="241"/>
      <c r="D3" s="241"/>
      <c r="E3" s="241"/>
      <c r="F3" s="241"/>
      <c r="G3" s="242"/>
    </row>
    <row r="4" spans="1:7" ht="24.95" customHeight="1" x14ac:dyDescent="0.2">
      <c r="A4" s="80" t="s">
        <v>10</v>
      </c>
      <c r="B4" s="79"/>
      <c r="C4" s="241"/>
      <c r="D4" s="241"/>
      <c r="E4" s="241"/>
      <c r="F4" s="241"/>
      <c r="G4" s="242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U6" sqref="U6"/>
    </sheetView>
  </sheetViews>
  <sheetFormatPr defaultRowHeight="12.75" outlineLevelRow="1" x14ac:dyDescent="0.2"/>
  <cols>
    <col min="1" max="1" width="4.28515625" customWidth="1"/>
    <col min="2" max="2" width="14.42578125" style="98" customWidth="1"/>
    <col min="3" max="3" width="38.28515625" style="9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9" max="39" width="0" hidden="1" customWidth="1"/>
  </cols>
  <sheetData>
    <row r="1" spans="1:60" ht="15.75" customHeight="1" x14ac:dyDescent="0.25">
      <c r="A1" s="243" t="s">
        <v>7</v>
      </c>
      <c r="B1" s="243"/>
      <c r="C1" s="243"/>
      <c r="D1" s="243"/>
      <c r="E1" s="243"/>
      <c r="F1" s="243"/>
      <c r="G1" s="243"/>
      <c r="AE1" t="s">
        <v>77</v>
      </c>
    </row>
    <row r="2" spans="1:60" ht="24.95" customHeight="1" x14ac:dyDescent="0.2">
      <c r="A2" s="160" t="s">
        <v>8</v>
      </c>
      <c r="B2" s="79" t="s">
        <v>45</v>
      </c>
      <c r="C2" s="244" t="s">
        <v>181</v>
      </c>
      <c r="D2" s="245"/>
      <c r="E2" s="245"/>
      <c r="F2" s="245"/>
      <c r="G2" s="246"/>
      <c r="AE2" t="s">
        <v>78</v>
      </c>
    </row>
    <row r="3" spans="1:60" ht="24.95" customHeight="1" x14ac:dyDescent="0.2">
      <c r="A3" s="160" t="s">
        <v>9</v>
      </c>
      <c r="B3" s="79" t="s">
        <v>41</v>
      </c>
      <c r="C3" s="244" t="s">
        <v>42</v>
      </c>
      <c r="D3" s="245"/>
      <c r="E3" s="245"/>
      <c r="F3" s="245"/>
      <c r="G3" s="246"/>
      <c r="AE3" t="s">
        <v>79</v>
      </c>
    </row>
    <row r="4" spans="1:60" ht="24.95" customHeight="1" x14ac:dyDescent="0.2">
      <c r="A4" s="161" t="s">
        <v>10</v>
      </c>
      <c r="B4" s="162" t="s">
        <v>41</v>
      </c>
      <c r="C4" s="247" t="s">
        <v>42</v>
      </c>
      <c r="D4" s="248"/>
      <c r="E4" s="248"/>
      <c r="F4" s="248"/>
      <c r="G4" s="249"/>
      <c r="AE4" t="s">
        <v>80</v>
      </c>
    </row>
    <row r="5" spans="1:60" x14ac:dyDescent="0.2">
      <c r="D5" s="159"/>
    </row>
    <row r="6" spans="1:60" ht="38.25" x14ac:dyDescent="0.2">
      <c r="A6" s="168" t="s">
        <v>81</v>
      </c>
      <c r="B6" s="166" t="s">
        <v>82</v>
      </c>
      <c r="C6" s="166" t="s">
        <v>83</v>
      </c>
      <c r="D6" s="167" t="s">
        <v>84</v>
      </c>
      <c r="E6" s="168" t="s">
        <v>85</v>
      </c>
      <c r="F6" s="163" t="s">
        <v>86</v>
      </c>
      <c r="G6" s="168" t="s">
        <v>87</v>
      </c>
      <c r="H6" s="169" t="s">
        <v>32</v>
      </c>
      <c r="I6" s="169" t="s">
        <v>88</v>
      </c>
      <c r="J6" s="169" t="s">
        <v>33</v>
      </c>
      <c r="K6" s="169" t="s">
        <v>89</v>
      </c>
      <c r="L6" s="169" t="s">
        <v>90</v>
      </c>
      <c r="M6" s="169" t="s">
        <v>91</v>
      </c>
      <c r="N6" s="169" t="s">
        <v>92</v>
      </c>
      <c r="O6" s="169" t="s">
        <v>93</v>
      </c>
      <c r="P6" s="169" t="s">
        <v>94</v>
      </c>
      <c r="Q6" s="169" t="s">
        <v>95</v>
      </c>
      <c r="R6" s="169" t="s">
        <v>96</v>
      </c>
      <c r="S6" s="169" t="s">
        <v>97</v>
      </c>
    </row>
    <row r="7" spans="1:60" x14ac:dyDescent="0.2">
      <c r="A7" s="170" t="s">
        <v>98</v>
      </c>
      <c r="B7" s="172" t="s">
        <v>41</v>
      </c>
      <c r="C7" s="173" t="s">
        <v>51</v>
      </c>
      <c r="D7" s="174"/>
      <c r="E7" s="179"/>
      <c r="F7" s="182"/>
      <c r="G7" s="182">
        <f>SUM(G8:G8)</f>
        <v>0</v>
      </c>
      <c r="H7" s="182"/>
      <c r="I7" s="182">
        <f>SUM(I8:I8)</f>
        <v>0</v>
      </c>
      <c r="J7" s="182"/>
      <c r="K7" s="182">
        <f>SUM(K8:K8)</f>
        <v>0</v>
      </c>
      <c r="L7" s="182"/>
      <c r="M7" s="182">
        <f>SUM(M8:M8)</f>
        <v>0</v>
      </c>
      <c r="N7" s="182"/>
      <c r="O7" s="182">
        <f>SUM(O8:O8)</f>
        <v>0</v>
      </c>
      <c r="P7" s="182"/>
      <c r="Q7" s="182">
        <f>SUM(Q8:Q8)</f>
        <v>0</v>
      </c>
      <c r="R7" s="183"/>
      <c r="S7" s="182"/>
      <c r="AE7" t="s">
        <v>99</v>
      </c>
    </row>
    <row r="8" spans="1:60" outlineLevel="1" x14ac:dyDescent="0.2">
      <c r="A8" s="165">
        <v>1</v>
      </c>
      <c r="B8" s="175" t="s">
        <v>100</v>
      </c>
      <c r="C8" s="194" t="s">
        <v>101</v>
      </c>
      <c r="D8" s="177" t="s">
        <v>102</v>
      </c>
      <c r="E8" s="180">
        <v>0</v>
      </c>
      <c r="F8" s="184"/>
      <c r="G8" s="184">
        <f>ROUND(E8*F8,2)</f>
        <v>0</v>
      </c>
      <c r="H8" s="184">
        <v>0</v>
      </c>
      <c r="I8" s="184">
        <f>ROUND(E8*H8,2)</f>
        <v>0</v>
      </c>
      <c r="J8" s="184">
        <v>0</v>
      </c>
      <c r="K8" s="184">
        <f>ROUND(E8*J8,2)</f>
        <v>0</v>
      </c>
      <c r="L8" s="184">
        <v>15</v>
      </c>
      <c r="M8" s="184">
        <f>G8*(1+L8/100)</f>
        <v>0</v>
      </c>
      <c r="N8" s="184">
        <v>0</v>
      </c>
      <c r="O8" s="184">
        <f>ROUND(E8*N8,2)</f>
        <v>0</v>
      </c>
      <c r="P8" s="184">
        <v>0</v>
      </c>
      <c r="Q8" s="184">
        <f>ROUND(E8*P8,2)</f>
        <v>0</v>
      </c>
      <c r="R8" s="185"/>
      <c r="S8" s="184" t="s">
        <v>103</v>
      </c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 t="s">
        <v>104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x14ac:dyDescent="0.2">
      <c r="A9" s="171" t="s">
        <v>98</v>
      </c>
      <c r="B9" s="176" t="s">
        <v>52</v>
      </c>
      <c r="C9" s="195" t="s">
        <v>53</v>
      </c>
      <c r="D9" s="178"/>
      <c r="E9" s="181"/>
      <c r="F9" s="186"/>
      <c r="G9" s="186">
        <f>SUM(G10:G10)</f>
        <v>0</v>
      </c>
      <c r="H9" s="186"/>
      <c r="I9" s="186">
        <f>SUM(I10:I10)</f>
        <v>294.20999999999998</v>
      </c>
      <c r="J9" s="186"/>
      <c r="K9" s="186">
        <f>SUM(K10:K10)</f>
        <v>1609.29</v>
      </c>
      <c r="L9" s="186"/>
      <c r="M9" s="186">
        <f>SUM(M10:M10)</f>
        <v>0</v>
      </c>
      <c r="N9" s="186"/>
      <c r="O9" s="186">
        <f>SUM(O10:O10)</f>
        <v>0.15</v>
      </c>
      <c r="P9" s="186"/>
      <c r="Q9" s="186">
        <f>SUM(Q10:Q10)</f>
        <v>0.09</v>
      </c>
      <c r="R9" s="187"/>
      <c r="S9" s="186"/>
      <c r="AE9" t="s">
        <v>99</v>
      </c>
    </row>
    <row r="10" spans="1:60" outlineLevel="1" x14ac:dyDescent="0.2">
      <c r="A10" s="165">
        <v>2</v>
      </c>
      <c r="B10" s="175" t="s">
        <v>105</v>
      </c>
      <c r="C10" s="194" t="s">
        <v>106</v>
      </c>
      <c r="D10" s="177" t="s">
        <v>107</v>
      </c>
      <c r="E10" s="180">
        <v>9</v>
      </c>
      <c r="F10" s="184"/>
      <c r="G10" s="184">
        <f>ROUND(E10*F10,2)</f>
        <v>0</v>
      </c>
      <c r="H10" s="184">
        <v>32.69</v>
      </c>
      <c r="I10" s="184">
        <f>ROUND(E10*H10,2)</f>
        <v>294.20999999999998</v>
      </c>
      <c r="J10" s="184">
        <v>178.81</v>
      </c>
      <c r="K10" s="184">
        <f>ROUND(E10*J10,2)</f>
        <v>1609.29</v>
      </c>
      <c r="L10" s="184">
        <v>15</v>
      </c>
      <c r="M10" s="184">
        <f>G10*(1+L10/100)</f>
        <v>0</v>
      </c>
      <c r="N10" s="184">
        <v>1.7160000000000002E-2</v>
      </c>
      <c r="O10" s="184">
        <f>ROUND(E10*N10,2)</f>
        <v>0.15</v>
      </c>
      <c r="P10" s="184">
        <v>0.01</v>
      </c>
      <c r="Q10" s="184">
        <f>ROUND(E10*P10,2)</f>
        <v>0.09</v>
      </c>
      <c r="R10" s="185" t="s">
        <v>108</v>
      </c>
      <c r="S10" s="184" t="s">
        <v>109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 t="s">
        <v>110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x14ac:dyDescent="0.2">
      <c r="A11" s="171" t="s">
        <v>98</v>
      </c>
      <c r="B11" s="176" t="s">
        <v>54</v>
      </c>
      <c r="C11" s="195" t="s">
        <v>55</v>
      </c>
      <c r="D11" s="178"/>
      <c r="E11" s="181"/>
      <c r="F11" s="186"/>
      <c r="G11" s="186">
        <f>SUM(G12:G12)</f>
        <v>0</v>
      </c>
      <c r="H11" s="186"/>
      <c r="I11" s="186">
        <f>SUM(I12:I12)</f>
        <v>0</v>
      </c>
      <c r="J11" s="186"/>
      <c r="K11" s="186">
        <f>SUM(K12:K12)</f>
        <v>1196</v>
      </c>
      <c r="L11" s="186"/>
      <c r="M11" s="186">
        <f>SUM(M12:M12)</f>
        <v>0</v>
      </c>
      <c r="N11" s="186"/>
      <c r="O11" s="186">
        <f>SUM(O12:O12)</f>
        <v>0</v>
      </c>
      <c r="P11" s="186"/>
      <c r="Q11" s="186">
        <f>SUM(Q12:Q12)</f>
        <v>0</v>
      </c>
      <c r="R11" s="187"/>
      <c r="S11" s="186"/>
      <c r="AE11" t="s">
        <v>99</v>
      </c>
    </row>
    <row r="12" spans="1:60" outlineLevel="1" x14ac:dyDescent="0.2">
      <c r="A12" s="165">
        <v>3</v>
      </c>
      <c r="B12" s="175" t="s">
        <v>111</v>
      </c>
      <c r="C12" s="194" t="s">
        <v>112</v>
      </c>
      <c r="D12" s="177" t="s">
        <v>107</v>
      </c>
      <c r="E12" s="180">
        <v>23</v>
      </c>
      <c r="F12" s="184"/>
      <c r="G12" s="184">
        <f>ROUND(E12*F12,2)</f>
        <v>0</v>
      </c>
      <c r="H12" s="184">
        <v>0</v>
      </c>
      <c r="I12" s="184">
        <f>ROUND(E12*H12,2)</f>
        <v>0</v>
      </c>
      <c r="J12" s="184">
        <v>52</v>
      </c>
      <c r="K12" s="184">
        <f>ROUND(E12*J12,2)</f>
        <v>1196</v>
      </c>
      <c r="L12" s="184">
        <v>15</v>
      </c>
      <c r="M12" s="184">
        <f>G12*(1+L12/100)</f>
        <v>0</v>
      </c>
      <c r="N12" s="184">
        <v>0</v>
      </c>
      <c r="O12" s="184">
        <f>ROUND(E12*N12,2)</f>
        <v>0</v>
      </c>
      <c r="P12" s="184">
        <v>0</v>
      </c>
      <c r="Q12" s="184">
        <f>ROUND(E12*P12,2)</f>
        <v>0</v>
      </c>
      <c r="R12" s="185" t="s">
        <v>113</v>
      </c>
      <c r="S12" s="184" t="s">
        <v>109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 t="s">
        <v>110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ht="25.5" x14ac:dyDescent="0.2">
      <c r="A13" s="171" t="s">
        <v>98</v>
      </c>
      <c r="B13" s="176" t="s">
        <v>56</v>
      </c>
      <c r="C13" s="195" t="s">
        <v>57</v>
      </c>
      <c r="D13" s="178"/>
      <c r="E13" s="181"/>
      <c r="F13" s="186"/>
      <c r="G13" s="186">
        <f>SUM(G14:G15)</f>
        <v>0</v>
      </c>
      <c r="H13" s="186"/>
      <c r="I13" s="186">
        <f>SUM(I14:I15)</f>
        <v>496</v>
      </c>
      <c r="J13" s="186"/>
      <c r="K13" s="186">
        <f>SUM(K14:K15)</f>
        <v>27964</v>
      </c>
      <c r="L13" s="186"/>
      <c r="M13" s="186">
        <f>SUM(M14:M15)</f>
        <v>0</v>
      </c>
      <c r="N13" s="186"/>
      <c r="O13" s="186">
        <f>SUM(O14:O15)</f>
        <v>0.02</v>
      </c>
      <c r="P13" s="186"/>
      <c r="Q13" s="186">
        <f>SUM(Q14:Q15)</f>
        <v>0</v>
      </c>
      <c r="R13" s="187"/>
      <c r="S13" s="186"/>
      <c r="AE13" t="s">
        <v>99</v>
      </c>
    </row>
    <row r="14" spans="1:60" outlineLevel="1" x14ac:dyDescent="0.2">
      <c r="A14" s="165">
        <v>4</v>
      </c>
      <c r="B14" s="175" t="s">
        <v>114</v>
      </c>
      <c r="C14" s="194" t="s">
        <v>115</v>
      </c>
      <c r="D14" s="177" t="s">
        <v>107</v>
      </c>
      <c r="E14" s="180">
        <v>400</v>
      </c>
      <c r="F14" s="184"/>
      <c r="G14" s="184">
        <f>ROUND(E14*F14,2)</f>
        <v>0</v>
      </c>
      <c r="H14" s="184">
        <v>1.24</v>
      </c>
      <c r="I14" s="184">
        <f>ROUND(E14*H14,2)</f>
        <v>496</v>
      </c>
      <c r="J14" s="184">
        <v>62.16</v>
      </c>
      <c r="K14" s="184">
        <f>ROUND(E14*J14,2)</f>
        <v>24864</v>
      </c>
      <c r="L14" s="184">
        <v>15</v>
      </c>
      <c r="M14" s="184">
        <f>G14*(1+L14/100)</f>
        <v>0</v>
      </c>
      <c r="N14" s="184">
        <v>4.0000000000000003E-5</v>
      </c>
      <c r="O14" s="184">
        <f>ROUND(E14*N14,2)</f>
        <v>0.02</v>
      </c>
      <c r="P14" s="184">
        <v>0</v>
      </c>
      <c r="Q14" s="184">
        <f>ROUND(E14*P14,2)</f>
        <v>0</v>
      </c>
      <c r="R14" s="185" t="s">
        <v>116</v>
      </c>
      <c r="S14" s="184" t="s">
        <v>109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 t="s">
        <v>104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65">
        <v>5</v>
      </c>
      <c r="B15" s="175" t="s">
        <v>117</v>
      </c>
      <c r="C15" s="194" t="s">
        <v>118</v>
      </c>
      <c r="D15" s="177" t="s">
        <v>107</v>
      </c>
      <c r="E15" s="180">
        <v>1000</v>
      </c>
      <c r="F15" s="184"/>
      <c r="G15" s="184">
        <f>ROUND(E15*F15,2)</f>
        <v>0</v>
      </c>
      <c r="H15" s="184">
        <v>0</v>
      </c>
      <c r="I15" s="184">
        <f>ROUND(E15*H15,2)</f>
        <v>0</v>
      </c>
      <c r="J15" s="184">
        <v>3.1</v>
      </c>
      <c r="K15" s="184">
        <f>ROUND(E15*J15,2)</f>
        <v>3100</v>
      </c>
      <c r="L15" s="184">
        <v>15</v>
      </c>
      <c r="M15" s="184">
        <f>G15*(1+L15/100)</f>
        <v>0</v>
      </c>
      <c r="N15" s="184">
        <v>0</v>
      </c>
      <c r="O15" s="184">
        <f>ROUND(E15*N15,2)</f>
        <v>0</v>
      </c>
      <c r="P15" s="184">
        <v>0</v>
      </c>
      <c r="Q15" s="184">
        <f>ROUND(E15*P15,2)</f>
        <v>0</v>
      </c>
      <c r="R15" s="185" t="s">
        <v>119</v>
      </c>
      <c r="S15" s="184" t="s">
        <v>109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 t="s">
        <v>104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x14ac:dyDescent="0.2">
      <c r="A16" s="171" t="s">
        <v>98</v>
      </c>
      <c r="B16" s="176" t="s">
        <v>58</v>
      </c>
      <c r="C16" s="195" t="s">
        <v>59</v>
      </c>
      <c r="D16" s="178"/>
      <c r="E16" s="181"/>
      <c r="F16" s="186"/>
      <c r="G16" s="186">
        <f>SUM(G17:G22)</f>
        <v>0</v>
      </c>
      <c r="H16" s="186"/>
      <c r="I16" s="186">
        <f>SUM(I17:I22)</f>
        <v>4637.49</v>
      </c>
      <c r="J16" s="186"/>
      <c r="K16" s="186">
        <f>SUM(K17:K22)</f>
        <v>50443.5</v>
      </c>
      <c r="L16" s="186"/>
      <c r="M16" s="186">
        <f>SUM(M17:M22)</f>
        <v>0</v>
      </c>
      <c r="N16" s="186"/>
      <c r="O16" s="186">
        <f>SUM(O17:O22)</f>
        <v>0.19</v>
      </c>
      <c r="P16" s="186"/>
      <c r="Q16" s="186">
        <f>SUM(Q17:Q22)</f>
        <v>138.93</v>
      </c>
      <c r="R16" s="187"/>
      <c r="S16" s="186"/>
      <c r="AE16" t="s">
        <v>99</v>
      </c>
    </row>
    <row r="17" spans="1:60" outlineLevel="1" x14ac:dyDescent="0.2">
      <c r="A17" s="165">
        <v>6</v>
      </c>
      <c r="B17" s="175" t="s">
        <v>120</v>
      </c>
      <c r="C17" s="194" t="s">
        <v>121</v>
      </c>
      <c r="D17" s="177" t="s">
        <v>107</v>
      </c>
      <c r="E17" s="180">
        <v>115.12</v>
      </c>
      <c r="F17" s="184"/>
      <c r="G17" s="184">
        <f t="shared" ref="G17:G22" si="0">ROUND(E17*F17,2)</f>
        <v>0</v>
      </c>
      <c r="H17" s="184">
        <v>15.84</v>
      </c>
      <c r="I17" s="184">
        <f t="shared" ref="I17:I22" si="1">ROUND(E17*H17,2)</f>
        <v>1823.5</v>
      </c>
      <c r="J17" s="184">
        <v>70.459999999999994</v>
      </c>
      <c r="K17" s="184">
        <f t="shared" ref="K17:K22" si="2">ROUND(E17*J17,2)</f>
        <v>8111.36</v>
      </c>
      <c r="L17" s="184">
        <v>15</v>
      </c>
      <c r="M17" s="184">
        <f t="shared" ref="M17:M22" si="3">G17*(1+L17/100)</f>
        <v>0</v>
      </c>
      <c r="N17" s="184">
        <v>6.7000000000000002E-4</v>
      </c>
      <c r="O17" s="184">
        <f t="shared" ref="O17:O22" si="4">ROUND(E17*N17,2)</f>
        <v>0.08</v>
      </c>
      <c r="P17" s="184">
        <v>0.13100000000000001</v>
      </c>
      <c r="Q17" s="184">
        <f t="shared" ref="Q17:Q22" si="5">ROUND(E17*P17,2)</f>
        <v>15.08</v>
      </c>
      <c r="R17" s="185" t="s">
        <v>122</v>
      </c>
      <c r="S17" s="184" t="s">
        <v>109</v>
      </c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 t="s">
        <v>104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65">
        <v>7</v>
      </c>
      <c r="B18" s="175" t="s">
        <v>123</v>
      </c>
      <c r="C18" s="194" t="s">
        <v>124</v>
      </c>
      <c r="D18" s="177" t="s">
        <v>107</v>
      </c>
      <c r="E18" s="180">
        <v>65.25</v>
      </c>
      <c r="F18" s="184"/>
      <c r="G18" s="184">
        <f t="shared" si="0"/>
        <v>0</v>
      </c>
      <c r="H18" s="184">
        <v>15.84</v>
      </c>
      <c r="I18" s="184">
        <f t="shared" si="1"/>
        <v>1033.56</v>
      </c>
      <c r="J18" s="184">
        <v>88.66</v>
      </c>
      <c r="K18" s="184">
        <f t="shared" si="2"/>
        <v>5785.07</v>
      </c>
      <c r="L18" s="184">
        <v>15</v>
      </c>
      <c r="M18" s="184">
        <f t="shared" si="3"/>
        <v>0</v>
      </c>
      <c r="N18" s="184">
        <v>6.7000000000000002E-4</v>
      </c>
      <c r="O18" s="184">
        <f t="shared" si="4"/>
        <v>0.04</v>
      </c>
      <c r="P18" s="184">
        <v>0.26100000000000001</v>
      </c>
      <c r="Q18" s="184">
        <f t="shared" si="5"/>
        <v>17.03</v>
      </c>
      <c r="R18" s="185" t="s">
        <v>122</v>
      </c>
      <c r="S18" s="184" t="s">
        <v>109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 t="s">
        <v>104</v>
      </c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65">
        <v>8</v>
      </c>
      <c r="B19" s="175" t="s">
        <v>125</v>
      </c>
      <c r="C19" s="194" t="s">
        <v>126</v>
      </c>
      <c r="D19" s="177" t="s">
        <v>127</v>
      </c>
      <c r="E19" s="180">
        <v>54.7</v>
      </c>
      <c r="F19" s="184"/>
      <c r="G19" s="184">
        <f t="shared" si="0"/>
        <v>0</v>
      </c>
      <c r="H19" s="184">
        <v>30.41</v>
      </c>
      <c r="I19" s="184">
        <f t="shared" si="1"/>
        <v>1663.43</v>
      </c>
      <c r="J19" s="184">
        <v>656.59</v>
      </c>
      <c r="K19" s="184">
        <f t="shared" si="2"/>
        <v>35915.47</v>
      </c>
      <c r="L19" s="184">
        <v>15</v>
      </c>
      <c r="M19" s="184">
        <f t="shared" si="3"/>
        <v>0</v>
      </c>
      <c r="N19" s="184">
        <v>1.2800000000000001E-3</v>
      </c>
      <c r="O19" s="184">
        <f t="shared" si="4"/>
        <v>7.0000000000000007E-2</v>
      </c>
      <c r="P19" s="184">
        <v>1.95</v>
      </c>
      <c r="Q19" s="184">
        <f t="shared" si="5"/>
        <v>106.67</v>
      </c>
      <c r="R19" s="185" t="s">
        <v>122</v>
      </c>
      <c r="S19" s="184" t="s">
        <v>109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104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65">
        <v>9</v>
      </c>
      <c r="B20" s="175" t="s">
        <v>128</v>
      </c>
      <c r="C20" s="194" t="s">
        <v>129</v>
      </c>
      <c r="D20" s="177" t="s">
        <v>130</v>
      </c>
      <c r="E20" s="180">
        <v>13</v>
      </c>
      <c r="F20" s="184"/>
      <c r="G20" s="184">
        <f t="shared" si="0"/>
        <v>0</v>
      </c>
      <c r="H20" s="184">
        <v>0</v>
      </c>
      <c r="I20" s="184">
        <f t="shared" si="1"/>
        <v>0</v>
      </c>
      <c r="J20" s="184">
        <v>11.2</v>
      </c>
      <c r="K20" s="184">
        <f t="shared" si="2"/>
        <v>145.6</v>
      </c>
      <c r="L20" s="184">
        <v>15</v>
      </c>
      <c r="M20" s="184">
        <f t="shared" si="3"/>
        <v>0</v>
      </c>
      <c r="N20" s="184">
        <v>0</v>
      </c>
      <c r="O20" s="184">
        <f t="shared" si="4"/>
        <v>0</v>
      </c>
      <c r="P20" s="184">
        <v>0</v>
      </c>
      <c r="Q20" s="184">
        <f t="shared" si="5"/>
        <v>0</v>
      </c>
      <c r="R20" s="185" t="s">
        <v>122</v>
      </c>
      <c r="S20" s="184" t="s">
        <v>109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 t="s">
        <v>104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65">
        <v>10</v>
      </c>
      <c r="B21" s="175" t="s">
        <v>131</v>
      </c>
      <c r="C21" s="194" t="s">
        <v>132</v>
      </c>
      <c r="D21" s="177" t="s">
        <v>130</v>
      </c>
      <c r="E21" s="180">
        <v>1</v>
      </c>
      <c r="F21" s="184"/>
      <c r="G21" s="184">
        <f t="shared" si="0"/>
        <v>0</v>
      </c>
      <c r="H21" s="184">
        <v>0</v>
      </c>
      <c r="I21" s="184">
        <f t="shared" si="1"/>
        <v>0</v>
      </c>
      <c r="J21" s="184">
        <v>74</v>
      </c>
      <c r="K21" s="184">
        <f t="shared" si="2"/>
        <v>74</v>
      </c>
      <c r="L21" s="184">
        <v>15</v>
      </c>
      <c r="M21" s="184">
        <f t="shared" si="3"/>
        <v>0</v>
      </c>
      <c r="N21" s="184">
        <v>0</v>
      </c>
      <c r="O21" s="184">
        <f t="shared" si="4"/>
        <v>0</v>
      </c>
      <c r="P21" s="184">
        <v>0</v>
      </c>
      <c r="Q21" s="184">
        <f t="shared" si="5"/>
        <v>0</v>
      </c>
      <c r="R21" s="185" t="s">
        <v>122</v>
      </c>
      <c r="S21" s="184" t="s">
        <v>109</v>
      </c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 t="s">
        <v>104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65">
        <v>11</v>
      </c>
      <c r="B22" s="175" t="s">
        <v>133</v>
      </c>
      <c r="C22" s="194" t="s">
        <v>134</v>
      </c>
      <c r="D22" s="177" t="s">
        <v>107</v>
      </c>
      <c r="E22" s="180">
        <v>10</v>
      </c>
      <c r="F22" s="184"/>
      <c r="G22" s="184">
        <f t="shared" si="0"/>
        <v>0</v>
      </c>
      <c r="H22" s="184">
        <v>11.7</v>
      </c>
      <c r="I22" s="184">
        <f t="shared" si="1"/>
        <v>117</v>
      </c>
      <c r="J22" s="184">
        <v>41.2</v>
      </c>
      <c r="K22" s="184">
        <f t="shared" si="2"/>
        <v>412</v>
      </c>
      <c r="L22" s="184">
        <v>15</v>
      </c>
      <c r="M22" s="184">
        <f t="shared" si="3"/>
        <v>0</v>
      </c>
      <c r="N22" s="184">
        <v>4.8999999999999998E-4</v>
      </c>
      <c r="O22" s="184">
        <f t="shared" si="4"/>
        <v>0</v>
      </c>
      <c r="P22" s="184">
        <v>1.4999999999999999E-2</v>
      </c>
      <c r="Q22" s="184">
        <f t="shared" si="5"/>
        <v>0.15</v>
      </c>
      <c r="R22" s="185" t="s">
        <v>122</v>
      </c>
      <c r="S22" s="184" t="s">
        <v>109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 t="s">
        <v>104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x14ac:dyDescent="0.2">
      <c r="A23" s="171" t="s">
        <v>98</v>
      </c>
      <c r="B23" s="176" t="s">
        <v>60</v>
      </c>
      <c r="C23" s="195" t="s">
        <v>61</v>
      </c>
      <c r="D23" s="178"/>
      <c r="E23" s="181"/>
      <c r="F23" s="186"/>
      <c r="G23" s="186">
        <f>SUM(G24:G26)</f>
        <v>0</v>
      </c>
      <c r="H23" s="186"/>
      <c r="I23" s="186">
        <f>SUM(I24:I26)</f>
        <v>0</v>
      </c>
      <c r="J23" s="186"/>
      <c r="K23" s="186">
        <f>SUM(K24:K26)</f>
        <v>6421</v>
      </c>
      <c r="L23" s="186"/>
      <c r="M23" s="186">
        <f>SUM(M24:M26)</f>
        <v>0</v>
      </c>
      <c r="N23" s="186"/>
      <c r="O23" s="186">
        <f>SUM(O24:O26)</f>
        <v>0</v>
      </c>
      <c r="P23" s="186"/>
      <c r="Q23" s="186">
        <f>SUM(Q24:Q26)</f>
        <v>0.17</v>
      </c>
      <c r="R23" s="187"/>
      <c r="S23" s="186"/>
      <c r="AE23" t="s">
        <v>99</v>
      </c>
    </row>
    <row r="24" spans="1:60" ht="22.5" outlineLevel="1" x14ac:dyDescent="0.2">
      <c r="A24" s="165">
        <v>12</v>
      </c>
      <c r="B24" s="175" t="s">
        <v>135</v>
      </c>
      <c r="C24" s="194" t="s">
        <v>136</v>
      </c>
      <c r="D24" s="177" t="s">
        <v>137</v>
      </c>
      <c r="E24" s="180">
        <v>19</v>
      </c>
      <c r="F24" s="184"/>
      <c r="G24" s="184">
        <f>ROUND(E24*F24,2)</f>
        <v>0</v>
      </c>
      <c r="H24" s="184">
        <v>0</v>
      </c>
      <c r="I24" s="184">
        <f>ROUND(E24*H24,2)</f>
        <v>0</v>
      </c>
      <c r="J24" s="184">
        <v>270</v>
      </c>
      <c r="K24" s="184">
        <f>ROUND(E24*J24,2)</f>
        <v>5130</v>
      </c>
      <c r="L24" s="184">
        <v>15</v>
      </c>
      <c r="M24" s="184">
        <f>G24*(1+L24/100)</f>
        <v>0</v>
      </c>
      <c r="N24" s="184">
        <v>0</v>
      </c>
      <c r="O24" s="184">
        <f>ROUND(E24*N24,2)</f>
        <v>0</v>
      </c>
      <c r="P24" s="184">
        <v>0</v>
      </c>
      <c r="Q24" s="184">
        <f>ROUND(E24*P24,2)</f>
        <v>0</v>
      </c>
      <c r="R24" s="185"/>
      <c r="S24" s="184" t="s">
        <v>103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 t="s">
        <v>104</v>
      </c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outlineLevel="1" x14ac:dyDescent="0.2">
      <c r="A25" s="165">
        <v>13</v>
      </c>
      <c r="B25" s="175" t="s">
        <v>138</v>
      </c>
      <c r="C25" s="194" t="s">
        <v>139</v>
      </c>
      <c r="D25" s="177" t="s">
        <v>130</v>
      </c>
      <c r="E25" s="180">
        <v>2</v>
      </c>
      <c r="F25" s="184"/>
      <c r="G25" s="184">
        <f>ROUND(E25*F25,2)</f>
        <v>0</v>
      </c>
      <c r="H25" s="184">
        <v>0</v>
      </c>
      <c r="I25" s="184">
        <f>ROUND(E25*H25,2)</f>
        <v>0</v>
      </c>
      <c r="J25" s="184">
        <v>170.5</v>
      </c>
      <c r="K25" s="184">
        <f>ROUND(E25*J25,2)</f>
        <v>341</v>
      </c>
      <c r="L25" s="184">
        <v>15</v>
      </c>
      <c r="M25" s="184">
        <f>G25*(1+L25/100)</f>
        <v>0</v>
      </c>
      <c r="N25" s="184">
        <v>0</v>
      </c>
      <c r="O25" s="184">
        <f>ROUND(E25*N25,2)</f>
        <v>0</v>
      </c>
      <c r="P25" s="184">
        <v>1.933E-2</v>
      </c>
      <c r="Q25" s="184">
        <f>ROUND(E25*P25,2)</f>
        <v>0.04</v>
      </c>
      <c r="R25" s="185" t="s">
        <v>140</v>
      </c>
      <c r="S25" s="184" t="s">
        <v>109</v>
      </c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 t="s">
        <v>110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outlineLevel="1" x14ac:dyDescent="0.2">
      <c r="A26" s="165">
        <v>14</v>
      </c>
      <c r="B26" s="175" t="s">
        <v>141</v>
      </c>
      <c r="C26" s="194" t="s">
        <v>142</v>
      </c>
      <c r="D26" s="177" t="s">
        <v>130</v>
      </c>
      <c r="E26" s="180">
        <v>4</v>
      </c>
      <c r="F26" s="184"/>
      <c r="G26" s="184">
        <f>ROUND(E26*F26,2)</f>
        <v>0</v>
      </c>
      <c r="H26" s="184">
        <v>0</v>
      </c>
      <c r="I26" s="184">
        <f>ROUND(E26*H26,2)</f>
        <v>0</v>
      </c>
      <c r="J26" s="184">
        <v>237.5</v>
      </c>
      <c r="K26" s="184">
        <f>ROUND(E26*J26,2)</f>
        <v>950</v>
      </c>
      <c r="L26" s="184">
        <v>15</v>
      </c>
      <c r="M26" s="184">
        <f>G26*(1+L26/100)</f>
        <v>0</v>
      </c>
      <c r="N26" s="184">
        <v>0</v>
      </c>
      <c r="O26" s="184">
        <f>ROUND(E26*N26,2)</f>
        <v>0</v>
      </c>
      <c r="P26" s="184">
        <v>3.1870000000000002E-2</v>
      </c>
      <c r="Q26" s="184">
        <f>ROUND(E26*P26,2)</f>
        <v>0.13</v>
      </c>
      <c r="R26" s="185" t="s">
        <v>140</v>
      </c>
      <c r="S26" s="184" t="s">
        <v>109</v>
      </c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 t="s">
        <v>110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x14ac:dyDescent="0.2">
      <c r="A27" s="171" t="s">
        <v>98</v>
      </c>
      <c r="B27" s="176" t="s">
        <v>62</v>
      </c>
      <c r="C27" s="195" t="s">
        <v>63</v>
      </c>
      <c r="D27" s="178"/>
      <c r="E27" s="181"/>
      <c r="F27" s="186"/>
      <c r="G27" s="186">
        <f>SUM(G28:G29)</f>
        <v>0</v>
      </c>
      <c r="H27" s="186"/>
      <c r="I27" s="186">
        <f>SUM(I28:I29)</f>
        <v>907.25</v>
      </c>
      <c r="J27" s="186"/>
      <c r="K27" s="186">
        <f>SUM(K28:K29)</f>
        <v>2747.75</v>
      </c>
      <c r="L27" s="186"/>
      <c r="M27" s="186">
        <f>SUM(M28:M29)</f>
        <v>0</v>
      </c>
      <c r="N27" s="186"/>
      <c r="O27" s="186">
        <f>SUM(O28:O29)</f>
        <v>0</v>
      </c>
      <c r="P27" s="186"/>
      <c r="Q27" s="186">
        <f>SUM(Q28:Q29)</f>
        <v>0.32</v>
      </c>
      <c r="R27" s="187"/>
      <c r="S27" s="186"/>
      <c r="AE27" t="s">
        <v>99</v>
      </c>
    </row>
    <row r="28" spans="1:60" outlineLevel="1" x14ac:dyDescent="0.2">
      <c r="A28" s="165">
        <v>15</v>
      </c>
      <c r="B28" s="175" t="s">
        <v>143</v>
      </c>
      <c r="C28" s="194" t="s">
        <v>144</v>
      </c>
      <c r="D28" s="177" t="s">
        <v>145</v>
      </c>
      <c r="E28" s="180">
        <v>50</v>
      </c>
      <c r="F28" s="184"/>
      <c r="G28" s="184">
        <f>ROUND(E28*F28,2)</f>
        <v>0</v>
      </c>
      <c r="H28" s="184">
        <v>7.66</v>
      </c>
      <c r="I28" s="184">
        <f>ROUND(E28*H28,2)</f>
        <v>383</v>
      </c>
      <c r="J28" s="184">
        <v>24.04</v>
      </c>
      <c r="K28" s="184">
        <f>ROUND(E28*J28,2)</f>
        <v>1202</v>
      </c>
      <c r="L28" s="184">
        <v>15</v>
      </c>
      <c r="M28" s="184">
        <f>G28*(1+L28/100)</f>
        <v>0</v>
      </c>
      <c r="N28" s="184">
        <v>4.0000000000000003E-5</v>
      </c>
      <c r="O28" s="184">
        <f>ROUND(E28*N28,2)</f>
        <v>0</v>
      </c>
      <c r="P28" s="184">
        <v>2.5400000000000002E-3</v>
      </c>
      <c r="Q28" s="184">
        <f>ROUND(E28*P28,2)</f>
        <v>0.13</v>
      </c>
      <c r="R28" s="185" t="s">
        <v>146</v>
      </c>
      <c r="S28" s="184" t="s">
        <v>109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 t="s">
        <v>104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65">
        <v>16</v>
      </c>
      <c r="B29" s="175" t="s">
        <v>143</v>
      </c>
      <c r="C29" s="194" t="s">
        <v>147</v>
      </c>
      <c r="D29" s="177" t="s">
        <v>145</v>
      </c>
      <c r="E29" s="180">
        <v>75</v>
      </c>
      <c r="F29" s="184"/>
      <c r="G29" s="184">
        <f>ROUND(E29*F29,2)</f>
        <v>0</v>
      </c>
      <c r="H29" s="184">
        <v>6.99</v>
      </c>
      <c r="I29" s="184">
        <f>ROUND(E29*H29,2)</f>
        <v>524.25</v>
      </c>
      <c r="J29" s="184">
        <v>20.61</v>
      </c>
      <c r="K29" s="184">
        <f>ROUND(E29*J29,2)</f>
        <v>1545.75</v>
      </c>
      <c r="L29" s="184">
        <v>15</v>
      </c>
      <c r="M29" s="184">
        <f>G29*(1+L29/100)</f>
        <v>0</v>
      </c>
      <c r="N29" s="184">
        <v>4.0000000000000003E-5</v>
      </c>
      <c r="O29" s="184">
        <f>ROUND(E29*N29,2)</f>
        <v>0</v>
      </c>
      <c r="P29" s="184">
        <v>2.5400000000000002E-3</v>
      </c>
      <c r="Q29" s="184">
        <f>ROUND(E29*P29,2)</f>
        <v>0.19</v>
      </c>
      <c r="R29" s="185"/>
      <c r="S29" s="184" t="s">
        <v>103</v>
      </c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 t="s">
        <v>104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x14ac:dyDescent="0.2">
      <c r="A30" s="171" t="s">
        <v>98</v>
      </c>
      <c r="B30" s="176" t="s">
        <v>64</v>
      </c>
      <c r="C30" s="195" t="s">
        <v>65</v>
      </c>
      <c r="D30" s="178"/>
      <c r="E30" s="181"/>
      <c r="F30" s="186"/>
      <c r="G30" s="186">
        <f>SUM(G31:G31)</f>
        <v>0</v>
      </c>
      <c r="H30" s="186"/>
      <c r="I30" s="186">
        <f>SUM(I31:I31)</f>
        <v>0</v>
      </c>
      <c r="J30" s="186"/>
      <c r="K30" s="186">
        <f>SUM(K31:K31)</f>
        <v>260.7</v>
      </c>
      <c r="L30" s="186"/>
      <c r="M30" s="186">
        <f>SUM(M31:M31)</f>
        <v>0</v>
      </c>
      <c r="N30" s="186"/>
      <c r="O30" s="186">
        <f>SUM(O31:O31)</f>
        <v>0</v>
      </c>
      <c r="P30" s="186"/>
      <c r="Q30" s="186">
        <f>SUM(Q31:Q31)</f>
        <v>0.26</v>
      </c>
      <c r="R30" s="187"/>
      <c r="S30" s="186"/>
      <c r="AE30" t="s">
        <v>99</v>
      </c>
    </row>
    <row r="31" spans="1:60" outlineLevel="1" x14ac:dyDescent="0.2">
      <c r="A31" s="165">
        <v>17</v>
      </c>
      <c r="B31" s="175" t="s">
        <v>148</v>
      </c>
      <c r="C31" s="194" t="s">
        <v>149</v>
      </c>
      <c r="D31" s="177" t="s">
        <v>107</v>
      </c>
      <c r="E31" s="180">
        <v>11</v>
      </c>
      <c r="F31" s="184"/>
      <c r="G31" s="184">
        <f>ROUND(E31*F31,2)</f>
        <v>0</v>
      </c>
      <c r="H31" s="184">
        <v>0</v>
      </c>
      <c r="I31" s="184">
        <f>ROUND(E31*H31,2)</f>
        <v>0</v>
      </c>
      <c r="J31" s="184">
        <v>23.7</v>
      </c>
      <c r="K31" s="184">
        <f>ROUND(E31*J31,2)</f>
        <v>260.7</v>
      </c>
      <c r="L31" s="184">
        <v>15</v>
      </c>
      <c r="M31" s="184">
        <f>G31*(1+L31/100)</f>
        <v>0</v>
      </c>
      <c r="N31" s="184">
        <v>0</v>
      </c>
      <c r="O31" s="184">
        <f>ROUND(E31*N31,2)</f>
        <v>0</v>
      </c>
      <c r="P31" s="184">
        <v>2.3800000000000002E-2</v>
      </c>
      <c r="Q31" s="184">
        <f>ROUND(E31*P31,2)</f>
        <v>0.26</v>
      </c>
      <c r="R31" s="185" t="s">
        <v>146</v>
      </c>
      <c r="S31" s="184" t="s">
        <v>109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 t="s">
        <v>104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x14ac:dyDescent="0.2">
      <c r="A32" s="171" t="s">
        <v>98</v>
      </c>
      <c r="B32" s="176" t="s">
        <v>66</v>
      </c>
      <c r="C32" s="195" t="s">
        <v>67</v>
      </c>
      <c r="D32" s="178"/>
      <c r="E32" s="181"/>
      <c r="F32" s="186"/>
      <c r="G32" s="186">
        <f>SUM(G33:G33)</f>
        <v>0</v>
      </c>
      <c r="H32" s="186"/>
      <c r="I32" s="186">
        <f>SUM(I33:I33)</f>
        <v>3578.73</v>
      </c>
      <c r="J32" s="186"/>
      <c r="K32" s="186">
        <f>SUM(K33:K33)</f>
        <v>1724.23</v>
      </c>
      <c r="L32" s="186"/>
      <c r="M32" s="186">
        <f>SUM(M33:M33)</f>
        <v>0</v>
      </c>
      <c r="N32" s="186"/>
      <c r="O32" s="186">
        <f>SUM(O33:O33)</f>
        <v>0.11</v>
      </c>
      <c r="P32" s="186"/>
      <c r="Q32" s="186">
        <f>SUM(Q33:Q33)</f>
        <v>0</v>
      </c>
      <c r="R32" s="187"/>
      <c r="S32" s="186"/>
      <c r="AE32" t="s">
        <v>99</v>
      </c>
    </row>
    <row r="33" spans="1:60" outlineLevel="1" x14ac:dyDescent="0.2">
      <c r="A33" s="165">
        <v>18</v>
      </c>
      <c r="B33" s="175" t="s">
        <v>150</v>
      </c>
      <c r="C33" s="194" t="s">
        <v>151</v>
      </c>
      <c r="D33" s="177" t="s">
        <v>107</v>
      </c>
      <c r="E33" s="180">
        <v>25.495000000000001</v>
      </c>
      <c r="F33" s="184"/>
      <c r="G33" s="184">
        <f>ROUND(E33*F33,2)</f>
        <v>0</v>
      </c>
      <c r="H33" s="184">
        <v>140.37</v>
      </c>
      <c r="I33" s="184">
        <f>ROUND(E33*H33,2)</f>
        <v>3578.73</v>
      </c>
      <c r="J33" s="184">
        <v>67.63</v>
      </c>
      <c r="K33" s="184">
        <f>ROUND(E33*J33,2)</f>
        <v>1724.23</v>
      </c>
      <c r="L33" s="184">
        <v>15</v>
      </c>
      <c r="M33" s="184">
        <f>G33*(1+L33/100)</f>
        <v>0</v>
      </c>
      <c r="N33" s="184">
        <v>4.4999999999999997E-3</v>
      </c>
      <c r="O33" s="184">
        <f>ROUND(E33*N33,2)</f>
        <v>0.11</v>
      </c>
      <c r="P33" s="184">
        <v>0</v>
      </c>
      <c r="Q33" s="184">
        <f>ROUND(E33*P33,2)</f>
        <v>0</v>
      </c>
      <c r="R33" s="185" t="s">
        <v>152</v>
      </c>
      <c r="S33" s="184" t="s">
        <v>109</v>
      </c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 t="s">
        <v>104</v>
      </c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x14ac:dyDescent="0.2">
      <c r="A34" s="171" t="s">
        <v>98</v>
      </c>
      <c r="B34" s="176" t="s">
        <v>68</v>
      </c>
      <c r="C34" s="195" t="s">
        <v>69</v>
      </c>
      <c r="D34" s="178"/>
      <c r="E34" s="181"/>
      <c r="F34" s="186"/>
      <c r="G34" s="186">
        <f>SUM(G35:G35)</f>
        <v>0</v>
      </c>
      <c r="H34" s="186"/>
      <c r="I34" s="186">
        <f>SUM(I35:I35)</f>
        <v>124.2</v>
      </c>
      <c r="J34" s="186"/>
      <c r="K34" s="186">
        <f>SUM(K35:K35)</f>
        <v>1169.82</v>
      </c>
      <c r="L34" s="186"/>
      <c r="M34" s="186">
        <f>SUM(M35:M35)</f>
        <v>0</v>
      </c>
      <c r="N34" s="186"/>
      <c r="O34" s="186">
        <f>SUM(O35:O35)</f>
        <v>0</v>
      </c>
      <c r="P34" s="186"/>
      <c r="Q34" s="186">
        <f>SUM(Q35:Q35)</f>
        <v>0</v>
      </c>
      <c r="R34" s="187"/>
      <c r="S34" s="186"/>
      <c r="AE34" t="s">
        <v>99</v>
      </c>
    </row>
    <row r="35" spans="1:60" outlineLevel="1" x14ac:dyDescent="0.2">
      <c r="A35" s="165">
        <v>19</v>
      </c>
      <c r="B35" s="175" t="s">
        <v>153</v>
      </c>
      <c r="C35" s="194" t="s">
        <v>154</v>
      </c>
      <c r="D35" s="177" t="s">
        <v>107</v>
      </c>
      <c r="E35" s="180">
        <v>18</v>
      </c>
      <c r="F35" s="184"/>
      <c r="G35" s="184">
        <f>ROUND(E35*F35,2)</f>
        <v>0</v>
      </c>
      <c r="H35" s="184">
        <v>6.9</v>
      </c>
      <c r="I35" s="184">
        <f>ROUND(E35*H35,2)</f>
        <v>124.2</v>
      </c>
      <c r="J35" s="184">
        <v>64.989999999999995</v>
      </c>
      <c r="K35" s="184">
        <f>ROUND(E35*J35,2)</f>
        <v>1169.82</v>
      </c>
      <c r="L35" s="184">
        <v>15</v>
      </c>
      <c r="M35" s="184">
        <f>G35*(1+L35/100)</f>
        <v>0</v>
      </c>
      <c r="N35" s="184">
        <v>2.5999999999999998E-4</v>
      </c>
      <c r="O35" s="184">
        <f>ROUND(E35*N35,2)</f>
        <v>0</v>
      </c>
      <c r="P35" s="184">
        <v>0</v>
      </c>
      <c r="Q35" s="184">
        <f>ROUND(E35*P35,2)</f>
        <v>0</v>
      </c>
      <c r="R35" s="185" t="s">
        <v>140</v>
      </c>
      <c r="S35" s="184" t="s">
        <v>109</v>
      </c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 t="s">
        <v>110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x14ac:dyDescent="0.2">
      <c r="A36" s="171" t="s">
        <v>98</v>
      </c>
      <c r="B36" s="176" t="s">
        <v>70</v>
      </c>
      <c r="C36" s="195" t="s">
        <v>71</v>
      </c>
      <c r="D36" s="178"/>
      <c r="E36" s="181"/>
      <c r="F36" s="186"/>
      <c r="G36" s="186">
        <f>SUM(G37:G37)</f>
        <v>0</v>
      </c>
      <c r="H36" s="186"/>
      <c r="I36" s="186">
        <f>SUM(I37:I37)</f>
        <v>2002.77</v>
      </c>
      <c r="J36" s="186"/>
      <c r="K36" s="186">
        <f>SUM(K37:K37)</f>
        <v>18087.23</v>
      </c>
      <c r="L36" s="186"/>
      <c r="M36" s="186">
        <f>SUM(M37:M37)</f>
        <v>0</v>
      </c>
      <c r="N36" s="186"/>
      <c r="O36" s="186">
        <f>SUM(O37:O37)</f>
        <v>0</v>
      </c>
      <c r="P36" s="186"/>
      <c r="Q36" s="186">
        <f>SUM(Q37:Q37)</f>
        <v>0</v>
      </c>
      <c r="R36" s="187"/>
      <c r="S36" s="186"/>
      <c r="AE36" t="s">
        <v>99</v>
      </c>
    </row>
    <row r="37" spans="1:60" outlineLevel="1" x14ac:dyDescent="0.2">
      <c r="A37" s="165">
        <v>20</v>
      </c>
      <c r="B37" s="175" t="s">
        <v>155</v>
      </c>
      <c r="C37" s="194" t="s">
        <v>156</v>
      </c>
      <c r="D37" s="177" t="s">
        <v>157</v>
      </c>
      <c r="E37" s="180">
        <v>7</v>
      </c>
      <c r="F37" s="184"/>
      <c r="G37" s="184">
        <f>ROUND(E37*F37,2)</f>
        <v>0</v>
      </c>
      <c r="H37" s="184">
        <v>286.11</v>
      </c>
      <c r="I37" s="184">
        <f>ROUND(E37*H37,2)</f>
        <v>2002.77</v>
      </c>
      <c r="J37" s="184">
        <v>2583.89</v>
      </c>
      <c r="K37" s="184">
        <f>ROUND(E37*J37,2)</f>
        <v>18087.23</v>
      </c>
      <c r="L37" s="184">
        <v>15</v>
      </c>
      <c r="M37" s="184">
        <f>G37*(1+L37/100)</f>
        <v>0</v>
      </c>
      <c r="N37" s="184">
        <v>0</v>
      </c>
      <c r="O37" s="184">
        <f>ROUND(E37*N37,2)</f>
        <v>0</v>
      </c>
      <c r="P37" s="184">
        <v>0</v>
      </c>
      <c r="Q37" s="184">
        <f>ROUND(E37*P37,2)</f>
        <v>0</v>
      </c>
      <c r="R37" s="185" t="s">
        <v>70</v>
      </c>
      <c r="S37" s="184" t="s">
        <v>109</v>
      </c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 t="s">
        <v>104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x14ac:dyDescent="0.2">
      <c r="A38" s="171" t="s">
        <v>98</v>
      </c>
      <c r="B38" s="176" t="s">
        <v>72</v>
      </c>
      <c r="C38" s="195" t="s">
        <v>73</v>
      </c>
      <c r="D38" s="178"/>
      <c r="E38" s="181"/>
      <c r="F38" s="186"/>
      <c r="G38" s="186">
        <f>SUM(G39:G43)</f>
        <v>0</v>
      </c>
      <c r="H38" s="186"/>
      <c r="I38" s="186">
        <f>SUM(I39:I43)</f>
        <v>0</v>
      </c>
      <c r="J38" s="186"/>
      <c r="K38" s="186">
        <f>SUM(K39:K43)</f>
        <v>188728.57</v>
      </c>
      <c r="L38" s="186"/>
      <c r="M38" s="186">
        <f>SUM(M39:M43)</f>
        <v>0</v>
      </c>
      <c r="N38" s="186"/>
      <c r="O38" s="186">
        <f>SUM(O39:O43)</f>
        <v>0</v>
      </c>
      <c r="P38" s="186"/>
      <c r="Q38" s="186">
        <f>SUM(Q39:Q43)</f>
        <v>0</v>
      </c>
      <c r="R38" s="187"/>
      <c r="S38" s="186"/>
      <c r="AE38" t="s">
        <v>99</v>
      </c>
    </row>
    <row r="39" spans="1:60" outlineLevel="1" x14ac:dyDescent="0.2">
      <c r="A39" s="165">
        <v>21</v>
      </c>
      <c r="B39" s="175" t="s">
        <v>158</v>
      </c>
      <c r="C39" s="194" t="s">
        <v>159</v>
      </c>
      <c r="D39" s="177"/>
      <c r="E39" s="180">
        <v>0.45</v>
      </c>
      <c r="F39" s="184"/>
      <c r="G39" s="184">
        <f>ROUND(E39*F39,2)</f>
        <v>0</v>
      </c>
      <c r="H39" s="184">
        <v>0</v>
      </c>
      <c r="I39" s="184">
        <f>ROUND(E39*H39,2)</f>
        <v>0</v>
      </c>
      <c r="J39" s="184">
        <v>850</v>
      </c>
      <c r="K39" s="184">
        <f>ROUND(E39*J39,2)</f>
        <v>382.5</v>
      </c>
      <c r="L39" s="184">
        <v>15</v>
      </c>
      <c r="M39" s="184">
        <f>G39*(1+L39/100)</f>
        <v>0</v>
      </c>
      <c r="N39" s="184">
        <v>0</v>
      </c>
      <c r="O39" s="184">
        <f>ROUND(E39*N39,2)</f>
        <v>0</v>
      </c>
      <c r="P39" s="184">
        <v>0</v>
      </c>
      <c r="Q39" s="184">
        <f>ROUND(E39*P39,2)</f>
        <v>0</v>
      </c>
      <c r="R39" s="185"/>
      <c r="S39" s="184" t="s">
        <v>103</v>
      </c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 t="s">
        <v>104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65">
        <v>22</v>
      </c>
      <c r="B40" s="175" t="s">
        <v>160</v>
      </c>
      <c r="C40" s="194" t="s">
        <v>161</v>
      </c>
      <c r="D40" s="177" t="s">
        <v>162</v>
      </c>
      <c r="E40" s="180">
        <v>139.50527</v>
      </c>
      <c r="F40" s="184"/>
      <c r="G40" s="184">
        <f>ROUND(E40*F40,2)</f>
        <v>0</v>
      </c>
      <c r="H40" s="184">
        <v>0</v>
      </c>
      <c r="I40" s="184">
        <f>ROUND(E40*H40,2)</f>
        <v>0</v>
      </c>
      <c r="J40" s="184">
        <v>185.5</v>
      </c>
      <c r="K40" s="184">
        <f>ROUND(E40*J40,2)</f>
        <v>25878.23</v>
      </c>
      <c r="L40" s="184">
        <v>15</v>
      </c>
      <c r="M40" s="184">
        <f>G40*(1+L40/100)</f>
        <v>0</v>
      </c>
      <c r="N40" s="184">
        <v>0</v>
      </c>
      <c r="O40" s="184">
        <f>ROUND(E40*N40,2)</f>
        <v>0</v>
      </c>
      <c r="P40" s="184">
        <v>0</v>
      </c>
      <c r="Q40" s="184">
        <f>ROUND(E40*P40,2)</f>
        <v>0</v>
      </c>
      <c r="R40" s="185" t="s">
        <v>163</v>
      </c>
      <c r="S40" s="184" t="s">
        <v>109</v>
      </c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 t="s">
        <v>164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65">
        <v>23</v>
      </c>
      <c r="B41" s="175" t="s">
        <v>165</v>
      </c>
      <c r="C41" s="194" t="s">
        <v>166</v>
      </c>
      <c r="D41" s="177" t="s">
        <v>162</v>
      </c>
      <c r="E41" s="180">
        <v>139.50527</v>
      </c>
      <c r="F41" s="184"/>
      <c r="G41" s="184">
        <f>ROUND(E41*F41,2)</f>
        <v>0</v>
      </c>
      <c r="H41" s="184">
        <v>0</v>
      </c>
      <c r="I41" s="184">
        <f>ROUND(E41*H41,2)</f>
        <v>0</v>
      </c>
      <c r="J41" s="184">
        <v>172</v>
      </c>
      <c r="K41" s="184">
        <f>ROUND(E41*J41,2)</f>
        <v>23994.91</v>
      </c>
      <c r="L41" s="184">
        <v>15</v>
      </c>
      <c r="M41" s="184">
        <f>G41*(1+L41/100)</f>
        <v>0</v>
      </c>
      <c r="N41" s="184">
        <v>0</v>
      </c>
      <c r="O41" s="184">
        <f>ROUND(E41*N41,2)</f>
        <v>0</v>
      </c>
      <c r="P41" s="184">
        <v>0</v>
      </c>
      <c r="Q41" s="184">
        <f>ROUND(E41*P41,2)</f>
        <v>0</v>
      </c>
      <c r="R41" s="185" t="s">
        <v>122</v>
      </c>
      <c r="S41" s="184" t="s">
        <v>109</v>
      </c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 t="s">
        <v>164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65">
        <v>24</v>
      </c>
      <c r="B42" s="175" t="s">
        <v>167</v>
      </c>
      <c r="C42" s="194" t="s">
        <v>168</v>
      </c>
      <c r="D42" s="177" t="s">
        <v>169</v>
      </c>
      <c r="E42" s="180">
        <v>3627.1370200000001</v>
      </c>
      <c r="F42" s="184"/>
      <c r="G42" s="184">
        <f>ROUND(E42*F42,2)</f>
        <v>0</v>
      </c>
      <c r="H42" s="184">
        <v>0</v>
      </c>
      <c r="I42" s="184">
        <f>ROUND(E42*H42,2)</f>
        <v>0</v>
      </c>
      <c r="J42" s="184">
        <v>15.1</v>
      </c>
      <c r="K42" s="184">
        <f>ROUND(E42*J42,2)</f>
        <v>54769.77</v>
      </c>
      <c r="L42" s="184">
        <v>15</v>
      </c>
      <c r="M42" s="184">
        <f>G42*(1+L42/100)</f>
        <v>0</v>
      </c>
      <c r="N42" s="184">
        <v>0</v>
      </c>
      <c r="O42" s="184">
        <f>ROUND(E42*N42,2)</f>
        <v>0</v>
      </c>
      <c r="P42" s="184">
        <v>0</v>
      </c>
      <c r="Q42" s="184">
        <f>ROUND(E42*P42,2)</f>
        <v>0</v>
      </c>
      <c r="R42" s="185" t="s">
        <v>122</v>
      </c>
      <c r="S42" s="184" t="s">
        <v>109</v>
      </c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 t="s">
        <v>164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65">
        <v>25</v>
      </c>
      <c r="B43" s="175" t="s">
        <v>170</v>
      </c>
      <c r="C43" s="194" t="s">
        <v>171</v>
      </c>
      <c r="D43" s="177" t="s">
        <v>162</v>
      </c>
      <c r="E43" s="180">
        <v>139.50527</v>
      </c>
      <c r="F43" s="184"/>
      <c r="G43" s="184">
        <f>ROUND(E43*F43,2)</f>
        <v>0</v>
      </c>
      <c r="H43" s="184">
        <v>0</v>
      </c>
      <c r="I43" s="184">
        <f>ROUND(E43*H43,2)</f>
        <v>0</v>
      </c>
      <c r="J43" s="184">
        <v>600</v>
      </c>
      <c r="K43" s="184">
        <f>ROUND(E43*J43,2)</f>
        <v>83703.16</v>
      </c>
      <c r="L43" s="184">
        <v>15</v>
      </c>
      <c r="M43" s="184">
        <f>G43*(1+L43/100)</f>
        <v>0</v>
      </c>
      <c r="N43" s="184">
        <v>0</v>
      </c>
      <c r="O43" s="184">
        <f>ROUND(E43*N43,2)</f>
        <v>0</v>
      </c>
      <c r="P43" s="184">
        <v>0</v>
      </c>
      <c r="Q43" s="184">
        <f>ROUND(E43*P43,2)</f>
        <v>0</v>
      </c>
      <c r="R43" s="185" t="s">
        <v>122</v>
      </c>
      <c r="S43" s="184" t="s">
        <v>109</v>
      </c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 t="s">
        <v>164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x14ac:dyDescent="0.2">
      <c r="A44" s="171" t="s">
        <v>98</v>
      </c>
      <c r="B44" s="176" t="s">
        <v>75</v>
      </c>
      <c r="C44" s="195" t="s">
        <v>29</v>
      </c>
      <c r="D44" s="178"/>
      <c r="E44" s="181"/>
      <c r="F44" s="186"/>
      <c r="G44" s="186">
        <f>SUM(G45:G46)</f>
        <v>0</v>
      </c>
      <c r="H44" s="186"/>
      <c r="I44" s="186">
        <f>SUM(I45:I46)</f>
        <v>0</v>
      </c>
      <c r="J44" s="186"/>
      <c r="K44" s="186">
        <f>SUM(K45:K46)</f>
        <v>10621.36</v>
      </c>
      <c r="L44" s="186"/>
      <c r="M44" s="186">
        <f>SUM(M45:M46)</f>
        <v>0</v>
      </c>
      <c r="N44" s="186"/>
      <c r="O44" s="186">
        <f>SUM(O45:O46)</f>
        <v>0</v>
      </c>
      <c r="P44" s="186"/>
      <c r="Q44" s="186">
        <f>SUM(Q45:Q46)</f>
        <v>0</v>
      </c>
      <c r="R44" s="187"/>
      <c r="S44" s="186"/>
      <c r="AE44" t="s">
        <v>99</v>
      </c>
    </row>
    <row r="45" spans="1:60" outlineLevel="1" x14ac:dyDescent="0.2">
      <c r="A45" s="165">
        <v>26</v>
      </c>
      <c r="B45" s="175" t="s">
        <v>172</v>
      </c>
      <c r="C45" s="194" t="s">
        <v>173</v>
      </c>
      <c r="D45" s="177" t="s">
        <v>174</v>
      </c>
      <c r="E45" s="180">
        <v>1</v>
      </c>
      <c r="F45" s="184"/>
      <c r="G45" s="184">
        <f>ROUND(E45*F45,2)</f>
        <v>0</v>
      </c>
      <c r="H45" s="184">
        <v>0</v>
      </c>
      <c r="I45" s="184">
        <f>ROUND(E45*H45,2)</f>
        <v>0</v>
      </c>
      <c r="J45" s="184">
        <v>7497.43</v>
      </c>
      <c r="K45" s="184">
        <f>ROUND(E45*J45,2)</f>
        <v>7497.43</v>
      </c>
      <c r="L45" s="184">
        <v>15</v>
      </c>
      <c r="M45" s="184">
        <f>G45*(1+L45/100)</f>
        <v>0</v>
      </c>
      <c r="N45" s="184">
        <v>0</v>
      </c>
      <c r="O45" s="184">
        <f>ROUND(E45*N45,2)</f>
        <v>0</v>
      </c>
      <c r="P45" s="184">
        <v>0</v>
      </c>
      <c r="Q45" s="184">
        <f>ROUND(E45*P45,2)</f>
        <v>0</v>
      </c>
      <c r="R45" s="185"/>
      <c r="S45" s="184" t="s">
        <v>109</v>
      </c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 t="s">
        <v>175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88">
        <v>27</v>
      </c>
      <c r="B46" s="189" t="s">
        <v>176</v>
      </c>
      <c r="C46" s="196" t="s">
        <v>177</v>
      </c>
      <c r="D46" s="190" t="s">
        <v>174</v>
      </c>
      <c r="E46" s="191">
        <v>1</v>
      </c>
      <c r="F46" s="192"/>
      <c r="G46" s="192">
        <f>ROUND(E46*F46,2)</f>
        <v>0</v>
      </c>
      <c r="H46" s="192">
        <v>0</v>
      </c>
      <c r="I46" s="192">
        <f>ROUND(E46*H46,2)</f>
        <v>0</v>
      </c>
      <c r="J46" s="192">
        <v>3123.93</v>
      </c>
      <c r="K46" s="192">
        <f>ROUND(E46*J46,2)</f>
        <v>3123.93</v>
      </c>
      <c r="L46" s="192">
        <v>15</v>
      </c>
      <c r="M46" s="192">
        <f>G46*(1+L46/100)</f>
        <v>0</v>
      </c>
      <c r="N46" s="192">
        <v>0</v>
      </c>
      <c r="O46" s="192">
        <f>ROUND(E46*N46,2)</f>
        <v>0</v>
      </c>
      <c r="P46" s="192">
        <v>0</v>
      </c>
      <c r="Q46" s="192">
        <f>ROUND(E46*P46,2)</f>
        <v>0</v>
      </c>
      <c r="R46" s="193"/>
      <c r="S46" s="192" t="s">
        <v>109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 t="s">
        <v>178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x14ac:dyDescent="0.2">
      <c r="A47" s="6"/>
      <c r="B47" s="7" t="s">
        <v>179</v>
      </c>
      <c r="C47" s="197" t="s">
        <v>179</v>
      </c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AC47">
        <v>15</v>
      </c>
      <c r="AD47">
        <v>21</v>
      </c>
    </row>
    <row r="48" spans="1:60" x14ac:dyDescent="0.2">
      <c r="C48" s="198"/>
      <c r="D48" s="159"/>
      <c r="AE48" t="s">
        <v>180</v>
      </c>
    </row>
    <row r="49" spans="4:4" x14ac:dyDescent="0.2">
      <c r="D49" s="159"/>
    </row>
    <row r="50" spans="4:4" x14ac:dyDescent="0.2">
      <c r="D50" s="159"/>
    </row>
    <row r="51" spans="4:4" x14ac:dyDescent="0.2">
      <c r="D51" s="159"/>
    </row>
    <row r="52" spans="4:4" x14ac:dyDescent="0.2">
      <c r="D52" s="159"/>
    </row>
    <row r="53" spans="4:4" x14ac:dyDescent="0.2">
      <c r="D53" s="159"/>
    </row>
    <row r="54" spans="4:4" x14ac:dyDescent="0.2">
      <c r="D54" s="159"/>
    </row>
    <row r="55" spans="4:4" x14ac:dyDescent="0.2">
      <c r="D55" s="159"/>
    </row>
    <row r="56" spans="4:4" x14ac:dyDescent="0.2">
      <c r="D56" s="159"/>
    </row>
    <row r="57" spans="4:4" x14ac:dyDescent="0.2">
      <c r="D57" s="159"/>
    </row>
    <row r="58" spans="4:4" x14ac:dyDescent="0.2">
      <c r="D58" s="159"/>
    </row>
    <row r="59" spans="4:4" x14ac:dyDescent="0.2">
      <c r="D59" s="159"/>
    </row>
    <row r="60" spans="4:4" x14ac:dyDescent="0.2">
      <c r="D60" s="159"/>
    </row>
    <row r="61" spans="4:4" x14ac:dyDescent="0.2">
      <c r="D61" s="159"/>
    </row>
    <row r="62" spans="4:4" x14ac:dyDescent="0.2">
      <c r="D62" s="159"/>
    </row>
    <row r="63" spans="4:4" x14ac:dyDescent="0.2">
      <c r="D63" s="159"/>
    </row>
    <row r="64" spans="4:4" x14ac:dyDescent="0.2">
      <c r="D64" s="159"/>
    </row>
    <row r="65" spans="4:4" x14ac:dyDescent="0.2">
      <c r="D65" s="159"/>
    </row>
    <row r="66" spans="4:4" x14ac:dyDescent="0.2">
      <c r="D66" s="159"/>
    </row>
    <row r="67" spans="4:4" x14ac:dyDescent="0.2">
      <c r="D67" s="159"/>
    </row>
    <row r="68" spans="4:4" x14ac:dyDescent="0.2">
      <c r="D68" s="159"/>
    </row>
    <row r="69" spans="4:4" x14ac:dyDescent="0.2">
      <c r="D69" s="159"/>
    </row>
    <row r="70" spans="4:4" x14ac:dyDescent="0.2">
      <c r="D70" s="159"/>
    </row>
    <row r="71" spans="4:4" x14ac:dyDescent="0.2">
      <c r="D71" s="159"/>
    </row>
    <row r="72" spans="4:4" x14ac:dyDescent="0.2">
      <c r="D72" s="159"/>
    </row>
    <row r="73" spans="4:4" x14ac:dyDescent="0.2">
      <c r="D73" s="159"/>
    </row>
    <row r="74" spans="4:4" x14ac:dyDescent="0.2">
      <c r="D74" s="159"/>
    </row>
    <row r="75" spans="4:4" x14ac:dyDescent="0.2">
      <c r="D75" s="159"/>
    </row>
    <row r="76" spans="4:4" x14ac:dyDescent="0.2">
      <c r="D76" s="159"/>
    </row>
    <row r="77" spans="4:4" x14ac:dyDescent="0.2">
      <c r="D77" s="159"/>
    </row>
    <row r="78" spans="4:4" x14ac:dyDescent="0.2">
      <c r="D78" s="159"/>
    </row>
    <row r="79" spans="4:4" x14ac:dyDescent="0.2">
      <c r="D79" s="159"/>
    </row>
    <row r="80" spans="4:4" x14ac:dyDescent="0.2">
      <c r="D80" s="159"/>
    </row>
    <row r="81" spans="4:4" x14ac:dyDescent="0.2">
      <c r="D81" s="159"/>
    </row>
    <row r="82" spans="4:4" x14ac:dyDescent="0.2">
      <c r="D82" s="159"/>
    </row>
    <row r="83" spans="4:4" x14ac:dyDescent="0.2">
      <c r="D83" s="159"/>
    </row>
    <row r="84" spans="4:4" x14ac:dyDescent="0.2">
      <c r="D84" s="159"/>
    </row>
    <row r="85" spans="4:4" x14ac:dyDescent="0.2">
      <c r="D85" s="159"/>
    </row>
    <row r="86" spans="4:4" x14ac:dyDescent="0.2">
      <c r="D86" s="159"/>
    </row>
    <row r="87" spans="4:4" x14ac:dyDescent="0.2">
      <c r="D87" s="159"/>
    </row>
    <row r="88" spans="4:4" x14ac:dyDescent="0.2">
      <c r="D88" s="159"/>
    </row>
    <row r="89" spans="4:4" x14ac:dyDescent="0.2">
      <c r="D89" s="159"/>
    </row>
    <row r="90" spans="4:4" x14ac:dyDescent="0.2">
      <c r="D90" s="159"/>
    </row>
    <row r="91" spans="4:4" x14ac:dyDescent="0.2">
      <c r="D91" s="159"/>
    </row>
    <row r="92" spans="4:4" x14ac:dyDescent="0.2">
      <c r="D92" s="159"/>
    </row>
    <row r="93" spans="4:4" x14ac:dyDescent="0.2">
      <c r="D93" s="159"/>
    </row>
    <row r="94" spans="4:4" x14ac:dyDescent="0.2">
      <c r="D94" s="159"/>
    </row>
    <row r="95" spans="4:4" x14ac:dyDescent="0.2">
      <c r="D95" s="159"/>
    </row>
    <row r="96" spans="4:4" x14ac:dyDescent="0.2">
      <c r="D96" s="159"/>
    </row>
    <row r="97" spans="4:4" x14ac:dyDescent="0.2">
      <c r="D97" s="159"/>
    </row>
    <row r="98" spans="4:4" x14ac:dyDescent="0.2">
      <c r="D98" s="159"/>
    </row>
    <row r="99" spans="4:4" x14ac:dyDescent="0.2">
      <c r="D99" s="159"/>
    </row>
    <row r="100" spans="4:4" x14ac:dyDescent="0.2">
      <c r="D100" s="159"/>
    </row>
    <row r="101" spans="4:4" x14ac:dyDescent="0.2">
      <c r="D101" s="159"/>
    </row>
    <row r="102" spans="4:4" x14ac:dyDescent="0.2">
      <c r="D102" s="159"/>
    </row>
    <row r="103" spans="4:4" x14ac:dyDescent="0.2">
      <c r="D103" s="159"/>
    </row>
    <row r="104" spans="4:4" x14ac:dyDescent="0.2">
      <c r="D104" s="159"/>
    </row>
    <row r="105" spans="4:4" x14ac:dyDescent="0.2">
      <c r="D105" s="159"/>
    </row>
    <row r="106" spans="4:4" x14ac:dyDescent="0.2">
      <c r="D106" s="159"/>
    </row>
    <row r="107" spans="4:4" x14ac:dyDescent="0.2">
      <c r="D107" s="159"/>
    </row>
    <row r="108" spans="4:4" x14ac:dyDescent="0.2">
      <c r="D108" s="159"/>
    </row>
    <row r="109" spans="4:4" x14ac:dyDescent="0.2">
      <c r="D109" s="159"/>
    </row>
    <row r="110" spans="4:4" x14ac:dyDescent="0.2">
      <c r="D110" s="159"/>
    </row>
    <row r="111" spans="4:4" x14ac:dyDescent="0.2">
      <c r="D111" s="159"/>
    </row>
    <row r="112" spans="4:4" x14ac:dyDescent="0.2">
      <c r="D112" s="159"/>
    </row>
    <row r="113" spans="4:4" x14ac:dyDescent="0.2">
      <c r="D113" s="159"/>
    </row>
    <row r="114" spans="4:4" x14ac:dyDescent="0.2">
      <c r="D114" s="159"/>
    </row>
    <row r="115" spans="4:4" x14ac:dyDescent="0.2">
      <c r="D115" s="159"/>
    </row>
    <row r="116" spans="4:4" x14ac:dyDescent="0.2">
      <c r="D116" s="159"/>
    </row>
    <row r="117" spans="4:4" x14ac:dyDescent="0.2">
      <c r="D117" s="159"/>
    </row>
    <row r="118" spans="4:4" x14ac:dyDescent="0.2">
      <c r="D118" s="159"/>
    </row>
    <row r="119" spans="4:4" x14ac:dyDescent="0.2">
      <c r="D119" s="159"/>
    </row>
    <row r="120" spans="4:4" x14ac:dyDescent="0.2">
      <c r="D120" s="159"/>
    </row>
    <row r="121" spans="4:4" x14ac:dyDescent="0.2">
      <c r="D121" s="159"/>
    </row>
    <row r="122" spans="4:4" x14ac:dyDescent="0.2">
      <c r="D122" s="159"/>
    </row>
    <row r="123" spans="4:4" x14ac:dyDescent="0.2">
      <c r="D123" s="159"/>
    </row>
    <row r="124" spans="4:4" x14ac:dyDescent="0.2">
      <c r="D124" s="159"/>
    </row>
    <row r="125" spans="4:4" x14ac:dyDescent="0.2">
      <c r="D125" s="159"/>
    </row>
    <row r="126" spans="4:4" x14ac:dyDescent="0.2">
      <c r="D126" s="159"/>
    </row>
    <row r="127" spans="4:4" x14ac:dyDescent="0.2">
      <c r="D127" s="159"/>
    </row>
    <row r="128" spans="4:4" x14ac:dyDescent="0.2">
      <c r="D128" s="159"/>
    </row>
    <row r="129" spans="4:4" x14ac:dyDescent="0.2">
      <c r="D129" s="159"/>
    </row>
    <row r="130" spans="4:4" x14ac:dyDescent="0.2">
      <c r="D130" s="159"/>
    </row>
    <row r="131" spans="4:4" x14ac:dyDescent="0.2">
      <c r="D131" s="159"/>
    </row>
    <row r="132" spans="4:4" x14ac:dyDescent="0.2">
      <c r="D132" s="159"/>
    </row>
    <row r="133" spans="4:4" x14ac:dyDescent="0.2">
      <c r="D133" s="159"/>
    </row>
    <row r="134" spans="4:4" x14ac:dyDescent="0.2">
      <c r="D134" s="159"/>
    </row>
    <row r="135" spans="4:4" x14ac:dyDescent="0.2">
      <c r="D135" s="159"/>
    </row>
    <row r="136" spans="4:4" x14ac:dyDescent="0.2">
      <c r="D136" s="159"/>
    </row>
    <row r="137" spans="4:4" x14ac:dyDescent="0.2">
      <c r="D137" s="159"/>
    </row>
    <row r="138" spans="4:4" x14ac:dyDescent="0.2">
      <c r="D138" s="159"/>
    </row>
    <row r="139" spans="4:4" x14ac:dyDescent="0.2">
      <c r="D139" s="159"/>
    </row>
    <row r="140" spans="4:4" x14ac:dyDescent="0.2">
      <c r="D140" s="159"/>
    </row>
    <row r="141" spans="4:4" x14ac:dyDescent="0.2">
      <c r="D141" s="159"/>
    </row>
    <row r="142" spans="4:4" x14ac:dyDescent="0.2">
      <c r="D142" s="159"/>
    </row>
    <row r="143" spans="4:4" x14ac:dyDescent="0.2">
      <c r="D143" s="159"/>
    </row>
    <row r="144" spans="4:4" x14ac:dyDescent="0.2">
      <c r="D144" s="159"/>
    </row>
    <row r="145" spans="4:4" x14ac:dyDescent="0.2">
      <c r="D145" s="159"/>
    </row>
    <row r="146" spans="4:4" x14ac:dyDescent="0.2">
      <c r="D146" s="159"/>
    </row>
    <row r="147" spans="4:4" x14ac:dyDescent="0.2">
      <c r="D147" s="159"/>
    </row>
    <row r="148" spans="4:4" x14ac:dyDescent="0.2">
      <c r="D148" s="159"/>
    </row>
    <row r="149" spans="4:4" x14ac:dyDescent="0.2">
      <c r="D149" s="159"/>
    </row>
    <row r="150" spans="4:4" x14ac:dyDescent="0.2">
      <c r="D150" s="159"/>
    </row>
    <row r="151" spans="4:4" x14ac:dyDescent="0.2">
      <c r="D151" s="159"/>
    </row>
    <row r="152" spans="4:4" x14ac:dyDescent="0.2">
      <c r="D152" s="159"/>
    </row>
    <row r="153" spans="4:4" x14ac:dyDescent="0.2">
      <c r="D153" s="159"/>
    </row>
    <row r="154" spans="4:4" x14ac:dyDescent="0.2">
      <c r="D154" s="159"/>
    </row>
    <row r="155" spans="4:4" x14ac:dyDescent="0.2">
      <c r="D155" s="159"/>
    </row>
    <row r="156" spans="4:4" x14ac:dyDescent="0.2">
      <c r="D156" s="159"/>
    </row>
    <row r="157" spans="4:4" x14ac:dyDescent="0.2">
      <c r="D157" s="159"/>
    </row>
    <row r="158" spans="4:4" x14ac:dyDescent="0.2">
      <c r="D158" s="159"/>
    </row>
    <row r="159" spans="4:4" x14ac:dyDescent="0.2">
      <c r="D159" s="159"/>
    </row>
    <row r="160" spans="4:4" x14ac:dyDescent="0.2">
      <c r="D160" s="159"/>
    </row>
    <row r="161" spans="4:4" x14ac:dyDescent="0.2">
      <c r="D161" s="159"/>
    </row>
    <row r="162" spans="4:4" x14ac:dyDescent="0.2">
      <c r="D162" s="159"/>
    </row>
    <row r="163" spans="4:4" x14ac:dyDescent="0.2">
      <c r="D163" s="159"/>
    </row>
    <row r="164" spans="4:4" x14ac:dyDescent="0.2">
      <c r="D164" s="159"/>
    </row>
    <row r="165" spans="4:4" x14ac:dyDescent="0.2">
      <c r="D165" s="159"/>
    </row>
    <row r="166" spans="4:4" x14ac:dyDescent="0.2">
      <c r="D166" s="159"/>
    </row>
    <row r="167" spans="4:4" x14ac:dyDescent="0.2">
      <c r="D167" s="159"/>
    </row>
    <row r="168" spans="4:4" x14ac:dyDescent="0.2">
      <c r="D168" s="159"/>
    </row>
    <row r="169" spans="4:4" x14ac:dyDescent="0.2">
      <c r="D169" s="159"/>
    </row>
    <row r="170" spans="4:4" x14ac:dyDescent="0.2">
      <c r="D170" s="159"/>
    </row>
    <row r="171" spans="4:4" x14ac:dyDescent="0.2">
      <c r="D171" s="159"/>
    </row>
    <row r="172" spans="4:4" x14ac:dyDescent="0.2">
      <c r="D172" s="159"/>
    </row>
    <row r="173" spans="4:4" x14ac:dyDescent="0.2">
      <c r="D173" s="159"/>
    </row>
    <row r="174" spans="4:4" x14ac:dyDescent="0.2">
      <c r="D174" s="159"/>
    </row>
    <row r="175" spans="4:4" x14ac:dyDescent="0.2">
      <c r="D175" s="159"/>
    </row>
    <row r="176" spans="4:4" x14ac:dyDescent="0.2">
      <c r="D176" s="159"/>
    </row>
    <row r="177" spans="4:4" x14ac:dyDescent="0.2">
      <c r="D177" s="159"/>
    </row>
    <row r="178" spans="4:4" x14ac:dyDescent="0.2">
      <c r="D178" s="159"/>
    </row>
    <row r="179" spans="4:4" x14ac:dyDescent="0.2">
      <c r="D179" s="159"/>
    </row>
    <row r="180" spans="4:4" x14ac:dyDescent="0.2">
      <c r="D180" s="159"/>
    </row>
    <row r="181" spans="4:4" x14ac:dyDescent="0.2">
      <c r="D181" s="159"/>
    </row>
    <row r="182" spans="4:4" x14ac:dyDescent="0.2">
      <c r="D182" s="159"/>
    </row>
    <row r="183" spans="4:4" x14ac:dyDescent="0.2">
      <c r="D183" s="159"/>
    </row>
    <row r="184" spans="4:4" x14ac:dyDescent="0.2">
      <c r="D184" s="159"/>
    </row>
    <row r="185" spans="4:4" x14ac:dyDescent="0.2">
      <c r="D185" s="159"/>
    </row>
    <row r="186" spans="4:4" x14ac:dyDescent="0.2">
      <c r="D186" s="159"/>
    </row>
    <row r="187" spans="4:4" x14ac:dyDescent="0.2">
      <c r="D187" s="159"/>
    </row>
    <row r="188" spans="4:4" x14ac:dyDescent="0.2">
      <c r="D188" s="159"/>
    </row>
    <row r="189" spans="4:4" x14ac:dyDescent="0.2">
      <c r="D189" s="159"/>
    </row>
    <row r="190" spans="4:4" x14ac:dyDescent="0.2">
      <c r="D190" s="159"/>
    </row>
    <row r="191" spans="4:4" x14ac:dyDescent="0.2">
      <c r="D191" s="159"/>
    </row>
    <row r="192" spans="4:4" x14ac:dyDescent="0.2">
      <c r="D192" s="159"/>
    </row>
    <row r="193" spans="4:4" x14ac:dyDescent="0.2">
      <c r="D193" s="159"/>
    </row>
    <row r="194" spans="4:4" x14ac:dyDescent="0.2">
      <c r="D194" s="159"/>
    </row>
    <row r="195" spans="4:4" x14ac:dyDescent="0.2">
      <c r="D195" s="159"/>
    </row>
    <row r="196" spans="4:4" x14ac:dyDescent="0.2">
      <c r="D196" s="159"/>
    </row>
    <row r="197" spans="4:4" x14ac:dyDescent="0.2">
      <c r="D197" s="159"/>
    </row>
    <row r="198" spans="4:4" x14ac:dyDescent="0.2">
      <c r="D198" s="159"/>
    </row>
    <row r="199" spans="4:4" x14ac:dyDescent="0.2">
      <c r="D199" s="159"/>
    </row>
    <row r="200" spans="4:4" x14ac:dyDescent="0.2">
      <c r="D200" s="159"/>
    </row>
    <row r="201" spans="4:4" x14ac:dyDescent="0.2">
      <c r="D201" s="159"/>
    </row>
    <row r="202" spans="4:4" x14ac:dyDescent="0.2">
      <c r="D202" s="159"/>
    </row>
    <row r="203" spans="4:4" x14ac:dyDescent="0.2">
      <c r="D203" s="159"/>
    </row>
    <row r="204" spans="4:4" x14ac:dyDescent="0.2">
      <c r="D204" s="159"/>
    </row>
    <row r="205" spans="4:4" x14ac:dyDescent="0.2">
      <c r="D205" s="159"/>
    </row>
    <row r="206" spans="4:4" x14ac:dyDescent="0.2">
      <c r="D206" s="159"/>
    </row>
    <row r="207" spans="4:4" x14ac:dyDescent="0.2">
      <c r="D207" s="159"/>
    </row>
    <row r="208" spans="4:4" x14ac:dyDescent="0.2">
      <c r="D208" s="159"/>
    </row>
    <row r="209" spans="4:4" x14ac:dyDescent="0.2">
      <c r="D209" s="159"/>
    </row>
    <row r="210" spans="4:4" x14ac:dyDescent="0.2">
      <c r="D210" s="159"/>
    </row>
    <row r="211" spans="4:4" x14ac:dyDescent="0.2">
      <c r="D211" s="159"/>
    </row>
    <row r="212" spans="4:4" x14ac:dyDescent="0.2">
      <c r="D212" s="159"/>
    </row>
    <row r="213" spans="4:4" x14ac:dyDescent="0.2">
      <c r="D213" s="159"/>
    </row>
    <row r="214" spans="4:4" x14ac:dyDescent="0.2">
      <c r="D214" s="159"/>
    </row>
    <row r="215" spans="4:4" x14ac:dyDescent="0.2">
      <c r="D215" s="159"/>
    </row>
    <row r="216" spans="4:4" x14ac:dyDescent="0.2">
      <c r="D216" s="159"/>
    </row>
    <row r="217" spans="4:4" x14ac:dyDescent="0.2">
      <c r="D217" s="159"/>
    </row>
    <row r="218" spans="4:4" x14ac:dyDescent="0.2">
      <c r="D218" s="159"/>
    </row>
    <row r="219" spans="4:4" x14ac:dyDescent="0.2">
      <c r="D219" s="159"/>
    </row>
    <row r="220" spans="4:4" x14ac:dyDescent="0.2">
      <c r="D220" s="159"/>
    </row>
    <row r="221" spans="4:4" x14ac:dyDescent="0.2">
      <c r="D221" s="159"/>
    </row>
    <row r="222" spans="4:4" x14ac:dyDescent="0.2">
      <c r="D222" s="159"/>
    </row>
    <row r="223" spans="4:4" x14ac:dyDescent="0.2">
      <c r="D223" s="159"/>
    </row>
    <row r="224" spans="4:4" x14ac:dyDescent="0.2">
      <c r="D224" s="159"/>
    </row>
    <row r="225" spans="4:4" x14ac:dyDescent="0.2">
      <c r="D225" s="159"/>
    </row>
    <row r="226" spans="4:4" x14ac:dyDescent="0.2">
      <c r="D226" s="159"/>
    </row>
    <row r="227" spans="4:4" x14ac:dyDescent="0.2">
      <c r="D227" s="159"/>
    </row>
    <row r="228" spans="4:4" x14ac:dyDescent="0.2">
      <c r="D228" s="159"/>
    </row>
    <row r="229" spans="4:4" x14ac:dyDescent="0.2">
      <c r="D229" s="159"/>
    </row>
    <row r="230" spans="4:4" x14ac:dyDescent="0.2">
      <c r="D230" s="159"/>
    </row>
    <row r="231" spans="4:4" x14ac:dyDescent="0.2">
      <c r="D231" s="159"/>
    </row>
    <row r="232" spans="4:4" x14ac:dyDescent="0.2">
      <c r="D232" s="159"/>
    </row>
    <row r="233" spans="4:4" x14ac:dyDescent="0.2">
      <c r="D233" s="159"/>
    </row>
    <row r="234" spans="4:4" x14ac:dyDescent="0.2">
      <c r="D234" s="159"/>
    </row>
    <row r="235" spans="4:4" x14ac:dyDescent="0.2">
      <c r="D235" s="159"/>
    </row>
    <row r="236" spans="4:4" x14ac:dyDescent="0.2">
      <c r="D236" s="159"/>
    </row>
    <row r="237" spans="4:4" x14ac:dyDescent="0.2">
      <c r="D237" s="159"/>
    </row>
    <row r="238" spans="4:4" x14ac:dyDescent="0.2">
      <c r="D238" s="159"/>
    </row>
    <row r="239" spans="4:4" x14ac:dyDescent="0.2">
      <c r="D239" s="159"/>
    </row>
    <row r="240" spans="4:4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Uchytil</dc:creator>
  <cp:lastModifiedBy>Marek Jakeš</cp:lastModifiedBy>
  <cp:lastPrinted>2014-02-28T09:52:57Z</cp:lastPrinted>
  <dcterms:created xsi:type="dcterms:W3CDTF">2009-04-08T07:15:50Z</dcterms:created>
  <dcterms:modified xsi:type="dcterms:W3CDTF">2016-11-24T09:17:56Z</dcterms:modified>
</cp:coreProperties>
</file>