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36" windowWidth="19092" windowHeight="7392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68" i="1"/>
  <c r="M118"/>
  <c r="M117"/>
  <c r="M116"/>
  <c r="M115"/>
  <c r="M114"/>
  <c r="M113"/>
  <c r="M112"/>
  <c r="M110"/>
  <c r="M109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5"/>
  <c r="M84"/>
  <c r="M82"/>
  <c r="M81"/>
  <c r="M80"/>
  <c r="M79"/>
  <c r="M78"/>
  <c r="M77"/>
  <c r="M76"/>
  <c r="M75"/>
  <c r="M74"/>
  <c r="M48" s="1"/>
  <c r="M73"/>
  <c r="M47" s="1"/>
  <c r="M72"/>
  <c r="L69"/>
  <c r="E66"/>
  <c r="E64"/>
  <c r="M52"/>
  <c r="M51"/>
  <c r="M50"/>
  <c r="M49"/>
  <c r="M46"/>
  <c r="K56" s="1"/>
  <c r="E39"/>
  <c r="E37"/>
  <c r="G24"/>
  <c r="G23"/>
  <c r="G22"/>
  <c r="L21"/>
  <c r="G21"/>
  <c r="L20"/>
  <c r="G20"/>
  <c r="L16"/>
  <c r="L15"/>
  <c r="L68"/>
  <c r="N13"/>
  <c r="E42"/>
  <c r="N12"/>
  <c r="N10"/>
  <c r="N9"/>
  <c r="L66"/>
  <c r="L18" l="1"/>
  <c r="K26" s="1"/>
  <c r="E69"/>
  <c r="E41"/>
  <c r="L39"/>
</calcChain>
</file>

<file path=xl/sharedStrings.xml><?xml version="1.0" encoding="utf-8"?>
<sst xmlns="http://schemas.openxmlformats.org/spreadsheetml/2006/main" count="269" uniqueCount="170">
  <si>
    <t>optimalizováno pro tisk sestav ve formátu A4 - na výšku</t>
  </si>
  <si>
    <t>KRYCÍ LIST ROZPOČTU</t>
  </si>
  <si>
    <t>Stavba:</t>
  </si>
  <si>
    <t>R. Kos - RD Nový Hradec Králové</t>
  </si>
  <si>
    <t>JKSO:</t>
  </si>
  <si>
    <t/>
  </si>
  <si>
    <t>CC-CZ:</t>
  </si>
  <si>
    <t>Místo:</t>
  </si>
  <si>
    <t>Hradec Králové</t>
  </si>
  <si>
    <t>Datum:</t>
  </si>
  <si>
    <t>Objednatel:</t>
  </si>
  <si>
    <t>IČ:</t>
  </si>
  <si>
    <t>DIČ:</t>
  </si>
  <si>
    <t>Zhotovitel:</t>
  </si>
  <si>
    <t>Projektant:</t>
  </si>
  <si>
    <t>Zpracovatel:</t>
  </si>
  <si>
    <t>Náklady z rozpočtu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</si>
  <si>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</si>
  <si>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</si>
  <si>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</si>
  <si>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</si>
  <si>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</si>
  <si>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</si>
  <si>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</si>
  <si>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</si>
  <si>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</si>
  <si>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</si>
  <si>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</si>
  <si>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</si>
  <si>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Datum a podpis:</t>
  </si>
  <si>
    <t>Razítko</t>
  </si>
  <si>
    <t>REKAPITULACE ROZPOČTU</t>
  </si>
  <si>
    <t>Kód - Popis</t>
  </si>
  <si>
    <t>Cena celkem [CZK]</t>
  </si>
  <si>
    <t>1) Náklady z rozpočtu</t>
  </si>
  <si>
    <t>PSV - Práce a dodávky PSV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</si>
  <si>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</si>
  <si>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</si>
  <si>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</si>
  <si>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</si>
  <si>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</si>
  <si>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>2) Ostatní náklady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</si>
  <si>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</si>
  <si>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</si>
  <si>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</si>
  <si>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</si>
  <si>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</si>
  <si>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</si>
  <si>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</si>
  <si>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</si>
  <si>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</si>
  <si>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31</t>
  </si>
  <si>
    <t>K</t>
  </si>
  <si>
    <t>713151111</t>
  </si>
  <si>
    <t>Montáž izolace tepelné střech šikmých kladené volně mezi krokve rohoží, pásů, desek</t>
  </si>
  <si>
    <t>m2</t>
  </si>
  <si>
    <t>32</t>
  </si>
  <si>
    <t>M</t>
  </si>
  <si>
    <t>63148157.ISV</t>
  </si>
  <si>
    <t>Isover UNI 160mm, λD = 0,035 (W·m-1·K-1),1200 x 600 x 160 mm, velmi kvalitní univerzální izolace z čedičových vláken, vhodná zejména mezi a pod krokve.</t>
  </si>
  <si>
    <t>33</t>
  </si>
  <si>
    <t>713151132</t>
  </si>
  <si>
    <t>Montáž izolace tepelné střech šikmých kladené volně nad krokve rohoží, pásů, desek sklonu do 45°</t>
  </si>
  <si>
    <t>34</t>
  </si>
  <si>
    <t>28372306.ISV</t>
  </si>
  <si>
    <t>Isover EPS 100 60mm, λD = 0,037 (W·m-1·K-1),1000 x 500 x 60 mm, stabilizované desky pro tepelné izolace konstrukcí s běžnými požadavky na zatížení, např. ploché střechy, podlahy apod. Trvalá zatížitelnost v tlaku max. 2000 kg/m2 při def. &lt; 2%.</t>
  </si>
  <si>
    <t>35</t>
  </si>
  <si>
    <t>28372308.ISV</t>
  </si>
  <si>
    <t>Isover EPS 100 80mm, λD = 0,037 (W·m-1·K-1),1000 x 500 x 80 mm, stabilizované desky pro tepelné izolace konstrukcí s běžnými požadavky na zatížení, např. ploché střechy, podlahy apod. Trvalá zatížitelnost v tlaku max. 2000 kg/m2 při def. &lt; 2%.</t>
  </si>
  <si>
    <t>4</t>
  </si>
  <si>
    <t>762341210</t>
  </si>
  <si>
    <t>Montáž bednění střech rovných a šikmých sklonu do 60° z hrubých prken na sraz</t>
  </si>
  <si>
    <t>5</t>
  </si>
  <si>
    <t>605151210</t>
  </si>
  <si>
    <t>řezivo jehličnaté boční prkno jakost I.-II. 4 - 6 cm</t>
  </si>
  <si>
    <t>m3</t>
  </si>
  <si>
    <t>0,024*90</t>
  </si>
  <si>
    <t>1</t>
  </si>
  <si>
    <t>762342441</t>
  </si>
  <si>
    <t>Montáž lišt trojúhelníkových nebo kontralatí na střechách sklonu do 60°</t>
  </si>
  <si>
    <t>m</t>
  </si>
  <si>
    <t>2</t>
  </si>
  <si>
    <t>605141140</t>
  </si>
  <si>
    <t>řezivo jehličnaté, střešní latě impregnované dl 4 m</t>
  </si>
  <si>
    <t>0,04*0,06*280</t>
  </si>
  <si>
    <t>3</t>
  </si>
  <si>
    <t>762395000</t>
  </si>
  <si>
    <t>Spojovací prostředky pro montáž krovu, bednění, laťování, světlíky, klíny</t>
  </si>
  <si>
    <t>6</t>
  </si>
  <si>
    <t>764101143</t>
  </si>
  <si>
    <t>Montáž krytiny střechy rovné z taškových tabulí sklonu do 60°</t>
  </si>
  <si>
    <t>7</t>
  </si>
  <si>
    <t>76410</t>
  </si>
  <si>
    <t>Satjam Rapid Satmat 35 510</t>
  </si>
  <si>
    <t>36</t>
  </si>
  <si>
    <t>76417</t>
  </si>
  <si>
    <t>Butylkaučuková páska</t>
  </si>
  <si>
    <t>ks</t>
  </si>
  <si>
    <t>8</t>
  </si>
  <si>
    <t>76411</t>
  </si>
  <si>
    <t>Satjam okapní plech OPR</t>
  </si>
  <si>
    <t>9</t>
  </si>
  <si>
    <t>76416</t>
  </si>
  <si>
    <t>Satjam Hřebenáč rovný HRR</t>
  </si>
  <si>
    <t>10</t>
  </si>
  <si>
    <t>76412</t>
  </si>
  <si>
    <t>Držák hřebenáče DHRN</t>
  </si>
  <si>
    <t>11</t>
  </si>
  <si>
    <t>76413</t>
  </si>
  <si>
    <t>Šroub SDT</t>
  </si>
  <si>
    <t>12</t>
  </si>
  <si>
    <t>76414</t>
  </si>
  <si>
    <t>Šroub SDR</t>
  </si>
  <si>
    <t>13</t>
  </si>
  <si>
    <t>76415</t>
  </si>
  <si>
    <t>Šroub SO2T</t>
  </si>
  <si>
    <t>14</t>
  </si>
  <si>
    <t>764211626</t>
  </si>
  <si>
    <t>Oplechování větraného hřebene s větracím pásem z Pz s povrchovou úpravou rš 500 mm</t>
  </si>
  <si>
    <t>15</t>
  </si>
  <si>
    <t>764212634</t>
  </si>
  <si>
    <t>Oplechování štítu závětrnou lištou z Pz s povrchovou úpravou rš 330 mm</t>
  </si>
  <si>
    <t>16</t>
  </si>
  <si>
    <t>764212663</t>
  </si>
  <si>
    <t>Oplechování rovné okapové hrany z Pz s povrchovou úpravou rš 250 mm</t>
  </si>
  <si>
    <t>17</t>
  </si>
  <si>
    <t>764314612</t>
  </si>
  <si>
    <t>Lemování prostupů střech s krytinou skládanou nebo plechovou bez lišty z Pz s povrchovou úpravou</t>
  </si>
  <si>
    <t>28</t>
  </si>
  <si>
    <t>764511602</t>
  </si>
  <si>
    <t>Žlab podokapní půlkruhový z Pz s povrchovou úpravou rš 330 mm</t>
  </si>
  <si>
    <t>29</t>
  </si>
  <si>
    <t>764511642</t>
  </si>
  <si>
    <t>Kotlík oválný (trychtýřový) pro podokapní žlaby z Pz s povrchovou úpravou 330/100 mm</t>
  </si>
  <si>
    <t>kus</t>
  </si>
  <si>
    <t>30</t>
  </si>
  <si>
    <t>764518622</t>
  </si>
  <si>
    <t>Svody kruhové včetně objímek, kolen, odskoků z Pz s povrchovou úpravou průměru 100 mm</t>
  </si>
  <si>
    <t>18</t>
  </si>
  <si>
    <t>765111201</t>
  </si>
  <si>
    <t>Montáž krytiny keramické okapní větrací pás</t>
  </si>
  <si>
    <t>19</t>
  </si>
  <si>
    <t>596602320</t>
  </si>
  <si>
    <t>pás ochranný větrací okapní plastový 500/10 cm (v barvě)</t>
  </si>
  <si>
    <t>20</t>
  </si>
  <si>
    <t>765191013</t>
  </si>
  <si>
    <t>Montáž pojistné hydroizolační fólie kladené přes 20° volně na bednění nebo tepelnou izolaci</t>
  </si>
  <si>
    <t>21</t>
  </si>
  <si>
    <t>592443950</t>
  </si>
  <si>
    <t>folie hydroizolační JUTADACH - 135 (role 1,5 x 50m)</t>
  </si>
  <si>
    <t>149*1,15</t>
  </si>
  <si>
    <t>22</t>
  </si>
  <si>
    <t>766671003</t>
  </si>
  <si>
    <t>Montáž střešního okna do krytiny ploché 66 x 118 cm</t>
  </si>
  <si>
    <t>23</t>
  </si>
  <si>
    <t>76610</t>
  </si>
  <si>
    <t>Střešní okno VELUX GXL 3050 FK06 66/118</t>
  </si>
  <si>
    <t>24</t>
  </si>
  <si>
    <t>76611</t>
  </si>
  <si>
    <t>Střešní okno VELUX GLL  1061 MK 06 78/118</t>
  </si>
  <si>
    <t>25</t>
  </si>
  <si>
    <t>76612</t>
  </si>
  <si>
    <t>Lemování EDS 2000 FK 06</t>
  </si>
  <si>
    <t>26</t>
  </si>
  <si>
    <t>76613</t>
  </si>
  <si>
    <t>Lemování EDS 2000 MK 06</t>
  </si>
  <si>
    <t>27</t>
  </si>
  <si>
    <t>766671005</t>
  </si>
  <si>
    <t>Montáž střešního okna do krytiny ploché 78 x 118 cm</t>
  </si>
  <si>
    <t>R.Kos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</si>
</sst>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%"/>
    <numFmt numFmtId="166" formatCode="#,##0.000"/>
  </numFmts>
  <fonts count="19">
    <font>
      <sz val="11"/>
      <color theme="1"/>
      <name val="Calibri"/>
      <family val="2"/>
      <charset val="238"/>
      <scheme val="minor"/>
    </font>
    <font>
      <sz val="8"/>
      <color rgb="FF3366FF"/>
      <name val="Trebuchet MS"/>
    </font>
    <font>
      <b/>
      <sz val="16"/>
      <name val="Trebuchet MS"/>
    </font>
    <font>
      <b/>
      <sz val="12"/>
      <name val="Trebuchet MS"/>
    </font>
    <font>
      <sz val="9"/>
      <color rgb="FF969696"/>
      <name val="Trebuchet MS"/>
    </font>
    <font>
      <sz val="9"/>
      <name val="Trebuchet MS"/>
    </font>
    <font>
      <sz val="10"/>
      <name val="Trebuchet MS"/>
    </font>
    <font>
      <sz val="10"/>
      <color rgb="FF464646"/>
      <name val="Trebuchet MS"/>
    </font>
    <font>
      <b/>
      <sz val="10"/>
      <name val="Trebuchet MS"/>
    </font>
    <font>
      <sz val="8"/>
      <color rgb="FF969696"/>
      <name val="Trebuchet MS"/>
    </font>
    <font>
      <sz val="10"/>
      <color rgb="FF969696"/>
      <name val="Trebuchet MS"/>
    </font>
    <font>
      <b/>
      <sz val="12"/>
      <color rgb="FF800000"/>
      <name val="Trebuchet MS"/>
    </font>
    <font>
      <b/>
      <sz val="12"/>
      <color rgb="FF96000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b/>
      <sz val="8"/>
      <color rgb="FF800000"/>
      <name val="Trebuchet MS"/>
    </font>
    <font>
      <sz val="8"/>
      <color rgb="FF003366"/>
      <name val="Trebuchet MS"/>
    </font>
    <font>
      <i/>
      <sz val="8"/>
      <color rgb="FF0000FF"/>
      <name val="Trebuchet MS"/>
    </font>
    <font>
      <sz val="8"/>
      <color rgb="FF505050"/>
      <name val="Trebuchet MS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0" fillId="0" borderId="0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4" fontId="6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4" fontId="8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165" fontId="9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4" fontId="9" fillId="0" borderId="0" xfId="0" applyNumberFormat="1" applyFont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horizontal="left" vertical="center"/>
    </xf>
    <xf numFmtId="0" fontId="0" fillId="2" borderId="8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horizontal="center" vertical="center"/>
    </xf>
    <xf numFmtId="4" fontId="3" fillId="2" borderId="8" xfId="0" applyNumberFormat="1" applyFont="1" applyFill="1" applyBorder="1" applyAlignment="1" applyProtection="1">
      <alignment vertical="center"/>
    </xf>
    <xf numFmtId="4" fontId="3" fillId="2" borderId="9" xfId="0" applyNumberFormat="1" applyFont="1" applyFill="1" applyBorder="1" applyAlignment="1" applyProtection="1">
      <alignment vertical="center"/>
    </xf>
    <xf numFmtId="0" fontId="0" fillId="0" borderId="10" xfId="0" applyBorder="1" applyProtection="1"/>
    <xf numFmtId="0" fontId="0" fillId="0" borderId="11" xfId="0" applyBorder="1" applyProtection="1"/>
    <xf numFmtId="0" fontId="10" fillId="0" borderId="12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horizontal="left" vertical="center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4" fontId="12" fillId="0" borderId="0" xfId="0" applyNumberFormat="1" applyFont="1" applyBorder="1" applyAlignment="1" applyProtection="1">
      <alignment vertical="center"/>
    </xf>
    <xf numFmtId="4" fontId="11" fillId="0" borderId="0" xfId="0" applyNumberFormat="1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4" fontId="13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4" fontId="14" fillId="0" borderId="0" xfId="0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/>
    </xf>
    <xf numFmtId="4" fontId="12" fillId="2" borderId="0" xfId="0" applyNumberFormat="1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</xf>
    <xf numFmtId="4" fontId="12" fillId="0" borderId="6" xfId="0" applyNumberFormat="1" applyFont="1" applyBorder="1" applyAlignment="1" applyProtection="1"/>
    <xf numFmtId="4" fontId="3" fillId="0" borderId="6" xfId="0" applyNumberFormat="1" applyFont="1" applyBorder="1" applyAlignment="1" applyProtection="1">
      <alignment vertical="center"/>
    </xf>
    <xf numFmtId="0" fontId="16" fillId="0" borderId="4" xfId="0" applyFont="1" applyBorder="1" applyAlignment="1" applyProtection="1"/>
    <xf numFmtId="0" fontId="16" fillId="0" borderId="0" xfId="0" applyFont="1" applyBorder="1" applyAlignment="1" applyProtection="1"/>
    <xf numFmtId="0" fontId="13" fillId="0" borderId="0" xfId="0" applyFont="1" applyBorder="1" applyAlignment="1" applyProtection="1">
      <alignment horizontal="left"/>
    </xf>
    <xf numFmtId="4" fontId="13" fillId="0" borderId="0" xfId="0" applyNumberFormat="1" applyFont="1" applyBorder="1" applyAlignment="1" applyProtection="1"/>
    <xf numFmtId="0" fontId="16" fillId="0" borderId="5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4" fontId="14" fillId="0" borderId="13" xfId="0" applyNumberFormat="1" applyFont="1" applyBorder="1" applyAlignment="1" applyProtection="1"/>
    <xf numFmtId="4" fontId="14" fillId="0" borderId="13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 vertical="center"/>
    </xf>
    <xf numFmtId="49" fontId="0" fillId="0" borderId="21" xfId="0" applyNumberFormat="1" applyFont="1" applyBorder="1" applyAlignment="1" applyProtection="1">
      <alignment horizontal="left" vertical="center" wrapText="1"/>
    </xf>
    <xf numFmtId="0" fontId="0" fillId="0" borderId="21" xfId="0" applyFont="1" applyBorder="1" applyAlignment="1" applyProtection="1">
      <alignment horizontal="left" vertical="center" wrapText="1"/>
    </xf>
    <xf numFmtId="0" fontId="0" fillId="0" borderId="21" xfId="0" applyFont="1" applyBorder="1" applyAlignment="1" applyProtection="1">
      <alignment horizontal="center" vertical="center" wrapText="1"/>
    </xf>
    <xf numFmtId="166" fontId="0" fillId="0" borderId="21" xfId="0" applyNumberFormat="1" applyFont="1" applyBorder="1" applyAlignment="1" applyProtection="1">
      <alignment vertical="center"/>
    </xf>
    <xf numFmtId="4" fontId="0" fillId="0" borderId="21" xfId="0" applyNumberFormat="1" applyFont="1" applyBorder="1" applyAlignment="1" applyProtection="1">
      <alignment vertical="center"/>
    </xf>
    <xf numFmtId="0" fontId="17" fillId="0" borderId="21" xfId="0" applyFont="1" applyBorder="1" applyAlignment="1" applyProtection="1">
      <alignment horizontal="center" vertical="center"/>
    </xf>
    <xf numFmtId="49" fontId="17" fillId="0" borderId="21" xfId="0" applyNumberFormat="1" applyFont="1" applyBorder="1" applyAlignment="1" applyProtection="1">
      <alignment horizontal="left" vertical="center" wrapText="1"/>
    </xf>
    <xf numFmtId="0" fontId="17" fillId="0" borderId="21" xfId="0" applyFont="1" applyBorder="1" applyAlignment="1" applyProtection="1">
      <alignment horizontal="left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166" fontId="17" fillId="0" borderId="21" xfId="0" applyNumberFormat="1" applyFont="1" applyBorder="1" applyAlignment="1" applyProtection="1">
      <alignment vertical="center"/>
    </xf>
    <xf numFmtId="4" fontId="17" fillId="0" borderId="21" xfId="0" applyNumberFormat="1" applyFont="1" applyBorder="1" applyAlignment="1" applyProtection="1">
      <alignment vertical="center"/>
    </xf>
    <xf numFmtId="4" fontId="14" fillId="0" borderId="19" xfId="0" applyNumberFormat="1" applyFont="1" applyBorder="1" applyAlignment="1" applyProtection="1"/>
    <xf numFmtId="4" fontId="14" fillId="0" borderId="19" xfId="0" applyNumberFormat="1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left" vertical="center" wrapText="1"/>
    </xf>
    <xf numFmtId="0" fontId="18" fillId="0" borderId="6" xfId="0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4" fontId="0" fillId="0" borderId="0" xfId="0" applyNumberFormat="1" applyFont="1" applyBorder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an\Desktop\CN%20St&#345;echa%20Cerman-%20RD%20Nov&#253;%20Hradec%20Kr&#225;lov&#2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18-019 - R. Kos - RD No...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topLeftCell="A91" workbookViewId="0">
      <selection activeCell="I63" sqref="I63"/>
    </sheetView>
  </sheetViews>
  <sheetFormatPr defaultRowHeight="14.4"/>
  <cols>
    <col min="4" max="4" width="10.21875" customWidth="1"/>
    <col min="13" max="13" width="10.109375" bestFit="1" customWidth="1"/>
  </cols>
  <sheetData>
    <row r="1" spans="1:17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22.2">
      <c r="A3" s="6"/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7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/>
    </row>
    <row r="5" spans="1:17" ht="16.2">
      <c r="A5" s="11"/>
      <c r="B5" s="12"/>
      <c r="C5" s="13" t="s">
        <v>2</v>
      </c>
      <c r="D5" s="12"/>
      <c r="E5" s="14" t="s">
        <v>3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2"/>
      <c r="Q5" s="16"/>
    </row>
    <row r="6" spans="1:17">
      <c r="A6" s="11"/>
      <c r="B6" s="12"/>
      <c r="C6" s="17" t="s">
        <v>4</v>
      </c>
      <c r="D6" s="12"/>
      <c r="E6" s="18" t="s">
        <v>5</v>
      </c>
      <c r="F6" s="12"/>
      <c r="G6" s="12"/>
      <c r="H6" s="12"/>
      <c r="I6" s="12"/>
      <c r="J6" s="12"/>
      <c r="K6" s="12"/>
      <c r="L6" s="17" t="s">
        <v>6</v>
      </c>
      <c r="M6" s="12"/>
      <c r="N6" s="18" t="s">
        <v>5</v>
      </c>
      <c r="O6" s="12"/>
      <c r="P6" s="12"/>
      <c r="Q6" s="16"/>
    </row>
    <row r="7" spans="1:17">
      <c r="A7" s="11"/>
      <c r="B7" s="12"/>
      <c r="C7" s="17" t="s">
        <v>7</v>
      </c>
      <c r="D7" s="12"/>
      <c r="E7" s="18" t="s">
        <v>8</v>
      </c>
      <c r="F7" s="12"/>
      <c r="G7" s="12"/>
      <c r="H7" s="12"/>
      <c r="I7" s="12"/>
      <c r="J7" s="12"/>
      <c r="K7" s="12"/>
      <c r="L7" s="17" t="s">
        <v>9</v>
      </c>
      <c r="M7" s="114">
        <v>43238</v>
      </c>
      <c r="N7" s="19"/>
      <c r="O7" s="19"/>
      <c r="P7" s="12"/>
      <c r="Q7" s="16"/>
    </row>
    <row r="8" spans="1:17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6"/>
    </row>
    <row r="9" spans="1:17">
      <c r="A9" s="11"/>
      <c r="B9" s="12"/>
      <c r="C9" s="17" t="s">
        <v>10</v>
      </c>
      <c r="D9" s="113" t="s">
        <v>169</v>
      </c>
      <c r="E9" s="12"/>
      <c r="F9" s="12"/>
      <c r="G9" s="12"/>
      <c r="H9" s="12"/>
      <c r="I9" s="12"/>
      <c r="J9" s="12"/>
      <c r="K9" s="12"/>
      <c r="L9" s="17" t="s">
        <v>11</v>
      </c>
      <c r="M9" s="12"/>
      <c r="N9" s="20" t="str">
        <f>IF('[1]Rekapitulace stavby'!AM9="","",'[1]Rekapitulace stavby'!AM9)</f>
        <v/>
      </c>
      <c r="O9" s="20"/>
      <c r="P9" s="12"/>
      <c r="Q9" s="16"/>
    </row>
    <row r="10" spans="1:17">
      <c r="A10" s="11"/>
      <c r="B10" s="12"/>
      <c r="C10" s="12"/>
      <c r="D10" s="18"/>
      <c r="E10" s="12"/>
      <c r="F10" s="12"/>
      <c r="G10" s="12"/>
      <c r="H10" s="12"/>
      <c r="I10" s="12"/>
      <c r="J10" s="12"/>
      <c r="K10" s="12"/>
      <c r="L10" s="17" t="s">
        <v>12</v>
      </c>
      <c r="M10" s="12"/>
      <c r="N10" s="20" t="str">
        <f>IF('[1]Rekapitulace stavby'!AM10="","",'[1]Rekapitulace stavby'!AM10)</f>
        <v/>
      </c>
      <c r="O10" s="20"/>
      <c r="P10" s="12"/>
      <c r="Q10" s="16"/>
    </row>
    <row r="11" spans="1:17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6"/>
    </row>
    <row r="12" spans="1:17">
      <c r="A12" s="11"/>
      <c r="B12" s="12"/>
      <c r="C12" s="17" t="s">
        <v>13</v>
      </c>
      <c r="D12" s="12"/>
      <c r="E12" s="12"/>
      <c r="F12" s="12"/>
      <c r="G12" s="12"/>
      <c r="H12" s="12"/>
      <c r="I12" s="12"/>
      <c r="J12" s="12"/>
      <c r="K12" s="12"/>
      <c r="L12" s="17" t="s">
        <v>11</v>
      </c>
      <c r="M12" s="12"/>
      <c r="N12" s="20" t="str">
        <f>IF('[1]Rekapitulace stavby'!AM12="","",'[1]Rekapitulace stavby'!AM12)</f>
        <v/>
      </c>
      <c r="O12" s="20"/>
      <c r="P12" s="12"/>
      <c r="Q12" s="16"/>
    </row>
    <row r="13" spans="1:17">
      <c r="A13" s="11"/>
      <c r="B13" s="12"/>
      <c r="C13" s="12"/>
      <c r="D13" s="18"/>
      <c r="E13" s="12"/>
      <c r="F13" s="12"/>
      <c r="G13" s="12"/>
      <c r="H13" s="12"/>
      <c r="I13" s="12"/>
      <c r="J13" s="12"/>
      <c r="K13" s="12"/>
      <c r="L13" s="17" t="s">
        <v>12</v>
      </c>
      <c r="M13" s="12"/>
      <c r="N13" s="20" t="str">
        <f>IF('[1]Rekapitulace stavby'!AM13="","",'[1]Rekapitulace stavby'!AM13)</f>
        <v/>
      </c>
      <c r="O13" s="20"/>
      <c r="P13" s="12"/>
      <c r="Q13" s="16"/>
    </row>
    <row r="14" spans="1:17">
      <c r="A14" s="11"/>
      <c r="B14" s="1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2"/>
      <c r="Q14" s="16"/>
    </row>
    <row r="15" spans="1:17">
      <c r="A15" s="11"/>
      <c r="B15" s="12"/>
      <c r="C15" s="22" t="s">
        <v>16</v>
      </c>
      <c r="D15" s="12"/>
      <c r="E15" s="12"/>
      <c r="F15" s="12"/>
      <c r="G15" s="12"/>
      <c r="H15" s="12"/>
      <c r="I15" s="12"/>
      <c r="J15" s="12"/>
      <c r="K15" s="12"/>
      <c r="L15" s="23">
        <f>M46</f>
        <v>0</v>
      </c>
      <c r="M15" s="23"/>
      <c r="N15" s="23"/>
      <c r="O15" s="23"/>
      <c r="P15" s="12"/>
      <c r="Q15" s="16"/>
    </row>
    <row r="16" spans="1:17">
      <c r="A16" s="11"/>
      <c r="B16" s="12"/>
      <c r="C16" s="24" t="s">
        <v>17</v>
      </c>
      <c r="D16" s="12"/>
      <c r="E16" s="12"/>
      <c r="F16" s="12"/>
      <c r="G16" s="12"/>
      <c r="H16" s="12"/>
      <c r="I16" s="12"/>
      <c r="J16" s="12"/>
      <c r="K16" s="12"/>
      <c r="L16" s="23">
        <f>M54</f>
        <v>0</v>
      </c>
      <c r="M16" s="23"/>
      <c r="N16" s="23"/>
      <c r="O16" s="23"/>
      <c r="P16" s="12"/>
      <c r="Q16" s="16"/>
    </row>
    <row r="17" spans="1:17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6"/>
    </row>
    <row r="18" spans="1:17">
      <c r="A18" s="11"/>
      <c r="B18" s="12"/>
      <c r="C18" s="25" t="s">
        <v>18</v>
      </c>
      <c r="D18" s="12"/>
      <c r="E18" s="12"/>
      <c r="F18" s="12"/>
      <c r="G18" s="12"/>
      <c r="H18" s="12"/>
      <c r="I18" s="12"/>
      <c r="J18" s="12"/>
      <c r="K18" s="12"/>
      <c r="L18" s="26">
        <f>ROUND(L15+L16,2)</f>
        <v>0</v>
      </c>
      <c r="M18" s="15"/>
      <c r="N18" s="15"/>
      <c r="O18" s="15"/>
      <c r="P18" s="12"/>
      <c r="Q18" s="16"/>
    </row>
    <row r="19" spans="1:17">
      <c r="A19" s="11"/>
      <c r="B19" s="1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12"/>
      <c r="Q19" s="16"/>
    </row>
    <row r="20" spans="1:17">
      <c r="A20" s="11"/>
      <c r="B20" s="12"/>
      <c r="C20" s="27" t="s">
        <v>19</v>
      </c>
      <c r="D20" s="27" t="s">
        <v>20</v>
      </c>
      <c r="E20" s="28">
        <v>0.21</v>
      </c>
      <c r="F20" s="29" t="s">
        <v>21</v>
      </c>
      <c r="G20" s="30">
        <f>ROUND((SUM(BD54:BD55)+SUM(BD72:BD118)), 2)</f>
        <v>0</v>
      </c>
      <c r="H20" s="15"/>
      <c r="I20" s="15"/>
      <c r="J20" s="12"/>
      <c r="K20" s="12"/>
      <c r="L20" s="30">
        <f>ROUND(ROUND((SUM(BD54:BD55)+SUM(BD72:BD118)), 2)*E20, 2)</f>
        <v>0</v>
      </c>
      <c r="M20" s="15"/>
      <c r="N20" s="15"/>
      <c r="O20" s="15"/>
      <c r="P20" s="12"/>
      <c r="Q20" s="16"/>
    </row>
    <row r="21" spans="1:17">
      <c r="A21" s="11"/>
      <c r="B21" s="12"/>
      <c r="C21" s="12"/>
      <c r="D21" s="27" t="s">
        <v>22</v>
      </c>
      <c r="E21" s="28">
        <v>0.15</v>
      </c>
      <c r="F21" s="29" t="s">
        <v>21</v>
      </c>
      <c r="G21" s="30">
        <f>ROUND((SUM(BE54:BE55)+SUM(BE72:BE118)), 2)</f>
        <v>0</v>
      </c>
      <c r="H21" s="15"/>
      <c r="I21" s="15"/>
      <c r="J21" s="12"/>
      <c r="K21" s="12"/>
      <c r="L21" s="30">
        <f>ROUND(ROUND((SUM(BE54:BE55)+SUM(BE72:BE118)), 2)*E21, 2)</f>
        <v>0</v>
      </c>
      <c r="M21" s="15"/>
      <c r="N21" s="15"/>
      <c r="O21" s="15"/>
      <c r="P21" s="12"/>
      <c r="Q21" s="16"/>
    </row>
    <row r="22" spans="1:17">
      <c r="A22" s="11"/>
      <c r="B22" s="12"/>
      <c r="C22" s="12"/>
      <c r="D22" s="27" t="s">
        <v>23</v>
      </c>
      <c r="E22" s="28">
        <v>0.21</v>
      </c>
      <c r="F22" s="29" t="s">
        <v>21</v>
      </c>
      <c r="G22" s="30">
        <f>ROUND((SUM(BF54:BF55)+SUM(BF72:BF118)), 2)</f>
        <v>0</v>
      </c>
      <c r="H22" s="15"/>
      <c r="I22" s="15"/>
      <c r="J22" s="12"/>
      <c r="K22" s="12"/>
      <c r="L22" s="30">
        <v>0</v>
      </c>
      <c r="M22" s="15"/>
      <c r="N22" s="15"/>
      <c r="O22" s="15"/>
      <c r="P22" s="12"/>
      <c r="Q22" s="16"/>
    </row>
    <row r="23" spans="1:17">
      <c r="A23" s="11"/>
      <c r="B23" s="12"/>
      <c r="C23" s="12"/>
      <c r="D23" s="27" t="s">
        <v>24</v>
      </c>
      <c r="E23" s="28">
        <v>0.15</v>
      </c>
      <c r="F23" s="29" t="s">
        <v>21</v>
      </c>
      <c r="G23" s="30">
        <f>ROUND((SUM(BG54:BG55)+SUM(BG72:BG118)), 2)</f>
        <v>0</v>
      </c>
      <c r="H23" s="15"/>
      <c r="I23" s="15"/>
      <c r="J23" s="12"/>
      <c r="K23" s="12"/>
      <c r="L23" s="30">
        <v>0</v>
      </c>
      <c r="M23" s="15"/>
      <c r="N23" s="15"/>
      <c r="O23" s="15"/>
      <c r="P23" s="12"/>
      <c r="Q23" s="16"/>
    </row>
    <row r="24" spans="1:17">
      <c r="A24" s="11"/>
      <c r="B24" s="12"/>
      <c r="C24" s="12"/>
      <c r="D24" s="27" t="s">
        <v>25</v>
      </c>
      <c r="E24" s="28">
        <v>0</v>
      </c>
      <c r="F24" s="29" t="s">
        <v>21</v>
      </c>
      <c r="G24" s="30">
        <f>ROUND((SUM(BH54:BH55)+SUM(BH72:BH118)), 2)</f>
        <v>0</v>
      </c>
      <c r="H24" s="15"/>
      <c r="I24" s="15"/>
      <c r="J24" s="12"/>
      <c r="K24" s="12"/>
      <c r="L24" s="30">
        <v>0</v>
      </c>
      <c r="M24" s="15"/>
      <c r="N24" s="15"/>
      <c r="O24" s="15"/>
      <c r="P24" s="12"/>
      <c r="Q24" s="16"/>
    </row>
    <row r="25" spans="1:17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6"/>
    </row>
    <row r="26" spans="1:17" ht="16.2">
      <c r="A26" s="11"/>
      <c r="B26" s="31"/>
      <c r="C26" s="32" t="s">
        <v>26</v>
      </c>
      <c r="D26" s="33"/>
      <c r="E26" s="33"/>
      <c r="F26" s="34" t="s">
        <v>27</v>
      </c>
      <c r="G26" s="35" t="s">
        <v>28</v>
      </c>
      <c r="H26" s="33"/>
      <c r="I26" s="33"/>
      <c r="J26" s="33"/>
      <c r="K26" s="36">
        <f>SUM(L18:L24)</f>
        <v>0</v>
      </c>
      <c r="L26" s="36"/>
      <c r="M26" s="36"/>
      <c r="N26" s="36"/>
      <c r="O26" s="37"/>
      <c r="P26" s="31"/>
      <c r="Q26" s="16"/>
    </row>
    <row r="27" spans="1:17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6"/>
    </row>
    <row r="28" spans="1:17">
      <c r="A28" s="6"/>
      <c r="B28" s="10"/>
      <c r="C28" s="38"/>
      <c r="D28" s="10"/>
      <c r="E28" s="10"/>
      <c r="F28" s="10"/>
      <c r="G28" s="39"/>
      <c r="H28" s="10"/>
      <c r="I28" s="38"/>
      <c r="J28" s="10"/>
      <c r="K28" s="10"/>
      <c r="L28" s="10"/>
      <c r="M28" s="10"/>
      <c r="N28" s="10"/>
      <c r="O28" s="39"/>
      <c r="P28" s="10"/>
      <c r="Q28" s="9"/>
    </row>
    <row r="29" spans="1:17">
      <c r="A29" s="11"/>
      <c r="B29" s="12"/>
      <c r="C29" s="40" t="s">
        <v>29</v>
      </c>
      <c r="D29" s="41"/>
      <c r="E29" s="41"/>
      <c r="F29" s="42" t="s">
        <v>30</v>
      </c>
      <c r="G29" s="43"/>
      <c r="H29" s="12"/>
      <c r="I29" s="40" t="s">
        <v>29</v>
      </c>
      <c r="J29" s="41"/>
      <c r="K29" s="41"/>
      <c r="L29" s="41"/>
      <c r="M29" s="42" t="s">
        <v>30</v>
      </c>
      <c r="N29" s="41"/>
      <c r="O29" s="43"/>
      <c r="P29" s="12"/>
      <c r="Q29" s="16"/>
    </row>
    <row r="30" spans="1:17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6"/>
    </row>
    <row r="34" spans="1:17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22.2">
      <c r="A35" s="11"/>
      <c r="B35" s="7" t="s">
        <v>31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6"/>
    </row>
    <row r="36" spans="1:17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6"/>
    </row>
    <row r="37" spans="1:17" ht="16.2">
      <c r="A37" s="11"/>
      <c r="B37" s="50" t="s">
        <v>2</v>
      </c>
      <c r="C37" s="12"/>
      <c r="D37" s="12"/>
      <c r="E37" s="51" t="str">
        <f>E5</f>
        <v>R. Kos - RD Nový Hradec Králové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2"/>
      <c r="Q37" s="16"/>
    </row>
    <row r="38" spans="1:17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6"/>
    </row>
    <row r="39" spans="1:17">
      <c r="A39" s="11"/>
      <c r="B39" s="17" t="s">
        <v>7</v>
      </c>
      <c r="C39" s="12"/>
      <c r="D39" s="12"/>
      <c r="E39" s="18" t="str">
        <f>E7</f>
        <v>Hradec Králové</v>
      </c>
      <c r="F39" s="12"/>
      <c r="G39" s="12"/>
      <c r="H39" s="12"/>
      <c r="I39" s="12"/>
      <c r="J39" s="17" t="s">
        <v>9</v>
      </c>
      <c r="K39" s="12"/>
      <c r="L39" s="19" t="str">
        <f>IF(N7="","",N7)</f>
        <v/>
      </c>
      <c r="M39" s="19"/>
      <c r="N39" s="19"/>
      <c r="O39" s="19"/>
      <c r="P39" s="12"/>
      <c r="Q39" s="16"/>
    </row>
    <row r="40" spans="1:17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6"/>
    </row>
    <row r="41" spans="1:17">
      <c r="A41" s="11"/>
      <c r="B41" s="17" t="s">
        <v>10</v>
      </c>
      <c r="C41" s="12"/>
      <c r="D41" s="12"/>
      <c r="E41" s="18">
        <f>D10</f>
        <v>0</v>
      </c>
      <c r="F41" s="12"/>
      <c r="G41" s="12"/>
      <c r="H41" s="12"/>
      <c r="I41" s="12"/>
      <c r="J41" s="17" t="s">
        <v>14</v>
      </c>
      <c r="K41" s="12"/>
      <c r="L41" s="20"/>
      <c r="M41" s="20"/>
      <c r="N41" s="20"/>
      <c r="O41" s="20"/>
      <c r="P41" s="20"/>
      <c r="Q41" s="16"/>
    </row>
    <row r="42" spans="1:17">
      <c r="A42" s="11"/>
      <c r="B42" s="17" t="s">
        <v>13</v>
      </c>
      <c r="C42" s="12"/>
      <c r="D42" s="12"/>
      <c r="E42" s="18" t="str">
        <f>IF(D13="","",D13)</f>
        <v/>
      </c>
      <c r="F42" s="12"/>
      <c r="G42" s="12"/>
      <c r="H42" s="12"/>
      <c r="I42" s="12"/>
      <c r="J42" s="17" t="s">
        <v>15</v>
      </c>
      <c r="K42" s="12"/>
      <c r="L42" s="20"/>
      <c r="M42" s="20"/>
      <c r="N42" s="20"/>
      <c r="O42" s="20"/>
      <c r="P42" s="20"/>
      <c r="Q42" s="16"/>
    </row>
    <row r="43" spans="1:17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6"/>
    </row>
    <row r="44" spans="1:17">
      <c r="A44" s="11"/>
      <c r="B44" s="52" t="s">
        <v>32</v>
      </c>
      <c r="C44" s="53"/>
      <c r="D44" s="53"/>
      <c r="E44" s="53"/>
      <c r="F44" s="53"/>
      <c r="G44" s="31"/>
      <c r="H44" s="31"/>
      <c r="I44" s="31"/>
      <c r="J44" s="31"/>
      <c r="K44" s="31"/>
      <c r="L44" s="31"/>
      <c r="M44" s="52" t="s">
        <v>33</v>
      </c>
      <c r="N44" s="53"/>
      <c r="O44" s="53"/>
      <c r="P44" s="53"/>
      <c r="Q44" s="16"/>
    </row>
    <row r="45" spans="1:17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6"/>
    </row>
    <row r="46" spans="1:17" ht="16.2">
      <c r="A46" s="11"/>
      <c r="B46" s="54" t="s">
        <v>34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55">
        <f>M72</f>
        <v>0</v>
      </c>
      <c r="N46" s="56"/>
      <c r="O46" s="56"/>
      <c r="P46" s="56"/>
      <c r="Q46" s="16"/>
    </row>
    <row r="47" spans="1:17" ht="16.2">
      <c r="A47" s="57"/>
      <c r="B47" s="58"/>
      <c r="C47" s="59" t="s">
        <v>35</v>
      </c>
      <c r="D47" s="58"/>
      <c r="E47" s="58"/>
      <c r="F47" s="58"/>
      <c r="G47" s="58"/>
      <c r="H47" s="58"/>
      <c r="I47" s="58"/>
      <c r="J47" s="58"/>
      <c r="K47" s="58"/>
      <c r="L47" s="58"/>
      <c r="M47" s="60">
        <f>M73</f>
        <v>0</v>
      </c>
      <c r="N47" s="61"/>
      <c r="O47" s="61"/>
      <c r="P47" s="61"/>
      <c r="Q47" s="62"/>
    </row>
    <row r="48" spans="1:17">
      <c r="A48" s="63"/>
      <c r="B48" s="64"/>
      <c r="C48" s="65" t="s">
        <v>36</v>
      </c>
      <c r="D48" s="64"/>
      <c r="E48" s="64"/>
      <c r="F48" s="64"/>
      <c r="G48" s="64"/>
      <c r="H48" s="64"/>
      <c r="I48" s="64"/>
      <c r="J48" s="64"/>
      <c r="K48" s="64"/>
      <c r="L48" s="64"/>
      <c r="M48" s="66">
        <f>M74</f>
        <v>0</v>
      </c>
      <c r="N48" s="67"/>
      <c r="O48" s="67"/>
      <c r="P48" s="67"/>
      <c r="Q48" s="68"/>
    </row>
    <row r="49" spans="1:17">
      <c r="A49" s="63"/>
      <c r="B49" s="64"/>
      <c r="C49" s="65" t="s">
        <v>37</v>
      </c>
      <c r="D49" s="64"/>
      <c r="E49" s="64"/>
      <c r="F49" s="64"/>
      <c r="G49" s="64"/>
      <c r="H49" s="64"/>
      <c r="I49" s="64"/>
      <c r="J49" s="64"/>
      <c r="K49" s="64"/>
      <c r="L49" s="64"/>
      <c r="M49" s="66">
        <f>M80</f>
        <v>0</v>
      </c>
      <c r="N49" s="67"/>
      <c r="O49" s="67"/>
      <c r="P49" s="67"/>
      <c r="Q49" s="68"/>
    </row>
    <row r="50" spans="1:17">
      <c r="A50" s="63"/>
      <c r="B50" s="64"/>
      <c r="C50" s="65" t="s">
        <v>38</v>
      </c>
      <c r="D50" s="64"/>
      <c r="E50" s="64"/>
      <c r="F50" s="64"/>
      <c r="G50" s="64"/>
      <c r="H50" s="64"/>
      <c r="I50" s="64"/>
      <c r="J50" s="64"/>
      <c r="K50" s="64"/>
      <c r="L50" s="64"/>
      <c r="M50" s="66">
        <f>M88</f>
        <v>0</v>
      </c>
      <c r="N50" s="67"/>
      <c r="O50" s="67"/>
      <c r="P50" s="67"/>
      <c r="Q50" s="68"/>
    </row>
    <row r="51" spans="1:17">
      <c r="A51" s="63"/>
      <c r="B51" s="64"/>
      <c r="C51" s="65" t="s">
        <v>39</v>
      </c>
      <c r="D51" s="64"/>
      <c r="E51" s="64"/>
      <c r="F51" s="64"/>
      <c r="G51" s="64"/>
      <c r="H51" s="64"/>
      <c r="I51" s="64"/>
      <c r="J51" s="64"/>
      <c r="K51" s="64"/>
      <c r="L51" s="64"/>
      <c r="M51" s="66">
        <f>M105</f>
        <v>0</v>
      </c>
      <c r="N51" s="67"/>
      <c r="O51" s="67"/>
      <c r="P51" s="67"/>
      <c r="Q51" s="68"/>
    </row>
    <row r="52" spans="1:17">
      <c r="A52" s="63"/>
      <c r="B52" s="64"/>
      <c r="C52" s="65" t="s">
        <v>40</v>
      </c>
      <c r="D52" s="64"/>
      <c r="E52" s="64"/>
      <c r="F52" s="64"/>
      <c r="G52" s="64"/>
      <c r="H52" s="64"/>
      <c r="I52" s="64"/>
      <c r="J52" s="64"/>
      <c r="K52" s="64"/>
      <c r="L52" s="64"/>
      <c r="M52" s="66">
        <f>M112</f>
        <v>0</v>
      </c>
      <c r="N52" s="67"/>
      <c r="O52" s="67"/>
      <c r="P52" s="67"/>
      <c r="Q52" s="68"/>
    </row>
    <row r="53" spans="1:17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6"/>
    </row>
    <row r="54" spans="1:17" ht="16.2">
      <c r="A54" s="11"/>
      <c r="B54" s="54" t="s">
        <v>41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56">
        <v>0</v>
      </c>
      <c r="N54" s="69"/>
      <c r="O54" s="69"/>
      <c r="P54" s="69"/>
      <c r="Q54" s="16"/>
    </row>
    <row r="55" spans="1:17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6"/>
    </row>
    <row r="56" spans="1:17" ht="16.2">
      <c r="A56" s="11"/>
      <c r="B56" s="70" t="s">
        <v>42</v>
      </c>
      <c r="C56" s="31"/>
      <c r="D56" s="31"/>
      <c r="E56" s="31"/>
      <c r="F56" s="31"/>
      <c r="G56" s="31"/>
      <c r="H56" s="31"/>
      <c r="I56" s="31"/>
      <c r="J56" s="31"/>
      <c r="K56" s="71">
        <f>ROUND(SUM(M46+M54),2)</f>
        <v>0</v>
      </c>
      <c r="L56" s="71"/>
      <c r="M56" s="71"/>
      <c r="N56" s="71"/>
      <c r="O56" s="71"/>
      <c r="P56" s="71"/>
      <c r="Q56" s="16"/>
    </row>
    <row r="57" spans="1:17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6"/>
    </row>
    <row r="61" spans="1:17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4"/>
    </row>
    <row r="62" spans="1:17" ht="22.2">
      <c r="A62" s="11"/>
      <c r="B62" s="7" t="s">
        <v>43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6"/>
    </row>
    <row r="63" spans="1:17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6"/>
    </row>
    <row r="64" spans="1:17" ht="16.2">
      <c r="A64" s="11"/>
      <c r="B64" s="50" t="s">
        <v>2</v>
      </c>
      <c r="C64" s="12"/>
      <c r="D64" s="12"/>
      <c r="E64" s="51" t="str">
        <f>E5</f>
        <v>R. Kos - RD Nový Hradec Králové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2"/>
      <c r="Q64" s="16"/>
    </row>
    <row r="65" spans="1:17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6"/>
    </row>
    <row r="66" spans="1:17">
      <c r="A66" s="11"/>
      <c r="B66" s="17" t="s">
        <v>7</v>
      </c>
      <c r="C66" s="12"/>
      <c r="D66" s="12"/>
      <c r="E66" s="18" t="str">
        <f>E7</f>
        <v>Hradec Králové</v>
      </c>
      <c r="F66" s="12"/>
      <c r="G66" s="12"/>
      <c r="H66" s="12"/>
      <c r="I66" s="12"/>
      <c r="J66" s="17" t="s">
        <v>9</v>
      </c>
      <c r="K66" s="12"/>
      <c r="L66" s="19" t="str">
        <f>IF(N7="","",N7)</f>
        <v/>
      </c>
      <c r="M66" s="19"/>
      <c r="N66" s="19"/>
      <c r="O66" s="19"/>
      <c r="P66" s="12"/>
      <c r="Q66" s="16"/>
    </row>
    <row r="67" spans="1:17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6"/>
    </row>
    <row r="68" spans="1:17">
      <c r="A68" s="11"/>
      <c r="B68" s="17" t="s">
        <v>10</v>
      </c>
      <c r="C68" s="12"/>
      <c r="D68" s="12"/>
      <c r="E68" s="18">
        <f>D10</f>
        <v>0</v>
      </c>
      <c r="F68" s="12"/>
      <c r="G68" s="12"/>
      <c r="H68" s="12"/>
      <c r="I68" s="12"/>
      <c r="J68" s="17" t="s">
        <v>14</v>
      </c>
      <c r="K68" s="12"/>
      <c r="L68" s="20" t="e">
        <f>#REF!</f>
        <v>#REF!</v>
      </c>
      <c r="M68" s="20"/>
      <c r="N68" s="20"/>
      <c r="O68" s="20"/>
      <c r="P68" s="20"/>
      <c r="Q68" s="16"/>
    </row>
    <row r="69" spans="1:17">
      <c r="A69" s="11"/>
      <c r="B69" s="17" t="s">
        <v>13</v>
      </c>
      <c r="C69" s="12"/>
      <c r="D69" s="12"/>
      <c r="E69" s="18" t="str">
        <f>IF(D13="","",D13)</f>
        <v/>
      </c>
      <c r="F69" s="12"/>
      <c r="G69" s="12"/>
      <c r="H69" s="12"/>
      <c r="I69" s="12"/>
      <c r="J69" s="17" t="s">
        <v>15</v>
      </c>
      <c r="K69" s="12"/>
      <c r="L69" s="20" t="e">
        <f>#REF!</f>
        <v>#REF!</v>
      </c>
      <c r="M69" s="20"/>
      <c r="N69" s="20"/>
      <c r="O69" s="20"/>
      <c r="P69" s="20"/>
      <c r="Q69" s="16"/>
    </row>
    <row r="70" spans="1:17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6"/>
    </row>
    <row r="71" spans="1:17">
      <c r="A71" s="75"/>
      <c r="B71" s="76" t="s">
        <v>44</v>
      </c>
      <c r="C71" s="77" t="s">
        <v>45</v>
      </c>
      <c r="D71" s="77" t="s">
        <v>46</v>
      </c>
      <c r="E71" s="78" t="s">
        <v>47</v>
      </c>
      <c r="F71" s="78"/>
      <c r="G71" s="78"/>
      <c r="H71" s="78"/>
      <c r="I71" s="77" t="s">
        <v>48</v>
      </c>
      <c r="J71" s="77" t="s">
        <v>49</v>
      </c>
      <c r="K71" s="78" t="s">
        <v>50</v>
      </c>
      <c r="L71" s="78"/>
      <c r="M71" s="78" t="s">
        <v>33</v>
      </c>
      <c r="N71" s="78"/>
      <c r="O71" s="78"/>
      <c r="P71" s="79"/>
      <c r="Q71" s="80"/>
    </row>
    <row r="72" spans="1:17" ht="16.2">
      <c r="A72" s="11"/>
      <c r="B72" s="81" t="s">
        <v>16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82">
        <f>BJ72</f>
        <v>0</v>
      </c>
      <c r="N72" s="83"/>
      <c r="O72" s="83"/>
      <c r="P72" s="83"/>
      <c r="Q72" s="16"/>
    </row>
    <row r="73" spans="1:17" ht="16.2">
      <c r="A73" s="84"/>
      <c r="B73" s="85"/>
      <c r="C73" s="86" t="s">
        <v>35</v>
      </c>
      <c r="D73" s="86"/>
      <c r="E73" s="86"/>
      <c r="F73" s="86"/>
      <c r="G73" s="86"/>
      <c r="H73" s="86"/>
      <c r="I73" s="86"/>
      <c r="J73" s="86"/>
      <c r="K73" s="86"/>
      <c r="L73" s="86"/>
      <c r="M73" s="87">
        <f>BJ73</f>
        <v>0</v>
      </c>
      <c r="N73" s="60"/>
      <c r="O73" s="60"/>
      <c r="P73" s="60"/>
      <c r="Q73" s="88"/>
    </row>
    <row r="74" spans="1:17" ht="15">
      <c r="A74" s="84"/>
      <c r="B74" s="85"/>
      <c r="C74" s="89" t="s">
        <v>36</v>
      </c>
      <c r="D74" s="89"/>
      <c r="E74" s="89"/>
      <c r="F74" s="89"/>
      <c r="G74" s="89"/>
      <c r="H74" s="89"/>
      <c r="I74" s="89"/>
      <c r="J74" s="89"/>
      <c r="K74" s="89"/>
      <c r="L74" s="89"/>
      <c r="M74" s="90">
        <f>BJ74</f>
        <v>0</v>
      </c>
      <c r="N74" s="91"/>
      <c r="O74" s="91"/>
      <c r="P74" s="91"/>
      <c r="Q74" s="88"/>
    </row>
    <row r="75" spans="1:17" ht="46.8" customHeight="1">
      <c r="A75" s="11"/>
      <c r="B75" s="92" t="s">
        <v>51</v>
      </c>
      <c r="C75" s="92" t="s">
        <v>52</v>
      </c>
      <c r="D75" s="93" t="s">
        <v>53</v>
      </c>
      <c r="E75" s="94" t="s">
        <v>54</v>
      </c>
      <c r="F75" s="94"/>
      <c r="G75" s="94"/>
      <c r="H75" s="94"/>
      <c r="I75" s="95" t="s">
        <v>55</v>
      </c>
      <c r="J75" s="96">
        <v>149</v>
      </c>
      <c r="K75" s="97">
        <v>0</v>
      </c>
      <c r="L75" s="97"/>
      <c r="M75" s="97">
        <f>ROUND(K75*J75,2)</f>
        <v>0</v>
      </c>
      <c r="N75" s="97"/>
      <c r="O75" s="97"/>
      <c r="P75" s="97"/>
      <c r="Q75" s="16"/>
    </row>
    <row r="76" spans="1:17" ht="51" customHeight="1">
      <c r="A76" s="11"/>
      <c r="B76" s="98" t="s">
        <v>56</v>
      </c>
      <c r="C76" s="98" t="s">
        <v>57</v>
      </c>
      <c r="D76" s="99" t="s">
        <v>58</v>
      </c>
      <c r="E76" s="100" t="s">
        <v>59</v>
      </c>
      <c r="F76" s="100"/>
      <c r="G76" s="100"/>
      <c r="H76" s="100"/>
      <c r="I76" s="101" t="s">
        <v>55</v>
      </c>
      <c r="J76" s="102">
        <v>151.97999999999999</v>
      </c>
      <c r="K76" s="103">
        <v>0</v>
      </c>
      <c r="L76" s="103"/>
      <c r="M76" s="103">
        <f>ROUND(K76*J76,2)</f>
        <v>0</v>
      </c>
      <c r="N76" s="97"/>
      <c r="O76" s="97"/>
      <c r="P76" s="97"/>
      <c r="Q76" s="16"/>
    </row>
    <row r="77" spans="1:17" ht="46.2" customHeight="1">
      <c r="A77" s="11"/>
      <c r="B77" s="92" t="s">
        <v>60</v>
      </c>
      <c r="C77" s="92" t="s">
        <v>52</v>
      </c>
      <c r="D77" s="93" t="s">
        <v>61</v>
      </c>
      <c r="E77" s="94" t="s">
        <v>62</v>
      </c>
      <c r="F77" s="94"/>
      <c r="G77" s="94"/>
      <c r="H77" s="94"/>
      <c r="I77" s="95" t="s">
        <v>55</v>
      </c>
      <c r="J77" s="96">
        <v>149</v>
      </c>
      <c r="K77" s="97">
        <v>0</v>
      </c>
      <c r="L77" s="97"/>
      <c r="M77" s="97">
        <f>ROUND(K77*J77,2)</f>
        <v>0</v>
      </c>
      <c r="N77" s="97"/>
      <c r="O77" s="97"/>
      <c r="P77" s="97"/>
      <c r="Q77" s="16"/>
    </row>
    <row r="78" spans="1:17" ht="65.400000000000006" customHeight="1">
      <c r="A78" s="11"/>
      <c r="B78" s="98" t="s">
        <v>63</v>
      </c>
      <c r="C78" s="98" t="s">
        <v>57</v>
      </c>
      <c r="D78" s="99" t="s">
        <v>64</v>
      </c>
      <c r="E78" s="100" t="s">
        <v>65</v>
      </c>
      <c r="F78" s="100"/>
      <c r="G78" s="100"/>
      <c r="H78" s="100"/>
      <c r="I78" s="101" t="s">
        <v>55</v>
      </c>
      <c r="J78" s="102">
        <v>20</v>
      </c>
      <c r="K78" s="103">
        <v>0</v>
      </c>
      <c r="L78" s="103"/>
      <c r="M78" s="103">
        <f>ROUND(K78*J78,2)</f>
        <v>0</v>
      </c>
      <c r="N78" s="97"/>
      <c r="O78" s="97"/>
      <c r="P78" s="97"/>
      <c r="Q78" s="16"/>
    </row>
    <row r="79" spans="1:17" ht="63" customHeight="1">
      <c r="A79" s="11"/>
      <c r="B79" s="98" t="s">
        <v>66</v>
      </c>
      <c r="C79" s="98" t="s">
        <v>57</v>
      </c>
      <c r="D79" s="99" t="s">
        <v>67</v>
      </c>
      <c r="E79" s="100" t="s">
        <v>68</v>
      </c>
      <c r="F79" s="100"/>
      <c r="G79" s="100"/>
      <c r="H79" s="100"/>
      <c r="I79" s="101" t="s">
        <v>55</v>
      </c>
      <c r="J79" s="102">
        <v>131</v>
      </c>
      <c r="K79" s="103">
        <v>0</v>
      </c>
      <c r="L79" s="103"/>
      <c r="M79" s="103">
        <f>ROUND(K79*J79,2)</f>
        <v>0</v>
      </c>
      <c r="N79" s="97"/>
      <c r="O79" s="97"/>
      <c r="P79" s="97"/>
      <c r="Q79" s="16"/>
    </row>
    <row r="80" spans="1:17" ht="15">
      <c r="A80" s="84"/>
      <c r="B80" s="85"/>
      <c r="C80" s="89" t="s">
        <v>37</v>
      </c>
      <c r="D80" s="89"/>
      <c r="E80" s="89"/>
      <c r="F80" s="89"/>
      <c r="G80" s="89"/>
      <c r="H80" s="89"/>
      <c r="I80" s="89"/>
      <c r="J80" s="89"/>
      <c r="K80" s="89"/>
      <c r="L80" s="89"/>
      <c r="M80" s="104">
        <f>BJ80</f>
        <v>0</v>
      </c>
      <c r="N80" s="105"/>
      <c r="O80" s="105"/>
      <c r="P80" s="105"/>
      <c r="Q80" s="88"/>
    </row>
    <row r="81" spans="1:17" ht="28.8" customHeight="1">
      <c r="A81" s="11"/>
      <c r="B81" s="92" t="s">
        <v>69</v>
      </c>
      <c r="C81" s="92" t="s">
        <v>52</v>
      </c>
      <c r="D81" s="93" t="s">
        <v>70</v>
      </c>
      <c r="E81" s="94" t="s">
        <v>71</v>
      </c>
      <c r="F81" s="94"/>
      <c r="G81" s="94"/>
      <c r="H81" s="94"/>
      <c r="I81" s="95" t="s">
        <v>55</v>
      </c>
      <c r="J81" s="96">
        <v>90</v>
      </c>
      <c r="K81" s="97">
        <v>0</v>
      </c>
      <c r="L81" s="97"/>
      <c r="M81" s="97">
        <f>ROUND(K81*J81,2)</f>
        <v>0</v>
      </c>
      <c r="N81" s="97"/>
      <c r="O81" s="97"/>
      <c r="P81" s="97"/>
      <c r="Q81" s="16"/>
    </row>
    <row r="82" spans="1:17" ht="19.2" customHeight="1">
      <c r="A82" s="11"/>
      <c r="B82" s="98" t="s">
        <v>72</v>
      </c>
      <c r="C82" s="98" t="s">
        <v>57</v>
      </c>
      <c r="D82" s="99" t="s">
        <v>73</v>
      </c>
      <c r="E82" s="100" t="s">
        <v>74</v>
      </c>
      <c r="F82" s="100"/>
      <c r="G82" s="100"/>
      <c r="H82" s="100"/>
      <c r="I82" s="101" t="s">
        <v>75</v>
      </c>
      <c r="J82" s="102">
        <v>2.16</v>
      </c>
      <c r="K82" s="103">
        <v>0</v>
      </c>
      <c r="L82" s="103"/>
      <c r="M82" s="103">
        <f>ROUND(K82*J82,2)</f>
        <v>0</v>
      </c>
      <c r="N82" s="97"/>
      <c r="O82" s="97"/>
      <c r="P82" s="97"/>
      <c r="Q82" s="16"/>
    </row>
    <row r="83" spans="1:17">
      <c r="A83" s="106"/>
      <c r="B83" s="107"/>
      <c r="C83" s="107"/>
      <c r="D83" s="108" t="s">
        <v>5</v>
      </c>
      <c r="E83" s="109" t="s">
        <v>76</v>
      </c>
      <c r="F83" s="110"/>
      <c r="G83" s="110"/>
      <c r="H83" s="110"/>
      <c r="I83" s="107"/>
      <c r="J83" s="111">
        <v>2.16</v>
      </c>
      <c r="K83" s="107"/>
      <c r="L83" s="107"/>
      <c r="M83" s="107"/>
      <c r="N83" s="107"/>
      <c r="O83" s="107"/>
      <c r="P83" s="107"/>
      <c r="Q83" s="112"/>
    </row>
    <row r="84" spans="1:17" ht="30" customHeight="1">
      <c r="A84" s="11"/>
      <c r="B84" s="92" t="s">
        <v>77</v>
      </c>
      <c r="C84" s="92" t="s">
        <v>52</v>
      </c>
      <c r="D84" s="93" t="s">
        <v>78</v>
      </c>
      <c r="E84" s="94" t="s">
        <v>79</v>
      </c>
      <c r="F84" s="94"/>
      <c r="G84" s="94"/>
      <c r="H84" s="94"/>
      <c r="I84" s="95" t="s">
        <v>80</v>
      </c>
      <c r="J84" s="96">
        <v>280</v>
      </c>
      <c r="K84" s="97">
        <v>0</v>
      </c>
      <c r="L84" s="97"/>
      <c r="M84" s="97">
        <f>ROUND(K84*J84,2)</f>
        <v>0</v>
      </c>
      <c r="N84" s="97"/>
      <c r="O84" s="97"/>
      <c r="P84" s="97"/>
      <c r="Q84" s="16"/>
    </row>
    <row r="85" spans="1:17" ht="21.6" customHeight="1">
      <c r="A85" s="11"/>
      <c r="B85" s="98" t="s">
        <v>81</v>
      </c>
      <c r="C85" s="98" t="s">
        <v>57</v>
      </c>
      <c r="D85" s="99" t="s">
        <v>82</v>
      </c>
      <c r="E85" s="100" t="s">
        <v>83</v>
      </c>
      <c r="F85" s="100"/>
      <c r="G85" s="100"/>
      <c r="H85" s="100"/>
      <c r="I85" s="101" t="s">
        <v>75</v>
      </c>
      <c r="J85" s="102">
        <v>0.67200000000000004</v>
      </c>
      <c r="K85" s="103">
        <v>0</v>
      </c>
      <c r="L85" s="103"/>
      <c r="M85" s="103">
        <f>ROUND(K85*J85,2)</f>
        <v>0</v>
      </c>
      <c r="N85" s="97"/>
      <c r="O85" s="97"/>
      <c r="P85" s="97"/>
      <c r="Q85" s="16"/>
    </row>
    <row r="86" spans="1:17">
      <c r="A86" s="106"/>
      <c r="B86" s="107"/>
      <c r="C86" s="107"/>
      <c r="D86" s="108" t="s">
        <v>5</v>
      </c>
      <c r="E86" s="109" t="s">
        <v>84</v>
      </c>
      <c r="F86" s="110"/>
      <c r="G86" s="110"/>
      <c r="H86" s="110"/>
      <c r="I86" s="107"/>
      <c r="J86" s="111">
        <v>0.67200000000000004</v>
      </c>
      <c r="K86" s="107"/>
      <c r="L86" s="107"/>
      <c r="M86" s="107"/>
      <c r="N86" s="107"/>
      <c r="O86" s="107"/>
      <c r="P86" s="107"/>
      <c r="Q86" s="112"/>
    </row>
    <row r="87" spans="1:17" ht="29.4" customHeight="1">
      <c r="A87" s="11"/>
      <c r="B87" s="92" t="s">
        <v>85</v>
      </c>
      <c r="C87" s="92" t="s">
        <v>52</v>
      </c>
      <c r="D87" s="93" t="s">
        <v>86</v>
      </c>
      <c r="E87" s="94" t="s">
        <v>87</v>
      </c>
      <c r="F87" s="94"/>
      <c r="G87" s="94"/>
      <c r="H87" s="94"/>
      <c r="I87" s="95" t="s">
        <v>75</v>
      </c>
      <c r="J87" s="96">
        <v>2.8319999999999999</v>
      </c>
      <c r="K87" s="97">
        <v>0</v>
      </c>
      <c r="L87" s="97"/>
      <c r="M87" s="97">
        <f>ROUND(K87*J87,2)</f>
        <v>0</v>
      </c>
      <c r="N87" s="97"/>
      <c r="O87" s="97"/>
      <c r="P87" s="97"/>
      <c r="Q87" s="16"/>
    </row>
    <row r="88" spans="1:17" ht="15">
      <c r="A88" s="84"/>
      <c r="B88" s="85"/>
      <c r="C88" s="89" t="s">
        <v>38</v>
      </c>
      <c r="D88" s="89"/>
      <c r="E88" s="89"/>
      <c r="F88" s="89"/>
      <c r="G88" s="89"/>
      <c r="H88" s="89"/>
      <c r="I88" s="89"/>
      <c r="J88" s="89"/>
      <c r="K88" s="89"/>
      <c r="L88" s="89"/>
      <c r="M88" s="104">
        <f>BJ88</f>
        <v>0</v>
      </c>
      <c r="N88" s="105"/>
      <c r="O88" s="105"/>
      <c r="P88" s="105"/>
      <c r="Q88" s="88"/>
    </row>
    <row r="89" spans="1:17" ht="28.8">
      <c r="A89" s="11"/>
      <c r="B89" s="92" t="s">
        <v>88</v>
      </c>
      <c r="C89" s="92" t="s">
        <v>52</v>
      </c>
      <c r="D89" s="93" t="s">
        <v>89</v>
      </c>
      <c r="E89" s="94" t="s">
        <v>90</v>
      </c>
      <c r="F89" s="94"/>
      <c r="G89" s="94"/>
      <c r="H89" s="94"/>
      <c r="I89" s="95" t="s">
        <v>55</v>
      </c>
      <c r="J89" s="96">
        <v>149</v>
      </c>
      <c r="K89" s="97">
        <v>0</v>
      </c>
      <c r="L89" s="97"/>
      <c r="M89" s="97">
        <f t="shared" ref="M89:M104" si="0">ROUND(K89*J89,2)</f>
        <v>0</v>
      </c>
      <c r="N89" s="97"/>
      <c r="O89" s="97"/>
      <c r="P89" s="97"/>
      <c r="Q89" s="16"/>
    </row>
    <row r="90" spans="1:17">
      <c r="A90" s="11"/>
      <c r="B90" s="98" t="s">
        <v>91</v>
      </c>
      <c r="C90" s="98" t="s">
        <v>57</v>
      </c>
      <c r="D90" s="99" t="s">
        <v>92</v>
      </c>
      <c r="E90" s="100" t="s">
        <v>93</v>
      </c>
      <c r="F90" s="100"/>
      <c r="G90" s="100"/>
      <c r="H90" s="100"/>
      <c r="I90" s="101" t="s">
        <v>55</v>
      </c>
      <c r="J90" s="102">
        <v>155</v>
      </c>
      <c r="K90" s="103">
        <v>0</v>
      </c>
      <c r="L90" s="103"/>
      <c r="M90" s="103">
        <f t="shared" si="0"/>
        <v>0</v>
      </c>
      <c r="N90" s="97"/>
      <c r="O90" s="97"/>
      <c r="P90" s="97"/>
      <c r="Q90" s="16"/>
    </row>
    <row r="91" spans="1:17">
      <c r="A91" s="11"/>
      <c r="B91" s="98" t="s">
        <v>94</v>
      </c>
      <c r="C91" s="98" t="s">
        <v>57</v>
      </c>
      <c r="D91" s="99" t="s">
        <v>95</v>
      </c>
      <c r="E91" s="100" t="s">
        <v>96</v>
      </c>
      <c r="F91" s="100"/>
      <c r="G91" s="100"/>
      <c r="H91" s="100"/>
      <c r="I91" s="101" t="s">
        <v>97</v>
      </c>
      <c r="J91" s="102">
        <v>2</v>
      </c>
      <c r="K91" s="103">
        <v>0</v>
      </c>
      <c r="L91" s="103"/>
      <c r="M91" s="103">
        <f t="shared" si="0"/>
        <v>0</v>
      </c>
      <c r="N91" s="97"/>
      <c r="O91" s="97"/>
      <c r="P91" s="97"/>
      <c r="Q91" s="16"/>
    </row>
    <row r="92" spans="1:17">
      <c r="A92" s="11"/>
      <c r="B92" s="98" t="s">
        <v>98</v>
      </c>
      <c r="C92" s="98" t="s">
        <v>57</v>
      </c>
      <c r="D92" s="99" t="s">
        <v>99</v>
      </c>
      <c r="E92" s="100" t="s">
        <v>100</v>
      </c>
      <c r="F92" s="100"/>
      <c r="G92" s="100"/>
      <c r="H92" s="100"/>
      <c r="I92" s="101" t="s">
        <v>97</v>
      </c>
      <c r="J92" s="102">
        <v>22</v>
      </c>
      <c r="K92" s="103">
        <v>0</v>
      </c>
      <c r="L92" s="103"/>
      <c r="M92" s="103">
        <f t="shared" si="0"/>
        <v>0</v>
      </c>
      <c r="N92" s="97"/>
      <c r="O92" s="97"/>
      <c r="P92" s="97"/>
      <c r="Q92" s="16"/>
    </row>
    <row r="93" spans="1:17">
      <c r="A93" s="11"/>
      <c r="B93" s="98" t="s">
        <v>101</v>
      </c>
      <c r="C93" s="98" t="s">
        <v>57</v>
      </c>
      <c r="D93" s="99" t="s">
        <v>102</v>
      </c>
      <c r="E93" s="100" t="s">
        <v>103</v>
      </c>
      <c r="F93" s="100"/>
      <c r="G93" s="100"/>
      <c r="H93" s="100"/>
      <c r="I93" s="101" t="s">
        <v>97</v>
      </c>
      <c r="J93" s="102">
        <v>6</v>
      </c>
      <c r="K93" s="103">
        <v>0</v>
      </c>
      <c r="L93" s="103"/>
      <c r="M93" s="103">
        <f t="shared" si="0"/>
        <v>0</v>
      </c>
      <c r="N93" s="97"/>
      <c r="O93" s="97"/>
      <c r="P93" s="97"/>
      <c r="Q93" s="16"/>
    </row>
    <row r="94" spans="1:17">
      <c r="A94" s="11"/>
      <c r="B94" s="98" t="s">
        <v>104</v>
      </c>
      <c r="C94" s="98" t="s">
        <v>57</v>
      </c>
      <c r="D94" s="99" t="s">
        <v>105</v>
      </c>
      <c r="E94" s="100" t="s">
        <v>106</v>
      </c>
      <c r="F94" s="100"/>
      <c r="G94" s="100"/>
      <c r="H94" s="100"/>
      <c r="I94" s="101" t="s">
        <v>97</v>
      </c>
      <c r="J94" s="102">
        <v>60</v>
      </c>
      <c r="K94" s="103">
        <v>0</v>
      </c>
      <c r="L94" s="103"/>
      <c r="M94" s="103">
        <f t="shared" si="0"/>
        <v>0</v>
      </c>
      <c r="N94" s="97"/>
      <c r="O94" s="97"/>
      <c r="P94" s="97"/>
      <c r="Q94" s="16"/>
    </row>
    <row r="95" spans="1:17">
      <c r="A95" s="11"/>
      <c r="B95" s="98" t="s">
        <v>107</v>
      </c>
      <c r="C95" s="98" t="s">
        <v>57</v>
      </c>
      <c r="D95" s="99" t="s">
        <v>108</v>
      </c>
      <c r="E95" s="100" t="s">
        <v>109</v>
      </c>
      <c r="F95" s="100"/>
      <c r="G95" s="100"/>
      <c r="H95" s="100"/>
      <c r="I95" s="101" t="s">
        <v>97</v>
      </c>
      <c r="J95" s="102">
        <v>2500</v>
      </c>
      <c r="K95" s="103">
        <v>0</v>
      </c>
      <c r="L95" s="103"/>
      <c r="M95" s="103">
        <f t="shared" si="0"/>
        <v>0</v>
      </c>
      <c r="N95" s="97"/>
      <c r="O95" s="97"/>
      <c r="P95" s="97"/>
      <c r="Q95" s="16"/>
    </row>
    <row r="96" spans="1:17">
      <c r="A96" s="11"/>
      <c r="B96" s="98" t="s">
        <v>110</v>
      </c>
      <c r="C96" s="98" t="s">
        <v>57</v>
      </c>
      <c r="D96" s="99" t="s">
        <v>111</v>
      </c>
      <c r="E96" s="100" t="s">
        <v>112</v>
      </c>
      <c r="F96" s="100"/>
      <c r="G96" s="100"/>
      <c r="H96" s="100"/>
      <c r="I96" s="101" t="s">
        <v>97</v>
      </c>
      <c r="J96" s="102">
        <v>500</v>
      </c>
      <c r="K96" s="103">
        <v>0</v>
      </c>
      <c r="L96" s="103"/>
      <c r="M96" s="103">
        <f t="shared" si="0"/>
        <v>0</v>
      </c>
      <c r="N96" s="97"/>
      <c r="O96" s="97"/>
      <c r="P96" s="97"/>
      <c r="Q96" s="16"/>
    </row>
    <row r="97" spans="1:17">
      <c r="A97" s="11"/>
      <c r="B97" s="98" t="s">
        <v>113</v>
      </c>
      <c r="C97" s="98" t="s">
        <v>57</v>
      </c>
      <c r="D97" s="99" t="s">
        <v>114</v>
      </c>
      <c r="E97" s="100" t="s">
        <v>115</v>
      </c>
      <c r="F97" s="100"/>
      <c r="G97" s="100"/>
      <c r="H97" s="100"/>
      <c r="I97" s="101" t="s">
        <v>97</v>
      </c>
      <c r="J97" s="102">
        <v>500</v>
      </c>
      <c r="K97" s="103">
        <v>0</v>
      </c>
      <c r="L97" s="103"/>
      <c r="M97" s="103">
        <f t="shared" si="0"/>
        <v>0</v>
      </c>
      <c r="N97" s="97"/>
      <c r="O97" s="97"/>
      <c r="P97" s="97"/>
      <c r="Q97" s="16"/>
    </row>
    <row r="98" spans="1:17" ht="43.8" customHeight="1">
      <c r="A98" s="11"/>
      <c r="B98" s="92" t="s">
        <v>116</v>
      </c>
      <c r="C98" s="92" t="s">
        <v>52</v>
      </c>
      <c r="D98" s="93" t="s">
        <v>117</v>
      </c>
      <c r="E98" s="94" t="s">
        <v>118</v>
      </c>
      <c r="F98" s="94"/>
      <c r="G98" s="94"/>
      <c r="H98" s="94"/>
      <c r="I98" s="95" t="s">
        <v>80</v>
      </c>
      <c r="J98" s="96">
        <v>11</v>
      </c>
      <c r="K98" s="97">
        <v>0</v>
      </c>
      <c r="L98" s="97"/>
      <c r="M98" s="97">
        <f t="shared" si="0"/>
        <v>0</v>
      </c>
      <c r="N98" s="97"/>
      <c r="O98" s="97"/>
      <c r="P98" s="97"/>
      <c r="Q98" s="16"/>
    </row>
    <row r="99" spans="1:17" ht="33.6" customHeight="1">
      <c r="A99" s="11"/>
      <c r="B99" s="92" t="s">
        <v>119</v>
      </c>
      <c r="C99" s="92" t="s">
        <v>52</v>
      </c>
      <c r="D99" s="93" t="s">
        <v>120</v>
      </c>
      <c r="E99" s="94" t="s">
        <v>121</v>
      </c>
      <c r="F99" s="94"/>
      <c r="G99" s="94"/>
      <c r="H99" s="94"/>
      <c r="I99" s="95" t="s">
        <v>80</v>
      </c>
      <c r="J99" s="96">
        <v>17</v>
      </c>
      <c r="K99" s="97">
        <v>0</v>
      </c>
      <c r="L99" s="97"/>
      <c r="M99" s="97">
        <f t="shared" si="0"/>
        <v>0</v>
      </c>
      <c r="N99" s="97"/>
      <c r="O99" s="97"/>
      <c r="P99" s="97"/>
      <c r="Q99" s="16"/>
    </row>
    <row r="100" spans="1:17" ht="32.4" customHeight="1">
      <c r="A100" s="11"/>
      <c r="B100" s="92" t="s">
        <v>122</v>
      </c>
      <c r="C100" s="92" t="s">
        <v>52</v>
      </c>
      <c r="D100" s="93" t="s">
        <v>123</v>
      </c>
      <c r="E100" s="94" t="s">
        <v>124</v>
      </c>
      <c r="F100" s="94"/>
      <c r="G100" s="94"/>
      <c r="H100" s="94"/>
      <c r="I100" s="95" t="s">
        <v>80</v>
      </c>
      <c r="J100" s="96">
        <v>22</v>
      </c>
      <c r="K100" s="97">
        <v>0</v>
      </c>
      <c r="L100" s="97"/>
      <c r="M100" s="97">
        <f t="shared" si="0"/>
        <v>0</v>
      </c>
      <c r="N100" s="97"/>
      <c r="O100" s="97"/>
      <c r="P100" s="97"/>
      <c r="Q100" s="16"/>
    </row>
    <row r="101" spans="1:17" ht="45.6" customHeight="1">
      <c r="A101" s="11"/>
      <c r="B101" s="92" t="s">
        <v>125</v>
      </c>
      <c r="C101" s="92" t="s">
        <v>52</v>
      </c>
      <c r="D101" s="93" t="s">
        <v>126</v>
      </c>
      <c r="E101" s="94" t="s">
        <v>127</v>
      </c>
      <c r="F101" s="94"/>
      <c r="G101" s="94"/>
      <c r="H101" s="94"/>
      <c r="I101" s="95" t="s">
        <v>55</v>
      </c>
      <c r="J101" s="96">
        <v>2</v>
      </c>
      <c r="K101" s="97">
        <v>0</v>
      </c>
      <c r="L101" s="97"/>
      <c r="M101" s="97">
        <f t="shared" si="0"/>
        <v>0</v>
      </c>
      <c r="N101" s="97"/>
      <c r="O101" s="97"/>
      <c r="P101" s="97"/>
      <c r="Q101" s="16"/>
    </row>
    <row r="102" spans="1:17" ht="34.799999999999997" customHeight="1">
      <c r="A102" s="11"/>
      <c r="B102" s="92" t="s">
        <v>128</v>
      </c>
      <c r="C102" s="92" t="s">
        <v>52</v>
      </c>
      <c r="D102" s="93" t="s">
        <v>129</v>
      </c>
      <c r="E102" s="94" t="s">
        <v>130</v>
      </c>
      <c r="F102" s="94"/>
      <c r="G102" s="94"/>
      <c r="H102" s="94"/>
      <c r="I102" s="95" t="s">
        <v>80</v>
      </c>
      <c r="J102" s="96">
        <v>22</v>
      </c>
      <c r="K102" s="97">
        <v>0</v>
      </c>
      <c r="L102" s="97"/>
      <c r="M102" s="97">
        <f t="shared" si="0"/>
        <v>0</v>
      </c>
      <c r="N102" s="97"/>
      <c r="O102" s="97"/>
      <c r="P102" s="97"/>
      <c r="Q102" s="16"/>
    </row>
    <row r="103" spans="1:17" ht="43.8" customHeight="1">
      <c r="A103" s="11"/>
      <c r="B103" s="92" t="s">
        <v>131</v>
      </c>
      <c r="C103" s="92" t="s">
        <v>52</v>
      </c>
      <c r="D103" s="93" t="s">
        <v>132</v>
      </c>
      <c r="E103" s="94" t="s">
        <v>133</v>
      </c>
      <c r="F103" s="94"/>
      <c r="G103" s="94"/>
      <c r="H103" s="94"/>
      <c r="I103" s="95" t="s">
        <v>134</v>
      </c>
      <c r="J103" s="96">
        <v>3</v>
      </c>
      <c r="K103" s="97">
        <v>0</v>
      </c>
      <c r="L103" s="97"/>
      <c r="M103" s="97">
        <f t="shared" si="0"/>
        <v>0</v>
      </c>
      <c r="N103" s="97"/>
      <c r="O103" s="97"/>
      <c r="P103" s="97"/>
      <c r="Q103" s="16"/>
    </row>
    <row r="104" spans="1:17" ht="46.2" customHeight="1">
      <c r="A104" s="11"/>
      <c r="B104" s="92" t="s">
        <v>135</v>
      </c>
      <c r="C104" s="92" t="s">
        <v>52</v>
      </c>
      <c r="D104" s="93" t="s">
        <v>136</v>
      </c>
      <c r="E104" s="94" t="s">
        <v>137</v>
      </c>
      <c r="F104" s="94"/>
      <c r="G104" s="94"/>
      <c r="H104" s="94"/>
      <c r="I104" s="95" t="s">
        <v>80</v>
      </c>
      <c r="J104" s="96">
        <v>14</v>
      </c>
      <c r="K104" s="97">
        <v>0</v>
      </c>
      <c r="L104" s="97"/>
      <c r="M104" s="97">
        <f t="shared" si="0"/>
        <v>0</v>
      </c>
      <c r="N104" s="97"/>
      <c r="O104" s="97"/>
      <c r="P104" s="97"/>
      <c r="Q104" s="16"/>
    </row>
    <row r="105" spans="1:17" ht="15">
      <c r="A105" s="84"/>
      <c r="B105" s="85"/>
      <c r="C105" s="89" t="s">
        <v>39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104">
        <f>BJ105</f>
        <v>0</v>
      </c>
      <c r="N105" s="105"/>
      <c r="O105" s="105"/>
      <c r="P105" s="105"/>
      <c r="Q105" s="88"/>
    </row>
    <row r="106" spans="1:17" ht="30.6" customHeight="1">
      <c r="A106" s="11"/>
      <c r="B106" s="92" t="s">
        <v>138</v>
      </c>
      <c r="C106" s="92" t="s">
        <v>52</v>
      </c>
      <c r="D106" s="93" t="s">
        <v>139</v>
      </c>
      <c r="E106" s="94" t="s">
        <v>140</v>
      </c>
      <c r="F106" s="94"/>
      <c r="G106" s="94"/>
      <c r="H106" s="94"/>
      <c r="I106" s="95" t="s">
        <v>80</v>
      </c>
      <c r="J106" s="96">
        <v>22</v>
      </c>
      <c r="K106" s="97">
        <v>0</v>
      </c>
      <c r="L106" s="97"/>
      <c r="M106" s="97">
        <f>ROUND(K106*J106,2)</f>
        <v>0</v>
      </c>
      <c r="N106" s="97"/>
      <c r="O106" s="97"/>
      <c r="P106" s="97"/>
      <c r="Q106" s="16"/>
    </row>
    <row r="107" spans="1:17" ht="31.2" customHeight="1">
      <c r="A107" s="11"/>
      <c r="B107" s="98" t="s">
        <v>141</v>
      </c>
      <c r="C107" s="98" t="s">
        <v>57</v>
      </c>
      <c r="D107" s="99" t="s">
        <v>142</v>
      </c>
      <c r="E107" s="100" t="s">
        <v>143</v>
      </c>
      <c r="F107" s="100"/>
      <c r="G107" s="100"/>
      <c r="H107" s="100"/>
      <c r="I107" s="101" t="s">
        <v>134</v>
      </c>
      <c r="J107" s="102">
        <v>5</v>
      </c>
      <c r="K107" s="103">
        <v>0</v>
      </c>
      <c r="L107" s="103"/>
      <c r="M107" s="103">
        <f>ROUND(K107*J107,2)</f>
        <v>0</v>
      </c>
      <c r="N107" s="97"/>
      <c r="O107" s="97"/>
      <c r="P107" s="97"/>
      <c r="Q107" s="16"/>
    </row>
    <row r="108" spans="1:17">
      <c r="A108" s="106"/>
      <c r="B108" s="107"/>
      <c r="C108" s="107"/>
      <c r="D108" s="108" t="s">
        <v>5</v>
      </c>
      <c r="E108" s="109" t="s">
        <v>72</v>
      </c>
      <c r="F108" s="110"/>
      <c r="G108" s="110"/>
      <c r="H108" s="110"/>
      <c r="I108" s="107"/>
      <c r="J108" s="111">
        <v>5</v>
      </c>
      <c r="K108" s="107"/>
      <c r="L108" s="107"/>
      <c r="M108" s="107"/>
      <c r="N108" s="107"/>
      <c r="O108" s="107"/>
      <c r="P108" s="107"/>
      <c r="Q108" s="112"/>
    </row>
    <row r="109" spans="1:17" ht="44.4" customHeight="1">
      <c r="A109" s="11"/>
      <c r="B109" s="92" t="s">
        <v>144</v>
      </c>
      <c r="C109" s="92" t="s">
        <v>52</v>
      </c>
      <c r="D109" s="93" t="s">
        <v>145</v>
      </c>
      <c r="E109" s="94" t="s">
        <v>146</v>
      </c>
      <c r="F109" s="94"/>
      <c r="G109" s="94"/>
      <c r="H109" s="94"/>
      <c r="I109" s="95" t="s">
        <v>55</v>
      </c>
      <c r="J109" s="96">
        <v>149</v>
      </c>
      <c r="K109" s="97">
        <v>0</v>
      </c>
      <c r="L109" s="97"/>
      <c r="M109" s="97">
        <f>ROUND(K109*J109,2)</f>
        <v>0</v>
      </c>
      <c r="N109" s="97"/>
      <c r="O109" s="97"/>
      <c r="P109" s="97"/>
      <c r="Q109" s="16"/>
    </row>
    <row r="110" spans="1:17" ht="22.8" customHeight="1">
      <c r="A110" s="11"/>
      <c r="B110" s="98" t="s">
        <v>147</v>
      </c>
      <c r="C110" s="98" t="s">
        <v>57</v>
      </c>
      <c r="D110" s="99" t="s">
        <v>148</v>
      </c>
      <c r="E110" s="100" t="s">
        <v>149</v>
      </c>
      <c r="F110" s="100"/>
      <c r="G110" s="100"/>
      <c r="H110" s="100"/>
      <c r="I110" s="101" t="s">
        <v>55</v>
      </c>
      <c r="J110" s="102">
        <v>171.35</v>
      </c>
      <c r="K110" s="103">
        <v>0</v>
      </c>
      <c r="L110" s="103"/>
      <c r="M110" s="103">
        <f>ROUND(K110*J110,2)</f>
        <v>0</v>
      </c>
      <c r="N110" s="97"/>
      <c r="O110" s="97"/>
      <c r="P110" s="97"/>
      <c r="Q110" s="16"/>
    </row>
    <row r="111" spans="1:17">
      <c r="A111" s="106"/>
      <c r="B111" s="107"/>
      <c r="C111" s="107"/>
      <c r="D111" s="108" t="s">
        <v>5</v>
      </c>
      <c r="E111" s="109" t="s">
        <v>150</v>
      </c>
      <c r="F111" s="110"/>
      <c r="G111" s="110"/>
      <c r="H111" s="110"/>
      <c r="I111" s="107"/>
      <c r="J111" s="111">
        <v>171.35</v>
      </c>
      <c r="K111" s="107"/>
      <c r="L111" s="107"/>
      <c r="M111" s="107"/>
      <c r="N111" s="107"/>
      <c r="O111" s="107"/>
      <c r="P111" s="107"/>
      <c r="Q111" s="112"/>
    </row>
    <row r="112" spans="1:17" ht="15">
      <c r="A112" s="84"/>
      <c r="B112" s="85"/>
      <c r="C112" s="89" t="s">
        <v>40</v>
      </c>
      <c r="D112" s="89"/>
      <c r="E112" s="89"/>
      <c r="F112" s="89"/>
      <c r="G112" s="89"/>
      <c r="H112" s="89"/>
      <c r="I112" s="89"/>
      <c r="J112" s="89"/>
      <c r="K112" s="89"/>
      <c r="L112" s="89"/>
      <c r="M112" s="90">
        <f>BJ112</f>
        <v>0</v>
      </c>
      <c r="N112" s="91"/>
      <c r="O112" s="91"/>
      <c r="P112" s="91"/>
      <c r="Q112" s="88"/>
    </row>
    <row r="113" spans="1:17" ht="27.6" customHeight="1">
      <c r="A113" s="11"/>
      <c r="B113" s="92" t="s">
        <v>151</v>
      </c>
      <c r="C113" s="92" t="s">
        <v>52</v>
      </c>
      <c r="D113" s="93" t="s">
        <v>152</v>
      </c>
      <c r="E113" s="94" t="s">
        <v>153</v>
      </c>
      <c r="F113" s="94"/>
      <c r="G113" s="94"/>
      <c r="H113" s="94"/>
      <c r="I113" s="95" t="s">
        <v>134</v>
      </c>
      <c r="J113" s="96">
        <v>1</v>
      </c>
      <c r="K113" s="97">
        <v>0</v>
      </c>
      <c r="L113" s="97"/>
      <c r="M113" s="97">
        <f t="shared" ref="M113:M118" si="1">ROUND(K113*J113,2)</f>
        <v>0</v>
      </c>
      <c r="N113" s="97"/>
      <c r="O113" s="97"/>
      <c r="P113" s="97"/>
      <c r="Q113" s="16"/>
    </row>
    <row r="114" spans="1:17">
      <c r="A114" s="11"/>
      <c r="B114" s="98" t="s">
        <v>154</v>
      </c>
      <c r="C114" s="98" t="s">
        <v>57</v>
      </c>
      <c r="D114" s="99" t="s">
        <v>155</v>
      </c>
      <c r="E114" s="100" t="s">
        <v>156</v>
      </c>
      <c r="F114" s="100"/>
      <c r="G114" s="100"/>
      <c r="H114" s="100"/>
      <c r="I114" s="101" t="s">
        <v>97</v>
      </c>
      <c r="J114" s="102">
        <v>1</v>
      </c>
      <c r="K114" s="103">
        <v>0</v>
      </c>
      <c r="L114" s="103"/>
      <c r="M114" s="103">
        <f t="shared" si="1"/>
        <v>0</v>
      </c>
      <c r="N114" s="97"/>
      <c r="O114" s="97"/>
      <c r="P114" s="97"/>
      <c r="Q114" s="16"/>
    </row>
    <row r="115" spans="1:17">
      <c r="A115" s="11"/>
      <c r="B115" s="98" t="s">
        <v>157</v>
      </c>
      <c r="C115" s="98" t="s">
        <v>57</v>
      </c>
      <c r="D115" s="99" t="s">
        <v>158</v>
      </c>
      <c r="E115" s="100" t="s">
        <v>159</v>
      </c>
      <c r="F115" s="100"/>
      <c r="G115" s="100"/>
      <c r="H115" s="100"/>
      <c r="I115" s="101" t="s">
        <v>97</v>
      </c>
      <c r="J115" s="102">
        <v>2</v>
      </c>
      <c r="K115" s="103">
        <v>0</v>
      </c>
      <c r="L115" s="103"/>
      <c r="M115" s="103">
        <f t="shared" si="1"/>
        <v>0</v>
      </c>
      <c r="N115" s="97"/>
      <c r="O115" s="97"/>
      <c r="P115" s="97"/>
      <c r="Q115" s="16"/>
    </row>
    <row r="116" spans="1:17">
      <c r="A116" s="11"/>
      <c r="B116" s="98" t="s">
        <v>160</v>
      </c>
      <c r="C116" s="98" t="s">
        <v>57</v>
      </c>
      <c r="D116" s="99" t="s">
        <v>161</v>
      </c>
      <c r="E116" s="100" t="s">
        <v>162</v>
      </c>
      <c r="F116" s="100"/>
      <c r="G116" s="100"/>
      <c r="H116" s="100"/>
      <c r="I116" s="101" t="s">
        <v>97</v>
      </c>
      <c r="J116" s="102">
        <v>1</v>
      </c>
      <c r="K116" s="103">
        <v>0</v>
      </c>
      <c r="L116" s="103"/>
      <c r="M116" s="103">
        <f t="shared" si="1"/>
        <v>0</v>
      </c>
      <c r="N116" s="97"/>
      <c r="O116" s="97"/>
      <c r="P116" s="97"/>
      <c r="Q116" s="16"/>
    </row>
    <row r="117" spans="1:17">
      <c r="A117" s="11"/>
      <c r="B117" s="98" t="s">
        <v>163</v>
      </c>
      <c r="C117" s="98" t="s">
        <v>57</v>
      </c>
      <c r="D117" s="99" t="s">
        <v>164</v>
      </c>
      <c r="E117" s="100" t="s">
        <v>165</v>
      </c>
      <c r="F117" s="100"/>
      <c r="G117" s="100"/>
      <c r="H117" s="100"/>
      <c r="I117" s="101" t="s">
        <v>97</v>
      </c>
      <c r="J117" s="102">
        <v>2</v>
      </c>
      <c r="K117" s="103">
        <v>0</v>
      </c>
      <c r="L117" s="103"/>
      <c r="M117" s="103">
        <f t="shared" si="1"/>
        <v>0</v>
      </c>
      <c r="N117" s="97"/>
      <c r="O117" s="97"/>
      <c r="P117" s="97"/>
      <c r="Q117" s="16"/>
    </row>
    <row r="118" spans="1:17" ht="28.8">
      <c r="A118" s="11"/>
      <c r="B118" s="92" t="s">
        <v>166</v>
      </c>
      <c r="C118" s="92" t="s">
        <v>52</v>
      </c>
      <c r="D118" s="93" t="s">
        <v>167</v>
      </c>
      <c r="E118" s="94" t="s">
        <v>168</v>
      </c>
      <c r="F118" s="94"/>
      <c r="G118" s="94"/>
      <c r="H118" s="94"/>
      <c r="I118" s="95" t="s">
        <v>134</v>
      </c>
      <c r="J118" s="96">
        <v>2</v>
      </c>
      <c r="K118" s="97">
        <v>0</v>
      </c>
      <c r="L118" s="97"/>
      <c r="M118" s="97">
        <f t="shared" si="1"/>
        <v>0</v>
      </c>
      <c r="N118" s="97"/>
      <c r="O118" s="97"/>
      <c r="P118" s="97"/>
      <c r="Q118" s="16"/>
    </row>
    <row r="119" spans="1:17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6"/>
    </row>
  </sheetData>
  <mergeCells count="165">
    <mergeCell ref="E117:H117"/>
    <mergeCell ref="K117:L117"/>
    <mergeCell ref="M117:P117"/>
    <mergeCell ref="E118:H118"/>
    <mergeCell ref="K118:L118"/>
    <mergeCell ref="M118:P118"/>
    <mergeCell ref="E115:H115"/>
    <mergeCell ref="K115:L115"/>
    <mergeCell ref="M115:P115"/>
    <mergeCell ref="E116:H116"/>
    <mergeCell ref="K116:L116"/>
    <mergeCell ref="M116:P116"/>
    <mergeCell ref="E111:H111"/>
    <mergeCell ref="M112:P112"/>
    <mergeCell ref="E113:H113"/>
    <mergeCell ref="K113:L113"/>
    <mergeCell ref="M113:P113"/>
    <mergeCell ref="E114:H114"/>
    <mergeCell ref="K114:L114"/>
    <mergeCell ref="M114:P114"/>
    <mergeCell ref="E108:H108"/>
    <mergeCell ref="E109:H109"/>
    <mergeCell ref="K109:L109"/>
    <mergeCell ref="M109:P109"/>
    <mergeCell ref="E110:H110"/>
    <mergeCell ref="K110:L110"/>
    <mergeCell ref="M110:P110"/>
    <mergeCell ref="M105:P105"/>
    <mergeCell ref="E106:H106"/>
    <mergeCell ref="K106:L106"/>
    <mergeCell ref="M106:P106"/>
    <mergeCell ref="E107:H107"/>
    <mergeCell ref="K107:L107"/>
    <mergeCell ref="M107:P107"/>
    <mergeCell ref="E103:H103"/>
    <mergeCell ref="K103:L103"/>
    <mergeCell ref="M103:P103"/>
    <mergeCell ref="E104:H104"/>
    <mergeCell ref="K104:L104"/>
    <mergeCell ref="M104:P104"/>
    <mergeCell ref="E101:H101"/>
    <mergeCell ref="K101:L101"/>
    <mergeCell ref="M101:P101"/>
    <mergeCell ref="E102:H102"/>
    <mergeCell ref="K102:L102"/>
    <mergeCell ref="M102:P102"/>
    <mergeCell ref="E99:H99"/>
    <mergeCell ref="K99:L99"/>
    <mergeCell ref="M99:P99"/>
    <mergeCell ref="E100:H100"/>
    <mergeCell ref="K100:L100"/>
    <mergeCell ref="M100:P100"/>
    <mergeCell ref="E97:H97"/>
    <mergeCell ref="K97:L97"/>
    <mergeCell ref="M97:P97"/>
    <mergeCell ref="E98:H98"/>
    <mergeCell ref="K98:L98"/>
    <mergeCell ref="M98:P98"/>
    <mergeCell ref="E95:H95"/>
    <mergeCell ref="K95:L95"/>
    <mergeCell ref="M95:P95"/>
    <mergeCell ref="E96:H96"/>
    <mergeCell ref="K96:L96"/>
    <mergeCell ref="M96:P96"/>
    <mergeCell ref="E93:H93"/>
    <mergeCell ref="K93:L93"/>
    <mergeCell ref="M93:P93"/>
    <mergeCell ref="E94:H94"/>
    <mergeCell ref="K94:L94"/>
    <mergeCell ref="M94:P94"/>
    <mergeCell ref="E91:H91"/>
    <mergeCell ref="K91:L91"/>
    <mergeCell ref="M91:P91"/>
    <mergeCell ref="E92:H92"/>
    <mergeCell ref="K92:L92"/>
    <mergeCell ref="M92:P92"/>
    <mergeCell ref="M88:P88"/>
    <mergeCell ref="E89:H89"/>
    <mergeCell ref="K89:L89"/>
    <mergeCell ref="M89:P89"/>
    <mergeCell ref="E90:H90"/>
    <mergeCell ref="K90:L90"/>
    <mergeCell ref="M90:P90"/>
    <mergeCell ref="E85:H85"/>
    <mergeCell ref="K85:L85"/>
    <mergeCell ref="M85:P85"/>
    <mergeCell ref="E86:H86"/>
    <mergeCell ref="E87:H87"/>
    <mergeCell ref="K87:L87"/>
    <mergeCell ref="M87:P87"/>
    <mergeCell ref="E82:H82"/>
    <mergeCell ref="K82:L82"/>
    <mergeCell ref="M82:P82"/>
    <mergeCell ref="E83:H83"/>
    <mergeCell ref="E84:H84"/>
    <mergeCell ref="K84:L84"/>
    <mergeCell ref="M84:P84"/>
    <mergeCell ref="E79:H79"/>
    <mergeCell ref="K79:L79"/>
    <mergeCell ref="M79:P79"/>
    <mergeCell ref="M80:P80"/>
    <mergeCell ref="E81:H81"/>
    <mergeCell ref="K81:L81"/>
    <mergeCell ref="M81:P81"/>
    <mergeCell ref="E77:H77"/>
    <mergeCell ref="K77:L77"/>
    <mergeCell ref="M77:P77"/>
    <mergeCell ref="E78:H78"/>
    <mergeCell ref="K78:L78"/>
    <mergeCell ref="M78:P78"/>
    <mergeCell ref="E75:H75"/>
    <mergeCell ref="K75:L75"/>
    <mergeCell ref="M75:P75"/>
    <mergeCell ref="E76:H76"/>
    <mergeCell ref="K76:L76"/>
    <mergeCell ref="M76:P76"/>
    <mergeCell ref="E71:H71"/>
    <mergeCell ref="K71:L71"/>
    <mergeCell ref="M71:P71"/>
    <mergeCell ref="M72:P72"/>
    <mergeCell ref="M73:P73"/>
    <mergeCell ref="M74:P74"/>
    <mergeCell ref="K56:P56"/>
    <mergeCell ref="B62:P62"/>
    <mergeCell ref="E64:O64"/>
    <mergeCell ref="L66:O66"/>
    <mergeCell ref="L68:P68"/>
    <mergeCell ref="L69:P69"/>
    <mergeCell ref="M48:P48"/>
    <mergeCell ref="M49:P49"/>
    <mergeCell ref="M50:P50"/>
    <mergeCell ref="M51:P51"/>
    <mergeCell ref="M52:P52"/>
    <mergeCell ref="M54:P54"/>
    <mergeCell ref="L41:P41"/>
    <mergeCell ref="L42:P42"/>
    <mergeCell ref="B44:F44"/>
    <mergeCell ref="M44:P44"/>
    <mergeCell ref="M46:P46"/>
    <mergeCell ref="M47:P47"/>
    <mergeCell ref="G24:I24"/>
    <mergeCell ref="L24:O24"/>
    <mergeCell ref="K26:O26"/>
    <mergeCell ref="B35:P35"/>
    <mergeCell ref="E37:O37"/>
    <mergeCell ref="L39:O39"/>
    <mergeCell ref="G21:I21"/>
    <mergeCell ref="L21:O21"/>
    <mergeCell ref="G22:I22"/>
    <mergeCell ref="L22:O22"/>
    <mergeCell ref="G23:I23"/>
    <mergeCell ref="L23:O23"/>
    <mergeCell ref="L15:O15"/>
    <mergeCell ref="L16:O16"/>
    <mergeCell ref="L18:O18"/>
    <mergeCell ref="G20:I20"/>
    <mergeCell ref="L20:O20"/>
    <mergeCell ref="N12:O12"/>
    <mergeCell ref="N13:O13"/>
    <mergeCell ref="B1:P1"/>
    <mergeCell ref="B3:P3"/>
    <mergeCell ref="E5:O5"/>
    <mergeCell ref="N7:O7"/>
    <mergeCell ref="N9:O9"/>
    <mergeCell ref="N10:O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dcterms:created xsi:type="dcterms:W3CDTF">2018-05-17T01:51:41Z</dcterms:created>
  <dcterms:modified xsi:type="dcterms:W3CDTF">2018-05-17T02:32:11Z</dcterms:modified>
</cp:coreProperties>
</file>