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270" windowWidth="18735" windowHeight="1176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Pol'!$A$1:$U$90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92" i="12" l="1"/>
  <c r="I9" i="12"/>
  <c r="K9" i="12"/>
  <c r="M9" i="12"/>
  <c r="M8" i="12" s="1"/>
  <c r="O9" i="12"/>
  <c r="O8" i="12" s="1"/>
  <c r="Q9" i="12"/>
  <c r="U9" i="12"/>
  <c r="I14" i="12"/>
  <c r="I8" i="12" s="1"/>
  <c r="K14" i="12"/>
  <c r="K8" i="12" s="1"/>
  <c r="M14" i="12"/>
  <c r="O14" i="12"/>
  <c r="Q14" i="12"/>
  <c r="Q8" i="12" s="1"/>
  <c r="U14" i="12"/>
  <c r="U8" i="12" s="1"/>
  <c r="I17" i="12"/>
  <c r="K17" i="12"/>
  <c r="M17" i="12"/>
  <c r="O17" i="12"/>
  <c r="Q17" i="12"/>
  <c r="U17" i="12"/>
  <c r="I19" i="12"/>
  <c r="K19" i="12"/>
  <c r="M19" i="12"/>
  <c r="O19" i="12"/>
  <c r="Q19" i="12"/>
  <c r="U19" i="12"/>
  <c r="I24" i="12"/>
  <c r="K24" i="12"/>
  <c r="M24" i="12"/>
  <c r="O24" i="12"/>
  <c r="Q24" i="12"/>
  <c r="U24" i="12"/>
  <c r="Q27" i="12"/>
  <c r="U27" i="12"/>
  <c r="I28" i="12"/>
  <c r="I27" i="12" s="1"/>
  <c r="K28" i="12"/>
  <c r="K27" i="12" s="1"/>
  <c r="M28" i="12"/>
  <c r="M27" i="12" s="1"/>
  <c r="O28" i="12"/>
  <c r="O27" i="12" s="1"/>
  <c r="Q28" i="12"/>
  <c r="U28" i="12"/>
  <c r="O30" i="12"/>
  <c r="I31" i="12"/>
  <c r="I30" i="12" s="1"/>
  <c r="K31" i="12"/>
  <c r="K30" i="12" s="1"/>
  <c r="M31" i="12"/>
  <c r="M30" i="12" s="1"/>
  <c r="O31" i="12"/>
  <c r="Q31" i="12"/>
  <c r="Q30" i="12" s="1"/>
  <c r="U31" i="12"/>
  <c r="U30" i="12" s="1"/>
  <c r="I34" i="12"/>
  <c r="I33" i="12" s="1"/>
  <c r="K34" i="12"/>
  <c r="K33" i="12" s="1"/>
  <c r="M34" i="12"/>
  <c r="M33" i="12" s="1"/>
  <c r="O34" i="12"/>
  <c r="O33" i="12" s="1"/>
  <c r="Q34" i="12"/>
  <c r="Q33" i="12" s="1"/>
  <c r="U34" i="12"/>
  <c r="U33" i="12" s="1"/>
  <c r="I37" i="12"/>
  <c r="K37" i="12"/>
  <c r="M37" i="12"/>
  <c r="O37" i="12"/>
  <c r="Q37" i="12"/>
  <c r="U37" i="12"/>
  <c r="I38" i="12"/>
  <c r="K38" i="12"/>
  <c r="M38" i="12"/>
  <c r="M36" i="12" s="1"/>
  <c r="O38" i="12"/>
  <c r="Q38" i="12"/>
  <c r="U38" i="12"/>
  <c r="I39" i="12"/>
  <c r="K39" i="12"/>
  <c r="M39" i="12"/>
  <c r="O39" i="12"/>
  <c r="Q39" i="12"/>
  <c r="U39" i="12"/>
  <c r="I41" i="12"/>
  <c r="K41" i="12"/>
  <c r="M41" i="12"/>
  <c r="O41" i="12"/>
  <c r="Q41" i="12"/>
  <c r="U41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9" i="12"/>
  <c r="K49" i="12"/>
  <c r="M49" i="12"/>
  <c r="O49" i="12"/>
  <c r="Q49" i="12"/>
  <c r="U49" i="12"/>
  <c r="I54" i="12"/>
  <c r="K54" i="12"/>
  <c r="M54" i="12"/>
  <c r="O54" i="12"/>
  <c r="Q54" i="12"/>
  <c r="U54" i="12"/>
  <c r="I58" i="12"/>
  <c r="K58" i="12"/>
  <c r="M58" i="12"/>
  <c r="O58" i="12"/>
  <c r="Q58" i="12"/>
  <c r="U58" i="12"/>
  <c r="I60" i="12"/>
  <c r="I59" i="12" s="1"/>
  <c r="K60" i="12"/>
  <c r="M60" i="12"/>
  <c r="O60" i="12"/>
  <c r="Q60" i="12"/>
  <c r="Q59" i="12" s="1"/>
  <c r="U60" i="12"/>
  <c r="I66" i="12"/>
  <c r="K66" i="12"/>
  <c r="M66" i="12"/>
  <c r="O66" i="12"/>
  <c r="Q66" i="12"/>
  <c r="U66" i="12"/>
  <c r="I70" i="12"/>
  <c r="K70" i="12"/>
  <c r="M70" i="12"/>
  <c r="O70" i="12"/>
  <c r="Q70" i="12"/>
  <c r="U70" i="12"/>
  <c r="I72" i="12"/>
  <c r="K72" i="12"/>
  <c r="M72" i="12"/>
  <c r="O72" i="12"/>
  <c r="Q72" i="12"/>
  <c r="U72" i="12"/>
  <c r="I73" i="12"/>
  <c r="K73" i="12"/>
  <c r="M73" i="12"/>
  <c r="O73" i="12"/>
  <c r="Q73" i="12"/>
  <c r="U73" i="12"/>
  <c r="I75" i="12"/>
  <c r="K75" i="12"/>
  <c r="M75" i="12"/>
  <c r="O75" i="12"/>
  <c r="Q75" i="12"/>
  <c r="U75" i="12"/>
  <c r="I77" i="12"/>
  <c r="K77" i="12"/>
  <c r="M77" i="12"/>
  <c r="O77" i="12"/>
  <c r="Q77" i="12"/>
  <c r="U77" i="12"/>
  <c r="I79" i="12"/>
  <c r="I76" i="12" s="1"/>
  <c r="K79" i="12"/>
  <c r="M79" i="12"/>
  <c r="O79" i="12"/>
  <c r="Q79" i="12"/>
  <c r="Q76" i="12" s="1"/>
  <c r="U79" i="12"/>
  <c r="I84" i="12"/>
  <c r="K84" i="12"/>
  <c r="M84" i="12"/>
  <c r="O84" i="12"/>
  <c r="Q84" i="12"/>
  <c r="U84" i="12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M59" i="12" l="1"/>
  <c r="M76" i="12"/>
  <c r="Q36" i="12"/>
  <c r="I36" i="12"/>
  <c r="O76" i="12"/>
  <c r="U76" i="12"/>
  <c r="K76" i="12"/>
  <c r="U59" i="12"/>
  <c r="K59" i="12"/>
  <c r="O59" i="12"/>
  <c r="U36" i="12"/>
  <c r="K36" i="12"/>
  <c r="O36" i="12"/>
  <c r="M16" i="12"/>
  <c r="Q16" i="12"/>
  <c r="I16" i="12"/>
  <c r="O69" i="12"/>
  <c r="U69" i="12"/>
  <c r="K69" i="12"/>
  <c r="U40" i="12"/>
  <c r="K40" i="12"/>
  <c r="O40" i="12"/>
  <c r="U16" i="12"/>
  <c r="K16" i="12"/>
  <c r="O16" i="12"/>
  <c r="M69" i="12"/>
  <c r="Q69" i="12"/>
  <c r="I69" i="12"/>
  <c r="Q40" i="12"/>
  <c r="I40" i="12"/>
  <c r="M40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<sst xmlns="http://schemas.openxmlformats.org/spreadsheetml/2006/main" count="391" uniqueCount="206">
  <si>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</si>
  <si>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</si>
  <si>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</si>
  <si>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</si>
  <si>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</si>
  <si>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</si>
  <si>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</si>
  <si>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</si>
  <si>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</si>
  <si>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</si>
  <si>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</si>
  <si>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</si>
  <si>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</si>
  <si>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</si>
  <si>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</si>
  <si>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</si>
  <si>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</si>
  <si>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</si>
  <si>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</si>
  <si>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</si>
  <si>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</si>
  <si>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</si>
  <si>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</si>
  <si>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</si>
  <si>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</si>
  <si>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</si>
  <si>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</si>
  <si>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</si>
  <si>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</si>
  <si>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</si>
  <si>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</si>
  <si>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</si>
  <si>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</si>
  <si>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</si>
  <si>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</si>
  <si>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</si>
  <si>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</si>
  <si>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</si>
  <si>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</si>
  <si>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</si>
  <si>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</si>
  <si>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</si>
  <si>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</si>
  <si>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</si>
  <si>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</si>
  <si>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 xml:space="preserve">Stavební úpravy bytu </t>
  </si>
  <si>
    <t>manželé Rajchotovi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</si>
  <si>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</si>
  <si>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</si>
  <si>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</si>
  <si>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</si>
  <si>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</si>
  <si>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</si>
  <si>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</si>
  <si>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</si>
  <si>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94</t>
  </si>
  <si>
    <t>Lešení a stavební výtahy</t>
  </si>
  <si>
    <t>96</t>
  </si>
  <si>
    <t>Bourání konstrukcí</t>
  </si>
  <si>
    <t>99</t>
  </si>
  <si>
    <t>Staveništní přesun hmot</t>
  </si>
  <si>
    <t>766</t>
  </si>
  <si>
    <t>Konstrukce truhlářské</t>
  </si>
  <si>
    <t>775</t>
  </si>
  <si>
    <t>Podlahy vlysové a parketové</t>
  </si>
  <si>
    <t>776</t>
  </si>
  <si>
    <t>Podlahy povlakové</t>
  </si>
  <si>
    <t>777</t>
  </si>
  <si>
    <t>Podlahy ze syntetických hmot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</si>
  <si>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</si>
  <si>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</si>
  <si>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</si>
  <si>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</si>
  <si>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</si>
  <si>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</si>
  <si>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</si>
  <si>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</si>
  <si>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</si>
  <si>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</si>
  <si>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</si>
  <si>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</si>
  <si>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</si>
  <si>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</si>
  <si>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</si>
  <si>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</si>
  <si>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</si>
  <si>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</si>
  <si>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</si>
  <si>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</si>
  <si>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</si>
  <si>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</si>
  <si>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</si>
  <si>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</si>
  <si>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</si>
  <si>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</si>
  <si>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</si>
  <si>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</si>
  <si>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</si>
  <si>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</si>
  <si>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</si>
  <si>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342264051RT1</t>
  </si>
  <si>
    <t>Podhled sádrokartonový na zavěšenou ocel. konstr., desky standard tl. 12,5 mm, bez izolace</t>
  </si>
  <si>
    <t>m2</t>
  </si>
  <si>
    <t>POL1_0</t>
  </si>
  <si>
    <t>pokoj: : 2,24*5,49</t>
  </si>
  <si>
    <t>VV</t>
  </si>
  <si>
    <t>chodba: : 1,08*2,61+1,19*1,74+1,14*1,79+3,51*0,98</t>
  </si>
  <si>
    <t>kuchyň: : 2,25*3,75</t>
  </si>
  <si>
    <t>obývací pokoj: : 4,64*4,29</t>
  </si>
  <si>
    <t>342255024R00</t>
  </si>
  <si>
    <t>Příčky z desek Ytong tl. 10 cm</t>
  </si>
  <si>
    <t>zazdění dveřních otvorů: : 0,8*1,97*2</t>
  </si>
  <si>
    <t>610991111R00</t>
  </si>
  <si>
    <t>Zakrývání výplní vnitřních otvorů</t>
  </si>
  <si>
    <t>zakrývání oken: : 1,5*1,5+1,5*1,5+1,5*2+0,8*1,97</t>
  </si>
  <si>
    <t>612471413R00</t>
  </si>
  <si>
    <t>Úprava vnitřních stěn aktivovaným štukem s přísad.</t>
  </si>
  <si>
    <t>pokoj: : (2,24+5,49)*2*2,5-1,5*1,5-0,8*1,97</t>
  </si>
  <si>
    <t>chodba: : (2,26+2,61+1,79+4,65)*2*2,5-9*0,8*1,97</t>
  </si>
  <si>
    <t>obývací pokoj: : (4,29+4,64)*2*2,5-0,8*1,97*4-1,5*2</t>
  </si>
  <si>
    <t>kuchyň: : (2,25+3,75)*2*2,5-0,8*1,97*2-1,5*1,5</t>
  </si>
  <si>
    <t>612481211RT3</t>
  </si>
  <si>
    <t>Montáž výztužné sítě (perlinky) do stěrky-stěny, včetně výztužné sítě a stěrkového tmelu</t>
  </si>
  <si>
    <t xml:space="preserve">povrchová úprava zazděných dveřních otvorů: : </t>
  </si>
  <si>
    <t>0,8*1,97*2*2</t>
  </si>
  <si>
    <t>941955002R00</t>
  </si>
  <si>
    <t>Lešení lehké pomocné, výška podlahy do 1,9 m</t>
  </si>
  <si>
    <t>pro montáž SDK, omítky, malby, ...: : 51,0105</t>
  </si>
  <si>
    <t>968062455R00</t>
  </si>
  <si>
    <t>odhadovaný počet dveří+uvažovaná šíře 80 cm: : 0,8*1,97*11</t>
  </si>
  <si>
    <t>998012024R00</t>
  </si>
  <si>
    <t>Přesun hmot pro budovy monolitické výšky do 36 m</t>
  </si>
  <si>
    <t>t</t>
  </si>
  <si>
    <t>0,1+0,93+1,17</t>
  </si>
  <si>
    <t>76601 VL</t>
  </si>
  <si>
    <t>Dod. a montáž vnitřních dveří dle dodného výpisu, (cena se upřesní dle požadavků investora)</t>
  </si>
  <si>
    <t>kpl</t>
  </si>
  <si>
    <t>76602 VL</t>
  </si>
  <si>
    <t>Zednické zapravení po vybouraných zárubních, zapravení nových otvorů</t>
  </si>
  <si>
    <t>998766204R00</t>
  </si>
  <si>
    <t>Přesun hmot pro truhlářské konstr., výšky do 36 m</t>
  </si>
  <si>
    <t>77501 VL</t>
  </si>
  <si>
    <t>Příprava podkladu před pokládkou, vysátí</t>
  </si>
  <si>
    <t>77502 VL</t>
  </si>
  <si>
    <t>Celoplošná fixace vinylových podlah v dílcích, lepidlo</t>
  </si>
  <si>
    <t>77503 VL</t>
  </si>
  <si>
    <t>Dodávka vinylových podlah včetně prořezu, (cena se upřesní dle výběru investora)</t>
  </si>
  <si>
    <t>51,0105*1,1</t>
  </si>
  <si>
    <t>77504 VL</t>
  </si>
  <si>
    <t>Dodávka a montáž soklových lišt, koncovky, (cena se upřesní dle výběru investora)</t>
  </si>
  <si>
    <t>m</t>
  </si>
  <si>
    <t>pokoj: : (2,24+5,49)*2-0,8</t>
  </si>
  <si>
    <t>chodba: : (2,26+2,61+1,79+4,65)*2-9*0,8</t>
  </si>
  <si>
    <t>obývací pokoj: : (4,29+4,64)*2-0,8*4</t>
  </si>
  <si>
    <t>kuchyň: : (2,25+3,75)*2-0,8*2</t>
  </si>
  <si>
    <t>77505 VL</t>
  </si>
  <si>
    <t>Dodávka a monráž přechodových lišt, (cena se upřesní dle výběru investora)</t>
  </si>
  <si>
    <t xml:space="preserve">cena a výměra se upřesní dle skutečnosti: : </t>
  </si>
  <si>
    <t xml:space="preserve">pokud bude práh dřevěný položka nebude účtována: : </t>
  </si>
  <si>
    <t>11*0,8</t>
  </si>
  <si>
    <t>998775204R00</t>
  </si>
  <si>
    <t>Přesun hmot pro podlahy vlysové, výšky do 36 m</t>
  </si>
  <si>
    <t>776510010RA0</t>
  </si>
  <si>
    <t>Demontáž povlakových podlah z nášlapné plochy</t>
  </si>
  <si>
    <t>POL2_0</t>
  </si>
  <si>
    <t xml:space="preserve">demontáž lepeného PVC: : </t>
  </si>
  <si>
    <t>77601 VL</t>
  </si>
  <si>
    <t>Demontáž koberce</t>
  </si>
  <si>
    <t xml:space="preserve">viz demontáž PVC: : </t>
  </si>
  <si>
    <t>51,0105</t>
  </si>
  <si>
    <t>77701 VL</t>
  </si>
  <si>
    <t>Příprava podkladu před stěrkou, broušení , cena se upřesní dle skutečnosti</t>
  </si>
  <si>
    <t>hod</t>
  </si>
  <si>
    <t>předpoklad: : 8</t>
  </si>
  <si>
    <t>77702 VL</t>
  </si>
  <si>
    <t xml:space="preserve">Vyhlazení podkladu stěrkou TH DA do tl 3 mm				</t>
  </si>
  <si>
    <t>77703 VL</t>
  </si>
  <si>
    <t>Dodávka správkové hmoty TH, (doúčtování dle skutečné spotřeby)</t>
  </si>
  <si>
    <t>kg</t>
  </si>
  <si>
    <t>předpoklad: : 51,0105*5</t>
  </si>
  <si>
    <t>998777204R00</t>
  </si>
  <si>
    <t>Přesun hmot pro podlahy syntetické, výšky do 36 m</t>
  </si>
  <si>
    <t>784442021RT2</t>
  </si>
  <si>
    <t>Malba disperzní interiérová, výška do 3,8 m, pro SDK 2 x nátěr, 1 x penetrace</t>
  </si>
  <si>
    <t>viz výměra SDK: : 51,0105</t>
  </si>
  <si>
    <t>784900010RAB</t>
  </si>
  <si>
    <t>Odstranění stávajících maleb, oškrábáním</t>
  </si>
  <si>
    <t>784165212R00</t>
  </si>
  <si>
    <t>Malba tekutá, bílá</t>
  </si>
  <si>
    <t>END</t>
  </si>
  <si>
    <t>Ing. Pavel Vorel</t>
  </si>
  <si>
    <t>Řezání betonových stěn</t>
  </si>
  <si>
    <t>Řezání betonové nosné stěny tl. 15 cm</t>
  </si>
  <si>
    <t>Řezání betonové nenosné stěny tl. 10 cm</t>
  </si>
  <si>
    <t>otvor 1: 0,5*2,1</t>
  </si>
  <si>
    <t>otvor 1: (1,32*2,42)-0,81*2,0</t>
  </si>
  <si>
    <t>otvor: (2,44*2,42)-0,81*2,0</t>
  </si>
  <si>
    <t>odstranění a odvoz suti na skládku</t>
  </si>
  <si>
    <t>Vybourání plechových dveřních zárubní pl. do 2 m2</t>
  </si>
  <si>
    <t>Ocelové konstrukce</t>
  </si>
  <si>
    <t>Ocelový profil U 160 - 2690 mm</t>
  </si>
  <si>
    <t>ks</t>
  </si>
  <si>
    <t>Ocelový profil U 120 - 2470 mm</t>
  </si>
  <si>
    <t>Ocelový profil P15 150x100 mm</t>
  </si>
  <si>
    <t>Ocelový profil U 160 - 300 mm</t>
  </si>
  <si>
    <t xml:space="preserve">Montáž ocelového rámu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</si>
</sst>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7" xfId="0" applyNumberFormat="1" applyFont="1" applyBorder="1" applyAlignment="1">
      <alignment horizontal="center" vertical="top" wrapText="1" shrinkToFit="1"/>
    </xf>
    <xf numFmtId="164" fontId="17" fillId="0" borderId="38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quotePrefix="1" applyNumberFormat="1" applyFont="1" applyBorder="1" applyAlignment="1">
      <alignment horizontal="left" vertical="top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top" wrapText="1" shrinkToFit="1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51" xfId="0" applyNumberFormat="1" applyBorder="1"/>
    <xf numFmtId="49" fontId="0" fillId="0" borderId="33" xfId="0" applyNumberFormat="1" applyBorder="1"/>
    <xf numFmtId="49" fontId="0" fillId="0" borderId="38" xfId="0" applyNumberFormat="1" applyBorder="1"/>
    <xf numFmtId="0" fontId="17" fillId="0" borderId="0" xfId="0" quotePrefix="1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vertical="top" wrapText="1" shrinkToFit="1"/>
    </xf>
    <xf numFmtId="0" fontId="16" fillId="0" borderId="51" xfId="0" applyFont="1" applyBorder="1" applyAlignment="1">
      <alignment horizontal="center" vertical="top" shrinkToFit="1"/>
    </xf>
    <xf numFmtId="164" fontId="16" fillId="0" borderId="18" xfId="0" applyNumberFormat="1" applyFont="1" applyFill="1" applyBorder="1" applyAlignment="1">
      <alignment vertical="top" wrapText="1" shrinkToFit="1"/>
    </xf>
    <xf numFmtId="0" fontId="0" fillId="0" borderId="54" xfId="0" applyBorder="1"/>
    <xf numFmtId="0" fontId="16" fillId="0" borderId="33" xfId="0" applyFont="1" applyBorder="1" applyAlignment="1">
      <alignment horizontal="center" vertical="top" shrinkToFit="1"/>
    </xf>
    <xf numFmtId="0" fontId="0" fillId="0" borderId="34" xfId="0" applyBorder="1"/>
    <xf numFmtId="164" fontId="16" fillId="0" borderId="0" xfId="0" applyNumberFormat="1" applyFont="1" applyBorder="1"/>
    <xf numFmtId="0" fontId="0" fillId="0" borderId="26" xfId="0" applyBorder="1" applyAlignment="1">
      <alignment horizontal="center"/>
    </xf>
    <xf numFmtId="0" fontId="0" fillId="0" borderId="37" xfId="0" applyBorder="1"/>
    <xf numFmtId="164" fontId="17" fillId="0" borderId="26" xfId="0" applyNumberFormat="1" applyFont="1" applyBorder="1" applyAlignment="1">
      <alignment vertical="top" wrapText="1" shrinkToFit="1"/>
    </xf>
    <xf numFmtId="0" fontId="0" fillId="0" borderId="51" xfId="0" applyBorder="1"/>
    <xf numFmtId="0" fontId="0" fillId="0" borderId="33" xfId="0" applyBorder="1"/>
    <xf numFmtId="0" fontId="0" fillId="0" borderId="38" xfId="0" applyBorder="1"/>
    <xf numFmtId="0" fontId="0" fillId="3" borderId="52" xfId="0" applyNumberFormat="1" applyFill="1" applyBorder="1" applyAlignment="1">
      <alignment vertical="top"/>
    </xf>
    <xf numFmtId="0" fontId="0" fillId="3" borderId="48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64" fontId="0" fillId="3" borderId="4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 shrinkToFit="1"/>
    </xf>
    <xf numFmtId="164" fontId="16" fillId="0" borderId="10" xfId="0" applyNumberFormat="1" applyFont="1" applyBorder="1" applyAlignment="1">
      <alignment horizontal="center"/>
    </xf>
    <xf numFmtId="164" fontId="16" fillId="0" borderId="38" xfId="0" applyNumberFormat="1" applyFont="1" applyBorder="1"/>
    <xf numFmtId="49" fontId="16" fillId="0" borderId="0" xfId="0" applyNumberFormat="1" applyFont="1" applyAlignment="1">
      <alignment horizontal="left" wrapText="1"/>
    </xf>
    <xf numFmtId="49" fontId="16" fillId="0" borderId="18" xfId="0" applyNumberFormat="1" applyFont="1" applyBorder="1"/>
    <xf numFmtId="0" fontId="16" fillId="0" borderId="51" xfId="0" applyFont="1" applyBorder="1" applyAlignment="1">
      <alignment horizontal="center"/>
    </xf>
    <xf numFmtId="0" fontId="16" fillId="0" borderId="18" xfId="0" applyFont="1" applyBorder="1"/>
    <xf numFmtId="49" fontId="16" fillId="0" borderId="0" xfId="0" applyNumberFormat="1" applyFont="1" applyBorder="1"/>
    <xf numFmtId="0" fontId="16" fillId="0" borderId="33" xfId="0" applyFont="1" applyBorder="1" applyAlignment="1">
      <alignment horizontal="center"/>
    </xf>
    <xf numFmtId="0" fontId="16" fillId="0" borderId="0" xfId="0" applyFont="1" applyBorder="1"/>
    <xf numFmtId="49" fontId="16" fillId="0" borderId="6" xfId="0" applyNumberFormat="1" applyFont="1" applyBorder="1"/>
    <xf numFmtId="0" fontId="16" fillId="0" borderId="38" xfId="0" applyFont="1" applyBorder="1" applyAlignment="1">
      <alignment horizontal="center"/>
    </xf>
    <xf numFmtId="0" fontId="16" fillId="0" borderId="6" xfId="0" applyFont="1" applyBorder="1"/>
    <xf numFmtId="0" fontId="16" fillId="0" borderId="51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16" fillId="0" borderId="38" xfId="0" applyFont="1" applyBorder="1" applyAlignment="1">
      <alignment vertical="top"/>
    </xf>
    <xf numFmtId="0" fontId="15" fillId="3" borderId="52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4" fontId="7" fillId="5" borderId="33" xfId="0" applyNumberFormat="1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4" fontId="7" fillId="5" borderId="51" xfId="0" applyNumberFormat="1" applyFon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left" vertical="center" wrapText="1"/>
    </xf>
    <xf numFmtId="0" fontId="0" fillId="5" borderId="18" xfId="0" applyNumberFormat="1" applyFill="1" applyBorder="1" applyAlignment="1">
      <alignment horizontal="left" vertical="center" wrapText="1"/>
    </xf>
    <xf numFmtId="0" fontId="0" fillId="5" borderId="54" xfId="0" applyNumberForma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0" fillId="5" borderId="26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>
      <alignment horizontal="left" vertical="center" wrapText="1"/>
    </xf>
    <xf numFmtId="0" fontId="0" fillId="5" borderId="34" xfId="0" applyNumberForma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32" zoomScaleNormal="100" zoomScaleSheetLayoutView="75" workbookViewId="0">
      <selection activeCell="M25" sqref="M2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6" t="s">
        <v>42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3"/>
      <c r="E11" s="213"/>
      <c r="F11" s="213"/>
      <c r="G11" s="213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16"/>
      <c r="E12" s="216"/>
      <c r="F12" s="216"/>
      <c r="G12" s="216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17"/>
      <c r="E13" s="217"/>
      <c r="F13" s="217"/>
      <c r="G13" s="217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 t="s">
        <v>190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2"/>
      <c r="F15" s="212"/>
      <c r="G15" s="214"/>
      <c r="H15" s="214"/>
      <c r="I15" s="214" t="s">
        <v>28</v>
      </c>
      <c r="J15" s="215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01"/>
      <c r="F16" s="205"/>
      <c r="G16" s="201"/>
      <c r="H16" s="205"/>
      <c r="I16" s="301">
        <v>0</v>
      </c>
      <c r="J16" s="302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01"/>
      <c r="F17" s="205"/>
      <c r="G17" s="201"/>
      <c r="H17" s="205"/>
      <c r="I17" s="301">
        <v>0</v>
      </c>
      <c r="J17" s="302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01"/>
      <c r="F18" s="205"/>
      <c r="G18" s="201"/>
      <c r="H18" s="205"/>
      <c r="I18" s="301">
        <v>0</v>
      </c>
      <c r="J18" s="302"/>
    </row>
    <row r="19" spans="1:10" ht="23.25" customHeight="1" x14ac:dyDescent="0.2">
      <c r="A19" s="142" t="s">
        <v>71</v>
      </c>
      <c r="B19" s="143" t="s">
        <v>26</v>
      </c>
      <c r="C19" s="58"/>
      <c r="D19" s="59"/>
      <c r="E19" s="201"/>
      <c r="F19" s="205"/>
      <c r="G19" s="201"/>
      <c r="H19" s="205"/>
      <c r="I19" s="303">
        <v>0</v>
      </c>
      <c r="J19" s="304"/>
    </row>
    <row r="20" spans="1:10" ht="23.25" customHeight="1" x14ac:dyDescent="0.2">
      <c r="A20" s="142" t="s">
        <v>72</v>
      </c>
      <c r="B20" s="143" t="s">
        <v>27</v>
      </c>
      <c r="C20" s="58"/>
      <c r="D20" s="59"/>
      <c r="E20" s="201"/>
      <c r="F20" s="205"/>
      <c r="G20" s="201"/>
      <c r="H20" s="205"/>
      <c r="I20" s="305">
        <v>0</v>
      </c>
      <c r="J20" s="304"/>
    </row>
    <row r="21" spans="1:10" ht="23.25" customHeight="1" x14ac:dyDescent="0.2">
      <c r="A21" s="4"/>
      <c r="B21" s="74" t="s">
        <v>28</v>
      </c>
      <c r="C21" s="75"/>
      <c r="D21" s="76"/>
      <c r="E21" s="202"/>
      <c r="F21" s="203"/>
      <c r="G21" s="202"/>
      <c r="H21" s="203"/>
      <c r="I21" s="199">
        <f>SUM(I16:J20)</f>
        <v>0</v>
      </c>
      <c r="J21" s="30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9">
        <v>0</v>
      </c>
      <c r="H23" s="200"/>
      <c r="I23" s="200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2">
        <v>0</v>
      </c>
      <c r="H24" s="223"/>
      <c r="I24" s="22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9">
        <v>0</v>
      </c>
      <c r="H25" s="200"/>
      <c r="I25" s="200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9">
        <v>0</v>
      </c>
      <c r="H26" s="210"/>
      <c r="I26" s="21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1">
        <v>4.9999999988358503E-2</v>
      </c>
      <c r="H27" s="211"/>
      <c r="I27" s="211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198">
        <v>146633.95000000001</v>
      </c>
      <c r="H28" s="204"/>
      <c r="I28" s="204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198"/>
      <c r="H29" s="198"/>
      <c r="I29" s="198"/>
      <c r="J29" s="125" t="s">
        <v>48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1" t="s">
        <v>2</v>
      </c>
      <c r="E35" s="22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24"/>
      <c r="D39" s="225"/>
      <c r="E39" s="225"/>
      <c r="F39" s="114">
        <v>146633.95000000001</v>
      </c>
      <c r="G39" s="115">
        <v>0</v>
      </c>
      <c r="H39" s="116">
        <v>21995</v>
      </c>
      <c r="I39" s="116">
        <v>168628.95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26" t="s">
        <v>47</v>
      </c>
      <c r="C40" s="227"/>
      <c r="D40" s="227"/>
      <c r="E40" s="228"/>
      <c r="F40" s="117">
        <f>SUMIF(A39:A39,"=1",F39:F39)</f>
        <v>146633.95000000001</v>
      </c>
      <c r="G40" s="118">
        <f>SUMIF(A39:A39,"=1",G39:G39)</f>
        <v>0</v>
      </c>
      <c r="H40" s="118">
        <f>SUMIF(A39:A39,"=1",H39:H39)</f>
        <v>21995</v>
      </c>
      <c r="I40" s="118">
        <f>SUMIF(A39:A39,"=1",I39:I39)</f>
        <v>168628.95</v>
      </c>
      <c r="J40" s="104">
        <f>SUMIF(A39:A39,"=1",J39:J39)</f>
        <v>100</v>
      </c>
    </row>
    <row r="44" spans="1:10" ht="15.75" x14ac:dyDescent="0.25">
      <c r="B44" s="126" t="s">
        <v>49</v>
      </c>
    </row>
    <row r="46" spans="1:10" ht="25.5" customHeight="1" x14ac:dyDescent="0.2">
      <c r="A46" s="127"/>
      <c r="B46" s="131" t="s">
        <v>16</v>
      </c>
      <c r="C46" s="282" t="s">
        <v>5</v>
      </c>
      <c r="D46" s="283"/>
      <c r="E46" s="284"/>
      <c r="F46" s="134" t="s">
        <v>50</v>
      </c>
      <c r="G46" s="134"/>
      <c r="H46" s="134"/>
      <c r="I46" s="229" t="s">
        <v>28</v>
      </c>
      <c r="J46" s="229"/>
    </row>
    <row r="47" spans="1:10" ht="25.5" customHeight="1" x14ac:dyDescent="0.2">
      <c r="A47" s="127"/>
      <c r="B47" s="294">
        <v>1</v>
      </c>
      <c r="C47" s="291" t="s">
        <v>191</v>
      </c>
      <c r="D47" s="292"/>
      <c r="E47" s="293"/>
      <c r="F47" s="290" t="s">
        <v>23</v>
      </c>
      <c r="G47" s="285"/>
      <c r="H47" s="285"/>
      <c r="I47" s="288"/>
      <c r="J47" s="289"/>
    </row>
    <row r="48" spans="1:10" ht="25.5" customHeight="1" x14ac:dyDescent="0.2">
      <c r="A48" s="127"/>
      <c r="B48" s="195">
        <v>2</v>
      </c>
      <c r="C48" s="297" t="s">
        <v>199</v>
      </c>
      <c r="D48" s="298"/>
      <c r="E48" s="299"/>
      <c r="F48" s="286" t="s">
        <v>23</v>
      </c>
      <c r="G48" s="287"/>
      <c r="H48" s="287"/>
      <c r="I48" s="295"/>
      <c r="J48" s="296"/>
    </row>
    <row r="49" spans="1:13" ht="25.5" customHeight="1" x14ac:dyDescent="0.2">
      <c r="A49" s="128"/>
      <c r="B49" s="300" t="s">
        <v>51</v>
      </c>
      <c r="C49" s="219" t="s">
        <v>52</v>
      </c>
      <c r="D49" s="220"/>
      <c r="E49" s="220"/>
      <c r="F49" s="136" t="s">
        <v>23</v>
      </c>
      <c r="G49" s="194"/>
      <c r="H49" s="194"/>
      <c r="I49" s="218"/>
      <c r="J49" s="218"/>
    </row>
    <row r="50" spans="1:13" ht="25.5" customHeight="1" x14ac:dyDescent="0.2">
      <c r="A50" s="128"/>
      <c r="B50" s="130" t="s">
        <v>53</v>
      </c>
      <c r="C50" s="219" t="s">
        <v>54</v>
      </c>
      <c r="D50" s="220"/>
      <c r="E50" s="220"/>
      <c r="F50" s="136" t="s">
        <v>23</v>
      </c>
      <c r="G50" s="137"/>
      <c r="H50" s="137"/>
      <c r="I50" s="218"/>
      <c r="J50" s="218"/>
    </row>
    <row r="51" spans="1:13" ht="25.5" customHeight="1" x14ac:dyDescent="0.2">
      <c r="A51" s="128"/>
      <c r="B51" s="130" t="s">
        <v>55</v>
      </c>
      <c r="C51" s="219" t="s">
        <v>56</v>
      </c>
      <c r="D51" s="220"/>
      <c r="E51" s="220"/>
      <c r="F51" s="136" t="s">
        <v>23</v>
      </c>
      <c r="G51" s="137"/>
      <c r="H51" s="137"/>
      <c r="I51" s="218"/>
      <c r="J51" s="218"/>
    </row>
    <row r="52" spans="1:13" ht="25.5" customHeight="1" x14ac:dyDescent="0.2">
      <c r="A52" s="128"/>
      <c r="B52" s="130" t="s">
        <v>57</v>
      </c>
      <c r="C52" s="219" t="s">
        <v>58</v>
      </c>
      <c r="D52" s="220"/>
      <c r="E52" s="220"/>
      <c r="F52" s="136" t="s">
        <v>23</v>
      </c>
      <c r="G52" s="137"/>
      <c r="H52" s="137"/>
      <c r="I52" s="218"/>
      <c r="J52" s="218"/>
    </row>
    <row r="53" spans="1:13" ht="25.5" customHeight="1" x14ac:dyDescent="0.2">
      <c r="A53" s="128"/>
      <c r="B53" s="130" t="s">
        <v>59</v>
      </c>
      <c r="C53" s="219" t="s">
        <v>60</v>
      </c>
      <c r="D53" s="220"/>
      <c r="E53" s="220"/>
      <c r="F53" s="136" t="s">
        <v>23</v>
      </c>
      <c r="G53" s="137"/>
      <c r="H53" s="137"/>
      <c r="I53" s="218"/>
      <c r="J53" s="218"/>
    </row>
    <row r="54" spans="1:13" ht="25.5" customHeight="1" x14ac:dyDescent="0.2">
      <c r="A54" s="128"/>
      <c r="B54" s="130" t="s">
        <v>61</v>
      </c>
      <c r="C54" s="219" t="s">
        <v>62</v>
      </c>
      <c r="D54" s="220"/>
      <c r="E54" s="220"/>
      <c r="F54" s="136" t="s">
        <v>24</v>
      </c>
      <c r="G54" s="137"/>
      <c r="H54" s="137"/>
      <c r="I54" s="218"/>
      <c r="J54" s="218"/>
    </row>
    <row r="55" spans="1:13" ht="25.5" customHeight="1" x14ac:dyDescent="0.2">
      <c r="A55" s="128"/>
      <c r="B55" s="130" t="s">
        <v>63</v>
      </c>
      <c r="C55" s="219" t="s">
        <v>64</v>
      </c>
      <c r="D55" s="220"/>
      <c r="E55" s="220"/>
      <c r="F55" s="136" t="s">
        <v>24</v>
      </c>
      <c r="G55" s="137"/>
      <c r="H55" s="137"/>
      <c r="I55" s="218"/>
      <c r="J55" s="218"/>
    </row>
    <row r="56" spans="1:13" ht="25.5" customHeight="1" x14ac:dyDescent="0.2">
      <c r="A56" s="128"/>
      <c r="B56" s="130" t="s">
        <v>65</v>
      </c>
      <c r="C56" s="219" t="s">
        <v>66</v>
      </c>
      <c r="D56" s="220"/>
      <c r="E56" s="220"/>
      <c r="F56" s="136" t="s">
        <v>24</v>
      </c>
      <c r="G56" s="137"/>
      <c r="H56" s="137"/>
      <c r="I56" s="218"/>
      <c r="J56" s="218"/>
    </row>
    <row r="57" spans="1:13" ht="25.5" customHeight="1" x14ac:dyDescent="0.2">
      <c r="A57" s="128"/>
      <c r="B57" s="130" t="s">
        <v>67</v>
      </c>
      <c r="C57" s="219" t="s">
        <v>68</v>
      </c>
      <c r="D57" s="220"/>
      <c r="E57" s="220"/>
      <c r="F57" s="136" t="s">
        <v>24</v>
      </c>
      <c r="G57" s="137"/>
      <c r="H57" s="137"/>
      <c r="I57" s="218"/>
      <c r="J57" s="218"/>
    </row>
    <row r="58" spans="1:13" ht="25.5" customHeight="1" x14ac:dyDescent="0.2">
      <c r="A58" s="128"/>
      <c r="B58" s="135" t="s">
        <v>69</v>
      </c>
      <c r="C58" s="231" t="s">
        <v>70</v>
      </c>
      <c r="D58" s="232"/>
      <c r="E58" s="232"/>
      <c r="F58" s="138" t="s">
        <v>24</v>
      </c>
      <c r="G58" s="139"/>
      <c r="H58" s="139"/>
      <c r="I58" s="230"/>
      <c r="J58" s="230"/>
      <c r="M58" s="5"/>
    </row>
    <row r="59" spans="1:13" ht="25.5" customHeight="1" x14ac:dyDescent="0.2">
      <c r="A59" s="129"/>
      <c r="B59" s="132" t="s">
        <v>1</v>
      </c>
      <c r="C59" s="132"/>
      <c r="D59" s="133"/>
      <c r="E59" s="133"/>
      <c r="F59" s="140"/>
      <c r="G59" s="141"/>
      <c r="H59" s="141"/>
      <c r="I59" s="233"/>
      <c r="J59" s="233"/>
    </row>
    <row r="60" spans="1:13" x14ac:dyDescent="0.2">
      <c r="F60" s="101"/>
      <c r="G60" s="102"/>
      <c r="H60" s="101"/>
      <c r="I60" s="102"/>
      <c r="J60" s="102"/>
    </row>
    <row r="61" spans="1:13" x14ac:dyDescent="0.2">
      <c r="F61" s="101"/>
      <c r="G61" s="102"/>
      <c r="H61" s="101"/>
      <c r="I61" s="102"/>
      <c r="J61" s="102"/>
    </row>
    <row r="62" spans="1:13" x14ac:dyDescent="0.2">
      <c r="F62" s="101"/>
      <c r="G62" s="102"/>
      <c r="H62" s="101"/>
      <c r="I62" s="102"/>
      <c r="J62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7:J57"/>
    <mergeCell ref="C57:E57"/>
    <mergeCell ref="I58:J58"/>
    <mergeCell ref="C58:E58"/>
    <mergeCell ref="I59:J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C39:E39"/>
    <mergeCell ref="B40:E40"/>
    <mergeCell ref="I46:J46"/>
    <mergeCell ref="I49:J49"/>
    <mergeCell ref="C49:E49"/>
    <mergeCell ref="I47:J47"/>
    <mergeCell ref="I48:J48"/>
    <mergeCell ref="C47:E47"/>
    <mergeCell ref="C48:E48"/>
    <mergeCell ref="I50:J50"/>
    <mergeCell ref="C50:E50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4" t="s">
        <v>6</v>
      </c>
      <c r="B1" s="234"/>
      <c r="C1" s="235"/>
      <c r="D1" s="234"/>
      <c r="E1" s="234"/>
      <c r="F1" s="234"/>
      <c r="G1" s="234"/>
    </row>
    <row r="2" spans="1:7" ht="24.95" customHeight="1" x14ac:dyDescent="0.2">
      <c r="A2" s="79" t="s">
        <v>41</v>
      </c>
      <c r="B2" s="78"/>
      <c r="C2" s="236"/>
      <c r="D2" s="236"/>
      <c r="E2" s="236"/>
      <c r="F2" s="236"/>
      <c r="G2" s="237"/>
    </row>
    <row r="3" spans="1:7" ht="24.95" hidden="1" customHeight="1" x14ac:dyDescent="0.2">
      <c r="A3" s="79" t="s">
        <v>7</v>
      </c>
      <c r="B3" s="78"/>
      <c r="C3" s="236"/>
      <c r="D3" s="236"/>
      <c r="E3" s="236"/>
      <c r="F3" s="236"/>
      <c r="G3" s="237"/>
    </row>
    <row r="4" spans="1:7" ht="24.95" hidden="1" customHeight="1" x14ac:dyDescent="0.2">
      <c r="A4" s="79" t="s">
        <v>8</v>
      </c>
      <c r="B4" s="78"/>
      <c r="C4" s="236"/>
      <c r="D4" s="236"/>
      <c r="E4" s="236"/>
      <c r="F4" s="236"/>
      <c r="G4" s="237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activeCell="G8" sqref="G8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38" t="s">
        <v>6</v>
      </c>
      <c r="B1" s="238"/>
      <c r="C1" s="238"/>
      <c r="D1" s="238"/>
      <c r="E1" s="238"/>
      <c r="F1" s="238"/>
      <c r="G1" s="238"/>
      <c r="AE1" t="s">
        <v>74</v>
      </c>
    </row>
    <row r="2" spans="1:60" ht="24.95" customHeight="1" x14ac:dyDescent="0.2">
      <c r="A2" s="147" t="s">
        <v>73</v>
      </c>
      <c r="B2" s="145"/>
      <c r="C2" s="239" t="s">
        <v>45</v>
      </c>
      <c r="D2" s="240"/>
      <c r="E2" s="240"/>
      <c r="F2" s="240"/>
      <c r="G2" s="241"/>
      <c r="AE2" t="s">
        <v>75</v>
      </c>
    </row>
    <row r="3" spans="1:60" ht="24.95" hidden="1" customHeight="1" x14ac:dyDescent="0.2">
      <c r="A3" s="148" t="s">
        <v>7</v>
      </c>
      <c r="B3" s="146"/>
      <c r="C3" s="242"/>
      <c r="D3" s="242"/>
      <c r="E3" s="242"/>
      <c r="F3" s="242"/>
      <c r="G3" s="243"/>
      <c r="AE3" t="s">
        <v>76</v>
      </c>
    </row>
    <row r="4" spans="1:60" ht="24.95" hidden="1" customHeight="1" x14ac:dyDescent="0.2">
      <c r="A4" s="148" t="s">
        <v>8</v>
      </c>
      <c r="B4" s="146"/>
      <c r="C4" s="244"/>
      <c r="D4" s="242"/>
      <c r="E4" s="242"/>
      <c r="F4" s="242"/>
      <c r="G4" s="243"/>
      <c r="AE4" t="s">
        <v>77</v>
      </c>
    </row>
    <row r="5" spans="1:60" hidden="1" x14ac:dyDescent="0.2">
      <c r="A5" s="149" t="s">
        <v>78</v>
      </c>
      <c r="B5" s="150"/>
      <c r="C5" s="151"/>
      <c r="D5" s="152"/>
      <c r="E5" s="153"/>
      <c r="F5" s="153"/>
      <c r="G5" s="154"/>
      <c r="AE5" t="s">
        <v>79</v>
      </c>
    </row>
    <row r="6" spans="1:60" x14ac:dyDescent="0.2">
      <c r="D6" s="144"/>
    </row>
    <row r="7" spans="1:60" ht="38.25" x14ac:dyDescent="0.2">
      <c r="A7" s="159" t="s">
        <v>80</v>
      </c>
      <c r="B7" s="160" t="s">
        <v>81</v>
      </c>
      <c r="C7" s="160" t="s">
        <v>82</v>
      </c>
      <c r="D7" s="175" t="s">
        <v>83</v>
      </c>
      <c r="E7" s="159" t="s">
        <v>84</v>
      </c>
      <c r="F7" s="155" t="s">
        <v>85</v>
      </c>
      <c r="G7" s="176" t="s">
        <v>28</v>
      </c>
      <c r="H7" s="177" t="s">
        <v>29</v>
      </c>
      <c r="I7" s="177" t="s">
        <v>86</v>
      </c>
      <c r="J7" s="177" t="s">
        <v>30</v>
      </c>
      <c r="K7" s="177" t="s">
        <v>87</v>
      </c>
      <c r="L7" s="177" t="s">
        <v>88</v>
      </c>
      <c r="M7" s="177" t="s">
        <v>89</v>
      </c>
      <c r="N7" s="177" t="s">
        <v>90</v>
      </c>
      <c r="O7" s="177" t="s">
        <v>91</v>
      </c>
      <c r="P7" s="177" t="s">
        <v>92</v>
      </c>
      <c r="Q7" s="177" t="s">
        <v>93</v>
      </c>
      <c r="R7" s="177" t="s">
        <v>94</v>
      </c>
      <c r="S7" s="177" t="s">
        <v>95</v>
      </c>
      <c r="T7" s="177" t="s">
        <v>96</v>
      </c>
      <c r="U7" s="161" t="s">
        <v>97</v>
      </c>
    </row>
    <row r="8" spans="1:60" x14ac:dyDescent="0.2">
      <c r="A8" s="178" t="s">
        <v>98</v>
      </c>
      <c r="B8" s="179" t="s">
        <v>51</v>
      </c>
      <c r="C8" s="180" t="s">
        <v>52</v>
      </c>
      <c r="D8" s="181"/>
      <c r="E8" s="182"/>
      <c r="F8" s="170"/>
      <c r="G8" s="170"/>
      <c r="H8" s="170"/>
      <c r="I8" s="170">
        <f>SUM(I9:I15)</f>
        <v>10261.629999999999</v>
      </c>
      <c r="J8" s="170"/>
      <c r="K8" s="170">
        <f>SUM(K9:K15)</f>
        <v>16683.5</v>
      </c>
      <c r="L8" s="170"/>
      <c r="M8" s="170">
        <f>SUM(M9:M15)</f>
        <v>0</v>
      </c>
      <c r="N8" s="170"/>
      <c r="O8" s="170">
        <f>SUM(O9:O15)</f>
        <v>1.17</v>
      </c>
      <c r="P8" s="170"/>
      <c r="Q8" s="170">
        <f>SUM(Q9:Q15)</f>
        <v>0</v>
      </c>
      <c r="R8" s="170"/>
      <c r="S8" s="170"/>
      <c r="T8" s="183"/>
      <c r="U8" s="170">
        <f>SUM(U9:U15)</f>
        <v>53.24</v>
      </c>
      <c r="AE8" t="s">
        <v>99</v>
      </c>
    </row>
    <row r="9" spans="1:60" ht="22.5" outlineLevel="1" x14ac:dyDescent="0.2">
      <c r="A9" s="157">
        <v>1</v>
      </c>
      <c r="B9" s="162" t="s">
        <v>100</v>
      </c>
      <c r="C9" s="190" t="s">
        <v>101</v>
      </c>
      <c r="D9" s="164" t="s">
        <v>102</v>
      </c>
      <c r="E9" s="167">
        <v>51.0105</v>
      </c>
      <c r="F9" s="171"/>
      <c r="G9" s="171"/>
      <c r="H9" s="171">
        <v>181.73</v>
      </c>
      <c r="I9" s="171">
        <f>ROUND(E9*H9,2)</f>
        <v>9270.14</v>
      </c>
      <c r="J9" s="171">
        <v>317.27</v>
      </c>
      <c r="K9" s="171">
        <f>ROUND(E9*J9,2)</f>
        <v>16184.1</v>
      </c>
      <c r="L9" s="171">
        <v>15</v>
      </c>
      <c r="M9" s="171">
        <f>G9*(1+L9/100)</f>
        <v>0</v>
      </c>
      <c r="N9" s="171">
        <v>1.8599999999999998E-2</v>
      </c>
      <c r="O9" s="171">
        <f>ROUND(E9*N9,2)</f>
        <v>0.95</v>
      </c>
      <c r="P9" s="171">
        <v>0</v>
      </c>
      <c r="Q9" s="171">
        <f>ROUND(E9*P9,2)</f>
        <v>0</v>
      </c>
      <c r="R9" s="171"/>
      <c r="S9" s="171"/>
      <c r="T9" s="172">
        <v>1.0109999999999999</v>
      </c>
      <c r="U9" s="171">
        <f>ROUND(E9*T9,2)</f>
        <v>51.57</v>
      </c>
      <c r="V9" s="156"/>
      <c r="W9" s="156"/>
      <c r="X9" s="156"/>
      <c r="Y9" s="156"/>
      <c r="Z9" s="156"/>
      <c r="AA9" s="156"/>
      <c r="AB9" s="156"/>
      <c r="AC9" s="156"/>
      <c r="AD9" s="156"/>
      <c r="AE9" s="156" t="s">
        <v>103</v>
      </c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</row>
    <row r="10" spans="1:60" outlineLevel="1" x14ac:dyDescent="0.2">
      <c r="A10" s="157"/>
      <c r="B10" s="162"/>
      <c r="C10" s="191" t="s">
        <v>104</v>
      </c>
      <c r="D10" s="165"/>
      <c r="E10" s="168">
        <v>12.297599999999999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U10" s="171"/>
      <c r="V10" s="156"/>
      <c r="W10" s="156"/>
      <c r="X10" s="156"/>
      <c r="Y10" s="156"/>
      <c r="Z10" s="156"/>
      <c r="AA10" s="156"/>
      <c r="AB10" s="156"/>
      <c r="AC10" s="156"/>
      <c r="AD10" s="156"/>
      <c r="AE10" s="156" t="s">
        <v>105</v>
      </c>
      <c r="AF10" s="156">
        <v>0</v>
      </c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</row>
    <row r="11" spans="1:60" outlineLevel="1" x14ac:dyDescent="0.2">
      <c r="A11" s="157"/>
      <c r="B11" s="162"/>
      <c r="C11" s="191" t="s">
        <v>106</v>
      </c>
      <c r="D11" s="165"/>
      <c r="E11" s="168">
        <v>10.3698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171"/>
      <c r="V11" s="156"/>
      <c r="W11" s="156"/>
      <c r="X11" s="156"/>
      <c r="Y11" s="156"/>
      <c r="Z11" s="156"/>
      <c r="AA11" s="156"/>
      <c r="AB11" s="156"/>
      <c r="AC11" s="156"/>
      <c r="AD11" s="156"/>
      <c r="AE11" s="156" t="s">
        <v>105</v>
      </c>
      <c r="AF11" s="156">
        <v>0</v>
      </c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</row>
    <row r="12" spans="1:60" outlineLevel="1" x14ac:dyDescent="0.2">
      <c r="A12" s="157"/>
      <c r="B12" s="162"/>
      <c r="C12" s="191" t="s">
        <v>107</v>
      </c>
      <c r="D12" s="165"/>
      <c r="E12" s="168">
        <v>8.4375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  <c r="U12" s="171"/>
      <c r="V12" s="156"/>
      <c r="W12" s="156"/>
      <c r="X12" s="156"/>
      <c r="Y12" s="156"/>
      <c r="Z12" s="156"/>
      <c r="AA12" s="156"/>
      <c r="AB12" s="156"/>
      <c r="AC12" s="156"/>
      <c r="AD12" s="156"/>
      <c r="AE12" s="156" t="s">
        <v>105</v>
      </c>
      <c r="AF12" s="156">
        <v>0</v>
      </c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</row>
    <row r="13" spans="1:60" outlineLevel="1" x14ac:dyDescent="0.2">
      <c r="A13" s="157"/>
      <c r="B13" s="162"/>
      <c r="C13" s="191" t="s">
        <v>108</v>
      </c>
      <c r="D13" s="165"/>
      <c r="E13" s="168">
        <v>19.9056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  <c r="U13" s="171"/>
      <c r="V13" s="156"/>
      <c r="W13" s="156"/>
      <c r="X13" s="156"/>
      <c r="Y13" s="156"/>
      <c r="Z13" s="156"/>
      <c r="AA13" s="156"/>
      <c r="AB13" s="156"/>
      <c r="AC13" s="156"/>
      <c r="AD13" s="156"/>
      <c r="AE13" s="156" t="s">
        <v>105</v>
      </c>
      <c r="AF13" s="156">
        <v>0</v>
      </c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</row>
    <row r="14" spans="1:60" outlineLevel="1" x14ac:dyDescent="0.2">
      <c r="A14" s="157">
        <v>2</v>
      </c>
      <c r="B14" s="162" t="s">
        <v>109</v>
      </c>
      <c r="C14" s="190" t="s">
        <v>110</v>
      </c>
      <c r="D14" s="164" t="s">
        <v>102</v>
      </c>
      <c r="E14" s="167">
        <v>3.1520000000000001</v>
      </c>
      <c r="F14" s="171"/>
      <c r="G14" s="171"/>
      <c r="H14" s="171">
        <v>314.56</v>
      </c>
      <c r="I14" s="171">
        <f>ROUND(E14*H14,2)</f>
        <v>991.49</v>
      </c>
      <c r="J14" s="171">
        <v>158.44</v>
      </c>
      <c r="K14" s="171">
        <f>ROUND(E14*J14,2)</f>
        <v>499.4</v>
      </c>
      <c r="L14" s="171">
        <v>15</v>
      </c>
      <c r="M14" s="171">
        <f>G14*(1+L14/100)</f>
        <v>0</v>
      </c>
      <c r="N14" s="171">
        <v>7.0599999999999996E-2</v>
      </c>
      <c r="O14" s="171">
        <f>ROUND(E14*N14,2)</f>
        <v>0.22</v>
      </c>
      <c r="P14" s="171">
        <v>0</v>
      </c>
      <c r="Q14" s="171">
        <f>ROUND(E14*P14,2)</f>
        <v>0</v>
      </c>
      <c r="R14" s="171"/>
      <c r="S14" s="171"/>
      <c r="T14" s="172">
        <v>0.52915000000000001</v>
      </c>
      <c r="U14" s="171">
        <f>ROUND(E14*T14,2)</f>
        <v>1.67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 t="s">
        <v>103</v>
      </c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outlineLevel="1" x14ac:dyDescent="0.2">
      <c r="A15" s="157"/>
      <c r="B15" s="162"/>
      <c r="C15" s="191" t="s">
        <v>111</v>
      </c>
      <c r="D15" s="165"/>
      <c r="E15" s="168">
        <v>3.1520000000000001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2"/>
      <c r="U15" s="171"/>
      <c r="V15" s="156"/>
      <c r="W15" s="156"/>
      <c r="X15" s="156"/>
      <c r="Y15" s="156"/>
      <c r="Z15" s="156"/>
      <c r="AA15" s="156"/>
      <c r="AB15" s="156"/>
      <c r="AC15" s="156"/>
      <c r="AD15" s="156"/>
      <c r="AE15" s="156" t="s">
        <v>105</v>
      </c>
      <c r="AF15" s="156">
        <v>0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1:60" x14ac:dyDescent="0.2">
      <c r="A16" s="158" t="s">
        <v>98</v>
      </c>
      <c r="B16" s="163" t="s">
        <v>53</v>
      </c>
      <c r="C16" s="192" t="s">
        <v>54</v>
      </c>
      <c r="D16" s="166"/>
      <c r="E16" s="169"/>
      <c r="F16" s="173"/>
      <c r="G16" s="173"/>
      <c r="H16" s="173"/>
      <c r="I16" s="173">
        <f>SUM(I17:I26)</f>
        <v>3021.83</v>
      </c>
      <c r="J16" s="173"/>
      <c r="K16" s="173">
        <f>SUM(K17:K26)</f>
        <v>14273.75</v>
      </c>
      <c r="L16" s="173"/>
      <c r="M16" s="173">
        <f>SUM(M17:M26)</f>
        <v>0</v>
      </c>
      <c r="N16" s="173"/>
      <c r="O16" s="173">
        <f>SUM(O17:O26)</f>
        <v>0.92</v>
      </c>
      <c r="P16" s="173"/>
      <c r="Q16" s="173">
        <f>SUM(Q17:Q26)</f>
        <v>0</v>
      </c>
      <c r="R16" s="173"/>
      <c r="S16" s="173"/>
      <c r="T16" s="174"/>
      <c r="U16" s="173">
        <f>SUM(U17:U26)</f>
        <v>46.74</v>
      </c>
      <c r="AE16" t="s">
        <v>99</v>
      </c>
    </row>
    <row r="17" spans="1:60" outlineLevel="1" x14ac:dyDescent="0.2">
      <c r="A17" s="157">
        <v>3</v>
      </c>
      <c r="B17" s="162" t="s">
        <v>112</v>
      </c>
      <c r="C17" s="190" t="s">
        <v>113</v>
      </c>
      <c r="D17" s="164" t="s">
        <v>102</v>
      </c>
      <c r="E17" s="167">
        <v>9.0760000000000005</v>
      </c>
      <c r="F17" s="171"/>
      <c r="G17" s="171"/>
      <c r="H17" s="171">
        <v>13.77</v>
      </c>
      <c r="I17" s="171">
        <f>ROUND(E17*H17,2)</f>
        <v>124.98</v>
      </c>
      <c r="J17" s="171">
        <v>20.830000000000002</v>
      </c>
      <c r="K17" s="171">
        <f>ROUND(E17*J17,2)</f>
        <v>189.05</v>
      </c>
      <c r="L17" s="171">
        <v>15</v>
      </c>
      <c r="M17" s="171">
        <f>G17*(1+L17/100)</f>
        <v>0</v>
      </c>
      <c r="N17" s="171">
        <v>4.0000000000000003E-5</v>
      </c>
      <c r="O17" s="171">
        <f>ROUND(E17*N17,2)</f>
        <v>0</v>
      </c>
      <c r="P17" s="171">
        <v>0</v>
      </c>
      <c r="Q17" s="171">
        <f>ROUND(E17*P17,2)</f>
        <v>0</v>
      </c>
      <c r="R17" s="171"/>
      <c r="S17" s="171"/>
      <c r="T17" s="172">
        <v>7.8E-2</v>
      </c>
      <c r="U17" s="171">
        <f>ROUND(E17*T17,2)</f>
        <v>0.71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 t="s">
        <v>103</v>
      </c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1:60" outlineLevel="1" x14ac:dyDescent="0.2">
      <c r="A18" s="157"/>
      <c r="B18" s="162"/>
      <c r="C18" s="191" t="s">
        <v>114</v>
      </c>
      <c r="D18" s="165"/>
      <c r="E18" s="168">
        <v>9.0760000000000005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2"/>
      <c r="U18" s="171"/>
      <c r="V18" s="156"/>
      <c r="W18" s="156"/>
      <c r="X18" s="156"/>
      <c r="Y18" s="156"/>
      <c r="Z18" s="156"/>
      <c r="AA18" s="156"/>
      <c r="AB18" s="156"/>
      <c r="AC18" s="156"/>
      <c r="AD18" s="156"/>
      <c r="AE18" s="156" t="s">
        <v>105</v>
      </c>
      <c r="AF18" s="156">
        <v>0</v>
      </c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1:60" outlineLevel="1" x14ac:dyDescent="0.2">
      <c r="A19" s="157">
        <v>4</v>
      </c>
      <c r="B19" s="162" t="s">
        <v>115</v>
      </c>
      <c r="C19" s="190" t="s">
        <v>116</v>
      </c>
      <c r="D19" s="164" t="s">
        <v>102</v>
      </c>
      <c r="E19" s="167">
        <v>137.13399999999999</v>
      </c>
      <c r="F19" s="171"/>
      <c r="G19" s="171"/>
      <c r="H19" s="171">
        <v>17.38</v>
      </c>
      <c r="I19" s="171">
        <f>ROUND(E19*H19,2)</f>
        <v>2383.39</v>
      </c>
      <c r="J19" s="171">
        <v>97.12</v>
      </c>
      <c r="K19" s="171">
        <f>ROUND(E19*J19,2)</f>
        <v>13318.45</v>
      </c>
      <c r="L19" s="171">
        <v>15</v>
      </c>
      <c r="M19" s="171">
        <f>G19*(1+L19/100)</f>
        <v>0</v>
      </c>
      <c r="N19" s="171">
        <v>6.5799999999999999E-3</v>
      </c>
      <c r="O19" s="171">
        <f>ROUND(E19*N19,2)</f>
        <v>0.9</v>
      </c>
      <c r="P19" s="171">
        <v>0</v>
      </c>
      <c r="Q19" s="171">
        <f>ROUND(E19*P19,2)</f>
        <v>0</v>
      </c>
      <c r="R19" s="171"/>
      <c r="S19" s="171"/>
      <c r="T19" s="172">
        <v>0.31900000000000001</v>
      </c>
      <c r="U19" s="171">
        <f>ROUND(E19*T19,2)</f>
        <v>43.75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 t="s">
        <v>103</v>
      </c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1:60" outlineLevel="1" x14ac:dyDescent="0.2">
      <c r="A20" s="157"/>
      <c r="B20" s="162"/>
      <c r="C20" s="191" t="s">
        <v>117</v>
      </c>
      <c r="D20" s="165"/>
      <c r="E20" s="168">
        <v>34.823999999999998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2"/>
      <c r="U20" s="171"/>
      <c r="V20" s="156"/>
      <c r="W20" s="156"/>
      <c r="X20" s="156"/>
      <c r="Y20" s="156"/>
      <c r="Z20" s="156"/>
      <c r="AA20" s="156"/>
      <c r="AB20" s="156"/>
      <c r="AC20" s="156"/>
      <c r="AD20" s="156"/>
      <c r="AE20" s="156" t="s">
        <v>105</v>
      </c>
      <c r="AF20" s="156">
        <v>0</v>
      </c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:60" outlineLevel="1" x14ac:dyDescent="0.2">
      <c r="A21" s="157"/>
      <c r="B21" s="162"/>
      <c r="C21" s="191" t="s">
        <v>118</v>
      </c>
      <c r="D21" s="165"/>
      <c r="E21" s="168">
        <v>42.366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  <c r="U21" s="171"/>
      <c r="V21" s="156"/>
      <c r="W21" s="156"/>
      <c r="X21" s="156"/>
      <c r="Y21" s="156"/>
      <c r="Z21" s="156"/>
      <c r="AA21" s="156"/>
      <c r="AB21" s="156"/>
      <c r="AC21" s="156"/>
      <c r="AD21" s="156"/>
      <c r="AE21" s="156" t="s">
        <v>105</v>
      </c>
      <c r="AF21" s="156">
        <v>0</v>
      </c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1:60" outlineLevel="1" x14ac:dyDescent="0.2">
      <c r="A22" s="157"/>
      <c r="B22" s="162"/>
      <c r="C22" s="191" t="s">
        <v>119</v>
      </c>
      <c r="D22" s="165"/>
      <c r="E22" s="168">
        <v>35.345999999999997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2"/>
      <c r="U22" s="171"/>
      <c r="V22" s="156"/>
      <c r="W22" s="156"/>
      <c r="X22" s="156"/>
      <c r="Y22" s="156"/>
      <c r="Z22" s="156"/>
      <c r="AA22" s="156"/>
      <c r="AB22" s="156"/>
      <c r="AC22" s="156"/>
      <c r="AD22" s="156"/>
      <c r="AE22" s="156" t="s">
        <v>105</v>
      </c>
      <c r="AF22" s="156">
        <v>0</v>
      </c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1:60" outlineLevel="1" x14ac:dyDescent="0.2">
      <c r="A23" s="157"/>
      <c r="B23" s="162"/>
      <c r="C23" s="191" t="s">
        <v>120</v>
      </c>
      <c r="D23" s="165"/>
      <c r="E23" s="168">
        <v>24.597999999999999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2"/>
      <c r="U23" s="171"/>
      <c r="V23" s="156"/>
      <c r="W23" s="156"/>
      <c r="X23" s="156"/>
      <c r="Y23" s="156"/>
      <c r="Z23" s="156"/>
      <c r="AA23" s="156"/>
      <c r="AB23" s="156"/>
      <c r="AC23" s="156"/>
      <c r="AD23" s="156"/>
      <c r="AE23" s="156" t="s">
        <v>105</v>
      </c>
      <c r="AF23" s="156">
        <v>0</v>
      </c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</row>
    <row r="24" spans="1:60" ht="22.5" outlineLevel="1" x14ac:dyDescent="0.2">
      <c r="A24" s="157">
        <v>5</v>
      </c>
      <c r="B24" s="162" t="s">
        <v>121</v>
      </c>
      <c r="C24" s="190" t="s">
        <v>122</v>
      </c>
      <c r="D24" s="164" t="s">
        <v>102</v>
      </c>
      <c r="E24" s="167">
        <v>6.3040000000000003</v>
      </c>
      <c r="F24" s="171"/>
      <c r="G24" s="171"/>
      <c r="H24" s="171">
        <v>81.45</v>
      </c>
      <c r="I24" s="171">
        <f>ROUND(E24*H24,2)</f>
        <v>513.46</v>
      </c>
      <c r="J24" s="171">
        <v>121.55</v>
      </c>
      <c r="K24" s="171">
        <f>ROUND(E24*J24,2)</f>
        <v>766.25</v>
      </c>
      <c r="L24" s="171">
        <v>15</v>
      </c>
      <c r="M24" s="171">
        <f>G24*(1+L24/100)</f>
        <v>0</v>
      </c>
      <c r="N24" s="171">
        <v>3.6700000000000001E-3</v>
      </c>
      <c r="O24" s="171">
        <f>ROUND(E24*N24,2)</f>
        <v>0.02</v>
      </c>
      <c r="P24" s="171">
        <v>0</v>
      </c>
      <c r="Q24" s="171">
        <f>ROUND(E24*P24,2)</f>
        <v>0</v>
      </c>
      <c r="R24" s="171"/>
      <c r="S24" s="171"/>
      <c r="T24" s="172">
        <v>0.36199999999999999</v>
      </c>
      <c r="U24" s="171">
        <f>ROUND(E24*T24,2)</f>
        <v>2.2799999999999998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 t="s">
        <v>103</v>
      </c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</row>
    <row r="25" spans="1:60" outlineLevel="1" x14ac:dyDescent="0.2">
      <c r="A25" s="157"/>
      <c r="B25" s="162"/>
      <c r="C25" s="191" t="s">
        <v>123</v>
      </c>
      <c r="D25" s="165"/>
      <c r="E25" s="168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/>
      <c r="U25" s="171"/>
      <c r="V25" s="156"/>
      <c r="W25" s="156"/>
      <c r="X25" s="156"/>
      <c r="Y25" s="156"/>
      <c r="Z25" s="156"/>
      <c r="AA25" s="156"/>
      <c r="AB25" s="156"/>
      <c r="AC25" s="156"/>
      <c r="AD25" s="156"/>
      <c r="AE25" s="156" t="s">
        <v>105</v>
      </c>
      <c r="AF25" s="156">
        <v>0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</row>
    <row r="26" spans="1:60" outlineLevel="1" x14ac:dyDescent="0.2">
      <c r="A26" s="157"/>
      <c r="B26" s="162"/>
      <c r="C26" s="191" t="s">
        <v>124</v>
      </c>
      <c r="D26" s="165"/>
      <c r="E26" s="168">
        <v>6.3040000000000003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2"/>
      <c r="U26" s="171"/>
      <c r="V26" s="156"/>
      <c r="W26" s="156"/>
      <c r="X26" s="156"/>
      <c r="Y26" s="156"/>
      <c r="Z26" s="156"/>
      <c r="AA26" s="156"/>
      <c r="AB26" s="156"/>
      <c r="AC26" s="156"/>
      <c r="AD26" s="156"/>
      <c r="AE26" s="156" t="s">
        <v>105</v>
      </c>
      <c r="AF26" s="156">
        <v>0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</row>
    <row r="27" spans="1:60" x14ac:dyDescent="0.2">
      <c r="A27" s="158" t="s">
        <v>98</v>
      </c>
      <c r="B27" s="163" t="s">
        <v>55</v>
      </c>
      <c r="C27" s="192" t="s">
        <v>56</v>
      </c>
      <c r="D27" s="166"/>
      <c r="E27" s="169"/>
      <c r="F27" s="173"/>
      <c r="G27" s="173"/>
      <c r="H27" s="173"/>
      <c r="I27" s="173">
        <f>SUM(I28:I29)</f>
        <v>2455.65</v>
      </c>
      <c r="J27" s="173"/>
      <c r="K27" s="173">
        <f>SUM(K28:K29)</f>
        <v>2798.44</v>
      </c>
      <c r="L27" s="173"/>
      <c r="M27" s="173">
        <f>SUM(M28:M29)</f>
        <v>0</v>
      </c>
      <c r="N27" s="173"/>
      <c r="O27" s="173">
        <f>SUM(O28:O29)</f>
        <v>0.08</v>
      </c>
      <c r="P27" s="173"/>
      <c r="Q27" s="173">
        <f>SUM(Q28:Q29)</f>
        <v>0</v>
      </c>
      <c r="R27" s="173"/>
      <c r="S27" s="173"/>
      <c r="T27" s="174"/>
      <c r="U27" s="173">
        <f>SUM(U28:U29)</f>
        <v>10.92</v>
      </c>
      <c r="AE27" t="s">
        <v>99</v>
      </c>
    </row>
    <row r="28" spans="1:60" outlineLevel="1" x14ac:dyDescent="0.2">
      <c r="A28" s="157">
        <v>6</v>
      </c>
      <c r="B28" s="162" t="s">
        <v>125</v>
      </c>
      <c r="C28" s="190" t="s">
        <v>126</v>
      </c>
      <c r="D28" s="164" t="s">
        <v>102</v>
      </c>
      <c r="E28" s="167">
        <v>51.0105</v>
      </c>
      <c r="F28" s="171"/>
      <c r="G28" s="171"/>
      <c r="H28" s="171">
        <v>48.14</v>
      </c>
      <c r="I28" s="171">
        <f>ROUND(E28*H28,2)</f>
        <v>2455.65</v>
      </c>
      <c r="J28" s="171">
        <v>54.86</v>
      </c>
      <c r="K28" s="171">
        <f>ROUND(E28*J28,2)</f>
        <v>2798.44</v>
      </c>
      <c r="L28" s="171">
        <v>15</v>
      </c>
      <c r="M28" s="171">
        <f>G28*(1+L28/100)</f>
        <v>0</v>
      </c>
      <c r="N28" s="171">
        <v>1.58E-3</v>
      </c>
      <c r="O28" s="171">
        <f>ROUND(E28*N28,2)</f>
        <v>0.08</v>
      </c>
      <c r="P28" s="171">
        <v>0</v>
      </c>
      <c r="Q28" s="171">
        <f>ROUND(E28*P28,2)</f>
        <v>0</v>
      </c>
      <c r="R28" s="171"/>
      <c r="S28" s="171"/>
      <c r="T28" s="172">
        <v>0.214</v>
      </c>
      <c r="U28" s="171">
        <f>ROUND(E28*T28,2)</f>
        <v>10.92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 t="s">
        <v>103</v>
      </c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</row>
    <row r="29" spans="1:60" outlineLevel="1" x14ac:dyDescent="0.2">
      <c r="A29" s="157"/>
      <c r="B29" s="162"/>
      <c r="C29" s="191" t="s">
        <v>127</v>
      </c>
      <c r="D29" s="165"/>
      <c r="E29" s="168">
        <v>51.0105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2"/>
      <c r="U29" s="171"/>
      <c r="V29" s="156"/>
      <c r="W29" s="156"/>
      <c r="X29" s="156"/>
      <c r="Y29" s="156"/>
      <c r="Z29" s="156"/>
      <c r="AA29" s="156"/>
      <c r="AB29" s="156"/>
      <c r="AC29" s="156"/>
      <c r="AD29" s="156"/>
      <c r="AE29" s="156" t="s">
        <v>105</v>
      </c>
      <c r="AF29" s="156">
        <v>0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</row>
    <row r="30" spans="1:60" x14ac:dyDescent="0.2">
      <c r="A30" s="158" t="s">
        <v>98</v>
      </c>
      <c r="B30" s="163" t="s">
        <v>57</v>
      </c>
      <c r="C30" s="192" t="s">
        <v>58</v>
      </c>
      <c r="D30" s="166"/>
      <c r="E30" s="169"/>
      <c r="F30" s="173"/>
      <c r="G30" s="173"/>
      <c r="H30" s="173"/>
      <c r="I30" s="173">
        <f>SUM(I31:I32)</f>
        <v>482.81</v>
      </c>
      <c r="J30" s="173"/>
      <c r="K30" s="173">
        <f>SUM(K31:K32)</f>
        <v>2334.29</v>
      </c>
      <c r="L30" s="173"/>
      <c r="M30" s="173">
        <f>SUM(M31:M32)</f>
        <v>0</v>
      </c>
      <c r="N30" s="173"/>
      <c r="O30" s="173">
        <f>SUM(O31:O32)</f>
        <v>0.02</v>
      </c>
      <c r="P30" s="173"/>
      <c r="Q30" s="173">
        <f>SUM(Q31:Q32)</f>
        <v>1.53</v>
      </c>
      <c r="R30" s="173"/>
      <c r="S30" s="173"/>
      <c r="T30" s="174"/>
      <c r="U30" s="173">
        <f>SUM(U31:U32)</f>
        <v>9.64</v>
      </c>
      <c r="AE30" t="s">
        <v>99</v>
      </c>
    </row>
    <row r="31" spans="1:60" outlineLevel="1" x14ac:dyDescent="0.2">
      <c r="A31" s="157">
        <v>7</v>
      </c>
      <c r="B31" s="162" t="s">
        <v>128</v>
      </c>
      <c r="C31" s="190" t="s">
        <v>198</v>
      </c>
      <c r="D31" s="164" t="s">
        <v>102</v>
      </c>
      <c r="E31" s="167">
        <v>17.335999999999999</v>
      </c>
      <c r="F31" s="171"/>
      <c r="G31" s="171"/>
      <c r="H31" s="171">
        <v>27.85</v>
      </c>
      <c r="I31" s="171">
        <f>ROUND(E31*H31,2)</f>
        <v>482.81</v>
      </c>
      <c r="J31" s="171">
        <v>134.65</v>
      </c>
      <c r="K31" s="171">
        <f>ROUND(E31*J31,2)</f>
        <v>2334.29</v>
      </c>
      <c r="L31" s="171">
        <v>15</v>
      </c>
      <c r="M31" s="171">
        <f>G31*(1+L31/100)</f>
        <v>0</v>
      </c>
      <c r="N31" s="171">
        <v>1.17E-3</v>
      </c>
      <c r="O31" s="171">
        <f>ROUND(E31*N31,2)</f>
        <v>0.02</v>
      </c>
      <c r="P31" s="171">
        <v>8.7999999999999995E-2</v>
      </c>
      <c r="Q31" s="171">
        <f>ROUND(E31*P31,2)</f>
        <v>1.53</v>
      </c>
      <c r="R31" s="171"/>
      <c r="S31" s="171"/>
      <c r="T31" s="172">
        <v>0.55600000000000005</v>
      </c>
      <c r="U31" s="171">
        <f>ROUND(E31*T31,2)</f>
        <v>9.64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 t="s">
        <v>103</v>
      </c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</row>
    <row r="32" spans="1:60" ht="22.5" outlineLevel="1" x14ac:dyDescent="0.2">
      <c r="A32" s="157"/>
      <c r="B32" s="162"/>
      <c r="C32" s="191" t="s">
        <v>129</v>
      </c>
      <c r="D32" s="165"/>
      <c r="E32" s="168">
        <v>17.335999999999999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  <c r="U32" s="171"/>
      <c r="V32" s="156"/>
      <c r="W32" s="156"/>
      <c r="X32" s="156"/>
      <c r="Y32" s="156"/>
      <c r="Z32" s="156"/>
      <c r="AA32" s="156"/>
      <c r="AB32" s="156"/>
      <c r="AC32" s="156"/>
      <c r="AD32" s="156"/>
      <c r="AE32" s="156" t="s">
        <v>105</v>
      </c>
      <c r="AF32" s="156">
        <v>0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</row>
    <row r="33" spans="1:60" x14ac:dyDescent="0.2">
      <c r="A33" s="158" t="s">
        <v>98</v>
      </c>
      <c r="B33" s="163" t="s">
        <v>59</v>
      </c>
      <c r="C33" s="192" t="s">
        <v>60</v>
      </c>
      <c r="D33" s="166"/>
      <c r="E33" s="169"/>
      <c r="F33" s="173"/>
      <c r="G33" s="173"/>
      <c r="H33" s="173"/>
      <c r="I33" s="173">
        <f>SUM(I34:I35)</f>
        <v>0</v>
      </c>
      <c r="J33" s="173"/>
      <c r="K33" s="173">
        <f>SUM(K34:K35)</f>
        <v>1218.8</v>
      </c>
      <c r="L33" s="173"/>
      <c r="M33" s="173">
        <f>SUM(M34:M35)</f>
        <v>0</v>
      </c>
      <c r="N33" s="173"/>
      <c r="O33" s="173">
        <f>SUM(O34:O35)</f>
        <v>0</v>
      </c>
      <c r="P33" s="173"/>
      <c r="Q33" s="173">
        <f>SUM(Q34:Q35)</f>
        <v>0</v>
      </c>
      <c r="R33" s="173"/>
      <c r="S33" s="173"/>
      <c r="T33" s="174"/>
      <c r="U33" s="173">
        <f>SUM(U34:U35)</f>
        <v>1.0900000000000001</v>
      </c>
      <c r="AE33" t="s">
        <v>99</v>
      </c>
    </row>
    <row r="34" spans="1:60" outlineLevel="1" x14ac:dyDescent="0.2">
      <c r="A34" s="157">
        <v>8</v>
      </c>
      <c r="B34" s="162" t="s">
        <v>130</v>
      </c>
      <c r="C34" s="190" t="s">
        <v>131</v>
      </c>
      <c r="D34" s="164" t="s">
        <v>132</v>
      </c>
      <c r="E34" s="167">
        <v>2.2000000000000002</v>
      </c>
      <c r="F34" s="171"/>
      <c r="G34" s="171"/>
      <c r="H34" s="171">
        <v>0</v>
      </c>
      <c r="I34" s="171">
        <f>ROUND(E34*H34,2)</f>
        <v>0</v>
      </c>
      <c r="J34" s="171">
        <v>554</v>
      </c>
      <c r="K34" s="171">
        <f>ROUND(E34*J34,2)</f>
        <v>1218.8</v>
      </c>
      <c r="L34" s="171">
        <v>15</v>
      </c>
      <c r="M34" s="171">
        <f>G34*(1+L34/100)</f>
        <v>0</v>
      </c>
      <c r="N34" s="171">
        <v>0</v>
      </c>
      <c r="O34" s="171">
        <f>ROUND(E34*N34,2)</f>
        <v>0</v>
      </c>
      <c r="P34" s="171">
        <v>0</v>
      </c>
      <c r="Q34" s="171">
        <f>ROUND(E34*P34,2)</f>
        <v>0</v>
      </c>
      <c r="R34" s="171"/>
      <c r="S34" s="171"/>
      <c r="T34" s="172">
        <v>0.49399999999999999</v>
      </c>
      <c r="U34" s="171">
        <f>ROUND(E34*T34,2)</f>
        <v>1.0900000000000001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 t="s">
        <v>103</v>
      </c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</row>
    <row r="35" spans="1:60" outlineLevel="1" x14ac:dyDescent="0.2">
      <c r="A35" s="157"/>
      <c r="B35" s="162"/>
      <c r="C35" s="191" t="s">
        <v>133</v>
      </c>
      <c r="D35" s="165"/>
      <c r="E35" s="168">
        <v>2.2000000000000002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2"/>
      <c r="U35" s="171"/>
      <c r="V35" s="156"/>
      <c r="W35" s="156"/>
      <c r="X35" s="156"/>
      <c r="Y35" s="156"/>
      <c r="Z35" s="156"/>
      <c r="AA35" s="156"/>
      <c r="AB35" s="156"/>
      <c r="AC35" s="156"/>
      <c r="AD35" s="156"/>
      <c r="AE35" s="156" t="s">
        <v>105</v>
      </c>
      <c r="AF35" s="156">
        <v>0</v>
      </c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</row>
    <row r="36" spans="1:60" x14ac:dyDescent="0.2">
      <c r="A36" s="158" t="s">
        <v>98</v>
      </c>
      <c r="B36" s="163" t="s">
        <v>61</v>
      </c>
      <c r="C36" s="192" t="s">
        <v>62</v>
      </c>
      <c r="D36" s="166"/>
      <c r="E36" s="169"/>
      <c r="F36" s="173"/>
      <c r="G36" s="173"/>
      <c r="H36" s="173"/>
      <c r="I36" s="173">
        <f>SUM(I37:I39)</f>
        <v>0</v>
      </c>
      <c r="J36" s="173"/>
      <c r="K36" s="173">
        <f>SUM(K37:K39)</f>
        <v>6500</v>
      </c>
      <c r="L36" s="173"/>
      <c r="M36" s="173">
        <f>SUM(M37:M39)</f>
        <v>0</v>
      </c>
      <c r="N36" s="173"/>
      <c r="O36" s="173">
        <f>SUM(O37:O39)</f>
        <v>0</v>
      </c>
      <c r="P36" s="173"/>
      <c r="Q36" s="173">
        <f>SUM(Q37:Q39)</f>
        <v>0</v>
      </c>
      <c r="R36" s="173"/>
      <c r="S36" s="173"/>
      <c r="T36" s="174"/>
      <c r="U36" s="173">
        <f>SUM(U37:U39)</f>
        <v>0</v>
      </c>
      <c r="AE36" t="s">
        <v>99</v>
      </c>
    </row>
    <row r="37" spans="1:60" ht="22.5" outlineLevel="1" x14ac:dyDescent="0.2">
      <c r="A37" s="157">
        <v>9</v>
      </c>
      <c r="B37" s="162" t="s">
        <v>134</v>
      </c>
      <c r="C37" s="190" t="s">
        <v>135</v>
      </c>
      <c r="D37" s="164" t="s">
        <v>136</v>
      </c>
      <c r="E37" s="167">
        <v>1</v>
      </c>
      <c r="F37" s="171"/>
      <c r="G37" s="171"/>
      <c r="H37" s="171">
        <v>0</v>
      </c>
      <c r="I37" s="171">
        <f>ROUND(E37*H37,2)</f>
        <v>0</v>
      </c>
      <c r="J37" s="171">
        <v>0</v>
      </c>
      <c r="K37" s="171">
        <f>ROUND(E37*J37,2)</f>
        <v>0</v>
      </c>
      <c r="L37" s="171">
        <v>15</v>
      </c>
      <c r="M37" s="171">
        <f>G37*(1+L37/100)</f>
        <v>0</v>
      </c>
      <c r="N37" s="171">
        <v>0</v>
      </c>
      <c r="O37" s="171">
        <f>ROUND(E37*N37,2)</f>
        <v>0</v>
      </c>
      <c r="P37" s="171">
        <v>0</v>
      </c>
      <c r="Q37" s="171">
        <f>ROUND(E37*P37,2)</f>
        <v>0</v>
      </c>
      <c r="R37" s="171"/>
      <c r="S37" s="171"/>
      <c r="T37" s="172">
        <v>0</v>
      </c>
      <c r="U37" s="171">
        <f>ROUND(E37*T37,2)</f>
        <v>0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 t="s">
        <v>103</v>
      </c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</row>
    <row r="38" spans="1:60" ht="22.5" outlineLevel="1" x14ac:dyDescent="0.2">
      <c r="A38" s="157">
        <v>10</v>
      </c>
      <c r="B38" s="162" t="s">
        <v>137</v>
      </c>
      <c r="C38" s="190" t="s">
        <v>138</v>
      </c>
      <c r="D38" s="164" t="s">
        <v>136</v>
      </c>
      <c r="E38" s="167">
        <v>1</v>
      </c>
      <c r="F38" s="171"/>
      <c r="G38" s="171"/>
      <c r="H38" s="171">
        <v>0</v>
      </c>
      <c r="I38" s="171">
        <f>ROUND(E38*H38,2)</f>
        <v>0</v>
      </c>
      <c r="J38" s="171">
        <v>6500</v>
      </c>
      <c r="K38" s="171">
        <f>ROUND(E38*J38,2)</f>
        <v>6500</v>
      </c>
      <c r="L38" s="171">
        <v>15</v>
      </c>
      <c r="M38" s="171">
        <f>G38*(1+L38/100)</f>
        <v>0</v>
      </c>
      <c r="N38" s="171">
        <v>0</v>
      </c>
      <c r="O38" s="171">
        <f>ROUND(E38*N38,2)</f>
        <v>0</v>
      </c>
      <c r="P38" s="171">
        <v>0</v>
      </c>
      <c r="Q38" s="171">
        <f>ROUND(E38*P38,2)</f>
        <v>0</v>
      </c>
      <c r="R38" s="171"/>
      <c r="S38" s="171"/>
      <c r="T38" s="172">
        <v>0</v>
      </c>
      <c r="U38" s="171">
        <f>ROUND(E38*T38,2)</f>
        <v>0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 t="s">
        <v>103</v>
      </c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</row>
    <row r="39" spans="1:60" outlineLevel="1" x14ac:dyDescent="0.2">
      <c r="A39" s="157">
        <v>11</v>
      </c>
      <c r="B39" s="162" t="s">
        <v>139</v>
      </c>
      <c r="C39" s="190" t="s">
        <v>140</v>
      </c>
      <c r="D39" s="164" t="s">
        <v>0</v>
      </c>
      <c r="E39" s="167">
        <v>0</v>
      </c>
      <c r="F39" s="171"/>
      <c r="G39" s="171"/>
      <c r="H39" s="171">
        <v>0</v>
      </c>
      <c r="I39" s="171">
        <f>ROUND(E39*H39,2)</f>
        <v>0</v>
      </c>
      <c r="J39" s="171">
        <v>1.6</v>
      </c>
      <c r="K39" s="171">
        <f>ROUND(E39*J39,2)</f>
        <v>0</v>
      </c>
      <c r="L39" s="171">
        <v>15</v>
      </c>
      <c r="M39" s="171">
        <f>G39*(1+L39/100)</f>
        <v>0</v>
      </c>
      <c r="N39" s="171">
        <v>0</v>
      </c>
      <c r="O39" s="171">
        <f>ROUND(E39*N39,2)</f>
        <v>0</v>
      </c>
      <c r="P39" s="171">
        <v>0</v>
      </c>
      <c r="Q39" s="171">
        <f>ROUND(E39*P39,2)</f>
        <v>0</v>
      </c>
      <c r="R39" s="171"/>
      <c r="S39" s="171"/>
      <c r="T39" s="172">
        <v>0</v>
      </c>
      <c r="U39" s="171">
        <f>ROUND(E39*T39,2)</f>
        <v>0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 t="s">
        <v>103</v>
      </c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</row>
    <row r="40" spans="1:60" x14ac:dyDescent="0.2">
      <c r="A40" s="158" t="s">
        <v>98</v>
      </c>
      <c r="B40" s="163" t="s">
        <v>63</v>
      </c>
      <c r="C40" s="192" t="s">
        <v>64</v>
      </c>
      <c r="D40" s="166"/>
      <c r="E40" s="169"/>
      <c r="F40" s="173"/>
      <c r="G40" s="173"/>
      <c r="H40" s="173"/>
      <c r="I40" s="173">
        <f>SUM(I41:I58)</f>
        <v>0</v>
      </c>
      <c r="J40" s="173"/>
      <c r="K40" s="173">
        <f>SUM(K41:K58)</f>
        <v>48591.950000000004</v>
      </c>
      <c r="L40" s="173"/>
      <c r="M40" s="173">
        <f>SUM(M41:M58)</f>
        <v>0</v>
      </c>
      <c r="N40" s="173"/>
      <c r="O40" s="173">
        <f>SUM(O41:O58)</f>
        <v>0</v>
      </c>
      <c r="P40" s="173"/>
      <c r="Q40" s="173">
        <f>SUM(Q41:Q58)</f>
        <v>0</v>
      </c>
      <c r="R40" s="173"/>
      <c r="S40" s="173"/>
      <c r="T40" s="174"/>
      <c r="U40" s="173">
        <f>SUM(U41:U58)</f>
        <v>0</v>
      </c>
      <c r="AE40" t="s">
        <v>99</v>
      </c>
    </row>
    <row r="41" spans="1:60" outlineLevel="1" x14ac:dyDescent="0.2">
      <c r="A41" s="157">
        <v>12</v>
      </c>
      <c r="B41" s="162" t="s">
        <v>141</v>
      </c>
      <c r="C41" s="190" t="s">
        <v>142</v>
      </c>
      <c r="D41" s="164" t="s">
        <v>102</v>
      </c>
      <c r="E41" s="167">
        <v>51.0105</v>
      </c>
      <c r="F41" s="171"/>
      <c r="G41" s="171"/>
      <c r="H41" s="171">
        <v>0</v>
      </c>
      <c r="I41" s="171">
        <f>ROUND(E41*H41,2)</f>
        <v>0</v>
      </c>
      <c r="J41" s="171">
        <v>8.5</v>
      </c>
      <c r="K41" s="171">
        <f>ROUND(E41*J41,2)</f>
        <v>433.59</v>
      </c>
      <c r="L41" s="171">
        <v>15</v>
      </c>
      <c r="M41" s="171">
        <f>G41*(1+L41/100)</f>
        <v>0</v>
      </c>
      <c r="N41" s="171">
        <v>0</v>
      </c>
      <c r="O41" s="171">
        <f>ROUND(E41*N41,2)</f>
        <v>0</v>
      </c>
      <c r="P41" s="171">
        <v>0</v>
      </c>
      <c r="Q41" s="171">
        <f>ROUND(E41*P41,2)</f>
        <v>0</v>
      </c>
      <c r="R41" s="171"/>
      <c r="S41" s="171"/>
      <c r="T41" s="172">
        <v>0</v>
      </c>
      <c r="U41" s="171">
        <f>ROUND(E41*T41,2)</f>
        <v>0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 t="s">
        <v>103</v>
      </c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</row>
    <row r="42" spans="1:60" outlineLevel="1" x14ac:dyDescent="0.2">
      <c r="A42" s="157"/>
      <c r="B42" s="162"/>
      <c r="C42" s="191" t="s">
        <v>104</v>
      </c>
      <c r="D42" s="165"/>
      <c r="E42" s="168">
        <v>12.297599999999999</v>
      </c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2"/>
      <c r="U42" s="171"/>
      <c r="V42" s="156"/>
      <c r="W42" s="156"/>
      <c r="X42" s="156"/>
      <c r="Y42" s="156"/>
      <c r="Z42" s="156"/>
      <c r="AA42" s="156"/>
      <c r="AB42" s="156"/>
      <c r="AC42" s="156"/>
      <c r="AD42" s="156"/>
      <c r="AE42" s="156" t="s">
        <v>105</v>
      </c>
      <c r="AF42" s="156">
        <v>0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</row>
    <row r="43" spans="1:60" outlineLevel="1" x14ac:dyDescent="0.2">
      <c r="A43" s="157"/>
      <c r="B43" s="162"/>
      <c r="C43" s="191" t="s">
        <v>106</v>
      </c>
      <c r="D43" s="165"/>
      <c r="E43" s="168">
        <v>10.3698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2"/>
      <c r="U43" s="171"/>
      <c r="V43" s="156"/>
      <c r="W43" s="156"/>
      <c r="X43" s="156"/>
      <c r="Y43" s="156"/>
      <c r="Z43" s="156"/>
      <c r="AA43" s="156"/>
      <c r="AB43" s="156"/>
      <c r="AC43" s="156"/>
      <c r="AD43" s="156"/>
      <c r="AE43" s="156" t="s">
        <v>105</v>
      </c>
      <c r="AF43" s="156">
        <v>0</v>
      </c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</row>
    <row r="44" spans="1:60" outlineLevel="1" x14ac:dyDescent="0.2">
      <c r="A44" s="157"/>
      <c r="B44" s="162"/>
      <c r="C44" s="191" t="s">
        <v>107</v>
      </c>
      <c r="D44" s="165"/>
      <c r="E44" s="168">
        <v>8.4375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2"/>
      <c r="U44" s="171"/>
      <c r="V44" s="156"/>
      <c r="W44" s="156"/>
      <c r="X44" s="156"/>
      <c r="Y44" s="156"/>
      <c r="Z44" s="156"/>
      <c r="AA44" s="156"/>
      <c r="AB44" s="156"/>
      <c r="AC44" s="156"/>
      <c r="AD44" s="156"/>
      <c r="AE44" s="156" t="s">
        <v>105</v>
      </c>
      <c r="AF44" s="156">
        <v>0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</row>
    <row r="45" spans="1:60" outlineLevel="1" x14ac:dyDescent="0.2">
      <c r="A45" s="157"/>
      <c r="B45" s="162"/>
      <c r="C45" s="191" t="s">
        <v>108</v>
      </c>
      <c r="D45" s="165"/>
      <c r="E45" s="168">
        <v>19.9056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2"/>
      <c r="U45" s="171"/>
      <c r="V45" s="156"/>
      <c r="W45" s="156"/>
      <c r="X45" s="156"/>
      <c r="Y45" s="156"/>
      <c r="Z45" s="156"/>
      <c r="AA45" s="156"/>
      <c r="AB45" s="156"/>
      <c r="AC45" s="156"/>
      <c r="AD45" s="156"/>
      <c r="AE45" s="156" t="s">
        <v>105</v>
      </c>
      <c r="AF45" s="156">
        <v>0</v>
      </c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</row>
    <row r="46" spans="1:60" outlineLevel="1" x14ac:dyDescent="0.2">
      <c r="A46" s="157">
        <v>13</v>
      </c>
      <c r="B46" s="162" t="s">
        <v>143</v>
      </c>
      <c r="C46" s="190" t="s">
        <v>144</v>
      </c>
      <c r="D46" s="164" t="s">
        <v>102</v>
      </c>
      <c r="E46" s="167">
        <v>51.0105</v>
      </c>
      <c r="F46" s="171"/>
      <c r="G46" s="171"/>
      <c r="H46" s="171">
        <v>0</v>
      </c>
      <c r="I46" s="171">
        <f>ROUND(E46*H46,2)</f>
        <v>0</v>
      </c>
      <c r="J46" s="171">
        <v>145</v>
      </c>
      <c r="K46" s="171">
        <f>ROUND(E46*J46,2)</f>
        <v>7396.52</v>
      </c>
      <c r="L46" s="171">
        <v>15</v>
      </c>
      <c r="M46" s="171">
        <f>G46*(1+L46/100)</f>
        <v>0</v>
      </c>
      <c r="N46" s="171">
        <v>0</v>
      </c>
      <c r="O46" s="171">
        <f>ROUND(E46*N46,2)</f>
        <v>0</v>
      </c>
      <c r="P46" s="171">
        <v>0</v>
      </c>
      <c r="Q46" s="171">
        <f>ROUND(E46*P46,2)</f>
        <v>0</v>
      </c>
      <c r="R46" s="171"/>
      <c r="S46" s="171"/>
      <c r="T46" s="172">
        <v>0</v>
      </c>
      <c r="U46" s="171">
        <f>ROUND(E46*T46,2)</f>
        <v>0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 t="s">
        <v>103</v>
      </c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</row>
    <row r="47" spans="1:60" ht="22.5" outlineLevel="1" x14ac:dyDescent="0.2">
      <c r="A47" s="157">
        <v>14</v>
      </c>
      <c r="B47" s="162" t="s">
        <v>145</v>
      </c>
      <c r="C47" s="190" t="s">
        <v>146</v>
      </c>
      <c r="D47" s="164" t="s">
        <v>102</v>
      </c>
      <c r="E47" s="167">
        <v>56.111600000000003</v>
      </c>
      <c r="F47" s="171"/>
      <c r="G47" s="171"/>
      <c r="H47" s="171">
        <v>0</v>
      </c>
      <c r="I47" s="171">
        <f>ROUND(E47*H47,2)</f>
        <v>0</v>
      </c>
      <c r="J47" s="171">
        <v>550</v>
      </c>
      <c r="K47" s="171">
        <f>ROUND(E47*J47,2)</f>
        <v>30861.38</v>
      </c>
      <c r="L47" s="171">
        <v>15</v>
      </c>
      <c r="M47" s="171">
        <f>G47*(1+L47/100)</f>
        <v>0</v>
      </c>
      <c r="N47" s="171">
        <v>0</v>
      </c>
      <c r="O47" s="171">
        <f>ROUND(E47*N47,2)</f>
        <v>0</v>
      </c>
      <c r="P47" s="171">
        <v>0</v>
      </c>
      <c r="Q47" s="171">
        <f>ROUND(E47*P47,2)</f>
        <v>0</v>
      </c>
      <c r="R47" s="171"/>
      <c r="S47" s="171"/>
      <c r="T47" s="172">
        <v>0</v>
      </c>
      <c r="U47" s="171">
        <f>ROUND(E47*T47,2)</f>
        <v>0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 t="s">
        <v>103</v>
      </c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</row>
    <row r="48" spans="1:60" outlineLevel="1" x14ac:dyDescent="0.2">
      <c r="A48" s="157"/>
      <c r="B48" s="162"/>
      <c r="C48" s="191" t="s">
        <v>147</v>
      </c>
      <c r="D48" s="165"/>
      <c r="E48" s="168">
        <v>56.111600000000003</v>
      </c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2"/>
      <c r="U48" s="171"/>
      <c r="V48" s="156"/>
      <c r="W48" s="156"/>
      <c r="X48" s="156"/>
      <c r="Y48" s="156"/>
      <c r="Z48" s="156"/>
      <c r="AA48" s="156"/>
      <c r="AB48" s="156"/>
      <c r="AC48" s="156"/>
      <c r="AD48" s="156"/>
      <c r="AE48" s="156" t="s">
        <v>105</v>
      </c>
      <c r="AF48" s="156">
        <v>0</v>
      </c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</row>
    <row r="49" spans="1:60" ht="22.5" outlineLevel="1" x14ac:dyDescent="0.2">
      <c r="A49" s="157">
        <v>15</v>
      </c>
      <c r="B49" s="162" t="s">
        <v>148</v>
      </c>
      <c r="C49" s="190" t="s">
        <v>149</v>
      </c>
      <c r="D49" s="164" t="s">
        <v>150</v>
      </c>
      <c r="E49" s="167">
        <v>55.14</v>
      </c>
      <c r="F49" s="171"/>
      <c r="G49" s="171"/>
      <c r="H49" s="171">
        <v>0</v>
      </c>
      <c r="I49" s="171">
        <f>ROUND(E49*H49,2)</f>
        <v>0</v>
      </c>
      <c r="J49" s="171">
        <v>127</v>
      </c>
      <c r="K49" s="171">
        <f>ROUND(E49*J49,2)</f>
        <v>7002.78</v>
      </c>
      <c r="L49" s="171">
        <v>15</v>
      </c>
      <c r="M49" s="171">
        <f>G49*(1+L49/100)</f>
        <v>0</v>
      </c>
      <c r="N49" s="171">
        <v>0</v>
      </c>
      <c r="O49" s="171">
        <f>ROUND(E49*N49,2)</f>
        <v>0</v>
      </c>
      <c r="P49" s="171">
        <v>0</v>
      </c>
      <c r="Q49" s="171">
        <f>ROUND(E49*P49,2)</f>
        <v>0</v>
      </c>
      <c r="R49" s="171"/>
      <c r="S49" s="171"/>
      <c r="T49" s="172">
        <v>0</v>
      </c>
      <c r="U49" s="171">
        <f>ROUND(E49*T49,2)</f>
        <v>0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 t="s">
        <v>103</v>
      </c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</row>
    <row r="50" spans="1:60" outlineLevel="1" x14ac:dyDescent="0.2">
      <c r="A50" s="157"/>
      <c r="B50" s="162"/>
      <c r="C50" s="191" t="s">
        <v>151</v>
      </c>
      <c r="D50" s="165"/>
      <c r="E50" s="168">
        <v>14.66</v>
      </c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2"/>
      <c r="U50" s="171"/>
      <c r="V50" s="156"/>
      <c r="W50" s="156"/>
      <c r="X50" s="156"/>
      <c r="Y50" s="156"/>
      <c r="Z50" s="156"/>
      <c r="AA50" s="156"/>
      <c r="AB50" s="156"/>
      <c r="AC50" s="156"/>
      <c r="AD50" s="156"/>
      <c r="AE50" s="156" t="s">
        <v>105</v>
      </c>
      <c r="AF50" s="156">
        <v>0</v>
      </c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</row>
    <row r="51" spans="1:60" outlineLevel="1" x14ac:dyDescent="0.2">
      <c r="A51" s="157"/>
      <c r="B51" s="162"/>
      <c r="C51" s="191" t="s">
        <v>152</v>
      </c>
      <c r="D51" s="165"/>
      <c r="E51" s="168">
        <v>15.42</v>
      </c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2"/>
      <c r="U51" s="171"/>
      <c r="V51" s="156"/>
      <c r="W51" s="156"/>
      <c r="X51" s="156"/>
      <c r="Y51" s="156"/>
      <c r="Z51" s="156"/>
      <c r="AA51" s="156"/>
      <c r="AB51" s="156"/>
      <c r="AC51" s="156"/>
      <c r="AD51" s="156"/>
      <c r="AE51" s="156" t="s">
        <v>105</v>
      </c>
      <c r="AF51" s="156">
        <v>0</v>
      </c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</row>
    <row r="52" spans="1:60" outlineLevel="1" x14ac:dyDescent="0.2">
      <c r="A52" s="157"/>
      <c r="B52" s="162"/>
      <c r="C52" s="191" t="s">
        <v>153</v>
      </c>
      <c r="D52" s="165"/>
      <c r="E52" s="168">
        <v>14.66</v>
      </c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171"/>
      <c r="V52" s="156"/>
      <c r="W52" s="156"/>
      <c r="X52" s="156"/>
      <c r="Y52" s="156"/>
      <c r="Z52" s="156"/>
      <c r="AA52" s="156"/>
      <c r="AB52" s="156"/>
      <c r="AC52" s="156"/>
      <c r="AD52" s="156"/>
      <c r="AE52" s="156" t="s">
        <v>105</v>
      </c>
      <c r="AF52" s="156">
        <v>0</v>
      </c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</row>
    <row r="53" spans="1:60" outlineLevel="1" x14ac:dyDescent="0.2">
      <c r="A53" s="157"/>
      <c r="B53" s="162"/>
      <c r="C53" s="191" t="s">
        <v>154</v>
      </c>
      <c r="D53" s="165"/>
      <c r="E53" s="168">
        <v>10.4</v>
      </c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2"/>
      <c r="U53" s="171"/>
      <c r="V53" s="156"/>
      <c r="W53" s="156"/>
      <c r="X53" s="156"/>
      <c r="Y53" s="156"/>
      <c r="Z53" s="156"/>
      <c r="AA53" s="156"/>
      <c r="AB53" s="156"/>
      <c r="AC53" s="156"/>
      <c r="AD53" s="156"/>
      <c r="AE53" s="156" t="s">
        <v>105</v>
      </c>
      <c r="AF53" s="156">
        <v>0</v>
      </c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</row>
    <row r="54" spans="1:60" ht="22.5" outlineLevel="1" x14ac:dyDescent="0.2">
      <c r="A54" s="157">
        <v>16</v>
      </c>
      <c r="B54" s="162" t="s">
        <v>155</v>
      </c>
      <c r="C54" s="190" t="s">
        <v>156</v>
      </c>
      <c r="D54" s="164" t="s">
        <v>150</v>
      </c>
      <c r="E54" s="167">
        <v>8.8000000000000007</v>
      </c>
      <c r="F54" s="171"/>
      <c r="G54" s="171"/>
      <c r="H54" s="171">
        <v>0</v>
      </c>
      <c r="I54" s="171">
        <f>ROUND(E54*H54,2)</f>
        <v>0</v>
      </c>
      <c r="J54" s="171">
        <v>245</v>
      </c>
      <c r="K54" s="171">
        <f>ROUND(E54*J54,2)</f>
        <v>2156</v>
      </c>
      <c r="L54" s="171">
        <v>15</v>
      </c>
      <c r="M54" s="171">
        <f>G54*(1+L54/100)</f>
        <v>0</v>
      </c>
      <c r="N54" s="171">
        <v>0</v>
      </c>
      <c r="O54" s="171">
        <f>ROUND(E54*N54,2)</f>
        <v>0</v>
      </c>
      <c r="P54" s="171">
        <v>0</v>
      </c>
      <c r="Q54" s="171">
        <f>ROUND(E54*P54,2)</f>
        <v>0</v>
      </c>
      <c r="R54" s="171"/>
      <c r="S54" s="171"/>
      <c r="T54" s="172">
        <v>0</v>
      </c>
      <c r="U54" s="171">
        <f>ROUND(E54*T54,2)</f>
        <v>0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 t="s">
        <v>103</v>
      </c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</row>
    <row r="55" spans="1:60" outlineLevel="1" x14ac:dyDescent="0.2">
      <c r="A55" s="157"/>
      <c r="B55" s="162"/>
      <c r="C55" s="191" t="s">
        <v>157</v>
      </c>
      <c r="D55" s="165"/>
      <c r="E55" s="168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2"/>
      <c r="U55" s="171"/>
      <c r="V55" s="156"/>
      <c r="W55" s="156"/>
      <c r="X55" s="156"/>
      <c r="Y55" s="156"/>
      <c r="Z55" s="156"/>
      <c r="AA55" s="156"/>
      <c r="AB55" s="156"/>
      <c r="AC55" s="156"/>
      <c r="AD55" s="156"/>
      <c r="AE55" s="156" t="s">
        <v>105</v>
      </c>
      <c r="AF55" s="156">
        <v>0</v>
      </c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</row>
    <row r="56" spans="1:60" ht="22.5" outlineLevel="1" x14ac:dyDescent="0.2">
      <c r="A56" s="157"/>
      <c r="B56" s="162"/>
      <c r="C56" s="191" t="s">
        <v>158</v>
      </c>
      <c r="D56" s="165"/>
      <c r="E56" s="168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2"/>
      <c r="U56" s="171"/>
      <c r="V56" s="156"/>
      <c r="W56" s="156"/>
      <c r="X56" s="156"/>
      <c r="Y56" s="156"/>
      <c r="Z56" s="156"/>
      <c r="AA56" s="156"/>
      <c r="AB56" s="156"/>
      <c r="AC56" s="156"/>
      <c r="AD56" s="156"/>
      <c r="AE56" s="156" t="s">
        <v>105</v>
      </c>
      <c r="AF56" s="156">
        <v>0</v>
      </c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</row>
    <row r="57" spans="1:60" outlineLevel="1" x14ac:dyDescent="0.2">
      <c r="A57" s="157"/>
      <c r="B57" s="162"/>
      <c r="C57" s="191" t="s">
        <v>159</v>
      </c>
      <c r="D57" s="165"/>
      <c r="E57" s="168">
        <v>8.8000000000000007</v>
      </c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2"/>
      <c r="U57" s="171"/>
      <c r="V57" s="156"/>
      <c r="W57" s="156"/>
      <c r="X57" s="156"/>
      <c r="Y57" s="156"/>
      <c r="Z57" s="156"/>
      <c r="AA57" s="156"/>
      <c r="AB57" s="156"/>
      <c r="AC57" s="156"/>
      <c r="AD57" s="156"/>
      <c r="AE57" s="156" t="s">
        <v>105</v>
      </c>
      <c r="AF57" s="156">
        <v>0</v>
      </c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</row>
    <row r="58" spans="1:60" outlineLevel="1" x14ac:dyDescent="0.2">
      <c r="A58" s="157">
        <v>17</v>
      </c>
      <c r="B58" s="162" t="s">
        <v>160</v>
      </c>
      <c r="C58" s="190" t="s">
        <v>161</v>
      </c>
      <c r="D58" s="164" t="s">
        <v>0</v>
      </c>
      <c r="E58" s="167">
        <v>478.5</v>
      </c>
      <c r="F58" s="171"/>
      <c r="G58" s="171"/>
      <c r="H58" s="171">
        <v>0</v>
      </c>
      <c r="I58" s="171">
        <f>ROUND(E58*H58,2)</f>
        <v>0</v>
      </c>
      <c r="J58" s="171">
        <v>1.55</v>
      </c>
      <c r="K58" s="171">
        <f>ROUND(E58*J58,2)</f>
        <v>741.68</v>
      </c>
      <c r="L58" s="171">
        <v>15</v>
      </c>
      <c r="M58" s="171">
        <f>G58*(1+L58/100)</f>
        <v>0</v>
      </c>
      <c r="N58" s="171">
        <v>0</v>
      </c>
      <c r="O58" s="171">
        <f>ROUND(E58*N58,2)</f>
        <v>0</v>
      </c>
      <c r="P58" s="171">
        <v>0</v>
      </c>
      <c r="Q58" s="171">
        <f>ROUND(E58*P58,2)</f>
        <v>0</v>
      </c>
      <c r="R58" s="171"/>
      <c r="S58" s="171"/>
      <c r="T58" s="172">
        <v>0</v>
      </c>
      <c r="U58" s="171">
        <f>ROUND(E58*T58,2)</f>
        <v>0</v>
      </c>
      <c r="V58" s="156"/>
      <c r="W58" s="156"/>
      <c r="X58" s="156"/>
      <c r="Y58" s="156"/>
      <c r="Z58" s="156"/>
      <c r="AA58" s="156"/>
      <c r="AB58" s="156"/>
      <c r="AC58" s="156"/>
      <c r="AD58" s="156"/>
      <c r="AE58" s="156" t="s">
        <v>103</v>
      </c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</row>
    <row r="59" spans="1:60" x14ac:dyDescent="0.2">
      <c r="A59" s="158" t="s">
        <v>98</v>
      </c>
      <c r="B59" s="163" t="s">
        <v>65</v>
      </c>
      <c r="C59" s="192" t="s">
        <v>66</v>
      </c>
      <c r="D59" s="166"/>
      <c r="E59" s="169"/>
      <c r="F59" s="173"/>
      <c r="G59" s="173"/>
      <c r="H59" s="173"/>
      <c r="I59" s="173">
        <f>SUM(I60:I68)</f>
        <v>0</v>
      </c>
      <c r="J59" s="173"/>
      <c r="K59" s="173">
        <f>SUM(K60:K68)</f>
        <v>5473.43</v>
      </c>
      <c r="L59" s="173"/>
      <c r="M59" s="173">
        <f>SUM(M60:M68)</f>
        <v>0</v>
      </c>
      <c r="N59" s="173"/>
      <c r="O59" s="173">
        <f>SUM(O60:O68)</f>
        <v>0</v>
      </c>
      <c r="P59" s="173"/>
      <c r="Q59" s="173">
        <f>SUM(Q60:Q68)</f>
        <v>0.1</v>
      </c>
      <c r="R59" s="173"/>
      <c r="S59" s="173"/>
      <c r="T59" s="174"/>
      <c r="U59" s="173">
        <f>SUM(U60:U68)</f>
        <v>14.87</v>
      </c>
      <c r="AE59" t="s">
        <v>99</v>
      </c>
    </row>
    <row r="60" spans="1:60" outlineLevel="1" x14ac:dyDescent="0.2">
      <c r="A60" s="157">
        <v>18</v>
      </c>
      <c r="B60" s="162" t="s">
        <v>162</v>
      </c>
      <c r="C60" s="190" t="s">
        <v>163</v>
      </c>
      <c r="D60" s="164" t="s">
        <v>102</v>
      </c>
      <c r="E60" s="167">
        <v>51.0105</v>
      </c>
      <c r="F60" s="171"/>
      <c r="G60" s="171"/>
      <c r="H60" s="171">
        <v>0</v>
      </c>
      <c r="I60" s="171">
        <f>ROUND(E60*H60,2)</f>
        <v>0</v>
      </c>
      <c r="J60" s="171">
        <v>69.3</v>
      </c>
      <c r="K60" s="171">
        <f>ROUND(E60*J60,2)</f>
        <v>3535.03</v>
      </c>
      <c r="L60" s="171">
        <v>15</v>
      </c>
      <c r="M60" s="171">
        <f>G60*(1+L60/100)</f>
        <v>0</v>
      </c>
      <c r="N60" s="171">
        <v>0</v>
      </c>
      <c r="O60" s="171">
        <f>ROUND(E60*N60,2)</f>
        <v>0</v>
      </c>
      <c r="P60" s="171">
        <v>1E-3</v>
      </c>
      <c r="Q60" s="171">
        <f>ROUND(E60*P60,2)</f>
        <v>0.05</v>
      </c>
      <c r="R60" s="171"/>
      <c r="S60" s="171"/>
      <c r="T60" s="172">
        <v>0.29143000000000002</v>
      </c>
      <c r="U60" s="171">
        <f>ROUND(E60*T60,2)</f>
        <v>14.87</v>
      </c>
      <c r="V60" s="156"/>
      <c r="W60" s="156"/>
      <c r="X60" s="156"/>
      <c r="Y60" s="156"/>
      <c r="Z60" s="156"/>
      <c r="AA60" s="156"/>
      <c r="AB60" s="156"/>
      <c r="AC60" s="156"/>
      <c r="AD60" s="156"/>
      <c r="AE60" s="156" t="s">
        <v>164</v>
      </c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</row>
    <row r="61" spans="1:60" outlineLevel="1" x14ac:dyDescent="0.2">
      <c r="A61" s="157"/>
      <c r="B61" s="162"/>
      <c r="C61" s="191" t="s">
        <v>165</v>
      </c>
      <c r="D61" s="165"/>
      <c r="E61" s="168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2"/>
      <c r="U61" s="171"/>
      <c r="V61" s="156"/>
      <c r="W61" s="156"/>
      <c r="X61" s="156"/>
      <c r="Y61" s="156"/>
      <c r="Z61" s="156"/>
      <c r="AA61" s="156"/>
      <c r="AB61" s="156"/>
      <c r="AC61" s="156"/>
      <c r="AD61" s="156"/>
      <c r="AE61" s="156" t="s">
        <v>105</v>
      </c>
      <c r="AF61" s="156">
        <v>0</v>
      </c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</row>
    <row r="62" spans="1:60" outlineLevel="1" x14ac:dyDescent="0.2">
      <c r="A62" s="157"/>
      <c r="B62" s="162"/>
      <c r="C62" s="191" t="s">
        <v>104</v>
      </c>
      <c r="D62" s="165"/>
      <c r="E62" s="168">
        <v>12.297599999999999</v>
      </c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2"/>
      <c r="U62" s="171"/>
      <c r="V62" s="156"/>
      <c r="W62" s="156"/>
      <c r="X62" s="156"/>
      <c r="Y62" s="156"/>
      <c r="Z62" s="156"/>
      <c r="AA62" s="156"/>
      <c r="AB62" s="156"/>
      <c r="AC62" s="156"/>
      <c r="AD62" s="156"/>
      <c r="AE62" s="156" t="s">
        <v>105</v>
      </c>
      <c r="AF62" s="156">
        <v>0</v>
      </c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</row>
    <row r="63" spans="1:60" outlineLevel="1" x14ac:dyDescent="0.2">
      <c r="A63" s="157"/>
      <c r="B63" s="162"/>
      <c r="C63" s="191" t="s">
        <v>106</v>
      </c>
      <c r="D63" s="165"/>
      <c r="E63" s="168">
        <v>10.3698</v>
      </c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2"/>
      <c r="U63" s="171"/>
      <c r="V63" s="156"/>
      <c r="W63" s="156"/>
      <c r="X63" s="156"/>
      <c r="Y63" s="156"/>
      <c r="Z63" s="156"/>
      <c r="AA63" s="156"/>
      <c r="AB63" s="156"/>
      <c r="AC63" s="156"/>
      <c r="AD63" s="156"/>
      <c r="AE63" s="156" t="s">
        <v>105</v>
      </c>
      <c r="AF63" s="156">
        <v>0</v>
      </c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</row>
    <row r="64" spans="1:60" outlineLevel="1" x14ac:dyDescent="0.2">
      <c r="A64" s="157"/>
      <c r="B64" s="162"/>
      <c r="C64" s="191" t="s">
        <v>107</v>
      </c>
      <c r="D64" s="165"/>
      <c r="E64" s="168">
        <v>8.4375</v>
      </c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2"/>
      <c r="U64" s="171"/>
      <c r="V64" s="156"/>
      <c r="W64" s="156"/>
      <c r="X64" s="156"/>
      <c r="Y64" s="156"/>
      <c r="Z64" s="156"/>
      <c r="AA64" s="156"/>
      <c r="AB64" s="156"/>
      <c r="AC64" s="156"/>
      <c r="AD64" s="156"/>
      <c r="AE64" s="156" t="s">
        <v>105</v>
      </c>
      <c r="AF64" s="156">
        <v>0</v>
      </c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</row>
    <row r="65" spans="1:60" outlineLevel="1" x14ac:dyDescent="0.2">
      <c r="A65" s="157"/>
      <c r="B65" s="162"/>
      <c r="C65" s="191" t="s">
        <v>108</v>
      </c>
      <c r="D65" s="165"/>
      <c r="E65" s="168">
        <v>19.9056</v>
      </c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2"/>
      <c r="U65" s="171"/>
      <c r="V65" s="156"/>
      <c r="W65" s="156"/>
      <c r="X65" s="156"/>
      <c r="Y65" s="156"/>
      <c r="Z65" s="156"/>
      <c r="AA65" s="156"/>
      <c r="AB65" s="156"/>
      <c r="AC65" s="156"/>
      <c r="AD65" s="156"/>
      <c r="AE65" s="156" t="s">
        <v>105</v>
      </c>
      <c r="AF65" s="156">
        <v>0</v>
      </c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</row>
    <row r="66" spans="1:60" outlineLevel="1" x14ac:dyDescent="0.2">
      <c r="A66" s="157">
        <v>19</v>
      </c>
      <c r="B66" s="162" t="s">
        <v>166</v>
      </c>
      <c r="C66" s="190" t="s">
        <v>167</v>
      </c>
      <c r="D66" s="164" t="s">
        <v>102</v>
      </c>
      <c r="E66" s="167">
        <v>51.0105</v>
      </c>
      <c r="F66" s="171"/>
      <c r="G66" s="171"/>
      <c r="H66" s="171">
        <v>0</v>
      </c>
      <c r="I66" s="171">
        <f>ROUND(E66*H66,2)</f>
        <v>0</v>
      </c>
      <c r="J66" s="171">
        <v>38</v>
      </c>
      <c r="K66" s="171">
        <f>ROUND(E66*J66,2)</f>
        <v>1938.4</v>
      </c>
      <c r="L66" s="171">
        <v>15</v>
      </c>
      <c r="M66" s="171">
        <f>G66*(1+L66/100)</f>
        <v>0</v>
      </c>
      <c r="N66" s="171">
        <v>0</v>
      </c>
      <c r="O66" s="171">
        <f>ROUND(E66*N66,2)</f>
        <v>0</v>
      </c>
      <c r="P66" s="171">
        <v>1E-3</v>
      </c>
      <c r="Q66" s="171">
        <f>ROUND(E66*P66,2)</f>
        <v>0.05</v>
      </c>
      <c r="R66" s="171"/>
      <c r="S66" s="171"/>
      <c r="T66" s="172">
        <v>0</v>
      </c>
      <c r="U66" s="171">
        <f>ROUND(E66*T66,2)</f>
        <v>0</v>
      </c>
      <c r="V66" s="156"/>
      <c r="W66" s="156"/>
      <c r="X66" s="156"/>
      <c r="Y66" s="156"/>
      <c r="Z66" s="156"/>
      <c r="AA66" s="156"/>
      <c r="AB66" s="156"/>
      <c r="AC66" s="156"/>
      <c r="AD66" s="156"/>
      <c r="AE66" s="156" t="s">
        <v>103</v>
      </c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</row>
    <row r="67" spans="1:60" outlineLevel="1" x14ac:dyDescent="0.2">
      <c r="A67" s="157"/>
      <c r="B67" s="162"/>
      <c r="C67" s="191" t="s">
        <v>168</v>
      </c>
      <c r="D67" s="165"/>
      <c r="E67" s="168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2"/>
      <c r="U67" s="171"/>
      <c r="V67" s="156"/>
      <c r="W67" s="156"/>
      <c r="X67" s="156"/>
      <c r="Y67" s="156"/>
      <c r="Z67" s="156"/>
      <c r="AA67" s="156"/>
      <c r="AB67" s="156"/>
      <c r="AC67" s="156"/>
      <c r="AD67" s="156"/>
      <c r="AE67" s="156" t="s">
        <v>105</v>
      </c>
      <c r="AF67" s="156">
        <v>0</v>
      </c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</row>
    <row r="68" spans="1:60" outlineLevel="1" x14ac:dyDescent="0.2">
      <c r="A68" s="157"/>
      <c r="B68" s="162"/>
      <c r="C68" s="191" t="s">
        <v>169</v>
      </c>
      <c r="D68" s="165"/>
      <c r="E68" s="168">
        <v>51.0105</v>
      </c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2"/>
      <c r="U68" s="171"/>
      <c r="V68" s="156"/>
      <c r="W68" s="156"/>
      <c r="X68" s="156"/>
      <c r="Y68" s="156"/>
      <c r="Z68" s="156"/>
      <c r="AA68" s="156"/>
      <c r="AB68" s="156"/>
      <c r="AC68" s="156"/>
      <c r="AD68" s="156"/>
      <c r="AE68" s="156" t="s">
        <v>105</v>
      </c>
      <c r="AF68" s="156">
        <v>0</v>
      </c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</row>
    <row r="69" spans="1:60" x14ac:dyDescent="0.2">
      <c r="A69" s="158" t="s">
        <v>98</v>
      </c>
      <c r="B69" s="163" t="s">
        <v>67</v>
      </c>
      <c r="C69" s="192" t="s">
        <v>68</v>
      </c>
      <c r="D69" s="166"/>
      <c r="E69" s="169"/>
      <c r="F69" s="173"/>
      <c r="G69" s="173"/>
      <c r="H69" s="173"/>
      <c r="I69" s="173">
        <f>SUM(I70:I75)</f>
        <v>0</v>
      </c>
      <c r="J69" s="173"/>
      <c r="K69" s="173">
        <f>SUM(K70:K75)</f>
        <v>22179.059999999998</v>
      </c>
      <c r="L69" s="173"/>
      <c r="M69" s="173">
        <f>SUM(M70:M75)</f>
        <v>0</v>
      </c>
      <c r="N69" s="173"/>
      <c r="O69" s="173">
        <f>SUM(O70:O75)</f>
        <v>0</v>
      </c>
      <c r="P69" s="173"/>
      <c r="Q69" s="173">
        <f>SUM(Q70:Q75)</f>
        <v>0</v>
      </c>
      <c r="R69" s="173"/>
      <c r="S69" s="173"/>
      <c r="T69" s="174"/>
      <c r="U69" s="173">
        <f>SUM(U70:U75)</f>
        <v>0</v>
      </c>
      <c r="AE69" t="s">
        <v>99</v>
      </c>
    </row>
    <row r="70" spans="1:60" ht="22.5" outlineLevel="1" x14ac:dyDescent="0.2">
      <c r="A70" s="157">
        <v>20</v>
      </c>
      <c r="B70" s="162" t="s">
        <v>170</v>
      </c>
      <c r="C70" s="190" t="s">
        <v>171</v>
      </c>
      <c r="D70" s="164" t="s">
        <v>172</v>
      </c>
      <c r="E70" s="167">
        <v>8</v>
      </c>
      <c r="F70" s="171"/>
      <c r="G70" s="171"/>
      <c r="H70" s="171">
        <v>0</v>
      </c>
      <c r="I70" s="171">
        <f>ROUND(E70*H70,2)</f>
        <v>0</v>
      </c>
      <c r="J70" s="171">
        <v>220</v>
      </c>
      <c r="K70" s="171">
        <f>ROUND(E70*J70,2)</f>
        <v>1760</v>
      </c>
      <c r="L70" s="171">
        <v>15</v>
      </c>
      <c r="M70" s="171">
        <f>G70*(1+L70/100)</f>
        <v>0</v>
      </c>
      <c r="N70" s="171">
        <v>0</v>
      </c>
      <c r="O70" s="171">
        <f>ROUND(E70*N70,2)</f>
        <v>0</v>
      </c>
      <c r="P70" s="171">
        <v>0</v>
      </c>
      <c r="Q70" s="171">
        <f>ROUND(E70*P70,2)</f>
        <v>0</v>
      </c>
      <c r="R70" s="171"/>
      <c r="S70" s="171"/>
      <c r="T70" s="172">
        <v>0</v>
      </c>
      <c r="U70" s="171">
        <f>ROUND(E70*T70,2)</f>
        <v>0</v>
      </c>
      <c r="V70" s="156"/>
      <c r="W70" s="156"/>
      <c r="X70" s="156"/>
      <c r="Y70" s="156"/>
      <c r="Z70" s="156"/>
      <c r="AA70" s="156"/>
      <c r="AB70" s="156"/>
      <c r="AC70" s="156"/>
      <c r="AD70" s="156"/>
      <c r="AE70" s="156" t="s">
        <v>103</v>
      </c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</row>
    <row r="71" spans="1:60" outlineLevel="1" x14ac:dyDescent="0.2">
      <c r="A71" s="157"/>
      <c r="B71" s="162"/>
      <c r="C71" s="191" t="s">
        <v>173</v>
      </c>
      <c r="D71" s="165"/>
      <c r="E71" s="168">
        <v>8</v>
      </c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2"/>
      <c r="U71" s="171"/>
      <c r="V71" s="156"/>
      <c r="W71" s="156"/>
      <c r="X71" s="156"/>
      <c r="Y71" s="156"/>
      <c r="Z71" s="156"/>
      <c r="AA71" s="156"/>
      <c r="AB71" s="156"/>
      <c r="AC71" s="156"/>
      <c r="AD71" s="156"/>
      <c r="AE71" s="156" t="s">
        <v>105</v>
      </c>
      <c r="AF71" s="156">
        <v>0</v>
      </c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</row>
    <row r="72" spans="1:60" outlineLevel="1" x14ac:dyDescent="0.2">
      <c r="A72" s="157">
        <v>21</v>
      </c>
      <c r="B72" s="162" t="s">
        <v>174</v>
      </c>
      <c r="C72" s="190" t="s">
        <v>175</v>
      </c>
      <c r="D72" s="164" t="s">
        <v>102</v>
      </c>
      <c r="E72" s="167">
        <v>51.0105</v>
      </c>
      <c r="F72" s="171"/>
      <c r="G72" s="171"/>
      <c r="H72" s="171">
        <v>0</v>
      </c>
      <c r="I72" s="171">
        <f>ROUND(E72*H72,2)</f>
        <v>0</v>
      </c>
      <c r="J72" s="171">
        <v>147</v>
      </c>
      <c r="K72" s="171">
        <f>ROUND(E72*J72,2)</f>
        <v>7498.54</v>
      </c>
      <c r="L72" s="171">
        <v>15</v>
      </c>
      <c r="M72" s="171">
        <f>G72*(1+L72/100)</f>
        <v>0</v>
      </c>
      <c r="N72" s="171">
        <v>0</v>
      </c>
      <c r="O72" s="171">
        <f>ROUND(E72*N72,2)</f>
        <v>0</v>
      </c>
      <c r="P72" s="171">
        <v>0</v>
      </c>
      <c r="Q72" s="171">
        <f>ROUND(E72*P72,2)</f>
        <v>0</v>
      </c>
      <c r="R72" s="171"/>
      <c r="S72" s="171"/>
      <c r="T72" s="172">
        <v>0</v>
      </c>
      <c r="U72" s="171">
        <f>ROUND(E72*T72,2)</f>
        <v>0</v>
      </c>
      <c r="V72" s="156"/>
      <c r="W72" s="156"/>
      <c r="X72" s="156"/>
      <c r="Y72" s="156"/>
      <c r="Z72" s="156"/>
      <c r="AA72" s="156"/>
      <c r="AB72" s="156"/>
      <c r="AC72" s="156"/>
      <c r="AD72" s="156"/>
      <c r="AE72" s="156" t="s">
        <v>103</v>
      </c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</row>
    <row r="73" spans="1:60" ht="22.5" outlineLevel="1" x14ac:dyDescent="0.2">
      <c r="A73" s="157">
        <v>22</v>
      </c>
      <c r="B73" s="162" t="s">
        <v>176</v>
      </c>
      <c r="C73" s="190" t="s">
        <v>177</v>
      </c>
      <c r="D73" s="164" t="s">
        <v>178</v>
      </c>
      <c r="E73" s="167">
        <v>255.05250000000001</v>
      </c>
      <c r="F73" s="171"/>
      <c r="G73" s="171"/>
      <c r="H73" s="171">
        <v>0</v>
      </c>
      <c r="I73" s="171">
        <f>ROUND(E73*H73,2)</f>
        <v>0</v>
      </c>
      <c r="J73" s="171">
        <v>49.5</v>
      </c>
      <c r="K73" s="171">
        <f>ROUND(E73*J73,2)</f>
        <v>12625.1</v>
      </c>
      <c r="L73" s="171">
        <v>15</v>
      </c>
      <c r="M73" s="171">
        <f>G73*(1+L73/100)</f>
        <v>0</v>
      </c>
      <c r="N73" s="171">
        <v>0</v>
      </c>
      <c r="O73" s="171">
        <f>ROUND(E73*N73,2)</f>
        <v>0</v>
      </c>
      <c r="P73" s="171">
        <v>0</v>
      </c>
      <c r="Q73" s="171">
        <f>ROUND(E73*P73,2)</f>
        <v>0</v>
      </c>
      <c r="R73" s="171"/>
      <c r="S73" s="171"/>
      <c r="T73" s="172">
        <v>0</v>
      </c>
      <c r="U73" s="171">
        <f>ROUND(E73*T73,2)</f>
        <v>0</v>
      </c>
      <c r="V73" s="156"/>
      <c r="W73" s="156"/>
      <c r="X73" s="156"/>
      <c r="Y73" s="156"/>
      <c r="Z73" s="156"/>
      <c r="AA73" s="156"/>
      <c r="AB73" s="156"/>
      <c r="AC73" s="156"/>
      <c r="AD73" s="156"/>
      <c r="AE73" s="156" t="s">
        <v>103</v>
      </c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</row>
    <row r="74" spans="1:60" outlineLevel="1" x14ac:dyDescent="0.2">
      <c r="A74" s="157"/>
      <c r="B74" s="162"/>
      <c r="C74" s="191" t="s">
        <v>179</v>
      </c>
      <c r="D74" s="165"/>
      <c r="E74" s="168">
        <v>255.05250000000001</v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2"/>
      <c r="U74" s="171"/>
      <c r="V74" s="156"/>
      <c r="W74" s="156"/>
      <c r="X74" s="156"/>
      <c r="Y74" s="156"/>
      <c r="Z74" s="156"/>
      <c r="AA74" s="156"/>
      <c r="AB74" s="156"/>
      <c r="AC74" s="156"/>
      <c r="AD74" s="156"/>
      <c r="AE74" s="156" t="s">
        <v>105</v>
      </c>
      <c r="AF74" s="156">
        <v>0</v>
      </c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</row>
    <row r="75" spans="1:60" outlineLevel="1" x14ac:dyDescent="0.2">
      <c r="A75" s="157">
        <v>23</v>
      </c>
      <c r="B75" s="162" t="s">
        <v>180</v>
      </c>
      <c r="C75" s="190" t="s">
        <v>181</v>
      </c>
      <c r="D75" s="164" t="s">
        <v>0</v>
      </c>
      <c r="E75" s="167">
        <v>218.83</v>
      </c>
      <c r="F75" s="171"/>
      <c r="G75" s="171"/>
      <c r="H75" s="171">
        <v>0</v>
      </c>
      <c r="I75" s="171">
        <f>ROUND(E75*H75,2)</f>
        <v>0</v>
      </c>
      <c r="J75" s="171">
        <v>1.35</v>
      </c>
      <c r="K75" s="171">
        <f>ROUND(E75*J75,2)</f>
        <v>295.42</v>
      </c>
      <c r="L75" s="171">
        <v>15</v>
      </c>
      <c r="M75" s="171">
        <f>G75*(1+L75/100)</f>
        <v>0</v>
      </c>
      <c r="N75" s="171">
        <v>0</v>
      </c>
      <c r="O75" s="171">
        <f>ROUND(E75*N75,2)</f>
        <v>0</v>
      </c>
      <c r="P75" s="171">
        <v>0</v>
      </c>
      <c r="Q75" s="171">
        <f>ROUND(E75*P75,2)</f>
        <v>0</v>
      </c>
      <c r="R75" s="171"/>
      <c r="S75" s="171"/>
      <c r="T75" s="172">
        <v>0</v>
      </c>
      <c r="U75" s="171">
        <f>ROUND(E75*T75,2)</f>
        <v>0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 t="s">
        <v>103</v>
      </c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</row>
    <row r="76" spans="1:60" x14ac:dyDescent="0.2">
      <c r="A76" s="158" t="s">
        <v>98</v>
      </c>
      <c r="B76" s="163" t="s">
        <v>69</v>
      </c>
      <c r="C76" s="192" t="s">
        <v>70</v>
      </c>
      <c r="D76" s="166"/>
      <c r="E76" s="169"/>
      <c r="F76" s="173"/>
      <c r="G76" s="173"/>
      <c r="H76" s="173"/>
      <c r="I76" s="173">
        <f>SUM(I77:I88)</f>
        <v>1141.45</v>
      </c>
      <c r="J76" s="173"/>
      <c r="K76" s="173">
        <f>SUM(K77:K88)</f>
        <v>9217.36</v>
      </c>
      <c r="L76" s="173"/>
      <c r="M76" s="173">
        <f>SUM(M77:M88)</f>
        <v>0</v>
      </c>
      <c r="N76" s="173"/>
      <c r="O76" s="173">
        <f>SUM(O77:O88)</f>
        <v>0.05</v>
      </c>
      <c r="P76" s="173"/>
      <c r="Q76" s="173">
        <f>SUM(Q77:Q88)</f>
        <v>0</v>
      </c>
      <c r="R76" s="173"/>
      <c r="S76" s="173"/>
      <c r="T76" s="174"/>
      <c r="U76" s="173">
        <f>SUM(U77:U88)</f>
        <v>30.44</v>
      </c>
      <c r="AE76" t="s">
        <v>99</v>
      </c>
    </row>
    <row r="77" spans="1:60" ht="22.5" outlineLevel="1" x14ac:dyDescent="0.2">
      <c r="A77" s="157">
        <v>24</v>
      </c>
      <c r="B77" s="162" t="s">
        <v>182</v>
      </c>
      <c r="C77" s="190" t="s">
        <v>183</v>
      </c>
      <c r="D77" s="164" t="s">
        <v>102</v>
      </c>
      <c r="E77" s="167">
        <v>51.0105</v>
      </c>
      <c r="F77" s="171"/>
      <c r="G77" s="171"/>
      <c r="H77" s="171">
        <v>12.86</v>
      </c>
      <c r="I77" s="171">
        <f>ROUND(E77*H77,2)</f>
        <v>656</v>
      </c>
      <c r="J77" s="171">
        <v>40.74</v>
      </c>
      <c r="K77" s="171">
        <f>ROUND(E77*J77,2)</f>
        <v>2078.17</v>
      </c>
      <c r="L77" s="171">
        <v>15</v>
      </c>
      <c r="M77" s="171">
        <f>G77*(1+L77/100)</f>
        <v>0</v>
      </c>
      <c r="N77" s="171">
        <v>3.2000000000000003E-4</v>
      </c>
      <c r="O77" s="171">
        <f>ROUND(E77*N77,2)</f>
        <v>0.02</v>
      </c>
      <c r="P77" s="171">
        <v>0</v>
      </c>
      <c r="Q77" s="171">
        <f>ROUND(E77*P77,2)</f>
        <v>0</v>
      </c>
      <c r="R77" s="171"/>
      <c r="S77" s="171"/>
      <c r="T77" s="172">
        <v>0.13439999999999999</v>
      </c>
      <c r="U77" s="171">
        <f>ROUND(E77*T77,2)</f>
        <v>6.86</v>
      </c>
      <c r="V77" s="156"/>
      <c r="W77" s="156"/>
      <c r="X77" s="156"/>
      <c r="Y77" s="156"/>
      <c r="Z77" s="156"/>
      <c r="AA77" s="156"/>
      <c r="AB77" s="156"/>
      <c r="AC77" s="156"/>
      <c r="AD77" s="156"/>
      <c r="AE77" s="156" t="s">
        <v>103</v>
      </c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</row>
    <row r="78" spans="1:60" outlineLevel="1" x14ac:dyDescent="0.2">
      <c r="A78" s="157"/>
      <c r="B78" s="162"/>
      <c r="C78" s="191" t="s">
        <v>184</v>
      </c>
      <c r="D78" s="165"/>
      <c r="E78" s="168">
        <v>51.0105</v>
      </c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2"/>
      <c r="U78" s="171"/>
      <c r="V78" s="156"/>
      <c r="W78" s="156"/>
      <c r="X78" s="156"/>
      <c r="Y78" s="156"/>
      <c r="Z78" s="156"/>
      <c r="AA78" s="156"/>
      <c r="AB78" s="156"/>
      <c r="AC78" s="156"/>
      <c r="AD78" s="156"/>
      <c r="AE78" s="156" t="s">
        <v>105</v>
      </c>
      <c r="AF78" s="156">
        <v>0</v>
      </c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</row>
    <row r="79" spans="1:60" outlineLevel="1" x14ac:dyDescent="0.2">
      <c r="A79" s="157">
        <v>25</v>
      </c>
      <c r="B79" s="162" t="s">
        <v>185</v>
      </c>
      <c r="C79" s="190" t="s">
        <v>186</v>
      </c>
      <c r="D79" s="164" t="s">
        <v>102</v>
      </c>
      <c r="E79" s="167">
        <v>137.13399999999999</v>
      </c>
      <c r="F79" s="171"/>
      <c r="G79" s="171"/>
      <c r="H79" s="171">
        <v>0.08</v>
      </c>
      <c r="I79" s="171">
        <f>ROUND(E79*H79,2)</f>
        <v>10.97</v>
      </c>
      <c r="J79" s="171">
        <v>21.220000000000002</v>
      </c>
      <c r="K79" s="171">
        <f>ROUND(E79*J79,2)</f>
        <v>2909.98</v>
      </c>
      <c r="L79" s="171">
        <v>15</v>
      </c>
      <c r="M79" s="171">
        <f>G79*(1+L79/100)</f>
        <v>0</v>
      </c>
      <c r="N79" s="171">
        <v>0</v>
      </c>
      <c r="O79" s="171">
        <f>ROUND(E79*N79,2)</f>
        <v>0</v>
      </c>
      <c r="P79" s="171">
        <v>0</v>
      </c>
      <c r="Q79" s="171">
        <f>ROUND(E79*P79,2)</f>
        <v>0</v>
      </c>
      <c r="R79" s="171"/>
      <c r="S79" s="171"/>
      <c r="T79" s="172">
        <v>6.9989999999999997E-2</v>
      </c>
      <c r="U79" s="171">
        <f>ROUND(E79*T79,2)</f>
        <v>9.6</v>
      </c>
      <c r="V79" s="156"/>
      <c r="W79" s="156"/>
      <c r="X79" s="156"/>
      <c r="Y79" s="156"/>
      <c r="Z79" s="156"/>
      <c r="AA79" s="156"/>
      <c r="AB79" s="156"/>
      <c r="AC79" s="156"/>
      <c r="AD79" s="156"/>
      <c r="AE79" s="156" t="s">
        <v>164</v>
      </c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</row>
    <row r="80" spans="1:60" outlineLevel="1" x14ac:dyDescent="0.2">
      <c r="A80" s="157"/>
      <c r="B80" s="162"/>
      <c r="C80" s="191" t="s">
        <v>117</v>
      </c>
      <c r="D80" s="165"/>
      <c r="E80" s="168">
        <v>34.823999999999998</v>
      </c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2"/>
      <c r="U80" s="171"/>
      <c r="V80" s="156"/>
      <c r="W80" s="156"/>
      <c r="X80" s="156"/>
      <c r="Y80" s="156"/>
      <c r="Z80" s="156"/>
      <c r="AA80" s="156"/>
      <c r="AB80" s="156"/>
      <c r="AC80" s="156"/>
      <c r="AD80" s="156"/>
      <c r="AE80" s="156" t="s">
        <v>105</v>
      </c>
      <c r="AF80" s="156">
        <v>0</v>
      </c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</row>
    <row r="81" spans="1:60" outlineLevel="1" x14ac:dyDescent="0.2">
      <c r="A81" s="157"/>
      <c r="B81" s="162"/>
      <c r="C81" s="191" t="s">
        <v>118</v>
      </c>
      <c r="D81" s="165"/>
      <c r="E81" s="168">
        <v>42.366</v>
      </c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2"/>
      <c r="U81" s="171"/>
      <c r="V81" s="156"/>
      <c r="W81" s="156"/>
      <c r="X81" s="156"/>
      <c r="Y81" s="156"/>
      <c r="Z81" s="156"/>
      <c r="AA81" s="156"/>
      <c r="AB81" s="156"/>
      <c r="AC81" s="156"/>
      <c r="AD81" s="156"/>
      <c r="AE81" s="156" t="s">
        <v>105</v>
      </c>
      <c r="AF81" s="156">
        <v>0</v>
      </c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</row>
    <row r="82" spans="1:60" outlineLevel="1" x14ac:dyDescent="0.2">
      <c r="A82" s="157"/>
      <c r="B82" s="162"/>
      <c r="C82" s="191" t="s">
        <v>119</v>
      </c>
      <c r="D82" s="165"/>
      <c r="E82" s="168">
        <v>35.345999999999997</v>
      </c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2"/>
      <c r="U82" s="171"/>
      <c r="V82" s="156"/>
      <c r="W82" s="156"/>
      <c r="X82" s="156"/>
      <c r="Y82" s="156"/>
      <c r="Z82" s="156"/>
      <c r="AA82" s="156"/>
      <c r="AB82" s="156"/>
      <c r="AC82" s="156"/>
      <c r="AD82" s="156"/>
      <c r="AE82" s="156" t="s">
        <v>105</v>
      </c>
      <c r="AF82" s="156">
        <v>0</v>
      </c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</row>
    <row r="83" spans="1:60" outlineLevel="1" x14ac:dyDescent="0.2">
      <c r="A83" s="157"/>
      <c r="B83" s="162"/>
      <c r="C83" s="191" t="s">
        <v>120</v>
      </c>
      <c r="D83" s="165"/>
      <c r="E83" s="168">
        <v>24.597999999999999</v>
      </c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2"/>
      <c r="U83" s="171"/>
      <c r="V83" s="156"/>
      <c r="W83" s="156"/>
      <c r="X83" s="156"/>
      <c r="Y83" s="156"/>
      <c r="Z83" s="156"/>
      <c r="AA83" s="156"/>
      <c r="AB83" s="156"/>
      <c r="AC83" s="156"/>
      <c r="AD83" s="156"/>
      <c r="AE83" s="156" t="s">
        <v>105</v>
      </c>
      <c r="AF83" s="156">
        <v>0</v>
      </c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</row>
    <row r="84" spans="1:60" outlineLevel="1" x14ac:dyDescent="0.2">
      <c r="A84" s="157">
        <v>26</v>
      </c>
      <c r="B84" s="162" t="s">
        <v>187</v>
      </c>
      <c r="C84" s="190" t="s">
        <v>188</v>
      </c>
      <c r="D84" s="164" t="s">
        <v>102</v>
      </c>
      <c r="E84" s="167">
        <v>137.13399999999999</v>
      </c>
      <c r="F84" s="171"/>
      <c r="G84" s="171"/>
      <c r="H84" s="171">
        <v>3.46</v>
      </c>
      <c r="I84" s="171">
        <f>ROUND(E84*H84,2)</f>
        <v>474.48</v>
      </c>
      <c r="J84" s="171">
        <v>30.839999999999996</v>
      </c>
      <c r="K84" s="171">
        <f>ROUND(E84*J84,2)</f>
        <v>4229.21</v>
      </c>
      <c r="L84" s="171">
        <v>15</v>
      </c>
      <c r="M84" s="171">
        <f>G84*(1+L84/100)</f>
        <v>0</v>
      </c>
      <c r="N84" s="171">
        <v>2.1000000000000001E-4</v>
      </c>
      <c r="O84" s="171">
        <f>ROUND(E84*N84,2)</f>
        <v>0.03</v>
      </c>
      <c r="P84" s="171">
        <v>0</v>
      </c>
      <c r="Q84" s="171">
        <f>ROUND(E84*P84,2)</f>
        <v>0</v>
      </c>
      <c r="R84" s="171"/>
      <c r="S84" s="171"/>
      <c r="T84" s="172">
        <v>0.10191</v>
      </c>
      <c r="U84" s="171">
        <f>ROUND(E84*T84,2)</f>
        <v>13.98</v>
      </c>
      <c r="V84" s="156"/>
      <c r="W84" s="156"/>
      <c r="X84" s="156"/>
      <c r="Y84" s="156"/>
      <c r="Z84" s="156"/>
      <c r="AA84" s="156"/>
      <c r="AB84" s="156"/>
      <c r="AC84" s="156"/>
      <c r="AD84" s="156"/>
      <c r="AE84" s="156" t="s">
        <v>103</v>
      </c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</row>
    <row r="85" spans="1:60" outlineLevel="1" x14ac:dyDescent="0.2">
      <c r="A85" s="157"/>
      <c r="B85" s="162"/>
      <c r="C85" s="191" t="s">
        <v>117</v>
      </c>
      <c r="D85" s="165"/>
      <c r="E85" s="168">
        <v>34.823999999999998</v>
      </c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2"/>
      <c r="U85" s="171"/>
      <c r="V85" s="156"/>
      <c r="W85" s="156"/>
      <c r="X85" s="156"/>
      <c r="Y85" s="156"/>
      <c r="Z85" s="156"/>
      <c r="AA85" s="156"/>
      <c r="AB85" s="156"/>
      <c r="AC85" s="156"/>
      <c r="AD85" s="156"/>
      <c r="AE85" s="156" t="s">
        <v>105</v>
      </c>
      <c r="AF85" s="156">
        <v>0</v>
      </c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</row>
    <row r="86" spans="1:60" outlineLevel="1" x14ac:dyDescent="0.2">
      <c r="A86" s="157"/>
      <c r="B86" s="162"/>
      <c r="C86" s="191" t="s">
        <v>118</v>
      </c>
      <c r="D86" s="165"/>
      <c r="E86" s="168">
        <v>42.366</v>
      </c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2"/>
      <c r="U86" s="171"/>
      <c r="V86" s="156"/>
      <c r="W86" s="156"/>
      <c r="X86" s="156"/>
      <c r="Y86" s="156"/>
      <c r="Z86" s="156"/>
      <c r="AA86" s="156"/>
      <c r="AB86" s="156"/>
      <c r="AC86" s="156"/>
      <c r="AD86" s="156"/>
      <c r="AE86" s="156" t="s">
        <v>105</v>
      </c>
      <c r="AF86" s="156">
        <v>0</v>
      </c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</row>
    <row r="87" spans="1:60" outlineLevel="1" x14ac:dyDescent="0.2">
      <c r="A87" s="157"/>
      <c r="B87" s="162"/>
      <c r="C87" s="191" t="s">
        <v>119</v>
      </c>
      <c r="D87" s="165"/>
      <c r="E87" s="168">
        <v>35.345999999999997</v>
      </c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2"/>
      <c r="U87" s="171"/>
      <c r="V87" s="156"/>
      <c r="W87" s="156"/>
      <c r="X87" s="156"/>
      <c r="Y87" s="156"/>
      <c r="Z87" s="156"/>
      <c r="AA87" s="156"/>
      <c r="AB87" s="156"/>
      <c r="AC87" s="156"/>
      <c r="AD87" s="156"/>
      <c r="AE87" s="156" t="s">
        <v>105</v>
      </c>
      <c r="AF87" s="156">
        <v>0</v>
      </c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</row>
    <row r="88" spans="1:60" outlineLevel="1" x14ac:dyDescent="0.2">
      <c r="A88" s="184"/>
      <c r="B88" s="185"/>
      <c r="C88" s="193" t="s">
        <v>120</v>
      </c>
      <c r="D88" s="186"/>
      <c r="E88" s="187">
        <v>24.597999999999999</v>
      </c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9"/>
      <c r="U88" s="188"/>
      <c r="V88" s="156"/>
      <c r="W88" s="156"/>
      <c r="X88" s="156"/>
      <c r="Y88" s="156"/>
      <c r="Z88" s="156"/>
      <c r="AA88" s="156"/>
      <c r="AB88" s="156"/>
      <c r="AC88" s="156"/>
      <c r="AD88" s="156"/>
      <c r="AE88" s="156" t="s">
        <v>105</v>
      </c>
      <c r="AF88" s="156">
        <v>0</v>
      </c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</row>
    <row r="89" spans="1:60" x14ac:dyDescent="0.2">
      <c r="A89" s="158" t="s">
        <v>98</v>
      </c>
      <c r="B89" s="163">
        <v>1</v>
      </c>
      <c r="C89" s="192" t="s">
        <v>191</v>
      </c>
      <c r="D89" s="166"/>
      <c r="E89" s="169"/>
      <c r="F89" s="173"/>
      <c r="G89" s="17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C89">
        <v>15</v>
      </c>
      <c r="AD89">
        <v>21</v>
      </c>
    </row>
    <row r="90" spans="1:60" x14ac:dyDescent="0.2">
      <c r="A90" s="157">
        <v>27</v>
      </c>
      <c r="B90" s="245"/>
      <c r="C90" s="269" t="s">
        <v>192</v>
      </c>
      <c r="D90" s="250" t="s">
        <v>102</v>
      </c>
      <c r="E90" s="251">
        <v>4.2847999999999997</v>
      </c>
      <c r="F90" s="259"/>
      <c r="G90" s="252"/>
      <c r="AE90" t="s">
        <v>189</v>
      </c>
    </row>
    <row r="91" spans="1:60" x14ac:dyDescent="0.2">
      <c r="A91" s="157"/>
      <c r="B91" s="246"/>
      <c r="C91" s="248" t="s">
        <v>196</v>
      </c>
      <c r="D91" s="253"/>
      <c r="E91" s="196">
        <v>4.2847999999999997</v>
      </c>
      <c r="F91" s="260"/>
      <c r="G91" s="254"/>
    </row>
    <row r="92" spans="1:60" x14ac:dyDescent="0.2">
      <c r="A92" s="157">
        <v>28</v>
      </c>
      <c r="B92" s="246"/>
      <c r="C92" s="269" t="s">
        <v>193</v>
      </c>
      <c r="D92" s="253" t="s">
        <v>102</v>
      </c>
      <c r="E92" s="255">
        <f>SUM(E93:E94)</f>
        <v>2.6244000000000001</v>
      </c>
      <c r="F92" s="260"/>
      <c r="G92" s="254"/>
    </row>
    <row r="93" spans="1:60" x14ac:dyDescent="0.2">
      <c r="A93" s="157"/>
      <c r="B93" s="246"/>
      <c r="C93" s="248" t="s">
        <v>194</v>
      </c>
      <c r="D93" s="256"/>
      <c r="E93" s="258">
        <v>1.05</v>
      </c>
      <c r="F93" s="260"/>
      <c r="G93" s="254"/>
    </row>
    <row r="94" spans="1:60" x14ac:dyDescent="0.2">
      <c r="A94" s="157"/>
      <c r="B94" s="246"/>
      <c r="C94" s="249" t="s">
        <v>195</v>
      </c>
      <c r="D94" s="256"/>
      <c r="E94" s="258">
        <v>1.5744</v>
      </c>
      <c r="F94" s="260"/>
      <c r="G94" s="254"/>
    </row>
    <row r="95" spans="1:60" x14ac:dyDescent="0.2">
      <c r="A95" s="157">
        <v>29</v>
      </c>
      <c r="B95" s="246"/>
      <c r="C95" s="100" t="s">
        <v>197</v>
      </c>
      <c r="D95" s="267" t="s">
        <v>132</v>
      </c>
      <c r="E95" s="268">
        <v>2.4</v>
      </c>
      <c r="F95" s="260"/>
      <c r="G95" s="260"/>
    </row>
    <row r="96" spans="1:60" x14ac:dyDescent="0.2">
      <c r="A96" s="262" t="s">
        <v>98</v>
      </c>
      <c r="B96" s="262">
        <v>2</v>
      </c>
      <c r="C96" s="263" t="s">
        <v>199</v>
      </c>
      <c r="D96" s="264"/>
      <c r="E96" s="265"/>
      <c r="F96" s="266"/>
      <c r="G96" s="266"/>
    </row>
    <row r="97" spans="1:7" x14ac:dyDescent="0.2">
      <c r="A97" s="279">
        <v>30</v>
      </c>
      <c r="B97" s="245"/>
      <c r="C97" s="270" t="s">
        <v>200</v>
      </c>
      <c r="D97" s="271" t="s">
        <v>201</v>
      </c>
      <c r="E97" s="272">
        <v>2</v>
      </c>
      <c r="F97" s="259"/>
      <c r="G97" s="252"/>
    </row>
    <row r="98" spans="1:7" x14ac:dyDescent="0.2">
      <c r="A98" s="280">
        <v>31</v>
      </c>
      <c r="B98" s="246"/>
      <c r="C98" s="273" t="s">
        <v>202</v>
      </c>
      <c r="D98" s="274" t="s">
        <v>201</v>
      </c>
      <c r="E98" s="275">
        <v>2</v>
      </c>
      <c r="F98" s="260"/>
      <c r="G98" s="254"/>
    </row>
    <row r="99" spans="1:7" x14ac:dyDescent="0.2">
      <c r="A99" s="280">
        <v>32</v>
      </c>
      <c r="B99" s="246"/>
      <c r="C99" s="273" t="s">
        <v>203</v>
      </c>
      <c r="D99" s="274" t="s">
        <v>201</v>
      </c>
      <c r="E99" s="275">
        <v>2</v>
      </c>
      <c r="F99" s="260"/>
      <c r="G99" s="254"/>
    </row>
    <row r="100" spans="1:7" x14ac:dyDescent="0.2">
      <c r="A100" s="280">
        <v>33</v>
      </c>
      <c r="B100" s="246"/>
      <c r="C100" s="273" t="s">
        <v>204</v>
      </c>
      <c r="D100" s="274" t="s">
        <v>201</v>
      </c>
      <c r="E100" s="275">
        <v>1</v>
      </c>
      <c r="F100" s="260"/>
      <c r="G100" s="254"/>
    </row>
    <row r="101" spans="1:7" x14ac:dyDescent="0.2">
      <c r="A101" s="281">
        <v>34</v>
      </c>
      <c r="B101" s="247"/>
      <c r="C101" s="276" t="s">
        <v>205</v>
      </c>
      <c r="D101" s="277"/>
      <c r="E101" s="278"/>
      <c r="F101" s="261"/>
      <c r="G101" s="257"/>
    </row>
    <row r="102" spans="1:7" x14ac:dyDescent="0.2">
      <c r="D102" s="144"/>
    </row>
    <row r="103" spans="1:7" x14ac:dyDescent="0.2">
      <c r="D103" s="144"/>
    </row>
    <row r="104" spans="1:7" x14ac:dyDescent="0.2">
      <c r="D104" s="144"/>
    </row>
    <row r="105" spans="1:7" x14ac:dyDescent="0.2">
      <c r="D105" s="144"/>
    </row>
    <row r="106" spans="1:7" x14ac:dyDescent="0.2">
      <c r="D106" s="144"/>
    </row>
    <row r="107" spans="1:7" x14ac:dyDescent="0.2">
      <c r="D107" s="144"/>
    </row>
    <row r="108" spans="1:7" x14ac:dyDescent="0.2">
      <c r="D108" s="144"/>
    </row>
    <row r="109" spans="1:7" x14ac:dyDescent="0.2">
      <c r="D109" s="144"/>
    </row>
    <row r="110" spans="1:7" x14ac:dyDescent="0.2">
      <c r="D110" s="144"/>
    </row>
    <row r="111" spans="1:7" x14ac:dyDescent="0.2">
      <c r="D111" s="144"/>
    </row>
    <row r="112" spans="1:7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marketka</cp:lastModifiedBy>
  <cp:lastPrinted>2014-02-28T09:52:57Z</cp:lastPrinted>
  <dcterms:created xsi:type="dcterms:W3CDTF">2009-04-08T07:15:50Z</dcterms:created>
  <dcterms:modified xsi:type="dcterms:W3CDTF">2016-08-22T15:03:41Z</dcterms:modified>
</cp:coreProperties>
</file>