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0" windowWidth="17400" windowHeight="11640" activeTab="1"/>
  </bookViews>
  <sheets>
    <sheet name="Rekapitulace" sheetId="4" r:id="rId1"/>
    <sheet name="Stavební část" sheetId="7" r:id="rId2"/>
  </sheets>
  <externalReferences>
    <externalReference r:id="rId3"/>
    <externalReference r:id="rId4"/>
  </externalReferences>
  <definedNames>
    <definedName name="AL_obvodový_plášť">'[1]SO 11.1A Výkaz výměr'!#REF!</definedName>
    <definedName name="Izolace_akustické">'[1]SO 11.1A Výkaz výměr'!#REF!</definedName>
    <definedName name="Izolace_proti_vodě">'[1]SO 11.1A Výkaz výměr'!#REF!</definedName>
    <definedName name="j">'[2]SO 51.4 Výkaz výměr'!#REF!</definedName>
    <definedName name="jj">'[2]SO 51.4 Výkaz výměr'!#REF!</definedName>
    <definedName name="jjj">'[2]SO 51.4 Výkaz výměr'!#REF!</definedName>
    <definedName name="jjjjj">'[2]SO 51.4 Výkaz výměr'!#REF!</definedName>
    <definedName name="jjjjjjj">'[2]SO 51.4 Výkaz výměr'!#REF!</definedName>
    <definedName name="kkkkkk">'[2]SO 51.4 Výkaz výměr'!#REF!</definedName>
    <definedName name="Komunikace">'[1]SO 11.1A Výkaz výměr'!#REF!</definedName>
    <definedName name="Konstrukce_klempířské">'[1]SO 11.1A Výkaz výměr'!#REF!</definedName>
    <definedName name="Konstrukce_tesařské">'[2]SO 51.4 Výkaz výměr'!#REF!</definedName>
    <definedName name="Konstrukce_truhlářské">'[1]SO 11.1A Výkaz výměr'!#REF!</definedName>
    <definedName name="Kovové_stavební_doplňkové_konstrukce">'[1]SO 11.1A Výkaz výměr'!#REF!</definedName>
    <definedName name="KSDK">'[2]SO 51.4 Výkaz výměr'!#REF!</definedName>
    <definedName name="Malby__tapety__nátěry__nástřiky">'[1]SO 11.1A Výkaz výměr'!#REF!</definedName>
    <definedName name="Obklady_keramické">'[1]SO 11.1A Výkaz výměr'!#REF!</definedName>
    <definedName name="Ostatní_výrobky">'[2]SO 51.4 Výkaz výměr'!#REF!</definedName>
    <definedName name="Podhl">'[2]SO 51.4 Výkaz výměr'!#REF!</definedName>
    <definedName name="Podhledy">'[1]SO 11.1A Výkaz výměr'!#REF!</definedName>
    <definedName name="REKAPITULACE">'[1]SO 11.1A Výkaz výměr'!#REF!</definedName>
    <definedName name="Sádrokartonové_konstrukce">'[1]SO 11.1A Výkaz výměr'!#REF!</definedName>
    <definedName name="Vodorovné_konstrukce">'[2]SO 51.4 Výkaz výměr'!#REF!</definedName>
    <definedName name="Základy">'[2]SO 51.4 Výkaz výměr'!#REF!</definedName>
    <definedName name="Zemní_práce">'[2]SO 51.4 Výkaz výměr'!#REF!</definedName>
  </definedNames>
  <calcPr calcId="125725"/>
</workbook>
</file>

<file path=xl/calcChain.xml><?xml version="1.0" encoding="utf-8"?>
<calcChain xmlns="http://schemas.openxmlformats.org/spreadsheetml/2006/main">
  <c r="P123" i="7"/>
  <c r="P13"/>
  <c r="N129" l="1"/>
  <c r="O129"/>
  <c r="P128" l="1"/>
  <c r="P127"/>
  <c r="P126"/>
  <c r="P125"/>
  <c r="P124"/>
  <c r="P121"/>
  <c r="P119"/>
  <c r="P117"/>
  <c r="P115"/>
  <c r="P113"/>
  <c r="P111"/>
  <c r="P110"/>
  <c r="P109"/>
  <c r="P108"/>
  <c r="P107"/>
  <c r="P106"/>
  <c r="P105"/>
  <c r="P104"/>
  <c r="P103"/>
  <c r="P102"/>
  <c r="P101"/>
  <c r="P100"/>
  <c r="P99"/>
  <c r="P97"/>
  <c r="P96"/>
  <c r="P94"/>
  <c r="P92"/>
  <c r="P90"/>
  <c r="P89"/>
  <c r="P87"/>
  <c r="P86"/>
  <c r="P84"/>
  <c r="P83"/>
  <c r="P82"/>
  <c r="P80"/>
  <c r="P77"/>
  <c r="P76"/>
  <c r="P75"/>
  <c r="P74"/>
  <c r="P73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7"/>
  <c r="P46"/>
  <c r="P45"/>
  <c r="P44"/>
  <c r="P43"/>
  <c r="P41"/>
  <c r="P39"/>
  <c r="P38"/>
  <c r="P37"/>
  <c r="P36"/>
  <c r="P35"/>
  <c r="P33"/>
  <c r="P32"/>
  <c r="P30"/>
  <c r="P29"/>
  <c r="P27"/>
  <c r="P26"/>
  <c r="P24"/>
  <c r="P22"/>
  <c r="P20"/>
  <c r="P19"/>
  <c r="P18"/>
  <c r="P17"/>
  <c r="P16"/>
  <c r="P15"/>
  <c r="P14"/>
  <c r="P12"/>
  <c r="P11"/>
  <c r="P10"/>
  <c r="P9"/>
  <c r="P129" l="1"/>
  <c r="F5" i="4" s="1"/>
  <c r="K132" i="7"/>
  <c r="F133" l="1"/>
  <c r="K134" s="1"/>
  <c r="F9" i="4" l="1"/>
  <c r="F7"/>
  <c r="F8"/>
  <c r="F6"/>
  <c r="F11" l="1"/>
  <c r="F12" s="1"/>
  <c r="F13" s="1"/>
</calcChain>
</file>

<file path=xl/sharedStrings.xml><?xml version="1.0" encoding="utf-8"?>
<sst xmlns="http://schemas.openxmlformats.org/spreadsheetml/2006/main" count="455" uniqueCount="347">
  <si>
    <t>m.j.</t>
  </si>
  <si>
    <t>Rekapitulace:</t>
  </si>
  <si>
    <t>Stavební část</t>
  </si>
  <si>
    <t>Vytápění</t>
  </si>
  <si>
    <t>Vnitřní plyn</t>
  </si>
  <si>
    <t>ZTI</t>
  </si>
  <si>
    <t>CELKEM bez DPH</t>
  </si>
  <si>
    <t>DPH 15%</t>
  </si>
  <si>
    <t>CELKEM s DPH</t>
  </si>
  <si>
    <t>NOVOSTAVBA RODINNÉHO DOMU Z2-2, TRNKOVÁ ULICE, CHEB</t>
  </si>
  <si>
    <t>Elektroinstalace</t>
  </si>
  <si>
    <t>Investor:</t>
  </si>
  <si>
    <t xml:space="preserve">                                        </t>
  </si>
  <si>
    <t>NABÍDKOVÝ ROZPOČET
 (položkový rozpis)</t>
  </si>
  <si>
    <t>Databáze:</t>
  </si>
  <si>
    <t xml:space="preserve">                                                  </t>
  </si>
  <si>
    <t>Tišteno dne:</t>
  </si>
  <si>
    <t>Nabídka číslo:</t>
  </si>
  <si>
    <t xml:space="preserve">  Stavba:                                       RD KVĚTNÁ                                                                                           </t>
  </si>
  <si>
    <t xml:space="preserve">   001  Stavební část                                                                                       </t>
  </si>
  <si>
    <t>Položka</t>
  </si>
  <si>
    <t>Text</t>
  </si>
  <si>
    <t>Množství</t>
  </si>
  <si>
    <t>Cena</t>
  </si>
  <si>
    <t>Celkem</t>
  </si>
  <si>
    <t>111301111</t>
  </si>
  <si>
    <t xml:space="preserve">Sejmutí drnu tl do 100 mm s přemístěním do 50 m nebo naložením na dopravní prostředek               </t>
  </si>
  <si>
    <t xml:space="preserve">M2   </t>
  </si>
  <si>
    <t>_4E50VEBHJ</t>
  </si>
  <si>
    <t>132101101</t>
  </si>
  <si>
    <t xml:space="preserve">Hloubení rýh šířky do 600 mm v hornině tř. 1 a 2 objemu do 100 m3                                   </t>
  </si>
  <si>
    <t xml:space="preserve">M3   </t>
  </si>
  <si>
    <t>_4E50VFQCK</t>
  </si>
  <si>
    <t>131201101</t>
  </si>
  <si>
    <t xml:space="preserve">Hloubení jam nezapažených v hornině tř. 3 objemu do 100 m3                                          </t>
  </si>
  <si>
    <t>_4E50VHNKZ</t>
  </si>
  <si>
    <t>564851111</t>
  </si>
  <si>
    <t xml:space="preserve">Podklad ze štěrkodrtě ŠD tl 150 mm                                                                  </t>
  </si>
  <si>
    <t>_4E50VK77F</t>
  </si>
  <si>
    <t>274313611</t>
  </si>
  <si>
    <t xml:space="preserve">Základové pásy z betonu tř. C 16/20 XA1                                                             </t>
  </si>
  <si>
    <t>_4E519WFKB</t>
  </si>
  <si>
    <t>275351215</t>
  </si>
  <si>
    <t xml:space="preserve">Zřízení bednění stěn základových patek                                                              </t>
  </si>
  <si>
    <t>_4E41DO1C4</t>
  </si>
  <si>
    <t>275351216</t>
  </si>
  <si>
    <t xml:space="preserve">Odstranění bednění stěn základových patek                                                           </t>
  </si>
  <si>
    <t>_4E41DOBXH</t>
  </si>
  <si>
    <t>272353111</t>
  </si>
  <si>
    <t xml:space="preserve">Bednění kotevních otvorů v základových klenbách průřezu do 0,02 m2 hl 0,5 m                         </t>
  </si>
  <si>
    <t xml:space="preserve">KUS  </t>
  </si>
  <si>
    <t>_4DW1BGMXX</t>
  </si>
  <si>
    <t>452311141</t>
  </si>
  <si>
    <t xml:space="preserve">Podkladní desky z betonu prostého tř. C 16/20 XA1 otevřený výkop, tl.100mm                          </t>
  </si>
  <si>
    <t>_4DW1BHIJ3</t>
  </si>
  <si>
    <t>273351215</t>
  </si>
  <si>
    <t xml:space="preserve">Zřízení bednění stěn základových desek                                                              </t>
  </si>
  <si>
    <t>_4DW1BI7G3</t>
  </si>
  <si>
    <t>273351216</t>
  </si>
  <si>
    <t xml:space="preserve">Odstranění bednění stěn základových desek                                                           </t>
  </si>
  <si>
    <t>_4DW1BIHKM</t>
  </si>
  <si>
    <t>273362021</t>
  </si>
  <si>
    <t xml:space="preserve">Výztuž základových desek svařovanými sítěmi Kari, 8x150x150mm                                       </t>
  </si>
  <si>
    <t>_4DW1BKD2K</t>
  </si>
  <si>
    <t>711141559</t>
  </si>
  <si>
    <t xml:space="preserve">Provedení izolace proti zemní vlhkosti pásy přitavením vodorovné NAIP                               </t>
  </si>
  <si>
    <t>_4DW1BOD2A</t>
  </si>
  <si>
    <t xml:space="preserve">155*2                                                                                               </t>
  </si>
  <si>
    <t>628361090</t>
  </si>
  <si>
    <t xml:space="preserve">pás těžký asfaltovaný Bitagit 40 Al mineral                                                         </t>
  </si>
  <si>
    <t>_4DW1BPCPC</t>
  </si>
  <si>
    <t xml:space="preserve">310*1,1                                                                                             </t>
  </si>
  <si>
    <t>711421131</t>
  </si>
  <si>
    <t xml:space="preserve">Provedení izolace proti tlakové vodě vodorovné za horka nátěrem asfaltovým                          </t>
  </si>
  <si>
    <t>_4DW1BZP43</t>
  </si>
  <si>
    <t>111631490</t>
  </si>
  <si>
    <t xml:space="preserve">LAK ASFALT PENETRAL ALP- M 9 KG A                                                                   </t>
  </si>
  <si>
    <t xml:space="preserve">T    </t>
  </si>
  <si>
    <t>_4DW1C09A3</t>
  </si>
  <si>
    <t xml:space="preserve">(0,3kgm2 * 124m2)/1000                                                                              </t>
  </si>
  <si>
    <t>713131141</t>
  </si>
  <si>
    <t xml:space="preserve">Montáž izolace tepelné stěn a základů lepením celoplošně rohoží, pásů, dílců, desek                 </t>
  </si>
  <si>
    <t>_4E41EB9RN</t>
  </si>
  <si>
    <t>283764220</t>
  </si>
  <si>
    <t xml:space="preserve">deska z extrudovaného polystyrénu BACHL XPS 300 SF 100 mm                                           </t>
  </si>
  <si>
    <t>_4E41ECICQ</t>
  </si>
  <si>
    <t xml:space="preserve">43*1,1                                                                                              </t>
  </si>
  <si>
    <t>713121111</t>
  </si>
  <si>
    <t xml:space="preserve">Montáž izolace tepelné podlah volně kladenými rohožemi, pásy, dílci, deskami 1 vrstva               </t>
  </si>
  <si>
    <t>_4DW1C17UA</t>
  </si>
  <si>
    <t>283758730</t>
  </si>
  <si>
    <t>_4DW1C203M</t>
  </si>
  <si>
    <t xml:space="preserve">124*1,1                                                                                             </t>
  </si>
  <si>
    <t>632441114</t>
  </si>
  <si>
    <t xml:space="preserve">Potěr anhydritový samonivelační tl do 55 mm ze suchých směsí                                        </t>
  </si>
  <si>
    <t>_4DW1C4BKD</t>
  </si>
  <si>
    <t>311238734</t>
  </si>
  <si>
    <t>Zdivo nosné vnější tepelně izolační z cihel broušených HELUZ tl 250 mm U=0,32W/m2K lepené celoplošně</t>
  </si>
  <si>
    <t>_4DW1C5YDL</t>
  </si>
  <si>
    <t>417388162</t>
  </si>
  <si>
    <t xml:space="preserve">Ztužující věnec keramických stropů tl 25 cm pro vnitřní zdi š 25 cm                                 </t>
  </si>
  <si>
    <t xml:space="preserve">M    </t>
  </si>
  <si>
    <t>_4DW1C6FTL</t>
  </si>
  <si>
    <t>317168131</t>
  </si>
  <si>
    <t xml:space="preserve">Překlad keramický vysoký v 23,8 cm dl 125 cm                                                        </t>
  </si>
  <si>
    <t>_4DW1CAFVY</t>
  </si>
  <si>
    <t>342272423</t>
  </si>
  <si>
    <t xml:space="preserve">Příčky tl 125 mm z pórobetonových přesných hladkých příčkovek objemové hmotnosti 500 kg/m3          </t>
  </si>
  <si>
    <t>_4DW1CCCCA</t>
  </si>
  <si>
    <t xml:space="preserve">(4+1,75+3,775+1,1+3,4+4,125)*3m                                                                     </t>
  </si>
  <si>
    <t>342272523</t>
  </si>
  <si>
    <t xml:space="preserve">Příčky tl 150 mm z pórobetonových přesných hladkých příčkovek objemové hmotnosti 500 kg/m3          </t>
  </si>
  <si>
    <t>_4E41F1AG9</t>
  </si>
  <si>
    <t xml:space="preserve">(1,5+3,775)*3m                                                                                      </t>
  </si>
  <si>
    <t>342291121</t>
  </si>
  <si>
    <t xml:space="preserve">Ukotvení příček k cihelným konstrukcím plochými kotvami                                             </t>
  </si>
  <si>
    <t>_4DW1CCWIY</t>
  </si>
  <si>
    <t>317141211</t>
  </si>
  <si>
    <t xml:space="preserve">Překlady ploché z pórobetonu Ytong š 125 mm pro světlost otvoru do 900 mm                           </t>
  </si>
  <si>
    <t>_4DW1CD8SU</t>
  </si>
  <si>
    <t>612142001</t>
  </si>
  <si>
    <t xml:space="preserve">Potažení vnitřních stěn sklovláknitým pletivem vtlačeným do tenkovrstvé hmoty                       </t>
  </si>
  <si>
    <t>_4DW1CDQUM</t>
  </si>
  <si>
    <t>612311131</t>
  </si>
  <si>
    <t xml:space="preserve">Potažení vnitřních stěn vápenným štukem tloušťky do 3 mm                                            </t>
  </si>
  <si>
    <t>_4DW1CEOVY</t>
  </si>
  <si>
    <t>611142001</t>
  </si>
  <si>
    <t xml:space="preserve">Potažení vnitřních stropů sklovláknitým pletivem vtlačeným do tenkovrstvé hmoty                     </t>
  </si>
  <si>
    <t>_4E50VR15W</t>
  </si>
  <si>
    <t xml:space="preserve">98,56-19,57                                                                                         </t>
  </si>
  <si>
    <t>611311131</t>
  </si>
  <si>
    <t xml:space="preserve">Potažení vnitřních rovných stropů vápenným štukem tloušťky do 3 mm                                  </t>
  </si>
  <si>
    <t>_4E50VRPNT</t>
  </si>
  <si>
    <t>612321141</t>
  </si>
  <si>
    <t xml:space="preserve">Vápenocementová omítka štuková dvouvrstvá vnitřních stěn nanášená ručně                             </t>
  </si>
  <si>
    <t>_4DW1CF59R</t>
  </si>
  <si>
    <t>611020001</t>
  </si>
  <si>
    <t xml:space="preserve">O 01 - 1400x1050mm                                                                                  </t>
  </si>
  <si>
    <t xml:space="preserve">     </t>
  </si>
  <si>
    <t>_4DW1CNTX8</t>
  </si>
  <si>
    <t>611020002</t>
  </si>
  <si>
    <t xml:space="preserve">O 02 - 1400x1050mm                                                                                  </t>
  </si>
  <si>
    <t>_4DW1COLBE</t>
  </si>
  <si>
    <t>611020003</t>
  </si>
  <si>
    <t xml:space="preserve">O 03 - 2300x1700mm                                                                                  </t>
  </si>
  <si>
    <t>_4DW1CP6ZB</t>
  </si>
  <si>
    <t>611020004</t>
  </si>
  <si>
    <t xml:space="preserve">O 04 - 2000x2550mm                                                                                  </t>
  </si>
  <si>
    <t>_4DW1CQ2DX</t>
  </si>
  <si>
    <t>611020005</t>
  </si>
  <si>
    <t xml:space="preserve">O 05 - 2000x2550mm                                                                                  </t>
  </si>
  <si>
    <t>_4DW1CQNWO</t>
  </si>
  <si>
    <t>611020006</t>
  </si>
  <si>
    <t xml:space="preserve">O 06 - 1300x2550mm                                                                                  </t>
  </si>
  <si>
    <t>_4DW1CT80A</t>
  </si>
  <si>
    <t>611020007</t>
  </si>
  <si>
    <t xml:space="preserve">O 07 - 650x1050mm                                                                                   </t>
  </si>
  <si>
    <t>_4DW1CU194</t>
  </si>
  <si>
    <t>611020008</t>
  </si>
  <si>
    <t xml:space="preserve">D01 - 900x2100mm                                                                                    </t>
  </si>
  <si>
    <t>_4DW1CVBM2</t>
  </si>
  <si>
    <t>611020009</t>
  </si>
  <si>
    <t xml:space="preserve">D02 - 800x1970mm                                                                                    </t>
  </si>
  <si>
    <t xml:space="preserve">kus  </t>
  </si>
  <si>
    <t>_4DW1CXE9T</t>
  </si>
  <si>
    <t>611020010</t>
  </si>
  <si>
    <t xml:space="preserve">D03 - 800x1970mm                                                                                    </t>
  </si>
  <si>
    <t>_4DW1CY704</t>
  </si>
  <si>
    <t>611020011</t>
  </si>
  <si>
    <t xml:space="preserve">D04 - 800x1970mm                                                                                    </t>
  </si>
  <si>
    <t>_4DW1CYSJY</t>
  </si>
  <si>
    <t>611020012</t>
  </si>
  <si>
    <t xml:space="preserve">D05 - 800x1970mm                                                                                    </t>
  </si>
  <si>
    <t>_4DW1CZF9U</t>
  </si>
  <si>
    <t>611020013</t>
  </si>
  <si>
    <t xml:space="preserve">D06 - 800x1970mm                                                                                    </t>
  </si>
  <si>
    <t>_4DW1D02D5</t>
  </si>
  <si>
    <t>764000001</t>
  </si>
  <si>
    <t xml:space="preserve">K01 - Oplechování vnějšího parapetu, TiZn tl. 0,7mm, 650 x 150 mm                                   </t>
  </si>
  <si>
    <t>_4DW1D232L</t>
  </si>
  <si>
    <t>764000002</t>
  </si>
  <si>
    <t xml:space="preserve">K02 - Oplechování vnějšího parapetu, TiZn tl. 0,7mm, 1400 x 150 mm                                  </t>
  </si>
  <si>
    <t>_4DW1D43P2</t>
  </si>
  <si>
    <t>764000003</t>
  </si>
  <si>
    <t xml:space="preserve">K03 - Oplechování vnějšího parapetu, TiZn tl. 0,7mm, 2300 x 150 mm                                  </t>
  </si>
  <si>
    <t>_4DW1D516E</t>
  </si>
  <si>
    <t>764000004</t>
  </si>
  <si>
    <t xml:space="preserve">K04 - Oplechování atiky, TiZn tl. 0,7mm, rozvinutá šířka 610 mm                                     </t>
  </si>
  <si>
    <t xml:space="preserve">m    </t>
  </si>
  <si>
    <t>_4DW1D5NNX</t>
  </si>
  <si>
    <t>764000005</t>
  </si>
  <si>
    <t xml:space="preserve">K05 - Oplechování atiky, TiZn tl. 0,7mm, rozvinutá šířka 410 mm                                     </t>
  </si>
  <si>
    <t>_4DW1D6D10</t>
  </si>
  <si>
    <t>764000006</t>
  </si>
  <si>
    <t xml:space="preserve">K06 - Oplechování sloupku TZI, TiZn tl. 0,7mm, 2050 x 330 mm                                        </t>
  </si>
  <si>
    <t>_4DW1D779T</t>
  </si>
  <si>
    <t>411133901</t>
  </si>
  <si>
    <t xml:space="preserve">Dodávka + montáž stropních panelů typu Spiroll hmotnosti do 1,5 t budova v do 1                     </t>
  </si>
  <si>
    <t xml:space="preserve">KPL  </t>
  </si>
  <si>
    <t>_4E5006Y4O</t>
  </si>
  <si>
    <t>7 Rpol</t>
  </si>
  <si>
    <t xml:space="preserve">D+M parotěsné folie Fatrapar                                                                        </t>
  </si>
  <si>
    <t xml:space="preserve">m2   </t>
  </si>
  <si>
    <t>_4E500ILBX</t>
  </si>
  <si>
    <t xml:space="preserve">(124+55,7)*1,1                                                                                      </t>
  </si>
  <si>
    <t xml:space="preserve">D+M Spádový klín EPS 100 S Stabil 50-160mm                                                          </t>
  </si>
  <si>
    <t>_4E500JWKR</t>
  </si>
  <si>
    <t xml:space="preserve">D+M EPS 100, tl.120mm                                                                               </t>
  </si>
  <si>
    <t>_4E500L3FV</t>
  </si>
  <si>
    <t xml:space="preserve">D+M Geotextilie filtek 300g/m2                                                                      </t>
  </si>
  <si>
    <t>_4E500LWBV</t>
  </si>
  <si>
    <t xml:space="preserve">D+M Folie hydroizolační DEKPLAN 76, tl.1,5mm                                                        </t>
  </si>
  <si>
    <t>_4E500MNYY</t>
  </si>
  <si>
    <t xml:space="preserve">D+M tepelná izolace EPS tl. 80mm                                                                    </t>
  </si>
  <si>
    <t>_4E500P0K0</t>
  </si>
  <si>
    <t xml:space="preserve">55,7*0,725                                                                                          </t>
  </si>
  <si>
    <t>622511111</t>
  </si>
  <si>
    <t xml:space="preserve">Tenkovrstvá akrylátová mozaiková střednězrnná omítka včetně penetrace vnějších stěn                 </t>
  </si>
  <si>
    <t>_4E60HLRDI</t>
  </si>
  <si>
    <t xml:space="preserve">55,7bm*0,25m                                                                                        </t>
  </si>
  <si>
    <t>622381001</t>
  </si>
  <si>
    <t xml:space="preserve">Tenkovrstvá minerální zrnitá omítka tl. 1,0 mm včetně penetrace vnějších stěn                       </t>
  </si>
  <si>
    <t>_4E60LTGIV</t>
  </si>
  <si>
    <t>622211021</t>
  </si>
  <si>
    <t xml:space="preserve">Montáž zateplení vnějších stěn z polystyrénových desek tl do 120 mm                                 </t>
  </si>
  <si>
    <t>_4E50TN9QF</t>
  </si>
  <si>
    <t>283759390</t>
  </si>
  <si>
    <t xml:space="preserve">deska fasádní polystyrénová EPS 70 F 1000 x 500 x 120 mm                                            </t>
  </si>
  <si>
    <t>_4E50TNQ7S</t>
  </si>
  <si>
    <t xml:space="preserve">176,6470*1,1                                                                                        </t>
  </si>
  <si>
    <t>622252001</t>
  </si>
  <si>
    <t xml:space="preserve">Montáž zakládacích soklových lišt zateplení                                                         </t>
  </si>
  <si>
    <t>_4E50TOQH4</t>
  </si>
  <si>
    <t>590516490</t>
  </si>
  <si>
    <t xml:space="preserve">Zakládací profil Etics LOS 123 0,7/2m                                                               </t>
  </si>
  <si>
    <t>_4E50TOYF8</t>
  </si>
  <si>
    <t xml:space="preserve">57,7*1,1                                                                                            </t>
  </si>
  <si>
    <t>622143003</t>
  </si>
  <si>
    <t xml:space="preserve">Montáž omítkových plastových nebo pozinkovaných rohových profilů s tkaninou                         </t>
  </si>
  <si>
    <t>_4E50TPE7O</t>
  </si>
  <si>
    <t>590514840</t>
  </si>
  <si>
    <t xml:space="preserve">Lišta kombi LKS plast 100x 2,5m                                                                     </t>
  </si>
  <si>
    <t>_4E50TPYMN</t>
  </si>
  <si>
    <t xml:space="preserve">162,1*1,1                                                                                           </t>
  </si>
  <si>
    <t>590514120</t>
  </si>
  <si>
    <t xml:space="preserve">Okenní profil LPE par. PVC s tkan VERTEX 2m                                                         </t>
  </si>
  <si>
    <t>_4E50TR4T3</t>
  </si>
  <si>
    <t xml:space="preserve">13,35*1,1                                                                                           </t>
  </si>
  <si>
    <t xml:space="preserve">Začišť okenní profil s tkan 6mm 2,4m VERTEX                                                         </t>
  </si>
  <si>
    <t>_4E50TRDQ6</t>
  </si>
  <si>
    <t xml:space="preserve">43,38*1,1                                                                                           </t>
  </si>
  <si>
    <t>781413112</t>
  </si>
  <si>
    <t xml:space="preserve">Montáž obkladaček vnitřních pórovinových pravoúhlých do 25 ks/m2 lepených standardním lepidlem      </t>
  </si>
  <si>
    <t>_4E50VNAJ0</t>
  </si>
  <si>
    <t>597612550</t>
  </si>
  <si>
    <t xml:space="preserve">obkladačky keramické RAKO - kuchyně CLASSIC  (barevné) 15 x 15 x 0,6 cm I. j.                       </t>
  </si>
  <si>
    <t>_4E50VNOY4</t>
  </si>
  <si>
    <t xml:space="preserve">39*1,1                                                                                              </t>
  </si>
  <si>
    <t xml:space="preserve">D+M vynilová podlaha                                                                                </t>
  </si>
  <si>
    <t>_4E50VWQOS</t>
  </si>
  <si>
    <t>763131411</t>
  </si>
  <si>
    <t xml:space="preserve">SDK podhled desky 1xA 12,5 bez TI dvouvrstvá spodní kce profil CD+UD                                </t>
  </si>
  <si>
    <t>_4E50VU14J</t>
  </si>
  <si>
    <t>784211123</t>
  </si>
  <si>
    <t xml:space="preserve">Dvojnásobné bílé malby ze směsí za mokra středně otěruvzdorných v místnostech výšky do 5,00 m       </t>
  </si>
  <si>
    <t>_4E50W8IL4</t>
  </si>
  <si>
    <t xml:space="preserve">V01 Teracový parapet 1250x150x35mm, barva šedá, hladký                                              </t>
  </si>
  <si>
    <t>_4E50WCCUQ</t>
  </si>
  <si>
    <t xml:space="preserve">V02 Teracový parapet 2250x150x35mm, barva šedá, hladký                                              </t>
  </si>
  <si>
    <t>_4E50WD8IM</t>
  </si>
  <si>
    <t xml:space="preserve">V03 Teracový parapet 1950x150x35mm, barva šedá, hladký                                              </t>
  </si>
  <si>
    <t>_4E50WDSOA</t>
  </si>
  <si>
    <t xml:space="preserve">V04 Přístřešek nad terasou-kce z oc.silno.rámu Jekl 150x100x5, zastř.polyk.tl.8mm                   </t>
  </si>
  <si>
    <t>_4E50WFP4H</t>
  </si>
  <si>
    <t xml:space="preserve">V05 Zahradní sklad                                                                                  </t>
  </si>
  <si>
    <t>_4E50WGZQ6</t>
  </si>
  <si>
    <t xml:space="preserve">V06 Zahradní vrátka                                                                                 </t>
  </si>
  <si>
    <t>_4E50WHJUP</t>
  </si>
  <si>
    <t xml:space="preserve">V07 Plot z popl.pletiva na ocel.sloup.do patek z prost.betonu 300x300x800mm, v.1500mm               </t>
  </si>
  <si>
    <t xml:space="preserve">bm   </t>
  </si>
  <si>
    <t>_4E50WJ4C9</t>
  </si>
  <si>
    <t xml:space="preserve">V08 Plot z popl.pletiva na ocel.sloup.do patek z prost.betonu 300x300x800mm, v.1800mm               </t>
  </si>
  <si>
    <t>_4E50WJH8U</t>
  </si>
  <si>
    <t>564851113</t>
  </si>
  <si>
    <t xml:space="preserve">Podklad ze štěrkodrtě ŠD tl 170 mm                                                                  </t>
  </si>
  <si>
    <t>_4E50WO81Z</t>
  </si>
  <si>
    <t>596211110</t>
  </si>
  <si>
    <t xml:space="preserve">Kladení zámkové dlažby komunikací pro pěší tl 60 mm skupiny A pl do 50 m2                           </t>
  </si>
  <si>
    <t>_4E50WRZAP</t>
  </si>
  <si>
    <t xml:space="preserve">21,74+11                                                                                            </t>
  </si>
  <si>
    <t>592453080</t>
  </si>
  <si>
    <t xml:space="preserve">dlažba BEST-KLASIKO 20 x 10 x 6 cm přírodní                                                         </t>
  </si>
  <si>
    <t>_4E50WVCNL</t>
  </si>
  <si>
    <t xml:space="preserve">32,740*1,1                                                                                          </t>
  </si>
  <si>
    <t>564871116</t>
  </si>
  <si>
    <t xml:space="preserve">Podklad ze štěrkodrtě ŠD tl. 300 mm                                                                 </t>
  </si>
  <si>
    <t>_4E50XAE0H</t>
  </si>
  <si>
    <t xml:space="preserve">17+27,1                                                                                             </t>
  </si>
  <si>
    <t>596211210</t>
  </si>
  <si>
    <t xml:space="preserve">Kladení zámkové dlažby komunikací pro pěší tl 80 mm skupiny A pl do 50 m2                           </t>
  </si>
  <si>
    <t>_4E50XH82A</t>
  </si>
  <si>
    <t>592453190</t>
  </si>
  <si>
    <t xml:space="preserve">dlažba zatravňovací BEST-VEGA 60x40x8 cm přírodní                                                   </t>
  </si>
  <si>
    <t>_4E50XMA8F</t>
  </si>
  <si>
    <t xml:space="preserve">27,1*1,1                                                                                            </t>
  </si>
  <si>
    <t>592453110</t>
  </si>
  <si>
    <t xml:space="preserve">dlažba BEST-KLASIKO 20 x 10 x 8 cm přírodní                                                         </t>
  </si>
  <si>
    <t>_4E50XI3GG</t>
  </si>
  <si>
    <t xml:space="preserve">17*1,1                                                                                              </t>
  </si>
  <si>
    <t>916231113</t>
  </si>
  <si>
    <t xml:space="preserve">Osazení chodníkového obrubníku betonového ležatého s boční opěrou do lože z betonu prostého         </t>
  </si>
  <si>
    <t>_4E50XOUSI</t>
  </si>
  <si>
    <t>592175090</t>
  </si>
  <si>
    <t xml:space="preserve">obrubník BEST-LINEA I 50x8x25 cm přírodní                                                           </t>
  </si>
  <si>
    <t>_4E50XS2N6</t>
  </si>
  <si>
    <t>637111112</t>
  </si>
  <si>
    <t xml:space="preserve">Okapový chodník ze štěrkopísku tl 150 mm s udusáním                                                 </t>
  </si>
  <si>
    <t>_4E50Y4P0O</t>
  </si>
  <si>
    <t>637121111</t>
  </si>
  <si>
    <t xml:space="preserve">Okapový chodník z kačírku tl 100 mm s udusáním                                                      </t>
  </si>
  <si>
    <t>_4E50Y9OFK</t>
  </si>
  <si>
    <t>181301101</t>
  </si>
  <si>
    <t xml:space="preserve">Rozprostření ornice tl vrstvy do 100 mm pl do 500 m2 v rovině nebo ve svahu do 1:5                  </t>
  </si>
  <si>
    <t>_4E50Y6QSC</t>
  </si>
  <si>
    <t>180404111</t>
  </si>
  <si>
    <t xml:space="preserve">Založení hřišťového trávníku výsevem na vrstvě ornice                                               </t>
  </si>
  <si>
    <t>_4E50Y8DB7</t>
  </si>
  <si>
    <t>Odbytová cena bez DPH:</t>
  </si>
  <si>
    <t>STAVBA CELKEM</t>
  </si>
  <si>
    <t>Sazba DPH</t>
  </si>
  <si>
    <t>DPH celkem</t>
  </si>
  <si>
    <t>Odbytová cena s DPH:</t>
  </si>
  <si>
    <t>Nabídku zpracoval:</t>
  </si>
  <si>
    <t xml:space="preserve">                              </t>
  </si>
  <si>
    <t>Předáno dne:</t>
  </si>
  <si>
    <t xml:space="preserve">  .  .    </t>
  </si>
  <si>
    <t>nemusí být, betonáž přímo do výkopu</t>
  </si>
  <si>
    <t>124 - střecha</t>
  </si>
  <si>
    <t>J.C. materiál</t>
  </si>
  <si>
    <t>J.C.montáž</t>
  </si>
  <si>
    <t>včetně dodávky štěrkopísku</t>
  </si>
  <si>
    <t>včetně dodávky kačírku</t>
  </si>
  <si>
    <t>včetně dodávky štěrkodrtě</t>
  </si>
  <si>
    <t>včetně dodávky travního semene</t>
  </si>
  <si>
    <t>Celkem materiál</t>
  </si>
  <si>
    <t>Celkem montáž</t>
  </si>
  <si>
    <t xml:space="preserve">deska z pěnového polystyrenu EPS 70 Z 1000 x 1000 x 120 mm                                          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</si>
</sst>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#,##0\ &quot;Kč&quot;"/>
    <numFmt numFmtId="166" formatCode="_ * #,##0_ ;_ * \-#,##0_ ;_ * &quot;-&quot;_ ;_ @_ "/>
    <numFmt numFmtId="167" formatCode="_ * #,##0.00_ ;_ * \-#,##0.00_ ;_ * &quot;-&quot;??_ ;_ @_ "/>
    <numFmt numFmtId="168" formatCode="_ &quot;Fr.&quot;\ * #,##0_ ;_ &quot;Fr.&quot;\ * \-#,##0_ ;_ &quot;Fr.&quot;\ * &quot;-&quot;_ ;_ @_ "/>
    <numFmt numFmtId="169" formatCode="_ &quot;Fr.&quot;\ * #,##0.00_ ;_ &quot;Fr.&quot;\ * \-#,##0.00_ ;_ &quot;Fr.&quot;\ * &quot;-&quot;??_ ;_ @_ "/>
    <numFmt numFmtId="170" formatCode="#,##0.0000"/>
  </numFmts>
  <fonts count="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9"/>
      <name val="Arial CE"/>
      <charset val="238"/>
    </font>
    <font>
      <b/>
      <sz val="10"/>
      <name val="Arial CE"/>
      <charset val="238"/>
    </font>
    <font>
      <sz val="12"/>
      <name val="Times New Roman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sz val="14"/>
      <name val="Tahoma"/>
      <family val="2"/>
      <charset val="238"/>
    </font>
    <font>
      <sz val="10"/>
      <name val="MS Sans Serif"/>
      <family val="2"/>
      <charset val="238"/>
    </font>
    <font>
      <b/>
      <sz val="14"/>
      <name val="Arial CE"/>
      <charset val="238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232323"/>
      <name val="Arial"/>
      <family val="2"/>
      <charset val="238"/>
    </font>
    <font>
      <sz val="9"/>
      <name val="Verdana"/>
      <family val="2"/>
      <charset val="238"/>
    </font>
    <font>
      <sz val="8"/>
      <color rgb="FF41414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lightGray">
        <fgColor indexed="22"/>
        <bgColor indexed="9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9">
    <xf numFmtId="0" fontId="0" fillId="0" borderId="0"/>
    <xf numFmtId="0" fontId="8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9" fillId="0" borderId="0"/>
    <xf numFmtId="0" fontId="11" fillId="0" borderId="0"/>
    <xf numFmtId="0" fontId="5" fillId="0" borderId="0" applyNumberFormat="0" applyFill="0" applyBorder="0" applyAlignment="0" applyProtection="0"/>
    <xf numFmtId="0" fontId="12" fillId="0" borderId="0"/>
    <xf numFmtId="1" fontId="5" fillId="0" borderId="0">
      <alignment horizontal="center" vertical="center"/>
      <protection locked="0"/>
    </xf>
    <xf numFmtId="0" fontId="13" fillId="0" borderId="0"/>
    <xf numFmtId="0" fontId="7" fillId="2" borderId="0">
      <alignment horizontal="left"/>
    </xf>
    <xf numFmtId="0" fontId="14" fillId="3" borderId="0"/>
    <xf numFmtId="0" fontId="5" fillId="0" borderId="0" applyProtection="0"/>
    <xf numFmtId="0" fontId="7" fillId="0" borderId="0"/>
    <xf numFmtId="164" fontId="15" fillId="0" borderId="2">
      <alignment horizontal="right" vertical="center"/>
    </xf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5" fillId="0" borderId="0"/>
    <xf numFmtId="0" fontId="4" fillId="0" borderId="0"/>
  </cellStyleXfs>
  <cellXfs count="70">
    <xf numFmtId="0" fontId="0" fillId="0" borderId="0" xfId="0"/>
    <xf numFmtId="165" fontId="0" fillId="0" borderId="0" xfId="0" applyNumberFormat="1"/>
    <xf numFmtId="0" fontId="6" fillId="0" borderId="0" xfId="0" applyFont="1"/>
    <xf numFmtId="165" fontId="6" fillId="0" borderId="0" xfId="0" applyNumberFormat="1" applyFont="1"/>
    <xf numFmtId="0" fontId="7" fillId="0" borderId="0" xfId="0" applyFont="1"/>
    <xf numFmtId="165" fontId="7" fillId="0" borderId="0" xfId="0" applyNumberFormat="1" applyFont="1"/>
    <xf numFmtId="0" fontId="0" fillId="0" borderId="1" xfId="0" applyBorder="1"/>
    <xf numFmtId="165" fontId="0" fillId="0" borderId="1" xfId="0" applyNumberFormat="1" applyBorder="1"/>
    <xf numFmtId="0" fontId="18" fillId="0" borderId="0" xfId="18" applyFont="1"/>
    <xf numFmtId="0" fontId="18" fillId="0" borderId="0" xfId="18" applyFont="1" applyAlignment="1">
      <alignment horizontal="right"/>
    </xf>
    <xf numFmtId="0" fontId="4" fillId="0" borderId="0" xfId="18"/>
    <xf numFmtId="14" fontId="18" fillId="0" borderId="0" xfId="18" applyNumberFormat="1" applyFont="1"/>
    <xf numFmtId="0" fontId="21" fillId="0" borderId="3" xfId="18" applyFont="1" applyBorder="1" applyAlignment="1">
      <alignment horizontal="right"/>
    </xf>
    <xf numFmtId="0" fontId="21" fillId="0" borderId="3" xfId="18" applyFont="1" applyBorder="1" applyAlignment="1">
      <alignment horizontal="center"/>
    </xf>
    <xf numFmtId="0" fontId="18" fillId="0" borderId="0" xfId="18" applyFont="1" applyAlignment="1">
      <alignment horizontal="center"/>
    </xf>
    <xf numFmtId="49" fontId="18" fillId="0" borderId="0" xfId="18" applyNumberFormat="1" applyFont="1" applyAlignment="1">
      <alignment horizontal="left"/>
    </xf>
    <xf numFmtId="4" fontId="18" fillId="0" borderId="0" xfId="18" applyNumberFormat="1" applyFont="1"/>
    <xf numFmtId="0" fontId="18" fillId="0" borderId="0" xfId="18" applyFont="1" applyAlignment="1">
      <alignment horizontal="left"/>
    </xf>
    <xf numFmtId="4" fontId="17" fillId="0" borderId="0" xfId="18" applyNumberFormat="1" applyFont="1"/>
    <xf numFmtId="170" fontId="23" fillId="0" borderId="0" xfId="18" applyNumberFormat="1" applyFont="1"/>
    <xf numFmtId="0" fontId="20" fillId="5" borderId="0" xfId="18" applyFont="1" applyFill="1"/>
    <xf numFmtId="0" fontId="18" fillId="0" borderId="0" xfId="18" applyFont="1" applyAlignment="1"/>
    <xf numFmtId="0" fontId="4" fillId="0" borderId="0" xfId="18" applyAlignment="1"/>
    <xf numFmtId="4" fontId="18" fillId="0" borderId="0" xfId="18" applyNumberFormat="1" applyFont="1" applyFill="1"/>
    <xf numFmtId="0" fontId="3" fillId="0" borderId="0" xfId="18" applyFont="1"/>
    <xf numFmtId="0" fontId="2" fillId="0" borderId="0" xfId="18" applyFont="1"/>
    <xf numFmtId="4" fontId="20" fillId="5" borderId="0" xfId="18" applyNumberFormat="1" applyFont="1" applyFill="1" applyAlignment="1"/>
    <xf numFmtId="0" fontId="1" fillId="0" borderId="0" xfId="18" applyFont="1"/>
    <xf numFmtId="0" fontId="27" fillId="0" borderId="0" xfId="0" applyFont="1" applyFill="1"/>
    <xf numFmtId="0" fontId="25" fillId="0" borderId="0" xfId="18" applyFont="1" applyAlignment="1">
      <alignment horizontal="left"/>
    </xf>
    <xf numFmtId="0" fontId="26" fillId="0" borderId="0" xfId="18" applyFont="1" applyAlignment="1">
      <alignment horizontal="left"/>
    </xf>
    <xf numFmtId="0" fontId="18" fillId="0" borderId="0" xfId="18" applyFont="1" applyAlignment="1"/>
    <xf numFmtId="0" fontId="4" fillId="0" borderId="0" xfId="18" applyAlignment="1"/>
    <xf numFmtId="0" fontId="20" fillId="5" borderId="0" xfId="18" applyFont="1" applyFill="1" applyAlignment="1"/>
    <xf numFmtId="0" fontId="16" fillId="5" borderId="0" xfId="18" applyFont="1" applyFill="1" applyAlignment="1"/>
    <xf numFmtId="0" fontId="20" fillId="5" borderId="0" xfId="18" applyFont="1" applyFill="1" applyAlignment="1">
      <alignment horizontal="right"/>
    </xf>
    <xf numFmtId="0" fontId="16" fillId="5" borderId="0" xfId="18" applyFont="1" applyFill="1" applyAlignment="1">
      <alignment horizontal="right"/>
    </xf>
    <xf numFmtId="4" fontId="20" fillId="5" borderId="0" xfId="18" applyNumberFormat="1" applyFont="1" applyFill="1" applyAlignment="1">
      <alignment horizontal="right"/>
    </xf>
    <xf numFmtId="0" fontId="18" fillId="6" borderId="0" xfId="18" applyFont="1" applyFill="1" applyAlignment="1"/>
    <xf numFmtId="0" fontId="4" fillId="6" borderId="0" xfId="18" applyFill="1" applyAlignment="1"/>
    <xf numFmtId="0" fontId="24" fillId="5" borderId="0" xfId="18" applyFont="1" applyFill="1" applyAlignment="1">
      <alignment horizontal="center" vertical="center"/>
    </xf>
    <xf numFmtId="0" fontId="16" fillId="5" borderId="0" xfId="18" applyFont="1" applyFill="1" applyAlignment="1">
      <alignment horizontal="center" vertical="center"/>
    </xf>
    <xf numFmtId="0" fontId="4" fillId="5" borderId="0" xfId="18" applyFill="1" applyAlignment="1">
      <alignment horizontal="center" vertical="center"/>
    </xf>
    <xf numFmtId="0" fontId="20" fillId="5" borderId="0" xfId="18" applyFont="1" applyFill="1" applyAlignment="1">
      <alignment horizontal="center"/>
    </xf>
    <xf numFmtId="0" fontId="16" fillId="5" borderId="0" xfId="18" applyFont="1" applyFill="1" applyAlignment="1">
      <alignment horizontal="center"/>
    </xf>
    <xf numFmtId="4" fontId="20" fillId="5" borderId="0" xfId="18" applyNumberFormat="1" applyFont="1" applyFill="1" applyAlignment="1">
      <alignment horizontal="center"/>
    </xf>
    <xf numFmtId="0" fontId="18" fillId="0" borderId="0" xfId="18" applyFont="1" applyAlignment="1">
      <alignment horizontal="left" wrapText="1"/>
    </xf>
    <xf numFmtId="0" fontId="4" fillId="0" borderId="0" xfId="18" applyAlignment="1">
      <alignment horizontal="left" wrapText="1"/>
    </xf>
    <xf numFmtId="0" fontId="23" fillId="0" borderId="0" xfId="18" applyFont="1" applyAlignment="1">
      <alignment horizontal="left" wrapText="1" shrinkToFit="1"/>
    </xf>
    <xf numFmtId="0" fontId="4" fillId="0" borderId="0" xfId="18" applyAlignment="1">
      <alignment horizontal="left" wrapText="1" shrinkToFit="1"/>
    </xf>
    <xf numFmtId="0" fontId="21" fillId="0" borderId="3" xfId="18" applyFont="1" applyBorder="1" applyAlignment="1">
      <alignment horizontal="center"/>
    </xf>
    <xf numFmtId="0" fontId="22" fillId="0" borderId="3" xfId="18" applyFont="1" applyBorder="1" applyAlignment="1">
      <alignment horizontal="center"/>
    </xf>
    <xf numFmtId="0" fontId="21" fillId="0" borderId="3" xfId="18" applyFont="1" applyBorder="1" applyAlignment="1">
      <alignment horizontal="left"/>
    </xf>
    <xf numFmtId="0" fontId="22" fillId="0" borderId="3" xfId="18" applyFont="1" applyBorder="1" applyAlignment="1">
      <alignment horizontal="left"/>
    </xf>
    <xf numFmtId="0" fontId="18" fillId="0" borderId="4" xfId="18" applyFont="1" applyBorder="1" applyAlignment="1">
      <alignment horizontal="left" wrapText="1"/>
    </xf>
    <xf numFmtId="0" fontId="4" fillId="0" borderId="4" xfId="18" applyBorder="1" applyAlignment="1">
      <alignment horizontal="left" wrapText="1"/>
    </xf>
    <xf numFmtId="0" fontId="17" fillId="0" borderId="0" xfId="18" applyFont="1" applyAlignment="1"/>
    <xf numFmtId="0" fontId="19" fillId="0" borderId="3" xfId="18" applyFont="1" applyBorder="1" applyAlignment="1">
      <alignment horizontal="center" vertical="distributed" wrapText="1"/>
    </xf>
    <xf numFmtId="0" fontId="4" fillId="0" borderId="3" xfId="18" applyBorder="1" applyAlignment="1">
      <alignment horizontal="center" vertical="distributed" wrapText="1"/>
    </xf>
    <xf numFmtId="0" fontId="18" fillId="0" borderId="0" xfId="18" applyFont="1" applyAlignment="1">
      <alignment horizontal="left"/>
    </xf>
    <xf numFmtId="0" fontId="4" fillId="0" borderId="0" xfId="18" applyAlignment="1">
      <alignment horizontal="left"/>
    </xf>
    <xf numFmtId="0" fontId="19" fillId="4" borderId="0" xfId="18" applyFont="1" applyFill="1" applyAlignment="1">
      <alignment horizontal="left" vertical="center"/>
    </xf>
    <xf numFmtId="0" fontId="4" fillId="0" borderId="0" xfId="18" applyAlignment="1">
      <alignment horizontal="left" vertical="center"/>
    </xf>
    <xf numFmtId="0" fontId="20" fillId="5" borderId="3" xfId="18" applyFont="1" applyFill="1" applyBorder="1" applyAlignment="1">
      <alignment horizontal="left"/>
    </xf>
    <xf numFmtId="0" fontId="4" fillId="5" borderId="3" xfId="18" applyFill="1" applyBorder="1" applyAlignment="1">
      <alignment horizontal="left"/>
    </xf>
    <xf numFmtId="2" fontId="28" fillId="0" borderId="0" xfId="0" applyNumberFormat="1" applyFont="1" applyFill="1"/>
    <xf numFmtId="0" fontId="18" fillId="0" borderId="0" xfId="18" applyFont="1" applyFill="1" applyAlignment="1"/>
    <xf numFmtId="0" fontId="29" fillId="0" borderId="0" xfId="0" applyFont="1" applyFill="1"/>
    <xf numFmtId="0" fontId="18" fillId="0" borderId="0" xfId="18" applyFont="1" applyFill="1"/>
    <xf numFmtId="0" fontId="18" fillId="0" borderId="0" xfId="18" applyFont="1" applyFill="1" applyAlignment="1">
      <alignment horizontal="center" wrapText="1"/>
    </xf>
  </cellXfs>
  <cellStyles count="19">
    <cellStyle name="Dezimal [0]_Tabelle1" xfId="2"/>
    <cellStyle name="Dezimal_Tabelle1" xfId="3"/>
    <cellStyle name="Firma" xfId="4"/>
    <cellStyle name="Hlavní nadpis" xfId="5"/>
    <cellStyle name="normal" xfId="6"/>
    <cellStyle name="normální" xfId="0" builtinId="0"/>
    <cellStyle name="Normální 2" xfId="1"/>
    <cellStyle name="Normální 3" xfId="18"/>
    <cellStyle name="Podnadpis" xfId="7"/>
    <cellStyle name="Specifikace" xfId="8"/>
    <cellStyle name="Standard_aktuell" xfId="9"/>
    <cellStyle name="Stín+tučně" xfId="10"/>
    <cellStyle name="Stín+tučně+velké písmo" xfId="11"/>
    <cellStyle name="Styl 1" xfId="12"/>
    <cellStyle name="Tučně" xfId="13"/>
    <cellStyle name="TYP ŘÁDKU_4(sloupceJ-L)" xfId="14"/>
    <cellStyle name="Währung [0]_Tabelle1" xfId="15"/>
    <cellStyle name="Währung_Tabelle1" xfId="16"/>
    <cellStyle name="základní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remn&#237;%20archiv%20a.s\Zak&#225;zky%20rok%202001\22%20Zelen&#253;%20ostrov%20SP\Kniha%20spec.+%20v&#253;kaz%20v&#253;m&#283;r%20TENDR%203.%20stavba\SO%2011.1%20A%20Architektonicko-stavebn&#237;%20autorizovan&#253;%20Heli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69;.%2041%20Zelen&#253;%20ostrov%20roz.%20rozpo&#269;tu%20na%20DC%20(bez%20list.%20v&#253;stupu)/Rozpo&#269;et%20stavby%20dle%20DC/sa_SO51_4_vv_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 11.1A Výkaz výměr"/>
      <sheetName val="SO 11.1B Výkaz výměr"/>
      <sheetName val="SO 11.1ST Výkaz výměr"/>
      <sheetName val="SO 11.1B Kniha specifikací"/>
      <sheetName val="SO 11.1ST Kniha specifikací"/>
      <sheetName val="SO 11_1A Výkaz výmě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O 51.4 Výkaz výměr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3"/>
  <sheetViews>
    <sheetView workbookViewId="0">
      <selection activeCell="C23" sqref="C23"/>
    </sheetView>
  </sheetViews>
  <sheetFormatPr defaultRowHeight="12.75"/>
  <cols>
    <col min="1" max="1" width="17.85546875" customWidth="1"/>
    <col min="2" max="5" width="12.42578125" customWidth="1"/>
    <col min="6" max="6" width="13" customWidth="1"/>
  </cols>
  <sheetData>
    <row r="3" spans="1:6">
      <c r="A3" t="s">
        <v>1</v>
      </c>
      <c r="B3" t="s">
        <v>9</v>
      </c>
    </row>
    <row r="5" spans="1:6">
      <c r="A5" t="s">
        <v>2</v>
      </c>
      <c r="F5" s="1">
        <f>SUM('Stavební část'!P129)</f>
        <v>0</v>
      </c>
    </row>
    <row r="6" spans="1:6">
      <c r="A6" t="s">
        <v>10</v>
      </c>
      <c r="F6" s="1" t="e">
        <f>SUM(#REF!)</f>
        <v>#REF!</v>
      </c>
    </row>
    <row r="7" spans="1:6">
      <c r="A7" t="s">
        <v>3</v>
      </c>
      <c r="F7" s="1" t="e">
        <f>SUM(#REF!)</f>
        <v>#REF!</v>
      </c>
    </row>
    <row r="8" spans="1:6">
      <c r="A8" t="s">
        <v>4</v>
      </c>
      <c r="F8" s="1" t="e">
        <f>SUM(#REF!)</f>
        <v>#REF!</v>
      </c>
    </row>
    <row r="9" spans="1:6" ht="13.5" thickBot="1">
      <c r="A9" s="6" t="s">
        <v>5</v>
      </c>
      <c r="B9" s="6"/>
      <c r="C9" s="6"/>
      <c r="D9" s="6"/>
      <c r="E9" s="6"/>
      <c r="F9" s="7" t="e">
        <f>SUM(#REF!)</f>
        <v>#REF!</v>
      </c>
    </row>
    <row r="10" spans="1:6">
      <c r="F10" s="1"/>
    </row>
    <row r="11" spans="1:6">
      <c r="A11" s="4" t="s">
        <v>6</v>
      </c>
      <c r="B11" s="4"/>
      <c r="C11" s="4"/>
      <c r="D11" s="4"/>
      <c r="E11" s="4"/>
      <c r="F11" s="5" t="e">
        <f>SUM(F5:F9)</f>
        <v>#REF!</v>
      </c>
    </row>
    <row r="12" spans="1:6">
      <c r="A12" s="2" t="s">
        <v>7</v>
      </c>
      <c r="B12" s="2"/>
      <c r="C12" s="2"/>
      <c r="D12" s="2"/>
      <c r="E12" s="2"/>
      <c r="F12" s="3" t="e">
        <f>F11*15%</f>
        <v>#REF!</v>
      </c>
    </row>
    <row r="13" spans="1:6">
      <c r="A13" s="4" t="s">
        <v>8</v>
      </c>
      <c r="B13" s="4"/>
      <c r="C13" s="4"/>
      <c r="D13" s="4"/>
      <c r="E13" s="4"/>
      <c r="F13" s="5" t="e">
        <f>SUM(F11:F12)</f>
        <v>#REF!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0"/>
  <sheetViews>
    <sheetView tabSelected="1" topLeftCell="A3" workbookViewId="0">
      <selection activeCell="W127" sqref="W127"/>
    </sheetView>
  </sheetViews>
  <sheetFormatPr defaultRowHeight="15"/>
  <cols>
    <col min="1" max="1" width="5.5703125" style="8" customWidth="1"/>
    <col min="2" max="2" width="9.140625" style="8"/>
    <col min="3" max="4" width="9.7109375" style="8" customWidth="1"/>
    <col min="5" max="7" width="9.140625" style="8"/>
    <col min="8" max="8" width="13.7109375" style="8" customWidth="1"/>
    <col min="9" max="9" width="11.7109375" style="8" customWidth="1"/>
    <col min="10" max="10" width="6.28515625" style="8" customWidth="1"/>
    <col min="11" max="13" width="12.7109375" style="8" customWidth="1"/>
    <col min="14" max="15" width="14.5703125" style="8" customWidth="1"/>
    <col min="16" max="16" width="13.7109375" style="8" customWidth="1"/>
    <col min="17" max="17" width="16.7109375" style="10" hidden="1" customWidth="1"/>
    <col min="18" max="16384" width="9.140625" style="10"/>
  </cols>
  <sheetData>
    <row r="1" spans="1:18" ht="15.75" thickBot="1">
      <c r="A1" s="56" t="s">
        <v>12</v>
      </c>
      <c r="B1" s="32"/>
      <c r="C1" s="32"/>
      <c r="E1" s="57" t="s">
        <v>13</v>
      </c>
      <c r="F1" s="58"/>
      <c r="G1" s="58"/>
      <c r="H1" s="58"/>
      <c r="J1" s="9" t="s">
        <v>14</v>
      </c>
      <c r="K1" s="59" t="s">
        <v>15</v>
      </c>
      <c r="L1" s="59"/>
      <c r="M1" s="59"/>
      <c r="N1" s="59"/>
      <c r="O1" s="59"/>
      <c r="P1" s="60"/>
    </row>
    <row r="2" spans="1:18" ht="15.75" thickBot="1">
      <c r="A2" s="8" t="s">
        <v>16</v>
      </c>
      <c r="C2" s="11">
        <v>42193</v>
      </c>
      <c r="E2" s="58"/>
      <c r="F2" s="58"/>
      <c r="G2" s="58"/>
      <c r="H2" s="58"/>
      <c r="J2" s="9" t="s">
        <v>17</v>
      </c>
      <c r="K2" s="59"/>
      <c r="L2" s="59"/>
      <c r="M2" s="59"/>
      <c r="N2" s="59"/>
      <c r="O2" s="59"/>
      <c r="P2" s="60"/>
    </row>
    <row r="3" spans="1:18">
      <c r="A3" s="61" t="s">
        <v>18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8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8">
      <c r="A5" s="8" t="s">
        <v>11</v>
      </c>
      <c r="C5" s="8" t="s">
        <v>12</v>
      </c>
    </row>
    <row r="6" spans="1:18" ht="15.75" thickBot="1"/>
    <row r="7" spans="1:18" ht="15.75" thickBot="1">
      <c r="A7" s="63" t="s">
        <v>19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8" ht="15.75" thickBot="1">
      <c r="A8" s="50" t="s">
        <v>20</v>
      </c>
      <c r="B8" s="51"/>
      <c r="C8" s="52" t="s">
        <v>21</v>
      </c>
      <c r="D8" s="53"/>
      <c r="E8" s="53"/>
      <c r="F8" s="53"/>
      <c r="G8" s="53"/>
      <c r="H8" s="53"/>
      <c r="I8" s="12" t="s">
        <v>22</v>
      </c>
      <c r="J8" s="13" t="s">
        <v>0</v>
      </c>
      <c r="K8" s="12" t="s">
        <v>23</v>
      </c>
      <c r="L8" s="12" t="s">
        <v>338</v>
      </c>
      <c r="M8" s="12" t="s">
        <v>339</v>
      </c>
      <c r="N8" s="12" t="s">
        <v>344</v>
      </c>
      <c r="O8" s="12" t="s">
        <v>345</v>
      </c>
      <c r="P8" s="12" t="s">
        <v>24</v>
      </c>
    </row>
    <row r="9" spans="1:18" ht="30" customHeight="1">
      <c r="A9" s="14">
        <v>8</v>
      </c>
      <c r="B9" s="15" t="s">
        <v>25</v>
      </c>
      <c r="C9" s="54" t="s">
        <v>26</v>
      </c>
      <c r="D9" s="55"/>
      <c r="E9" s="55"/>
      <c r="F9" s="55"/>
      <c r="G9" s="55"/>
      <c r="H9" s="55"/>
      <c r="I9" s="16">
        <v>402</v>
      </c>
      <c r="J9" s="17" t="s">
        <v>27</v>
      </c>
      <c r="K9" s="16"/>
      <c r="L9" s="23"/>
      <c r="M9" s="23"/>
      <c r="N9" s="23"/>
      <c r="O9" s="23"/>
      <c r="P9" s="18">
        <f>I9*K9</f>
        <v>0</v>
      </c>
      <c r="Q9" s="10" t="s">
        <v>28</v>
      </c>
    </row>
    <row r="10" spans="1:18">
      <c r="A10" s="14">
        <v>9</v>
      </c>
      <c r="B10" s="15" t="s">
        <v>29</v>
      </c>
      <c r="C10" s="46" t="s">
        <v>30</v>
      </c>
      <c r="D10" s="47"/>
      <c r="E10" s="47"/>
      <c r="F10" s="47"/>
      <c r="G10" s="47"/>
      <c r="H10" s="47"/>
      <c r="I10" s="16">
        <v>35</v>
      </c>
      <c r="J10" s="17" t="s">
        <v>31</v>
      </c>
      <c r="K10" s="16"/>
      <c r="L10" s="23"/>
      <c r="M10" s="23"/>
      <c r="N10" s="23"/>
      <c r="O10" s="23"/>
      <c r="P10" s="18">
        <f t="shared" ref="P10:P20" si="0">I10*K10</f>
        <v>0</v>
      </c>
      <c r="Q10" s="10" t="s">
        <v>32</v>
      </c>
    </row>
    <row r="11" spans="1:18">
      <c r="A11" s="14">
        <v>10</v>
      </c>
      <c r="B11" s="15" t="s">
        <v>33</v>
      </c>
      <c r="C11" s="46" t="s">
        <v>34</v>
      </c>
      <c r="D11" s="47"/>
      <c r="E11" s="47"/>
      <c r="F11" s="47"/>
      <c r="G11" s="47"/>
      <c r="H11" s="47"/>
      <c r="I11" s="16">
        <v>22</v>
      </c>
      <c r="J11" s="17" t="s">
        <v>31</v>
      </c>
      <c r="K11" s="16"/>
      <c r="L11" s="23"/>
      <c r="M11" s="23"/>
      <c r="N11" s="23"/>
      <c r="O11" s="23"/>
      <c r="P11" s="18">
        <f t="shared" si="0"/>
        <v>0</v>
      </c>
      <c r="Q11" s="10" t="s">
        <v>35</v>
      </c>
    </row>
    <row r="12" spans="1:18">
      <c r="A12" s="14">
        <v>11</v>
      </c>
      <c r="B12" s="15" t="s">
        <v>36</v>
      </c>
      <c r="C12" s="46" t="s">
        <v>37</v>
      </c>
      <c r="D12" s="47"/>
      <c r="E12" s="47"/>
      <c r="F12" s="47"/>
      <c r="G12" s="47"/>
      <c r="H12" s="47"/>
      <c r="I12" s="16">
        <v>124</v>
      </c>
      <c r="J12" s="17" t="s">
        <v>27</v>
      </c>
      <c r="K12" s="16"/>
      <c r="L12" s="23"/>
      <c r="M12" s="23"/>
      <c r="N12" s="23"/>
      <c r="O12" s="23"/>
      <c r="P12" s="18">
        <f t="shared" si="0"/>
        <v>0</v>
      </c>
      <c r="Q12" s="10" t="s">
        <v>38</v>
      </c>
      <c r="R12" s="25" t="s">
        <v>342</v>
      </c>
    </row>
    <row r="13" spans="1:18">
      <c r="A13" s="14">
        <v>12</v>
      </c>
      <c r="B13" s="15" t="s">
        <v>39</v>
      </c>
      <c r="C13" s="46" t="s">
        <v>40</v>
      </c>
      <c r="D13" s="47"/>
      <c r="E13" s="47"/>
      <c r="F13" s="47"/>
      <c r="G13" s="47"/>
      <c r="H13" s="47"/>
      <c r="I13" s="16">
        <v>35</v>
      </c>
      <c r="J13" s="17" t="s">
        <v>31</v>
      </c>
      <c r="K13" s="16"/>
      <c r="L13" s="65"/>
      <c r="M13" s="23"/>
      <c r="N13" s="23"/>
      <c r="O13" s="23"/>
      <c r="P13" s="18">
        <f>I13*K13</f>
        <v>0</v>
      </c>
      <c r="Q13" s="10" t="s">
        <v>41</v>
      </c>
    </row>
    <row r="14" spans="1:18">
      <c r="A14" s="14">
        <v>13</v>
      </c>
      <c r="B14" s="15" t="s">
        <v>42</v>
      </c>
      <c r="C14" s="46" t="s">
        <v>43</v>
      </c>
      <c r="D14" s="47"/>
      <c r="E14" s="47"/>
      <c r="F14" s="47"/>
      <c r="G14" s="47"/>
      <c r="H14" s="47"/>
      <c r="I14" s="16">
        <v>56</v>
      </c>
      <c r="J14" s="17" t="s">
        <v>27</v>
      </c>
      <c r="K14" s="16"/>
      <c r="L14" s="23"/>
      <c r="M14" s="23"/>
      <c r="N14" s="23"/>
      <c r="O14" s="23"/>
      <c r="P14" s="18">
        <f t="shared" si="0"/>
        <v>0</v>
      </c>
      <c r="Q14" s="10" t="s">
        <v>44</v>
      </c>
      <c r="R14" s="24" t="s">
        <v>336</v>
      </c>
    </row>
    <row r="15" spans="1:18">
      <c r="A15" s="14">
        <v>14</v>
      </c>
      <c r="B15" s="15" t="s">
        <v>45</v>
      </c>
      <c r="C15" s="46" t="s">
        <v>46</v>
      </c>
      <c r="D15" s="47"/>
      <c r="E15" s="47"/>
      <c r="F15" s="47"/>
      <c r="G15" s="47"/>
      <c r="H15" s="47"/>
      <c r="I15" s="16">
        <v>56</v>
      </c>
      <c r="J15" s="17" t="s">
        <v>27</v>
      </c>
      <c r="K15" s="16"/>
      <c r="L15" s="23"/>
      <c r="M15" s="23"/>
      <c r="N15" s="23"/>
      <c r="O15" s="23"/>
      <c r="P15" s="18">
        <f t="shared" si="0"/>
        <v>0</v>
      </c>
      <c r="Q15" s="10" t="s">
        <v>47</v>
      </c>
      <c r="R15" s="24" t="s">
        <v>336</v>
      </c>
    </row>
    <row r="16" spans="1:18" ht="30" customHeight="1">
      <c r="A16" s="14">
        <v>15</v>
      </c>
      <c r="B16" s="15" t="s">
        <v>48</v>
      </c>
      <c r="C16" s="46" t="s">
        <v>49</v>
      </c>
      <c r="D16" s="47"/>
      <c r="E16" s="47"/>
      <c r="F16" s="47"/>
      <c r="G16" s="47"/>
      <c r="H16" s="47"/>
      <c r="I16" s="16">
        <v>13</v>
      </c>
      <c r="J16" s="17" t="s">
        <v>50</v>
      </c>
      <c r="K16" s="16"/>
      <c r="L16" s="23"/>
      <c r="M16" s="23"/>
      <c r="N16" s="23"/>
      <c r="O16" s="23"/>
      <c r="P16" s="18">
        <f t="shared" si="0"/>
        <v>0</v>
      </c>
      <c r="Q16" s="10" t="s">
        <v>51</v>
      </c>
    </row>
    <row r="17" spans="1:18">
      <c r="A17" s="14">
        <v>16</v>
      </c>
      <c r="B17" s="15" t="s">
        <v>52</v>
      </c>
      <c r="C17" s="46" t="s">
        <v>53</v>
      </c>
      <c r="D17" s="47"/>
      <c r="E17" s="47"/>
      <c r="F17" s="47"/>
      <c r="G17" s="47"/>
      <c r="H17" s="47"/>
      <c r="I17" s="16">
        <v>13</v>
      </c>
      <c r="J17" s="17" t="s">
        <v>31</v>
      </c>
      <c r="K17" s="16"/>
      <c r="L17" s="23"/>
      <c r="M17" s="23"/>
      <c r="N17" s="23"/>
      <c r="O17" s="23"/>
      <c r="P17" s="18">
        <f t="shared" si="0"/>
        <v>0</v>
      </c>
      <c r="Q17" s="10" t="s">
        <v>54</v>
      </c>
    </row>
    <row r="18" spans="1:18">
      <c r="A18" s="14">
        <v>17</v>
      </c>
      <c r="B18" s="15" t="s">
        <v>55</v>
      </c>
      <c r="C18" s="46" t="s">
        <v>56</v>
      </c>
      <c r="D18" s="47"/>
      <c r="E18" s="47"/>
      <c r="F18" s="47"/>
      <c r="G18" s="47"/>
      <c r="H18" s="47"/>
      <c r="I18" s="16">
        <v>6</v>
      </c>
      <c r="J18" s="17" t="s">
        <v>27</v>
      </c>
      <c r="K18" s="16"/>
      <c r="L18" s="23"/>
      <c r="M18" s="23"/>
      <c r="N18" s="23"/>
      <c r="O18" s="23"/>
      <c r="P18" s="18">
        <f t="shared" si="0"/>
        <v>0</v>
      </c>
      <c r="Q18" s="10" t="s">
        <v>57</v>
      </c>
      <c r="R18" s="24" t="s">
        <v>336</v>
      </c>
    </row>
    <row r="19" spans="1:18">
      <c r="A19" s="14">
        <v>18</v>
      </c>
      <c r="B19" s="15" t="s">
        <v>58</v>
      </c>
      <c r="C19" s="46" t="s">
        <v>59</v>
      </c>
      <c r="D19" s="47"/>
      <c r="E19" s="47"/>
      <c r="F19" s="47"/>
      <c r="G19" s="47"/>
      <c r="H19" s="47"/>
      <c r="I19" s="16">
        <v>6</v>
      </c>
      <c r="J19" s="17" t="s">
        <v>27</v>
      </c>
      <c r="K19" s="16"/>
      <c r="L19" s="23"/>
      <c r="M19" s="23"/>
      <c r="N19" s="23"/>
      <c r="O19" s="23"/>
      <c r="P19" s="18">
        <f t="shared" si="0"/>
        <v>0</v>
      </c>
      <c r="Q19" s="10" t="s">
        <v>60</v>
      </c>
      <c r="R19" s="24" t="s">
        <v>336</v>
      </c>
    </row>
    <row r="20" spans="1:18">
      <c r="A20" s="14">
        <v>19</v>
      </c>
      <c r="B20" s="15" t="s">
        <v>61</v>
      </c>
      <c r="C20" s="46" t="s">
        <v>62</v>
      </c>
      <c r="D20" s="47"/>
      <c r="E20" s="47"/>
      <c r="F20" s="47"/>
      <c r="G20" s="47"/>
      <c r="H20" s="47"/>
      <c r="I20" s="16">
        <v>136.4</v>
      </c>
      <c r="J20" s="17" t="s">
        <v>27</v>
      </c>
      <c r="K20" s="16"/>
      <c r="L20" s="23"/>
      <c r="M20" s="23"/>
      <c r="N20" s="23"/>
      <c r="O20" s="23"/>
      <c r="P20" s="18">
        <f t="shared" si="0"/>
        <v>0</v>
      </c>
      <c r="Q20" s="10" t="s">
        <v>63</v>
      </c>
    </row>
    <row r="21" spans="1:18">
      <c r="A21" s="31"/>
      <c r="B21" s="32"/>
      <c r="C21" s="48"/>
      <c r="D21" s="49"/>
      <c r="E21" s="49"/>
      <c r="F21" s="49"/>
      <c r="G21" s="49"/>
      <c r="H21" s="49"/>
      <c r="I21" s="19">
        <v>136.4</v>
      </c>
      <c r="K21" s="21"/>
      <c r="L21" s="66"/>
      <c r="M21" s="66"/>
      <c r="N21" s="66"/>
      <c r="O21" s="66"/>
      <c r="P21" s="22"/>
    </row>
    <row r="22" spans="1:18">
      <c r="A22" s="14">
        <v>20</v>
      </c>
      <c r="B22" s="15" t="s">
        <v>64</v>
      </c>
      <c r="C22" s="46" t="s">
        <v>65</v>
      </c>
      <c r="D22" s="47"/>
      <c r="E22" s="47"/>
      <c r="F22" s="47"/>
      <c r="G22" s="47"/>
      <c r="H22" s="47"/>
      <c r="I22" s="16">
        <v>310</v>
      </c>
      <c r="J22" s="17" t="s">
        <v>27</v>
      </c>
      <c r="K22" s="16"/>
      <c r="L22" s="23"/>
      <c r="M22" s="23"/>
      <c r="N22" s="23"/>
      <c r="O22" s="23"/>
      <c r="P22" s="18">
        <f>I22*K22</f>
        <v>0</v>
      </c>
      <c r="Q22" s="10" t="s">
        <v>66</v>
      </c>
    </row>
    <row r="23" spans="1:18">
      <c r="A23" s="31"/>
      <c r="B23" s="32"/>
      <c r="C23" s="48" t="s">
        <v>67</v>
      </c>
      <c r="D23" s="49"/>
      <c r="E23" s="49"/>
      <c r="F23" s="49"/>
      <c r="G23" s="49"/>
      <c r="H23" s="49"/>
      <c r="I23" s="19">
        <v>310</v>
      </c>
      <c r="K23" s="21"/>
      <c r="L23" s="66"/>
      <c r="M23" s="66"/>
      <c r="N23" s="66"/>
      <c r="O23" s="66"/>
      <c r="P23" s="22"/>
    </row>
    <row r="24" spans="1:18">
      <c r="A24" s="14">
        <v>21</v>
      </c>
      <c r="B24" s="15" t="s">
        <v>68</v>
      </c>
      <c r="C24" s="46" t="s">
        <v>69</v>
      </c>
      <c r="D24" s="47"/>
      <c r="E24" s="47"/>
      <c r="F24" s="47"/>
      <c r="G24" s="47"/>
      <c r="H24" s="47"/>
      <c r="I24" s="16">
        <v>341</v>
      </c>
      <c r="J24" s="17" t="s">
        <v>27</v>
      </c>
      <c r="K24" s="28"/>
      <c r="L24" s="23"/>
      <c r="M24" s="23"/>
      <c r="N24" s="23"/>
      <c r="O24" s="23"/>
      <c r="P24" s="18">
        <f>I24*K24</f>
        <v>0</v>
      </c>
      <c r="Q24" s="10" t="s">
        <v>70</v>
      </c>
    </row>
    <row r="25" spans="1:18">
      <c r="A25" s="31"/>
      <c r="B25" s="32"/>
      <c r="C25" s="48" t="s">
        <v>71</v>
      </c>
      <c r="D25" s="49"/>
      <c r="E25" s="49"/>
      <c r="F25" s="49"/>
      <c r="G25" s="49"/>
      <c r="H25" s="49"/>
      <c r="I25" s="19">
        <v>341</v>
      </c>
      <c r="K25" s="21"/>
      <c r="L25" s="66"/>
      <c r="M25" s="66"/>
      <c r="N25" s="66"/>
      <c r="O25" s="66"/>
      <c r="P25" s="22"/>
    </row>
    <row r="26" spans="1:18">
      <c r="A26" s="14">
        <v>22</v>
      </c>
      <c r="B26" s="15" t="s">
        <v>72</v>
      </c>
      <c r="C26" s="46" t="s">
        <v>73</v>
      </c>
      <c r="D26" s="47"/>
      <c r="E26" s="47"/>
      <c r="F26" s="47"/>
      <c r="G26" s="47"/>
      <c r="H26" s="47"/>
      <c r="I26" s="16">
        <v>155</v>
      </c>
      <c r="J26" s="17" t="s">
        <v>27</v>
      </c>
      <c r="K26" s="16"/>
      <c r="L26" s="23"/>
      <c r="M26" s="23"/>
      <c r="N26" s="23"/>
      <c r="O26" s="23"/>
      <c r="P26" s="18">
        <f t="shared" ref="P26:P27" si="1">I26*K26</f>
        <v>0</v>
      </c>
      <c r="Q26" s="10" t="s">
        <v>74</v>
      </c>
    </row>
    <row r="27" spans="1:18">
      <c r="A27" s="14">
        <v>23</v>
      </c>
      <c r="B27" s="15" t="s">
        <v>75</v>
      </c>
      <c r="C27" s="46" t="s">
        <v>76</v>
      </c>
      <c r="D27" s="47"/>
      <c r="E27" s="47"/>
      <c r="F27" s="47"/>
      <c r="G27" s="47"/>
      <c r="H27" s="47"/>
      <c r="I27" s="16">
        <v>3.7199999999999997E-2</v>
      </c>
      <c r="J27" s="17" t="s">
        <v>77</v>
      </c>
      <c r="K27" s="16"/>
      <c r="L27" s="23"/>
      <c r="M27" s="23"/>
      <c r="N27" s="23"/>
      <c r="O27" s="23"/>
      <c r="P27" s="18">
        <f t="shared" si="1"/>
        <v>0</v>
      </c>
      <c r="Q27" s="10" t="s">
        <v>78</v>
      </c>
    </row>
    <row r="28" spans="1:18">
      <c r="A28" s="31"/>
      <c r="B28" s="32"/>
      <c r="C28" s="48" t="s">
        <v>79</v>
      </c>
      <c r="D28" s="49"/>
      <c r="E28" s="49"/>
      <c r="F28" s="49"/>
      <c r="G28" s="49"/>
      <c r="H28" s="49"/>
      <c r="I28" s="19">
        <v>3.7199999999999997E-2</v>
      </c>
      <c r="K28" s="21"/>
      <c r="L28" s="66"/>
      <c r="M28" s="66"/>
      <c r="N28" s="66"/>
      <c r="O28" s="66"/>
      <c r="P28" s="22"/>
    </row>
    <row r="29" spans="1:18" ht="30" customHeight="1">
      <c r="A29" s="14">
        <v>24</v>
      </c>
      <c r="B29" s="15" t="s">
        <v>80</v>
      </c>
      <c r="C29" s="46" t="s">
        <v>81</v>
      </c>
      <c r="D29" s="47"/>
      <c r="E29" s="47"/>
      <c r="F29" s="47"/>
      <c r="G29" s="47"/>
      <c r="H29" s="47"/>
      <c r="I29" s="16">
        <v>43</v>
      </c>
      <c r="J29" s="17" t="s">
        <v>27</v>
      </c>
      <c r="K29" s="16"/>
      <c r="L29" s="23"/>
      <c r="M29" s="23"/>
      <c r="N29" s="23"/>
      <c r="O29" s="23"/>
      <c r="P29" s="18">
        <f t="shared" ref="P29:P30" si="2">I29*K29</f>
        <v>0</v>
      </c>
      <c r="Q29" s="10" t="s">
        <v>82</v>
      </c>
    </row>
    <row r="30" spans="1:18">
      <c r="A30" s="14">
        <v>25</v>
      </c>
      <c r="B30" s="15" t="s">
        <v>83</v>
      </c>
      <c r="C30" s="46" t="s">
        <v>84</v>
      </c>
      <c r="D30" s="47"/>
      <c r="E30" s="47"/>
      <c r="F30" s="47"/>
      <c r="G30" s="47"/>
      <c r="H30" s="47"/>
      <c r="I30" s="16">
        <v>47.3</v>
      </c>
      <c r="J30" s="17" t="s">
        <v>27</v>
      </c>
      <c r="K30" s="16"/>
      <c r="L30" s="23"/>
      <c r="M30" s="23"/>
      <c r="N30" s="23"/>
      <c r="O30" s="23"/>
      <c r="P30" s="18">
        <f t="shared" si="2"/>
        <v>0</v>
      </c>
      <c r="Q30" s="10" t="s">
        <v>85</v>
      </c>
    </row>
    <row r="31" spans="1:18">
      <c r="A31" s="31"/>
      <c r="B31" s="32"/>
      <c r="C31" s="48" t="s">
        <v>86</v>
      </c>
      <c r="D31" s="49"/>
      <c r="E31" s="49"/>
      <c r="F31" s="49"/>
      <c r="G31" s="49"/>
      <c r="H31" s="49"/>
      <c r="I31" s="19">
        <v>47.3</v>
      </c>
      <c r="K31" s="21"/>
      <c r="L31" s="66"/>
      <c r="M31" s="66"/>
      <c r="N31" s="66"/>
      <c r="O31" s="66"/>
      <c r="P31" s="22"/>
    </row>
    <row r="32" spans="1:18" ht="30" customHeight="1">
      <c r="A32" s="14">
        <v>26</v>
      </c>
      <c r="B32" s="15" t="s">
        <v>87</v>
      </c>
      <c r="C32" s="46" t="s">
        <v>88</v>
      </c>
      <c r="D32" s="47"/>
      <c r="E32" s="47"/>
      <c r="F32" s="47"/>
      <c r="G32" s="47"/>
      <c r="H32" s="47"/>
      <c r="I32" s="16">
        <v>248</v>
      </c>
      <c r="J32" s="17" t="s">
        <v>27</v>
      </c>
      <c r="K32" s="16"/>
      <c r="L32" s="23"/>
      <c r="M32" s="23"/>
      <c r="N32" s="23"/>
      <c r="O32" s="23"/>
      <c r="P32" s="18">
        <f t="shared" ref="P32:P33" si="3">I32*K32</f>
        <v>0</v>
      </c>
      <c r="Q32" s="10" t="s">
        <v>89</v>
      </c>
    </row>
    <row r="33" spans="1:17">
      <c r="A33" s="14">
        <v>27</v>
      </c>
      <c r="B33" s="15" t="s">
        <v>90</v>
      </c>
      <c r="C33" s="46" t="s">
        <v>346</v>
      </c>
      <c r="D33" s="47"/>
      <c r="E33" s="47"/>
      <c r="F33" s="47"/>
      <c r="G33" s="47"/>
      <c r="H33" s="47"/>
      <c r="I33" s="16">
        <v>136.4</v>
      </c>
      <c r="J33" s="17" t="s">
        <v>27</v>
      </c>
      <c r="K33" s="16"/>
      <c r="L33" s="23"/>
      <c r="M33" s="23"/>
      <c r="N33" s="23"/>
      <c r="O33" s="23"/>
      <c r="P33" s="18">
        <f t="shared" si="3"/>
        <v>0</v>
      </c>
      <c r="Q33" s="10" t="s">
        <v>91</v>
      </c>
    </row>
    <row r="34" spans="1:17">
      <c r="A34" s="31"/>
      <c r="B34" s="32"/>
      <c r="C34" s="48" t="s">
        <v>92</v>
      </c>
      <c r="D34" s="49"/>
      <c r="E34" s="49"/>
      <c r="F34" s="49"/>
      <c r="G34" s="49"/>
      <c r="H34" s="49"/>
      <c r="I34" s="19">
        <v>136.4</v>
      </c>
      <c r="K34" s="21"/>
      <c r="L34" s="66"/>
      <c r="M34" s="66"/>
      <c r="N34" s="66"/>
      <c r="O34" s="66"/>
      <c r="P34" s="22"/>
    </row>
    <row r="35" spans="1:17">
      <c r="A35" s="14">
        <v>28</v>
      </c>
      <c r="B35" s="15" t="s">
        <v>93</v>
      </c>
      <c r="C35" s="46" t="s">
        <v>94</v>
      </c>
      <c r="D35" s="47"/>
      <c r="E35" s="47"/>
      <c r="F35" s="47"/>
      <c r="G35" s="47"/>
      <c r="H35" s="47"/>
      <c r="I35" s="16">
        <v>98.56</v>
      </c>
      <c r="J35" s="17" t="s">
        <v>27</v>
      </c>
      <c r="K35" s="16"/>
      <c r="L35" s="23"/>
      <c r="M35" s="23"/>
      <c r="N35" s="23"/>
      <c r="O35" s="23"/>
      <c r="P35" s="18">
        <f t="shared" ref="P35:P39" si="4">I35*K35</f>
        <v>0</v>
      </c>
      <c r="Q35" s="10" t="s">
        <v>95</v>
      </c>
    </row>
    <row r="36" spans="1:17" ht="30" customHeight="1">
      <c r="A36" s="14">
        <v>29</v>
      </c>
      <c r="B36" s="15" t="s">
        <v>96</v>
      </c>
      <c r="C36" s="46" t="s">
        <v>97</v>
      </c>
      <c r="D36" s="47"/>
      <c r="E36" s="47"/>
      <c r="F36" s="47"/>
      <c r="G36" s="47"/>
      <c r="H36" s="47"/>
      <c r="I36" s="16">
        <v>197</v>
      </c>
      <c r="J36" s="17" t="s">
        <v>27</v>
      </c>
      <c r="K36" s="16"/>
      <c r="L36" s="23"/>
      <c r="M36" s="23"/>
      <c r="N36" s="23"/>
      <c r="O36" s="23"/>
      <c r="P36" s="18">
        <f t="shared" si="4"/>
        <v>0</v>
      </c>
      <c r="Q36" s="10" t="s">
        <v>98</v>
      </c>
    </row>
    <row r="37" spans="1:17">
      <c r="A37" s="14">
        <v>30</v>
      </c>
      <c r="B37" s="15" t="s">
        <v>99</v>
      </c>
      <c r="C37" s="46" t="s">
        <v>100</v>
      </c>
      <c r="D37" s="47"/>
      <c r="E37" s="47"/>
      <c r="F37" s="47"/>
      <c r="G37" s="47"/>
      <c r="H37" s="47"/>
      <c r="I37" s="16">
        <v>127</v>
      </c>
      <c r="J37" s="17" t="s">
        <v>101</v>
      </c>
      <c r="K37" s="16"/>
      <c r="L37" s="23"/>
      <c r="M37" s="23"/>
      <c r="N37" s="23"/>
      <c r="O37" s="23"/>
      <c r="P37" s="18">
        <f t="shared" si="4"/>
        <v>0</v>
      </c>
      <c r="Q37" s="10" t="s">
        <v>102</v>
      </c>
    </row>
    <row r="38" spans="1:17">
      <c r="A38" s="14">
        <v>31</v>
      </c>
      <c r="B38" s="15" t="s">
        <v>103</v>
      </c>
      <c r="C38" s="46" t="s">
        <v>104</v>
      </c>
      <c r="D38" s="47"/>
      <c r="E38" s="47"/>
      <c r="F38" s="47"/>
      <c r="G38" s="47"/>
      <c r="H38" s="47"/>
      <c r="I38" s="16">
        <v>12</v>
      </c>
      <c r="J38" s="17" t="s">
        <v>50</v>
      </c>
      <c r="K38" s="16"/>
      <c r="L38" s="23"/>
      <c r="M38" s="23"/>
      <c r="N38" s="23"/>
      <c r="O38" s="23"/>
      <c r="P38" s="18">
        <f t="shared" si="4"/>
        <v>0</v>
      </c>
      <c r="Q38" s="10" t="s">
        <v>105</v>
      </c>
    </row>
    <row r="39" spans="1:17" ht="30" customHeight="1">
      <c r="A39" s="14">
        <v>32</v>
      </c>
      <c r="B39" s="15" t="s">
        <v>106</v>
      </c>
      <c r="C39" s="46" t="s">
        <v>107</v>
      </c>
      <c r="D39" s="47"/>
      <c r="E39" s="47"/>
      <c r="F39" s="47"/>
      <c r="G39" s="47"/>
      <c r="H39" s="47"/>
      <c r="I39" s="16">
        <v>54.45</v>
      </c>
      <c r="J39" s="17" t="s">
        <v>27</v>
      </c>
      <c r="K39" s="16"/>
      <c r="L39" s="23"/>
      <c r="M39" s="23"/>
      <c r="N39" s="23"/>
      <c r="O39" s="23"/>
      <c r="P39" s="18">
        <f t="shared" si="4"/>
        <v>0</v>
      </c>
      <c r="Q39" s="10" t="s">
        <v>108</v>
      </c>
    </row>
    <row r="40" spans="1:17">
      <c r="A40" s="31"/>
      <c r="B40" s="32"/>
      <c r="C40" s="48" t="s">
        <v>109</v>
      </c>
      <c r="D40" s="49"/>
      <c r="E40" s="49"/>
      <c r="F40" s="49"/>
      <c r="G40" s="49"/>
      <c r="H40" s="49"/>
      <c r="I40" s="19">
        <v>54.45</v>
      </c>
      <c r="K40" s="21"/>
      <c r="L40" s="66"/>
      <c r="M40" s="66"/>
      <c r="N40" s="66"/>
      <c r="O40" s="66"/>
      <c r="P40" s="22"/>
    </row>
    <row r="41" spans="1:17" ht="30" customHeight="1">
      <c r="A41" s="14">
        <v>33</v>
      </c>
      <c r="B41" s="15" t="s">
        <v>110</v>
      </c>
      <c r="C41" s="46" t="s">
        <v>111</v>
      </c>
      <c r="D41" s="47"/>
      <c r="E41" s="47"/>
      <c r="F41" s="47"/>
      <c r="G41" s="47"/>
      <c r="H41" s="47"/>
      <c r="I41" s="16">
        <v>15.824999999999999</v>
      </c>
      <c r="J41" s="17" t="s">
        <v>27</v>
      </c>
      <c r="K41" s="16"/>
      <c r="L41" s="23"/>
      <c r="M41" s="23"/>
      <c r="N41" s="23"/>
      <c r="O41" s="23"/>
      <c r="P41" s="18">
        <f>I41*K41</f>
        <v>0</v>
      </c>
      <c r="Q41" s="10" t="s">
        <v>112</v>
      </c>
    </row>
    <row r="42" spans="1:17">
      <c r="A42" s="31"/>
      <c r="B42" s="32"/>
      <c r="C42" s="48" t="s">
        <v>113</v>
      </c>
      <c r="D42" s="49"/>
      <c r="E42" s="49"/>
      <c r="F42" s="49"/>
      <c r="G42" s="49"/>
      <c r="H42" s="49"/>
      <c r="I42" s="19">
        <v>15.824999999999999</v>
      </c>
      <c r="K42" s="21"/>
      <c r="L42" s="66"/>
      <c r="M42" s="66"/>
      <c r="N42" s="66"/>
      <c r="O42" s="66"/>
      <c r="P42" s="22"/>
    </row>
    <row r="43" spans="1:17">
      <c r="A43" s="14">
        <v>34</v>
      </c>
      <c r="B43" s="15" t="s">
        <v>114</v>
      </c>
      <c r="C43" s="46" t="s">
        <v>115</v>
      </c>
      <c r="D43" s="47"/>
      <c r="E43" s="47"/>
      <c r="F43" s="47"/>
      <c r="G43" s="47"/>
      <c r="H43" s="47"/>
      <c r="I43" s="16">
        <v>30</v>
      </c>
      <c r="J43" s="17" t="s">
        <v>101</v>
      </c>
      <c r="K43" s="16"/>
      <c r="L43" s="23"/>
      <c r="M43" s="23"/>
      <c r="N43" s="23"/>
      <c r="O43" s="23"/>
      <c r="P43" s="18">
        <f t="shared" ref="P43:P47" si="5">I43*K43</f>
        <v>0</v>
      </c>
      <c r="Q43" s="10" t="s">
        <v>116</v>
      </c>
    </row>
    <row r="44" spans="1:17">
      <c r="A44" s="14">
        <v>35</v>
      </c>
      <c r="B44" s="15" t="s">
        <v>117</v>
      </c>
      <c r="C44" s="46" t="s">
        <v>118</v>
      </c>
      <c r="D44" s="47"/>
      <c r="E44" s="47"/>
      <c r="F44" s="47"/>
      <c r="G44" s="47"/>
      <c r="H44" s="47"/>
      <c r="I44" s="16">
        <v>4</v>
      </c>
      <c r="J44" s="17" t="s">
        <v>50</v>
      </c>
      <c r="K44" s="16"/>
      <c r="L44" s="23"/>
      <c r="M44" s="23"/>
      <c r="N44" s="23"/>
      <c r="O44" s="23"/>
      <c r="P44" s="18">
        <f t="shared" si="5"/>
        <v>0</v>
      </c>
      <c r="Q44" s="10" t="s">
        <v>119</v>
      </c>
    </row>
    <row r="45" spans="1:17" ht="30" customHeight="1">
      <c r="A45" s="14">
        <v>35</v>
      </c>
      <c r="B45" s="15" t="s">
        <v>120</v>
      </c>
      <c r="C45" s="46" t="s">
        <v>121</v>
      </c>
      <c r="D45" s="47"/>
      <c r="E45" s="47"/>
      <c r="F45" s="47"/>
      <c r="G45" s="47"/>
      <c r="H45" s="47"/>
      <c r="I45" s="16">
        <v>100</v>
      </c>
      <c r="J45" s="17" t="s">
        <v>27</v>
      </c>
      <c r="K45" s="16"/>
      <c r="L45" s="23"/>
      <c r="M45" s="23"/>
      <c r="N45" s="23"/>
      <c r="O45" s="23"/>
      <c r="P45" s="18">
        <f t="shared" si="5"/>
        <v>0</v>
      </c>
      <c r="Q45" s="10" t="s">
        <v>122</v>
      </c>
    </row>
    <row r="46" spans="1:17">
      <c r="A46" s="14">
        <v>36</v>
      </c>
      <c r="B46" s="15" t="s">
        <v>123</v>
      </c>
      <c r="C46" s="46" t="s">
        <v>124</v>
      </c>
      <c r="D46" s="47"/>
      <c r="E46" s="47"/>
      <c r="F46" s="47"/>
      <c r="G46" s="47"/>
      <c r="H46" s="47"/>
      <c r="I46" s="16">
        <v>100</v>
      </c>
      <c r="J46" s="17" t="s">
        <v>27</v>
      </c>
      <c r="K46" s="16"/>
      <c r="L46" s="23"/>
      <c r="M46" s="23"/>
      <c r="N46" s="23"/>
      <c r="O46" s="23"/>
      <c r="P46" s="18">
        <f t="shared" si="5"/>
        <v>0</v>
      </c>
      <c r="Q46" s="10" t="s">
        <v>125</v>
      </c>
    </row>
    <row r="47" spans="1:17" ht="30" customHeight="1">
      <c r="A47" s="14">
        <v>37</v>
      </c>
      <c r="B47" s="15" t="s">
        <v>126</v>
      </c>
      <c r="C47" s="46" t="s">
        <v>127</v>
      </c>
      <c r="D47" s="47"/>
      <c r="E47" s="47"/>
      <c r="F47" s="47"/>
      <c r="G47" s="47"/>
      <c r="H47" s="47"/>
      <c r="I47" s="16">
        <v>78.989999999999995</v>
      </c>
      <c r="J47" s="17" t="s">
        <v>27</v>
      </c>
      <c r="K47" s="16"/>
      <c r="L47" s="23"/>
      <c r="M47" s="23"/>
      <c r="N47" s="23"/>
      <c r="O47" s="23"/>
      <c r="P47" s="18">
        <f t="shared" si="5"/>
        <v>0</v>
      </c>
      <c r="Q47" s="10" t="s">
        <v>128</v>
      </c>
    </row>
    <row r="48" spans="1:17">
      <c r="A48" s="31"/>
      <c r="B48" s="32"/>
      <c r="C48" s="48" t="s">
        <v>129</v>
      </c>
      <c r="D48" s="49"/>
      <c r="E48" s="49"/>
      <c r="F48" s="49"/>
      <c r="G48" s="49"/>
      <c r="H48" s="49"/>
      <c r="I48" s="19">
        <v>78.989999999999995</v>
      </c>
      <c r="K48" s="21"/>
      <c r="L48" s="66"/>
      <c r="M48" s="66"/>
      <c r="N48" s="66"/>
      <c r="O48" s="66"/>
      <c r="P48" s="22"/>
    </row>
    <row r="49" spans="1:18">
      <c r="A49" s="14">
        <v>38</v>
      </c>
      <c r="B49" s="15" t="s">
        <v>130</v>
      </c>
      <c r="C49" s="46" t="s">
        <v>131</v>
      </c>
      <c r="D49" s="47"/>
      <c r="E49" s="47"/>
      <c r="F49" s="47"/>
      <c r="G49" s="47"/>
      <c r="H49" s="47"/>
      <c r="I49" s="16">
        <v>78.989999999999995</v>
      </c>
      <c r="J49" s="17" t="s">
        <v>27</v>
      </c>
      <c r="K49" s="16"/>
      <c r="L49" s="23"/>
      <c r="M49" s="23"/>
      <c r="N49" s="23"/>
      <c r="O49" s="23"/>
      <c r="P49" s="18">
        <f t="shared" ref="P49:P50" si="6">I49*K49</f>
        <v>0</v>
      </c>
      <c r="Q49" s="10" t="s">
        <v>132</v>
      </c>
    </row>
    <row r="50" spans="1:18">
      <c r="A50" s="14">
        <v>39</v>
      </c>
      <c r="B50" s="15" t="s">
        <v>133</v>
      </c>
      <c r="C50" s="46" t="s">
        <v>134</v>
      </c>
      <c r="D50" s="47"/>
      <c r="E50" s="47"/>
      <c r="F50" s="47"/>
      <c r="G50" s="47"/>
      <c r="H50" s="47"/>
      <c r="I50" s="16">
        <v>160</v>
      </c>
      <c r="J50" s="17" t="s">
        <v>27</v>
      </c>
      <c r="K50" s="16"/>
      <c r="L50" s="23"/>
      <c r="M50" s="23"/>
      <c r="N50" s="23"/>
      <c r="O50" s="23"/>
      <c r="P50" s="18">
        <f t="shared" si="6"/>
        <v>0</v>
      </c>
      <c r="Q50" s="10" t="s">
        <v>135</v>
      </c>
    </row>
    <row r="51" spans="1:18">
      <c r="A51" s="14">
        <v>41</v>
      </c>
      <c r="B51" s="15" t="s">
        <v>136</v>
      </c>
      <c r="C51" s="46" t="s">
        <v>137</v>
      </c>
      <c r="D51" s="47"/>
      <c r="E51" s="47"/>
      <c r="F51" s="47"/>
      <c r="G51" s="47"/>
      <c r="H51" s="47"/>
      <c r="I51" s="16">
        <v>1</v>
      </c>
      <c r="J51" s="17" t="s">
        <v>138</v>
      </c>
      <c r="K51" s="16"/>
      <c r="L51" s="23"/>
      <c r="M51" s="23"/>
      <c r="N51" s="23"/>
      <c r="O51" s="23"/>
      <c r="P51" s="18">
        <f t="shared" ref="P51:P71" si="7">I51*K51</f>
        <v>0</v>
      </c>
      <c r="Q51" s="10" t="s">
        <v>139</v>
      </c>
    </row>
    <row r="52" spans="1:18">
      <c r="A52" s="14">
        <v>42</v>
      </c>
      <c r="B52" s="15" t="s">
        <v>140</v>
      </c>
      <c r="C52" s="46" t="s">
        <v>141</v>
      </c>
      <c r="D52" s="47"/>
      <c r="E52" s="47"/>
      <c r="F52" s="47"/>
      <c r="G52" s="47"/>
      <c r="H52" s="47"/>
      <c r="I52" s="16">
        <v>1</v>
      </c>
      <c r="J52" s="17" t="s">
        <v>138</v>
      </c>
      <c r="K52" s="16"/>
      <c r="L52" s="23"/>
      <c r="M52" s="23"/>
      <c r="N52" s="23"/>
      <c r="O52" s="23"/>
      <c r="P52" s="18">
        <f t="shared" si="7"/>
        <v>0</v>
      </c>
      <c r="Q52" s="10" t="s">
        <v>142</v>
      </c>
    </row>
    <row r="53" spans="1:18">
      <c r="A53" s="14">
        <v>43</v>
      </c>
      <c r="B53" s="15" t="s">
        <v>143</v>
      </c>
      <c r="C53" s="46" t="s">
        <v>144</v>
      </c>
      <c r="D53" s="47"/>
      <c r="E53" s="47"/>
      <c r="F53" s="47"/>
      <c r="G53" s="47"/>
      <c r="H53" s="47"/>
      <c r="I53" s="16">
        <v>1</v>
      </c>
      <c r="J53" s="17" t="s">
        <v>138</v>
      </c>
      <c r="K53" s="16"/>
      <c r="L53" s="23"/>
      <c r="M53" s="23"/>
      <c r="N53" s="23"/>
      <c r="O53" s="23"/>
      <c r="P53" s="18">
        <f t="shared" si="7"/>
        <v>0</v>
      </c>
      <c r="Q53" s="10" t="s">
        <v>145</v>
      </c>
    </row>
    <row r="54" spans="1:18">
      <c r="A54" s="14">
        <v>44</v>
      </c>
      <c r="B54" s="15" t="s">
        <v>146</v>
      </c>
      <c r="C54" s="46" t="s">
        <v>147</v>
      </c>
      <c r="D54" s="47"/>
      <c r="E54" s="47"/>
      <c r="F54" s="47"/>
      <c r="G54" s="47"/>
      <c r="H54" s="47"/>
      <c r="I54" s="16">
        <v>2</v>
      </c>
      <c r="J54" s="17" t="s">
        <v>138</v>
      </c>
      <c r="K54" s="16"/>
      <c r="L54" s="23"/>
      <c r="M54" s="23"/>
      <c r="N54" s="23"/>
      <c r="O54" s="23"/>
      <c r="P54" s="18">
        <f t="shared" si="7"/>
        <v>0</v>
      </c>
      <c r="Q54" s="10" t="s">
        <v>148</v>
      </c>
    </row>
    <row r="55" spans="1:18">
      <c r="A55" s="14">
        <v>45</v>
      </c>
      <c r="B55" s="15" t="s">
        <v>149</v>
      </c>
      <c r="C55" s="46" t="s">
        <v>150</v>
      </c>
      <c r="D55" s="47"/>
      <c r="E55" s="47"/>
      <c r="F55" s="47"/>
      <c r="G55" s="47"/>
      <c r="H55" s="47"/>
      <c r="I55" s="16">
        <v>1</v>
      </c>
      <c r="J55" s="17" t="s">
        <v>138</v>
      </c>
      <c r="K55" s="16"/>
      <c r="L55" s="23"/>
      <c r="M55" s="23"/>
      <c r="N55" s="23"/>
      <c r="O55" s="23"/>
      <c r="P55" s="18">
        <f t="shared" si="7"/>
        <v>0</v>
      </c>
      <c r="Q55" s="10" t="s">
        <v>151</v>
      </c>
    </row>
    <row r="56" spans="1:18">
      <c r="A56" s="14">
        <v>46</v>
      </c>
      <c r="B56" s="15" t="s">
        <v>152</v>
      </c>
      <c r="C56" s="46" t="s">
        <v>153</v>
      </c>
      <c r="D56" s="47"/>
      <c r="E56" s="47"/>
      <c r="F56" s="47"/>
      <c r="G56" s="47"/>
      <c r="H56" s="47"/>
      <c r="I56" s="16">
        <v>1</v>
      </c>
      <c r="J56" s="17" t="s">
        <v>138</v>
      </c>
      <c r="K56" s="16"/>
      <c r="L56" s="23"/>
      <c r="M56" s="23"/>
      <c r="N56" s="23"/>
      <c r="O56" s="23"/>
      <c r="P56" s="18">
        <f t="shared" si="7"/>
        <v>0</v>
      </c>
      <c r="Q56" s="10" t="s">
        <v>154</v>
      </c>
    </row>
    <row r="57" spans="1:18">
      <c r="A57" s="14">
        <v>47</v>
      </c>
      <c r="B57" s="15" t="s">
        <v>155</v>
      </c>
      <c r="C57" s="46" t="s">
        <v>156</v>
      </c>
      <c r="D57" s="47"/>
      <c r="E57" s="47"/>
      <c r="F57" s="47"/>
      <c r="G57" s="47"/>
      <c r="H57" s="47"/>
      <c r="I57" s="16">
        <v>1</v>
      </c>
      <c r="J57" s="17" t="s">
        <v>138</v>
      </c>
      <c r="K57" s="16"/>
      <c r="L57" s="23"/>
      <c r="M57" s="23"/>
      <c r="N57" s="23"/>
      <c r="O57" s="23"/>
      <c r="P57" s="18">
        <f t="shared" si="7"/>
        <v>0</v>
      </c>
      <c r="Q57" s="10" t="s">
        <v>157</v>
      </c>
    </row>
    <row r="58" spans="1:18">
      <c r="A58" s="14">
        <v>48</v>
      </c>
      <c r="B58" s="15" t="s">
        <v>158</v>
      </c>
      <c r="C58" s="46" t="s">
        <v>159</v>
      </c>
      <c r="D58" s="47"/>
      <c r="E58" s="47"/>
      <c r="F58" s="47"/>
      <c r="G58" s="47"/>
      <c r="H58" s="47"/>
      <c r="I58" s="16">
        <v>1</v>
      </c>
      <c r="J58" s="17" t="s">
        <v>138</v>
      </c>
      <c r="K58" s="16"/>
      <c r="L58" s="23"/>
      <c r="M58" s="23"/>
      <c r="N58" s="23"/>
      <c r="O58" s="23"/>
      <c r="P58" s="18">
        <f t="shared" si="7"/>
        <v>0</v>
      </c>
      <c r="Q58" s="10" t="s">
        <v>160</v>
      </c>
    </row>
    <row r="59" spans="1:18">
      <c r="A59" s="14">
        <v>49</v>
      </c>
      <c r="B59" s="15" t="s">
        <v>161</v>
      </c>
      <c r="C59" s="46" t="s">
        <v>162</v>
      </c>
      <c r="D59" s="47"/>
      <c r="E59" s="47"/>
      <c r="F59" s="47"/>
      <c r="G59" s="47"/>
      <c r="H59" s="47"/>
      <c r="I59" s="16">
        <v>4</v>
      </c>
      <c r="J59" s="17" t="s">
        <v>163</v>
      </c>
      <c r="K59" s="16"/>
      <c r="L59" s="23"/>
      <c r="M59" s="23"/>
      <c r="N59" s="23"/>
      <c r="O59" s="23"/>
      <c r="P59" s="18">
        <f t="shared" si="7"/>
        <v>0</v>
      </c>
      <c r="Q59" s="10" t="s">
        <v>164</v>
      </c>
    </row>
    <row r="60" spans="1:18">
      <c r="A60" s="14">
        <v>50</v>
      </c>
      <c r="B60" s="15" t="s">
        <v>165</v>
      </c>
      <c r="C60" s="46" t="s">
        <v>166</v>
      </c>
      <c r="D60" s="47"/>
      <c r="E60" s="47"/>
      <c r="F60" s="47"/>
      <c r="G60" s="47"/>
      <c r="H60" s="47"/>
      <c r="I60" s="16">
        <v>1</v>
      </c>
      <c r="J60" s="17" t="s">
        <v>163</v>
      </c>
      <c r="K60" s="16"/>
      <c r="L60" s="23"/>
      <c r="M60" s="23"/>
      <c r="N60" s="23"/>
      <c r="O60" s="23"/>
      <c r="P60" s="18">
        <f t="shared" si="7"/>
        <v>0</v>
      </c>
      <c r="Q60" s="10" t="s">
        <v>167</v>
      </c>
    </row>
    <row r="61" spans="1:18">
      <c r="A61" s="14">
        <v>51</v>
      </c>
      <c r="B61" s="15" t="s">
        <v>168</v>
      </c>
      <c r="C61" s="46" t="s">
        <v>169</v>
      </c>
      <c r="D61" s="47"/>
      <c r="E61" s="47"/>
      <c r="F61" s="47"/>
      <c r="G61" s="47"/>
      <c r="H61" s="47"/>
      <c r="I61" s="16">
        <v>1</v>
      </c>
      <c r="J61" s="17" t="s">
        <v>163</v>
      </c>
      <c r="K61" s="16"/>
      <c r="L61" s="23"/>
      <c r="M61" s="23"/>
      <c r="N61" s="23"/>
      <c r="O61" s="23"/>
      <c r="P61" s="18">
        <f t="shared" si="7"/>
        <v>0</v>
      </c>
      <c r="Q61" s="10" t="s">
        <v>170</v>
      </c>
    </row>
    <row r="62" spans="1:18">
      <c r="A62" s="14">
        <v>52</v>
      </c>
      <c r="B62" s="15" t="s">
        <v>171</v>
      </c>
      <c r="C62" s="46" t="s">
        <v>172</v>
      </c>
      <c r="D62" s="47"/>
      <c r="E62" s="47"/>
      <c r="F62" s="47"/>
      <c r="G62" s="47"/>
      <c r="H62" s="47"/>
      <c r="I62" s="16">
        <v>2</v>
      </c>
      <c r="J62" s="17" t="s">
        <v>163</v>
      </c>
      <c r="K62" s="16"/>
      <c r="L62" s="23"/>
      <c r="M62" s="23"/>
      <c r="N62" s="23"/>
      <c r="O62" s="23"/>
      <c r="P62" s="18">
        <f t="shared" si="7"/>
        <v>0</v>
      </c>
      <c r="Q62" s="10" t="s">
        <v>173</v>
      </c>
    </row>
    <row r="63" spans="1:18">
      <c r="A63" s="14">
        <v>53</v>
      </c>
      <c r="B63" s="15" t="s">
        <v>174</v>
      </c>
      <c r="C63" s="46" t="s">
        <v>175</v>
      </c>
      <c r="D63" s="47"/>
      <c r="E63" s="47"/>
      <c r="F63" s="47"/>
      <c r="G63" s="47"/>
      <c r="H63" s="47"/>
      <c r="I63" s="16">
        <v>1</v>
      </c>
      <c r="J63" s="17" t="s">
        <v>163</v>
      </c>
      <c r="K63" s="16"/>
      <c r="L63" s="23"/>
      <c r="M63" s="23"/>
      <c r="N63" s="23"/>
      <c r="O63" s="23"/>
      <c r="P63" s="18">
        <f t="shared" si="7"/>
        <v>0</v>
      </c>
      <c r="Q63" s="10" t="s">
        <v>176</v>
      </c>
    </row>
    <row r="64" spans="1:18">
      <c r="A64" s="14">
        <v>53</v>
      </c>
      <c r="B64" s="15" t="s">
        <v>177</v>
      </c>
      <c r="C64" s="46" t="s">
        <v>178</v>
      </c>
      <c r="D64" s="47"/>
      <c r="E64" s="47"/>
      <c r="F64" s="47"/>
      <c r="G64" s="47"/>
      <c r="H64" s="47"/>
      <c r="I64" s="16">
        <v>1</v>
      </c>
      <c r="J64" s="17" t="s">
        <v>163</v>
      </c>
      <c r="K64" s="16"/>
      <c r="L64" s="23"/>
      <c r="M64" s="23"/>
      <c r="N64" s="23"/>
      <c r="O64" s="23"/>
      <c r="P64" s="18">
        <f t="shared" si="7"/>
        <v>0</v>
      </c>
      <c r="Q64" s="10" t="s">
        <v>179</v>
      </c>
      <c r="R64" s="27"/>
    </row>
    <row r="65" spans="1:18">
      <c r="A65" s="14">
        <v>54</v>
      </c>
      <c r="B65" s="15" t="s">
        <v>180</v>
      </c>
      <c r="C65" s="46" t="s">
        <v>181</v>
      </c>
      <c r="D65" s="47"/>
      <c r="E65" s="47"/>
      <c r="F65" s="47"/>
      <c r="G65" s="47"/>
      <c r="H65" s="47"/>
      <c r="I65" s="16">
        <v>2</v>
      </c>
      <c r="J65" s="17" t="s">
        <v>163</v>
      </c>
      <c r="K65" s="16"/>
      <c r="L65" s="23"/>
      <c r="M65" s="23"/>
      <c r="N65" s="23"/>
      <c r="O65" s="23"/>
      <c r="P65" s="18">
        <f t="shared" si="7"/>
        <v>0</v>
      </c>
      <c r="Q65" s="10" t="s">
        <v>182</v>
      </c>
      <c r="R65" s="27"/>
    </row>
    <row r="66" spans="1:18">
      <c r="A66" s="14">
        <v>55</v>
      </c>
      <c r="B66" s="15" t="s">
        <v>183</v>
      </c>
      <c r="C66" s="46" t="s">
        <v>184</v>
      </c>
      <c r="D66" s="47"/>
      <c r="E66" s="47"/>
      <c r="F66" s="47"/>
      <c r="G66" s="47"/>
      <c r="H66" s="47"/>
      <c r="I66" s="16">
        <v>1</v>
      </c>
      <c r="J66" s="17" t="s">
        <v>163</v>
      </c>
      <c r="K66" s="16"/>
      <c r="L66" s="23"/>
      <c r="M66" s="23"/>
      <c r="N66" s="23"/>
      <c r="O66" s="23"/>
      <c r="P66" s="18">
        <f t="shared" si="7"/>
        <v>0</v>
      </c>
      <c r="Q66" s="10" t="s">
        <v>185</v>
      </c>
      <c r="R66" s="27"/>
    </row>
    <row r="67" spans="1:18">
      <c r="A67" s="14">
        <v>56</v>
      </c>
      <c r="B67" s="15" t="s">
        <v>186</v>
      </c>
      <c r="C67" s="46" t="s">
        <v>187</v>
      </c>
      <c r="D67" s="47"/>
      <c r="E67" s="47"/>
      <c r="F67" s="47"/>
      <c r="G67" s="47"/>
      <c r="H67" s="47"/>
      <c r="I67" s="16">
        <v>55.7</v>
      </c>
      <c r="J67" s="17" t="s">
        <v>188</v>
      </c>
      <c r="K67" s="16"/>
      <c r="L67" s="23"/>
      <c r="M67" s="23"/>
      <c r="N67" s="23"/>
      <c r="O67" s="23"/>
      <c r="P67" s="18">
        <f t="shared" si="7"/>
        <v>0</v>
      </c>
      <c r="Q67" s="10" t="s">
        <v>189</v>
      </c>
    </row>
    <row r="68" spans="1:18">
      <c r="A68" s="14">
        <v>57</v>
      </c>
      <c r="B68" s="15" t="s">
        <v>190</v>
      </c>
      <c r="C68" s="46" t="s">
        <v>191</v>
      </c>
      <c r="D68" s="47"/>
      <c r="E68" s="47"/>
      <c r="F68" s="47"/>
      <c r="G68" s="47"/>
      <c r="H68" s="47"/>
      <c r="I68" s="16">
        <v>4.4000000000000004</v>
      </c>
      <c r="J68" s="17" t="s">
        <v>188</v>
      </c>
      <c r="K68" s="16"/>
      <c r="L68" s="23"/>
      <c r="M68" s="23"/>
      <c r="N68" s="23"/>
      <c r="O68" s="23"/>
      <c r="P68" s="18">
        <f t="shared" si="7"/>
        <v>0</v>
      </c>
      <c r="Q68" s="10" t="s">
        <v>192</v>
      </c>
    </row>
    <row r="69" spans="1:18">
      <c r="A69" s="14">
        <v>58</v>
      </c>
      <c r="B69" s="15" t="s">
        <v>193</v>
      </c>
      <c r="C69" s="46" t="s">
        <v>194</v>
      </c>
      <c r="D69" s="47"/>
      <c r="E69" s="47"/>
      <c r="F69" s="47"/>
      <c r="G69" s="47"/>
      <c r="H69" s="47"/>
      <c r="I69" s="16">
        <v>1</v>
      </c>
      <c r="J69" s="17" t="s">
        <v>163</v>
      </c>
      <c r="K69" s="16"/>
      <c r="L69" s="23"/>
      <c r="M69" s="23"/>
      <c r="N69" s="23"/>
      <c r="O69" s="23"/>
      <c r="P69" s="18">
        <f t="shared" si="7"/>
        <v>0</v>
      </c>
      <c r="Q69" s="10" t="s">
        <v>195</v>
      </c>
    </row>
    <row r="70" spans="1:18" ht="30" customHeight="1">
      <c r="A70" s="14">
        <v>59</v>
      </c>
      <c r="B70" s="15" t="s">
        <v>196</v>
      </c>
      <c r="C70" s="46" t="s">
        <v>197</v>
      </c>
      <c r="D70" s="47"/>
      <c r="E70" s="47"/>
      <c r="F70" s="47"/>
      <c r="G70" s="47"/>
      <c r="H70" s="47"/>
      <c r="I70" s="16">
        <v>1</v>
      </c>
      <c r="J70" s="17" t="s">
        <v>198</v>
      </c>
      <c r="K70" s="16"/>
      <c r="L70" s="23"/>
      <c r="M70" s="23"/>
      <c r="N70" s="23"/>
      <c r="O70" s="23"/>
      <c r="P70" s="18">
        <f t="shared" si="7"/>
        <v>0</v>
      </c>
      <c r="Q70" s="10" t="s">
        <v>199</v>
      </c>
    </row>
    <row r="71" spans="1:18">
      <c r="A71" s="14">
        <v>60</v>
      </c>
      <c r="B71" s="15" t="s">
        <v>200</v>
      </c>
      <c r="C71" s="46" t="s">
        <v>201</v>
      </c>
      <c r="D71" s="47"/>
      <c r="E71" s="47"/>
      <c r="F71" s="47"/>
      <c r="G71" s="47"/>
      <c r="H71" s="47"/>
      <c r="I71" s="16">
        <v>197.67</v>
      </c>
      <c r="J71" s="17" t="s">
        <v>202</v>
      </c>
      <c r="K71" s="16"/>
      <c r="L71" s="23"/>
      <c r="M71" s="23"/>
      <c r="N71" s="23"/>
      <c r="O71" s="23"/>
      <c r="P71" s="18">
        <f t="shared" si="7"/>
        <v>0</v>
      </c>
      <c r="Q71" s="10" t="s">
        <v>203</v>
      </c>
    </row>
    <row r="72" spans="1:18">
      <c r="A72" s="31"/>
      <c r="B72" s="32"/>
      <c r="C72" s="48" t="s">
        <v>204</v>
      </c>
      <c r="D72" s="49"/>
      <c r="E72" s="49"/>
      <c r="F72" s="49"/>
      <c r="G72" s="49"/>
      <c r="H72" s="49"/>
      <c r="I72" s="19">
        <v>197.67</v>
      </c>
      <c r="K72" s="21"/>
      <c r="L72" s="66"/>
      <c r="M72" s="66"/>
      <c r="N72" s="66"/>
      <c r="O72" s="66"/>
      <c r="P72" s="22"/>
    </row>
    <row r="73" spans="1:18">
      <c r="A73" s="14">
        <v>60</v>
      </c>
      <c r="B73" s="15" t="s">
        <v>200</v>
      </c>
      <c r="C73" s="46" t="s">
        <v>205</v>
      </c>
      <c r="D73" s="47"/>
      <c r="E73" s="47"/>
      <c r="F73" s="47"/>
      <c r="G73" s="47"/>
      <c r="H73" s="47"/>
      <c r="I73" s="16">
        <v>124</v>
      </c>
      <c r="J73" s="17" t="s">
        <v>202</v>
      </c>
      <c r="K73" s="16"/>
      <c r="L73" s="67"/>
      <c r="M73" s="23"/>
      <c r="N73" s="23"/>
      <c r="O73" s="23"/>
      <c r="P73" s="18">
        <f t="shared" ref="P73:P77" si="8">I73*K73</f>
        <v>0</v>
      </c>
      <c r="Q73" s="10" t="s">
        <v>206</v>
      </c>
    </row>
    <row r="74" spans="1:18">
      <c r="A74" s="14">
        <v>61</v>
      </c>
      <c r="B74" s="15" t="s">
        <v>200</v>
      </c>
      <c r="C74" s="46" t="s">
        <v>207</v>
      </c>
      <c r="D74" s="47"/>
      <c r="E74" s="47"/>
      <c r="F74" s="47"/>
      <c r="G74" s="47"/>
      <c r="H74" s="47"/>
      <c r="I74" s="16">
        <v>124</v>
      </c>
      <c r="J74" s="17" t="s">
        <v>202</v>
      </c>
      <c r="K74" s="16"/>
      <c r="L74" s="23"/>
      <c r="M74" s="23"/>
      <c r="N74" s="23"/>
      <c r="O74" s="23"/>
      <c r="P74" s="18">
        <f t="shared" si="8"/>
        <v>0</v>
      </c>
      <c r="Q74" s="10" t="s">
        <v>208</v>
      </c>
    </row>
    <row r="75" spans="1:18">
      <c r="A75" s="14">
        <v>62</v>
      </c>
      <c r="B75" s="15" t="s">
        <v>200</v>
      </c>
      <c r="C75" s="46" t="s">
        <v>209</v>
      </c>
      <c r="D75" s="47"/>
      <c r="E75" s="47"/>
      <c r="F75" s="47"/>
      <c r="G75" s="47"/>
      <c r="H75" s="47"/>
      <c r="I75" s="16">
        <v>197.67</v>
      </c>
      <c r="J75" s="17" t="s">
        <v>202</v>
      </c>
      <c r="K75" s="16"/>
      <c r="L75" s="23"/>
      <c r="M75" s="23"/>
      <c r="N75" s="23"/>
      <c r="O75" s="23"/>
      <c r="P75" s="18">
        <f t="shared" si="8"/>
        <v>0</v>
      </c>
      <c r="Q75" s="10" t="s">
        <v>210</v>
      </c>
    </row>
    <row r="76" spans="1:18">
      <c r="A76" s="14">
        <v>63</v>
      </c>
      <c r="B76" s="15" t="s">
        <v>200</v>
      </c>
      <c r="C76" s="46" t="s">
        <v>211</v>
      </c>
      <c r="D76" s="47"/>
      <c r="E76" s="47"/>
      <c r="F76" s="47"/>
      <c r="G76" s="47"/>
      <c r="H76" s="47"/>
      <c r="I76" s="16">
        <v>197.67</v>
      </c>
      <c r="J76" s="17" t="s">
        <v>202</v>
      </c>
      <c r="K76" s="16"/>
      <c r="L76" s="23"/>
      <c r="M76" s="23"/>
      <c r="N76" s="23"/>
      <c r="O76" s="23"/>
      <c r="P76" s="18">
        <f t="shared" si="8"/>
        <v>0</v>
      </c>
      <c r="Q76" s="10" t="s">
        <v>212</v>
      </c>
    </row>
    <row r="77" spans="1:18">
      <c r="A77" s="14">
        <v>64</v>
      </c>
      <c r="B77" s="15" t="s">
        <v>200</v>
      </c>
      <c r="C77" s="46" t="s">
        <v>213</v>
      </c>
      <c r="D77" s="47"/>
      <c r="E77" s="47"/>
      <c r="F77" s="47"/>
      <c r="G77" s="47"/>
      <c r="H77" s="47"/>
      <c r="I77" s="16">
        <v>164.38249999999999</v>
      </c>
      <c r="J77" s="17" t="s">
        <v>202</v>
      </c>
      <c r="K77" s="16"/>
      <c r="L77" s="23"/>
      <c r="M77" s="23"/>
      <c r="N77" s="23"/>
      <c r="O77" s="23"/>
      <c r="P77" s="18">
        <f t="shared" si="8"/>
        <v>0</v>
      </c>
      <c r="Q77" s="10" t="s">
        <v>214</v>
      </c>
    </row>
    <row r="78" spans="1:18">
      <c r="A78" s="31"/>
      <c r="B78" s="32"/>
      <c r="C78" s="48" t="s">
        <v>337</v>
      </c>
      <c r="D78" s="49"/>
      <c r="E78" s="49"/>
      <c r="F78" s="49"/>
      <c r="G78" s="49"/>
      <c r="H78" s="49"/>
      <c r="I78" s="19">
        <v>124</v>
      </c>
      <c r="K78" s="21"/>
      <c r="L78" s="66"/>
      <c r="M78" s="66"/>
      <c r="N78" s="66"/>
      <c r="O78" s="66"/>
      <c r="P78" s="22"/>
    </row>
    <row r="79" spans="1:18">
      <c r="A79" s="31"/>
      <c r="B79" s="32"/>
      <c r="C79" s="48" t="s">
        <v>215</v>
      </c>
      <c r="D79" s="49"/>
      <c r="E79" s="49"/>
      <c r="F79" s="49"/>
      <c r="G79" s="49"/>
      <c r="H79" s="49"/>
      <c r="I79" s="19">
        <v>40.3825</v>
      </c>
      <c r="K79" s="21"/>
      <c r="L79" s="66"/>
      <c r="M79" s="66"/>
      <c r="N79" s="66"/>
      <c r="O79" s="66"/>
      <c r="P79" s="22"/>
    </row>
    <row r="80" spans="1:18" ht="30" customHeight="1">
      <c r="A80" s="14">
        <v>65</v>
      </c>
      <c r="B80" s="15" t="s">
        <v>216</v>
      </c>
      <c r="C80" s="46" t="s">
        <v>217</v>
      </c>
      <c r="D80" s="47"/>
      <c r="E80" s="47"/>
      <c r="F80" s="47"/>
      <c r="G80" s="47"/>
      <c r="H80" s="47"/>
      <c r="I80" s="16">
        <v>13.925000000000001</v>
      </c>
      <c r="J80" s="17" t="s">
        <v>27</v>
      </c>
      <c r="K80" s="16"/>
      <c r="L80" s="23"/>
      <c r="M80" s="23"/>
      <c r="N80" s="23"/>
      <c r="O80" s="23"/>
      <c r="P80" s="18">
        <f>I80*K80</f>
        <v>0</v>
      </c>
      <c r="Q80" s="10" t="s">
        <v>218</v>
      </c>
    </row>
    <row r="81" spans="1:17">
      <c r="A81" s="31"/>
      <c r="B81" s="32"/>
      <c r="C81" s="48" t="s">
        <v>219</v>
      </c>
      <c r="D81" s="49"/>
      <c r="E81" s="49"/>
      <c r="F81" s="49"/>
      <c r="G81" s="49"/>
      <c r="H81" s="49"/>
      <c r="I81" s="19">
        <v>13.925000000000001</v>
      </c>
      <c r="K81" s="21"/>
      <c r="L81" s="66"/>
      <c r="M81" s="66"/>
      <c r="N81" s="66"/>
      <c r="O81" s="66"/>
      <c r="P81" s="22"/>
    </row>
    <row r="82" spans="1:17">
      <c r="A82" s="14">
        <v>66</v>
      </c>
      <c r="B82" s="15" t="s">
        <v>220</v>
      </c>
      <c r="C82" s="46" t="s">
        <v>221</v>
      </c>
      <c r="D82" s="47"/>
      <c r="E82" s="47"/>
      <c r="F82" s="47"/>
      <c r="G82" s="47"/>
      <c r="H82" s="47"/>
      <c r="I82" s="16">
        <v>180.98500000000001</v>
      </c>
      <c r="J82" s="17" t="s">
        <v>27</v>
      </c>
      <c r="K82" s="16"/>
      <c r="L82" s="23"/>
      <c r="M82" s="23"/>
      <c r="N82" s="23"/>
      <c r="O82" s="23"/>
      <c r="P82" s="18">
        <f t="shared" ref="P82:P84" si="9">I82*K82</f>
        <v>0</v>
      </c>
      <c r="Q82" s="10" t="s">
        <v>222</v>
      </c>
    </row>
    <row r="83" spans="1:17">
      <c r="A83" s="14">
        <v>67</v>
      </c>
      <c r="B83" s="15" t="s">
        <v>223</v>
      </c>
      <c r="C83" s="46" t="s">
        <v>224</v>
      </c>
      <c r="D83" s="47"/>
      <c r="E83" s="47"/>
      <c r="F83" s="47"/>
      <c r="G83" s="47"/>
      <c r="H83" s="47"/>
      <c r="I83" s="16">
        <v>176.64699999999999</v>
      </c>
      <c r="J83" s="17" t="s">
        <v>27</v>
      </c>
      <c r="K83" s="16"/>
      <c r="L83" s="23"/>
      <c r="M83" s="23"/>
      <c r="N83" s="23"/>
      <c r="O83" s="23"/>
      <c r="P83" s="18">
        <f t="shared" si="9"/>
        <v>0</v>
      </c>
      <c r="Q83" s="10" t="s">
        <v>225</v>
      </c>
    </row>
    <row r="84" spans="1:17">
      <c r="A84" s="14">
        <v>68</v>
      </c>
      <c r="B84" s="15" t="s">
        <v>226</v>
      </c>
      <c r="C84" s="46" t="s">
        <v>227</v>
      </c>
      <c r="D84" s="47"/>
      <c r="E84" s="47"/>
      <c r="F84" s="47"/>
      <c r="G84" s="47"/>
      <c r="H84" s="47"/>
      <c r="I84" s="16">
        <v>194.3117</v>
      </c>
      <c r="J84" s="17" t="s">
        <v>27</v>
      </c>
      <c r="K84" s="16"/>
      <c r="L84" s="23"/>
      <c r="M84" s="23"/>
      <c r="N84" s="23"/>
      <c r="O84" s="23"/>
      <c r="P84" s="18">
        <f t="shared" si="9"/>
        <v>0</v>
      </c>
      <c r="Q84" s="10" t="s">
        <v>228</v>
      </c>
    </row>
    <row r="85" spans="1:17">
      <c r="A85" s="31"/>
      <c r="B85" s="32"/>
      <c r="C85" s="48" t="s">
        <v>229</v>
      </c>
      <c r="D85" s="49"/>
      <c r="E85" s="49"/>
      <c r="F85" s="49"/>
      <c r="G85" s="49"/>
      <c r="H85" s="49"/>
      <c r="I85" s="19">
        <v>194.3117</v>
      </c>
      <c r="K85" s="21"/>
      <c r="L85" s="66"/>
      <c r="M85" s="66"/>
      <c r="N85" s="66"/>
      <c r="O85" s="66"/>
      <c r="P85" s="22"/>
    </row>
    <row r="86" spans="1:17">
      <c r="A86" s="14">
        <v>68</v>
      </c>
      <c r="B86" s="15" t="s">
        <v>230</v>
      </c>
      <c r="C86" s="46" t="s">
        <v>231</v>
      </c>
      <c r="D86" s="47"/>
      <c r="E86" s="47"/>
      <c r="F86" s="47"/>
      <c r="G86" s="47"/>
      <c r="H86" s="47"/>
      <c r="I86" s="16">
        <v>57.7</v>
      </c>
      <c r="J86" s="17" t="s">
        <v>101</v>
      </c>
      <c r="K86" s="16"/>
      <c r="L86" s="23"/>
      <c r="M86" s="23"/>
      <c r="N86" s="23"/>
      <c r="O86" s="23"/>
      <c r="P86" s="18">
        <f t="shared" ref="P86:P87" si="10">I86*K86</f>
        <v>0</v>
      </c>
      <c r="Q86" s="10" t="s">
        <v>232</v>
      </c>
    </row>
    <row r="87" spans="1:17">
      <c r="A87" s="14">
        <v>69</v>
      </c>
      <c r="B87" s="15" t="s">
        <v>233</v>
      </c>
      <c r="C87" s="46" t="s">
        <v>234</v>
      </c>
      <c r="D87" s="47"/>
      <c r="E87" s="47"/>
      <c r="F87" s="47"/>
      <c r="G87" s="47"/>
      <c r="H87" s="47"/>
      <c r="I87" s="16">
        <v>63.47</v>
      </c>
      <c r="J87" s="17" t="s">
        <v>101</v>
      </c>
      <c r="K87" s="16"/>
      <c r="L87" s="23"/>
      <c r="M87" s="23"/>
      <c r="N87" s="23"/>
      <c r="O87" s="23"/>
      <c r="P87" s="18">
        <f t="shared" si="10"/>
        <v>0</v>
      </c>
      <c r="Q87" s="10" t="s">
        <v>235</v>
      </c>
    </row>
    <row r="88" spans="1:17">
      <c r="A88" s="31"/>
      <c r="B88" s="32"/>
      <c r="C88" s="48" t="s">
        <v>236</v>
      </c>
      <c r="D88" s="49"/>
      <c r="E88" s="49"/>
      <c r="F88" s="49"/>
      <c r="G88" s="49"/>
      <c r="H88" s="49"/>
      <c r="I88" s="19">
        <v>63.47</v>
      </c>
      <c r="K88" s="21"/>
      <c r="L88" s="66"/>
      <c r="M88" s="66"/>
      <c r="N88" s="66"/>
      <c r="O88" s="66"/>
      <c r="P88" s="22"/>
    </row>
    <row r="89" spans="1:17" ht="30" customHeight="1">
      <c r="A89" s="14">
        <v>69</v>
      </c>
      <c r="B89" s="15" t="s">
        <v>237</v>
      </c>
      <c r="C89" s="46" t="s">
        <v>238</v>
      </c>
      <c r="D89" s="47"/>
      <c r="E89" s="47"/>
      <c r="F89" s="47"/>
      <c r="G89" s="47"/>
      <c r="H89" s="47"/>
      <c r="I89" s="16">
        <v>241</v>
      </c>
      <c r="J89" s="17" t="s">
        <v>101</v>
      </c>
      <c r="K89" s="16"/>
      <c r="L89" s="23"/>
      <c r="M89" s="23"/>
      <c r="N89" s="23"/>
      <c r="O89" s="23"/>
      <c r="P89" s="18">
        <f t="shared" ref="P89:P90" si="11">I89*K89</f>
        <v>0</v>
      </c>
      <c r="Q89" s="10" t="s">
        <v>239</v>
      </c>
    </row>
    <row r="90" spans="1:17">
      <c r="A90" s="14">
        <v>70</v>
      </c>
      <c r="B90" s="15" t="s">
        <v>240</v>
      </c>
      <c r="C90" s="46" t="s">
        <v>241</v>
      </c>
      <c r="D90" s="47"/>
      <c r="E90" s="47"/>
      <c r="F90" s="47"/>
      <c r="G90" s="47"/>
      <c r="H90" s="47"/>
      <c r="I90" s="16">
        <v>178.31</v>
      </c>
      <c r="J90" s="17" t="s">
        <v>101</v>
      </c>
      <c r="K90" s="16"/>
      <c r="L90" s="23"/>
      <c r="M90" s="23"/>
      <c r="N90" s="23"/>
      <c r="O90" s="23"/>
      <c r="P90" s="18">
        <f t="shared" si="11"/>
        <v>0</v>
      </c>
      <c r="Q90" s="10" t="s">
        <v>242</v>
      </c>
    </row>
    <row r="91" spans="1:17">
      <c r="A91" s="31"/>
      <c r="B91" s="32"/>
      <c r="C91" s="48" t="s">
        <v>243</v>
      </c>
      <c r="D91" s="49"/>
      <c r="E91" s="49"/>
      <c r="F91" s="49"/>
      <c r="G91" s="49"/>
      <c r="H91" s="49"/>
      <c r="I91" s="19">
        <v>178.31</v>
      </c>
      <c r="K91" s="21"/>
      <c r="L91" s="66"/>
      <c r="M91" s="66"/>
      <c r="N91" s="66"/>
      <c r="O91" s="66"/>
      <c r="P91" s="22"/>
    </row>
    <row r="92" spans="1:17">
      <c r="A92" s="14">
        <v>71</v>
      </c>
      <c r="B92" s="15" t="s">
        <v>244</v>
      </c>
      <c r="C92" s="46" t="s">
        <v>245</v>
      </c>
      <c r="D92" s="47"/>
      <c r="E92" s="47"/>
      <c r="F92" s="47"/>
      <c r="G92" s="47"/>
      <c r="H92" s="47"/>
      <c r="I92" s="16">
        <v>14.685</v>
      </c>
      <c r="J92" s="17" t="s">
        <v>101</v>
      </c>
      <c r="K92" s="16"/>
      <c r="L92" s="23"/>
      <c r="M92" s="23"/>
      <c r="N92" s="23"/>
      <c r="O92" s="23"/>
      <c r="P92" s="18">
        <f>I92*K92</f>
        <v>0</v>
      </c>
      <c r="Q92" s="10" t="s">
        <v>246</v>
      </c>
    </row>
    <row r="93" spans="1:17">
      <c r="A93" s="31"/>
      <c r="B93" s="32"/>
      <c r="C93" s="48" t="s">
        <v>247</v>
      </c>
      <c r="D93" s="49"/>
      <c r="E93" s="49"/>
      <c r="F93" s="49"/>
      <c r="G93" s="49"/>
      <c r="H93" s="49"/>
      <c r="I93" s="19">
        <v>14.685</v>
      </c>
      <c r="K93" s="21"/>
      <c r="L93" s="66"/>
      <c r="M93" s="66"/>
      <c r="N93" s="66"/>
      <c r="O93" s="66"/>
      <c r="P93" s="22"/>
    </row>
    <row r="94" spans="1:17">
      <c r="A94" s="14">
        <v>72</v>
      </c>
      <c r="B94" s="15" t="s">
        <v>244</v>
      </c>
      <c r="C94" s="46" t="s">
        <v>248</v>
      </c>
      <c r="D94" s="47"/>
      <c r="E94" s="47"/>
      <c r="F94" s="47"/>
      <c r="G94" s="47"/>
      <c r="H94" s="47"/>
      <c r="I94" s="16">
        <v>47.718000000000004</v>
      </c>
      <c r="J94" s="17" t="s">
        <v>101</v>
      </c>
      <c r="K94" s="16"/>
      <c r="L94" s="23"/>
      <c r="M94" s="23"/>
      <c r="N94" s="23"/>
      <c r="O94" s="23"/>
      <c r="P94" s="18">
        <f>I94*K94</f>
        <v>0</v>
      </c>
      <c r="Q94" s="10" t="s">
        <v>249</v>
      </c>
    </row>
    <row r="95" spans="1:17">
      <c r="A95" s="31"/>
      <c r="B95" s="32"/>
      <c r="C95" s="48" t="s">
        <v>250</v>
      </c>
      <c r="D95" s="49"/>
      <c r="E95" s="49"/>
      <c r="F95" s="49"/>
      <c r="G95" s="49"/>
      <c r="H95" s="49"/>
      <c r="I95" s="19">
        <v>47.718000000000004</v>
      </c>
      <c r="K95" s="21"/>
      <c r="L95" s="66"/>
      <c r="M95" s="66"/>
      <c r="N95" s="66"/>
      <c r="O95" s="66"/>
      <c r="P95" s="22"/>
    </row>
    <row r="96" spans="1:17" ht="30" customHeight="1">
      <c r="A96" s="14">
        <v>72</v>
      </c>
      <c r="B96" s="15" t="s">
        <v>251</v>
      </c>
      <c r="C96" s="46" t="s">
        <v>252</v>
      </c>
      <c r="D96" s="47"/>
      <c r="E96" s="47"/>
      <c r="F96" s="47"/>
      <c r="G96" s="47"/>
      <c r="H96" s="47"/>
      <c r="I96" s="16">
        <v>39</v>
      </c>
      <c r="J96" s="17" t="s">
        <v>27</v>
      </c>
      <c r="K96" s="16"/>
      <c r="L96" s="23"/>
      <c r="M96" s="23"/>
      <c r="N96" s="23"/>
      <c r="O96" s="23"/>
      <c r="P96" s="18">
        <f t="shared" ref="P96:P97" si="12">I96*K96</f>
        <v>0</v>
      </c>
      <c r="Q96" s="10" t="s">
        <v>253</v>
      </c>
    </row>
    <row r="97" spans="1:18" ht="30" customHeight="1">
      <c r="A97" s="14">
        <v>73</v>
      </c>
      <c r="B97" s="15" t="s">
        <v>254</v>
      </c>
      <c r="C97" s="46" t="s">
        <v>255</v>
      </c>
      <c r="D97" s="47"/>
      <c r="E97" s="47"/>
      <c r="F97" s="47"/>
      <c r="G97" s="47"/>
      <c r="H97" s="47"/>
      <c r="I97" s="16">
        <v>42.9</v>
      </c>
      <c r="J97" s="17" t="s">
        <v>27</v>
      </c>
      <c r="K97" s="16"/>
      <c r="L97" s="23"/>
      <c r="M97" s="23"/>
      <c r="N97" s="23"/>
      <c r="O97" s="23"/>
      <c r="P97" s="18">
        <f t="shared" si="12"/>
        <v>0</v>
      </c>
      <c r="Q97" s="10" t="s">
        <v>256</v>
      </c>
    </row>
    <row r="98" spans="1:18">
      <c r="A98" s="31"/>
      <c r="B98" s="32"/>
      <c r="C98" s="48" t="s">
        <v>257</v>
      </c>
      <c r="D98" s="49"/>
      <c r="E98" s="49"/>
      <c r="F98" s="49"/>
      <c r="G98" s="49"/>
      <c r="H98" s="49"/>
      <c r="I98" s="19">
        <v>42.9</v>
      </c>
      <c r="K98" s="21"/>
      <c r="L98" s="66"/>
      <c r="M98" s="66"/>
      <c r="N98" s="66"/>
      <c r="O98" s="66"/>
      <c r="P98" s="22"/>
    </row>
    <row r="99" spans="1:18">
      <c r="A99" s="14">
        <v>74</v>
      </c>
      <c r="B99" s="15" t="s">
        <v>200</v>
      </c>
      <c r="C99" s="46" t="s">
        <v>258</v>
      </c>
      <c r="D99" s="47"/>
      <c r="E99" s="47"/>
      <c r="F99" s="47"/>
      <c r="G99" s="47"/>
      <c r="H99" s="47"/>
      <c r="I99" s="16">
        <v>98.56</v>
      </c>
      <c r="J99" s="17" t="s">
        <v>202</v>
      </c>
      <c r="K99" s="16"/>
      <c r="L99" s="23"/>
      <c r="M99" s="23"/>
      <c r="N99" s="23"/>
      <c r="O99" s="23"/>
      <c r="P99" s="18">
        <f t="shared" ref="P99:P111" si="13">I99*K99</f>
        <v>0</v>
      </c>
      <c r="Q99" s="10" t="s">
        <v>259</v>
      </c>
    </row>
    <row r="100" spans="1:18">
      <c r="A100" s="14">
        <v>74</v>
      </c>
      <c r="B100" s="15" t="s">
        <v>260</v>
      </c>
      <c r="C100" s="46" t="s">
        <v>261</v>
      </c>
      <c r="D100" s="47"/>
      <c r="E100" s="47"/>
      <c r="F100" s="47"/>
      <c r="G100" s="47"/>
      <c r="H100" s="47"/>
      <c r="I100" s="16">
        <v>19.57</v>
      </c>
      <c r="J100" s="17" t="s">
        <v>27</v>
      </c>
      <c r="K100" s="16"/>
      <c r="L100" s="23"/>
      <c r="M100" s="23"/>
      <c r="N100" s="23"/>
      <c r="O100" s="23"/>
      <c r="P100" s="18">
        <f t="shared" si="13"/>
        <v>0</v>
      </c>
      <c r="Q100" s="10" t="s">
        <v>262</v>
      </c>
    </row>
    <row r="101" spans="1:18" ht="30" customHeight="1">
      <c r="A101" s="14">
        <v>75</v>
      </c>
      <c r="B101" s="15" t="s">
        <v>263</v>
      </c>
      <c r="C101" s="46" t="s">
        <v>264</v>
      </c>
      <c r="D101" s="47"/>
      <c r="E101" s="47"/>
      <c r="F101" s="47"/>
      <c r="G101" s="47"/>
      <c r="H101" s="47"/>
      <c r="I101" s="16">
        <v>300</v>
      </c>
      <c r="J101" s="17" t="s">
        <v>27</v>
      </c>
      <c r="K101" s="16"/>
      <c r="L101" s="23"/>
      <c r="M101" s="23"/>
      <c r="N101" s="23"/>
      <c r="O101" s="23"/>
      <c r="P101" s="18">
        <f t="shared" si="13"/>
        <v>0</v>
      </c>
      <c r="Q101" s="10" t="s">
        <v>265</v>
      </c>
    </row>
    <row r="102" spans="1:18">
      <c r="A102" s="14">
        <v>76</v>
      </c>
      <c r="B102" s="15" t="s">
        <v>200</v>
      </c>
      <c r="C102" s="46" t="s">
        <v>266</v>
      </c>
      <c r="D102" s="47"/>
      <c r="E102" s="47"/>
      <c r="F102" s="47"/>
      <c r="G102" s="47"/>
      <c r="H102" s="47"/>
      <c r="I102" s="16">
        <v>1</v>
      </c>
      <c r="J102" s="17" t="s">
        <v>163</v>
      </c>
      <c r="K102" s="16"/>
      <c r="L102" s="23"/>
      <c r="M102" s="23"/>
      <c r="N102" s="23"/>
      <c r="O102" s="23"/>
      <c r="P102" s="18">
        <f t="shared" si="13"/>
        <v>0</v>
      </c>
      <c r="Q102" s="10" t="s">
        <v>267</v>
      </c>
    </row>
    <row r="103" spans="1:18">
      <c r="A103" s="14">
        <v>77</v>
      </c>
      <c r="B103" s="15" t="s">
        <v>200</v>
      </c>
      <c r="C103" s="46" t="s">
        <v>268</v>
      </c>
      <c r="D103" s="47"/>
      <c r="E103" s="47"/>
      <c r="F103" s="47"/>
      <c r="G103" s="47"/>
      <c r="H103" s="47"/>
      <c r="I103" s="16">
        <v>1</v>
      </c>
      <c r="J103" s="17" t="s">
        <v>163</v>
      </c>
      <c r="K103" s="16"/>
      <c r="L103" s="23"/>
      <c r="M103" s="23"/>
      <c r="N103" s="23"/>
      <c r="O103" s="23"/>
      <c r="P103" s="18">
        <f t="shared" si="13"/>
        <v>0</v>
      </c>
      <c r="Q103" s="10" t="s">
        <v>269</v>
      </c>
    </row>
    <row r="104" spans="1:18">
      <c r="A104" s="14">
        <v>78</v>
      </c>
      <c r="B104" s="15" t="s">
        <v>200</v>
      </c>
      <c r="C104" s="46" t="s">
        <v>270</v>
      </c>
      <c r="D104" s="47"/>
      <c r="E104" s="47"/>
      <c r="F104" s="47"/>
      <c r="G104" s="47"/>
      <c r="H104" s="47"/>
      <c r="I104" s="16">
        <v>2</v>
      </c>
      <c r="J104" s="17" t="s">
        <v>163</v>
      </c>
      <c r="K104" s="16"/>
      <c r="L104" s="23"/>
      <c r="M104" s="23"/>
      <c r="N104" s="23"/>
      <c r="O104" s="23"/>
      <c r="P104" s="18">
        <f t="shared" si="13"/>
        <v>0</v>
      </c>
      <c r="Q104" s="10" t="s">
        <v>271</v>
      </c>
    </row>
    <row r="105" spans="1:18" ht="30" customHeight="1">
      <c r="A105" s="14">
        <v>79</v>
      </c>
      <c r="B105" s="15" t="s">
        <v>200</v>
      </c>
      <c r="C105" s="46" t="s">
        <v>272</v>
      </c>
      <c r="D105" s="47"/>
      <c r="E105" s="47"/>
      <c r="F105" s="47"/>
      <c r="G105" s="47"/>
      <c r="H105" s="47"/>
      <c r="I105" s="16">
        <v>1</v>
      </c>
      <c r="J105" s="17" t="s">
        <v>163</v>
      </c>
      <c r="K105" s="23"/>
      <c r="L105" s="23"/>
      <c r="M105" s="23"/>
      <c r="N105" s="23"/>
      <c r="O105" s="23"/>
      <c r="P105" s="18">
        <f t="shared" si="13"/>
        <v>0</v>
      </c>
      <c r="Q105" s="10" t="s">
        <v>273</v>
      </c>
    </row>
    <row r="106" spans="1:18">
      <c r="A106" s="14">
        <v>80</v>
      </c>
      <c r="B106" s="15" t="s">
        <v>200</v>
      </c>
      <c r="C106" s="46" t="s">
        <v>274</v>
      </c>
      <c r="D106" s="47"/>
      <c r="E106" s="47"/>
      <c r="F106" s="47"/>
      <c r="G106" s="47"/>
      <c r="H106" s="47"/>
      <c r="I106" s="16">
        <v>1</v>
      </c>
      <c r="J106" s="17" t="s">
        <v>163</v>
      </c>
      <c r="K106" s="23"/>
      <c r="L106" s="23"/>
      <c r="M106" s="23"/>
      <c r="N106" s="23"/>
      <c r="O106" s="23"/>
      <c r="P106" s="18">
        <f t="shared" si="13"/>
        <v>0</v>
      </c>
      <c r="Q106" s="10" t="s">
        <v>275</v>
      </c>
    </row>
    <row r="107" spans="1:18">
      <c r="A107" s="14">
        <v>81</v>
      </c>
      <c r="B107" s="15" t="s">
        <v>200</v>
      </c>
      <c r="C107" s="46" t="s">
        <v>276</v>
      </c>
      <c r="D107" s="47"/>
      <c r="E107" s="47"/>
      <c r="F107" s="47"/>
      <c r="G107" s="47"/>
      <c r="H107" s="47"/>
      <c r="I107" s="16">
        <v>1</v>
      </c>
      <c r="J107" s="17" t="s">
        <v>163</v>
      </c>
      <c r="K107" s="23"/>
      <c r="L107" s="23"/>
      <c r="M107" s="23"/>
      <c r="N107" s="23"/>
      <c r="O107" s="23"/>
      <c r="P107" s="18">
        <f t="shared" si="13"/>
        <v>0</v>
      </c>
      <c r="Q107" s="10" t="s">
        <v>277</v>
      </c>
    </row>
    <row r="108" spans="1:18" ht="30" customHeight="1">
      <c r="A108" s="14">
        <v>82</v>
      </c>
      <c r="B108" s="15" t="s">
        <v>200</v>
      </c>
      <c r="C108" s="46" t="s">
        <v>278</v>
      </c>
      <c r="D108" s="47"/>
      <c r="E108" s="47"/>
      <c r="F108" s="47"/>
      <c r="G108" s="47"/>
      <c r="H108" s="47"/>
      <c r="I108" s="16">
        <v>16.399999999999999</v>
      </c>
      <c r="J108" s="17" t="s">
        <v>279</v>
      </c>
      <c r="K108" s="16"/>
      <c r="L108" s="23"/>
      <c r="M108" s="23"/>
      <c r="N108" s="23"/>
      <c r="O108" s="23"/>
      <c r="P108" s="18">
        <f t="shared" si="13"/>
        <v>0</v>
      </c>
      <c r="Q108" s="10" t="s">
        <v>280</v>
      </c>
    </row>
    <row r="109" spans="1:18" ht="30" customHeight="1">
      <c r="A109" s="14">
        <v>83</v>
      </c>
      <c r="B109" s="15" t="s">
        <v>200</v>
      </c>
      <c r="C109" s="46" t="s">
        <v>281</v>
      </c>
      <c r="D109" s="47"/>
      <c r="E109" s="47"/>
      <c r="F109" s="47"/>
      <c r="G109" s="47"/>
      <c r="H109" s="47"/>
      <c r="I109" s="16">
        <v>12.1</v>
      </c>
      <c r="J109" s="17" t="s">
        <v>279</v>
      </c>
      <c r="K109" s="16"/>
      <c r="L109" s="23"/>
      <c r="M109" s="23"/>
      <c r="N109" s="23"/>
      <c r="O109" s="23"/>
      <c r="P109" s="18">
        <f t="shared" si="13"/>
        <v>0</v>
      </c>
      <c r="Q109" s="10" t="s">
        <v>282</v>
      </c>
    </row>
    <row r="110" spans="1:18">
      <c r="A110" s="14">
        <v>84</v>
      </c>
      <c r="B110" s="15" t="s">
        <v>283</v>
      </c>
      <c r="C110" s="46" t="s">
        <v>284</v>
      </c>
      <c r="D110" s="47"/>
      <c r="E110" s="47"/>
      <c r="F110" s="47"/>
      <c r="G110" s="47"/>
      <c r="H110" s="47"/>
      <c r="I110" s="16">
        <v>32.74</v>
      </c>
      <c r="J110" s="17" t="s">
        <v>27</v>
      </c>
      <c r="K110" s="16"/>
      <c r="L110" s="23"/>
      <c r="M110" s="23"/>
      <c r="N110" s="23"/>
      <c r="O110" s="23"/>
      <c r="P110" s="18">
        <f t="shared" si="13"/>
        <v>0</v>
      </c>
      <c r="Q110" s="10" t="s">
        <v>285</v>
      </c>
      <c r="R110" s="25" t="s">
        <v>342</v>
      </c>
    </row>
    <row r="111" spans="1:18">
      <c r="A111" s="14">
        <v>85</v>
      </c>
      <c r="B111" s="15" t="s">
        <v>286</v>
      </c>
      <c r="C111" s="46" t="s">
        <v>287</v>
      </c>
      <c r="D111" s="47"/>
      <c r="E111" s="47"/>
      <c r="F111" s="47"/>
      <c r="G111" s="47"/>
      <c r="H111" s="47"/>
      <c r="I111" s="16">
        <v>32.74</v>
      </c>
      <c r="J111" s="17" t="s">
        <v>27</v>
      </c>
      <c r="K111" s="16"/>
      <c r="L111" s="23"/>
      <c r="M111" s="23"/>
      <c r="N111" s="23"/>
      <c r="O111" s="23"/>
      <c r="P111" s="18">
        <f t="shared" si="13"/>
        <v>0</v>
      </c>
      <c r="Q111" s="10" t="s">
        <v>288</v>
      </c>
    </row>
    <row r="112" spans="1:18">
      <c r="A112" s="31"/>
      <c r="B112" s="32"/>
      <c r="C112" s="48" t="s">
        <v>289</v>
      </c>
      <c r="D112" s="49"/>
      <c r="E112" s="49"/>
      <c r="F112" s="49"/>
      <c r="G112" s="49"/>
      <c r="H112" s="49"/>
      <c r="I112" s="19">
        <v>32.74</v>
      </c>
      <c r="K112" s="21"/>
      <c r="L112" s="66"/>
      <c r="M112" s="66"/>
      <c r="N112" s="66"/>
      <c r="O112" s="66"/>
      <c r="P112" s="22"/>
    </row>
    <row r="113" spans="1:18">
      <c r="A113" s="14">
        <v>86</v>
      </c>
      <c r="B113" s="15" t="s">
        <v>290</v>
      </c>
      <c r="C113" s="46" t="s">
        <v>291</v>
      </c>
      <c r="D113" s="47"/>
      <c r="E113" s="47"/>
      <c r="F113" s="47"/>
      <c r="G113" s="47"/>
      <c r="H113" s="47"/>
      <c r="I113" s="16">
        <v>36.014000000000003</v>
      </c>
      <c r="J113" s="17" t="s">
        <v>27</v>
      </c>
      <c r="K113" s="16"/>
      <c r="L113" s="23"/>
      <c r="M113" s="23"/>
      <c r="N113" s="23"/>
      <c r="O113" s="23"/>
      <c r="P113" s="18">
        <f>I113*K113</f>
        <v>0</v>
      </c>
      <c r="Q113" s="10" t="s">
        <v>292</v>
      </c>
    </row>
    <row r="114" spans="1:18">
      <c r="A114" s="31"/>
      <c r="B114" s="32"/>
      <c r="C114" s="48" t="s">
        <v>293</v>
      </c>
      <c r="D114" s="49"/>
      <c r="E114" s="49"/>
      <c r="F114" s="49"/>
      <c r="G114" s="49"/>
      <c r="H114" s="49"/>
      <c r="I114" s="19">
        <v>36.014000000000003</v>
      </c>
      <c r="K114" s="21"/>
      <c r="L114" s="66"/>
      <c r="M114" s="66"/>
      <c r="N114" s="66"/>
      <c r="O114" s="66"/>
      <c r="P114" s="22"/>
    </row>
    <row r="115" spans="1:18">
      <c r="A115" s="14">
        <v>87</v>
      </c>
      <c r="B115" s="15" t="s">
        <v>294</v>
      </c>
      <c r="C115" s="46" t="s">
        <v>295</v>
      </c>
      <c r="D115" s="47"/>
      <c r="E115" s="47"/>
      <c r="F115" s="47"/>
      <c r="G115" s="47"/>
      <c r="H115" s="47"/>
      <c r="I115" s="16">
        <v>44.1</v>
      </c>
      <c r="J115" s="17" t="s">
        <v>27</v>
      </c>
      <c r="K115" s="16"/>
      <c r="L115" s="23"/>
      <c r="M115" s="23"/>
      <c r="N115" s="23"/>
      <c r="O115" s="23"/>
      <c r="P115" s="18">
        <f>I115*K115</f>
        <v>0</v>
      </c>
      <c r="Q115" s="10" t="s">
        <v>296</v>
      </c>
      <c r="R115" s="25" t="s">
        <v>342</v>
      </c>
    </row>
    <row r="116" spans="1:18">
      <c r="A116" s="31"/>
      <c r="B116" s="32"/>
      <c r="C116" s="48" t="s">
        <v>297</v>
      </c>
      <c r="D116" s="49"/>
      <c r="E116" s="49"/>
      <c r="F116" s="49"/>
      <c r="G116" s="49"/>
      <c r="H116" s="49"/>
      <c r="I116" s="19">
        <v>44.1</v>
      </c>
      <c r="K116" s="21"/>
      <c r="L116" s="66"/>
      <c r="M116" s="66"/>
      <c r="N116" s="66"/>
      <c r="O116" s="66"/>
      <c r="P116" s="22"/>
    </row>
    <row r="117" spans="1:18">
      <c r="A117" s="14">
        <v>88</v>
      </c>
      <c r="B117" s="15" t="s">
        <v>298</v>
      </c>
      <c r="C117" s="46" t="s">
        <v>299</v>
      </c>
      <c r="D117" s="47"/>
      <c r="E117" s="47"/>
      <c r="F117" s="47"/>
      <c r="G117" s="47"/>
      <c r="H117" s="47"/>
      <c r="I117" s="16">
        <v>44.1</v>
      </c>
      <c r="J117" s="17" t="s">
        <v>27</v>
      </c>
      <c r="K117" s="16"/>
      <c r="L117" s="23"/>
      <c r="M117" s="23"/>
      <c r="N117" s="23"/>
      <c r="O117" s="23"/>
      <c r="P117" s="18">
        <f>I117*K117</f>
        <v>0</v>
      </c>
      <c r="Q117" s="10" t="s">
        <v>300</v>
      </c>
    </row>
    <row r="118" spans="1:18">
      <c r="A118" s="31"/>
      <c r="B118" s="32"/>
      <c r="C118" s="48" t="s">
        <v>297</v>
      </c>
      <c r="D118" s="49"/>
      <c r="E118" s="49"/>
      <c r="F118" s="49"/>
      <c r="G118" s="49"/>
      <c r="H118" s="49"/>
      <c r="I118" s="19">
        <v>44.1</v>
      </c>
      <c r="K118" s="21"/>
      <c r="L118" s="66"/>
      <c r="M118" s="66"/>
      <c r="N118" s="66"/>
      <c r="O118" s="66"/>
      <c r="P118" s="22"/>
    </row>
    <row r="119" spans="1:18">
      <c r="A119" s="14">
        <v>89</v>
      </c>
      <c r="B119" s="15" t="s">
        <v>301</v>
      </c>
      <c r="C119" s="46" t="s">
        <v>302</v>
      </c>
      <c r="D119" s="47"/>
      <c r="E119" s="47"/>
      <c r="F119" s="47"/>
      <c r="G119" s="47"/>
      <c r="H119" s="47"/>
      <c r="I119" s="16">
        <v>29.81</v>
      </c>
      <c r="J119" s="17" t="s">
        <v>27</v>
      </c>
      <c r="K119" s="16"/>
      <c r="L119" s="23"/>
      <c r="M119" s="23"/>
      <c r="N119" s="23"/>
      <c r="O119" s="23"/>
      <c r="P119" s="18">
        <f>I119*K119</f>
        <v>0</v>
      </c>
      <c r="Q119" s="10" t="s">
        <v>303</v>
      </c>
    </row>
    <row r="120" spans="1:18">
      <c r="A120" s="31"/>
      <c r="B120" s="32"/>
      <c r="C120" s="48" t="s">
        <v>304</v>
      </c>
      <c r="D120" s="49"/>
      <c r="E120" s="49"/>
      <c r="F120" s="49"/>
      <c r="G120" s="49"/>
      <c r="H120" s="49"/>
      <c r="I120" s="19">
        <v>29.81</v>
      </c>
      <c r="K120" s="21"/>
      <c r="L120" s="66"/>
      <c r="M120" s="66"/>
      <c r="N120" s="66"/>
      <c r="O120" s="66"/>
      <c r="P120" s="22"/>
    </row>
    <row r="121" spans="1:18">
      <c r="A121" s="14">
        <v>90</v>
      </c>
      <c r="B121" s="15" t="s">
        <v>305</v>
      </c>
      <c r="C121" s="46" t="s">
        <v>306</v>
      </c>
      <c r="D121" s="47"/>
      <c r="E121" s="47"/>
      <c r="F121" s="47"/>
      <c r="G121" s="47"/>
      <c r="H121" s="47"/>
      <c r="I121" s="16">
        <v>18.7</v>
      </c>
      <c r="J121" s="17" t="s">
        <v>27</v>
      </c>
      <c r="K121" s="16"/>
      <c r="L121" s="23"/>
      <c r="M121" s="23"/>
      <c r="N121" s="23"/>
      <c r="O121" s="23"/>
      <c r="P121" s="18">
        <f>I121*K121</f>
        <v>0</v>
      </c>
      <c r="Q121" s="10" t="s">
        <v>307</v>
      </c>
    </row>
    <row r="122" spans="1:18">
      <c r="A122" s="31"/>
      <c r="B122" s="32"/>
      <c r="C122" s="48" t="s">
        <v>308</v>
      </c>
      <c r="D122" s="49"/>
      <c r="E122" s="49"/>
      <c r="F122" s="49"/>
      <c r="G122" s="49"/>
      <c r="H122" s="49"/>
      <c r="I122" s="19">
        <v>18.7</v>
      </c>
      <c r="K122" s="21"/>
      <c r="L122" s="66"/>
      <c r="M122" s="66"/>
      <c r="N122" s="66"/>
      <c r="O122" s="66"/>
      <c r="P122" s="22"/>
    </row>
    <row r="123" spans="1:18" ht="30" customHeight="1">
      <c r="A123" s="14">
        <v>91</v>
      </c>
      <c r="B123" s="15" t="s">
        <v>309</v>
      </c>
      <c r="C123" s="46" t="s">
        <v>310</v>
      </c>
      <c r="D123" s="47"/>
      <c r="E123" s="47"/>
      <c r="F123" s="47"/>
      <c r="G123" s="47"/>
      <c r="H123" s="47"/>
      <c r="I123" s="16">
        <v>70</v>
      </c>
      <c r="J123" s="17" t="s">
        <v>101</v>
      </c>
      <c r="K123" s="16"/>
      <c r="L123" s="23"/>
      <c r="M123" s="23"/>
      <c r="N123" s="23"/>
      <c r="O123" s="23"/>
      <c r="P123" s="18">
        <f>I123*K123</f>
        <v>0</v>
      </c>
      <c r="Q123" s="10" t="s">
        <v>311</v>
      </c>
    </row>
    <row r="124" spans="1:18">
      <c r="A124" s="14">
        <v>92</v>
      </c>
      <c r="B124" s="15" t="s">
        <v>312</v>
      </c>
      <c r="C124" s="46" t="s">
        <v>313</v>
      </c>
      <c r="D124" s="47"/>
      <c r="E124" s="47"/>
      <c r="F124" s="47"/>
      <c r="G124" s="47"/>
      <c r="H124" s="47"/>
      <c r="I124" s="16">
        <v>140</v>
      </c>
      <c r="J124" s="17" t="s">
        <v>50</v>
      </c>
      <c r="K124" s="16"/>
      <c r="L124" s="23"/>
      <c r="M124" s="23"/>
      <c r="N124" s="23"/>
      <c r="O124" s="23"/>
      <c r="P124" s="18">
        <f t="shared" ref="P124:P128" si="14">I124*K124</f>
        <v>0</v>
      </c>
      <c r="Q124" s="10" t="s">
        <v>314</v>
      </c>
    </row>
    <row r="125" spans="1:18">
      <c r="A125" s="14">
        <v>93</v>
      </c>
      <c r="B125" s="15" t="s">
        <v>315</v>
      </c>
      <c r="C125" s="46" t="s">
        <v>316</v>
      </c>
      <c r="D125" s="47"/>
      <c r="E125" s="47"/>
      <c r="F125" s="47"/>
      <c r="G125" s="47"/>
      <c r="H125" s="47"/>
      <c r="I125" s="16">
        <v>12</v>
      </c>
      <c r="J125" s="17" t="s">
        <v>27</v>
      </c>
      <c r="K125" s="16"/>
      <c r="L125" s="23"/>
      <c r="M125" s="23"/>
      <c r="N125" s="23"/>
      <c r="O125" s="23"/>
      <c r="P125" s="18">
        <f t="shared" si="14"/>
        <v>0</v>
      </c>
      <c r="Q125" s="10" t="s">
        <v>317</v>
      </c>
      <c r="R125" s="25" t="s">
        <v>340</v>
      </c>
    </row>
    <row r="126" spans="1:18">
      <c r="A126" s="14">
        <v>94</v>
      </c>
      <c r="B126" s="15" t="s">
        <v>318</v>
      </c>
      <c r="C126" s="46" t="s">
        <v>319</v>
      </c>
      <c r="D126" s="47"/>
      <c r="E126" s="47"/>
      <c r="F126" s="47"/>
      <c r="G126" s="47"/>
      <c r="H126" s="47"/>
      <c r="I126" s="16">
        <v>4</v>
      </c>
      <c r="J126" s="17" t="s">
        <v>27</v>
      </c>
      <c r="K126" s="16"/>
      <c r="L126" s="23"/>
      <c r="M126" s="23"/>
      <c r="N126" s="23"/>
      <c r="O126" s="23"/>
      <c r="P126" s="18">
        <f t="shared" si="14"/>
        <v>0</v>
      </c>
      <c r="Q126" s="10" t="s">
        <v>320</v>
      </c>
      <c r="R126" s="25" t="s">
        <v>341</v>
      </c>
    </row>
    <row r="127" spans="1:18" ht="30" customHeight="1">
      <c r="A127" s="14">
        <v>95</v>
      </c>
      <c r="B127" s="15" t="s">
        <v>321</v>
      </c>
      <c r="C127" s="46" t="s">
        <v>322</v>
      </c>
      <c r="D127" s="47"/>
      <c r="E127" s="47"/>
      <c r="F127" s="47"/>
      <c r="G127" s="47"/>
      <c r="H127" s="47"/>
      <c r="I127" s="16">
        <v>175</v>
      </c>
      <c r="J127" s="17" t="s">
        <v>27</v>
      </c>
      <c r="K127" s="16"/>
      <c r="L127" s="23"/>
      <c r="M127" s="23"/>
      <c r="N127" s="23"/>
      <c r="O127" s="23"/>
      <c r="P127" s="18">
        <f t="shared" si="14"/>
        <v>0</v>
      </c>
      <c r="Q127" s="10" t="s">
        <v>323</v>
      </c>
    </row>
    <row r="128" spans="1:18">
      <c r="A128" s="14">
        <v>96</v>
      </c>
      <c r="B128" s="15" t="s">
        <v>324</v>
      </c>
      <c r="C128" s="46" t="s">
        <v>325</v>
      </c>
      <c r="D128" s="47"/>
      <c r="E128" s="47"/>
      <c r="F128" s="47"/>
      <c r="G128" s="47"/>
      <c r="H128" s="47"/>
      <c r="I128" s="16">
        <v>175</v>
      </c>
      <c r="J128" s="17" t="s">
        <v>27</v>
      </c>
      <c r="K128" s="16"/>
      <c r="L128" s="23"/>
      <c r="M128" s="23"/>
      <c r="N128" s="23"/>
      <c r="O128" s="23"/>
      <c r="P128" s="18">
        <f t="shared" si="14"/>
        <v>0</v>
      </c>
      <c r="Q128" s="10" t="s">
        <v>326</v>
      </c>
      <c r="R128" s="25" t="s">
        <v>343</v>
      </c>
    </row>
    <row r="129" spans="1:16">
      <c r="A129" s="43" t="s">
        <v>24</v>
      </c>
      <c r="B129" s="44"/>
      <c r="C129" s="20"/>
      <c r="D129" s="33"/>
      <c r="E129" s="34"/>
      <c r="F129" s="33"/>
      <c r="G129" s="34"/>
      <c r="H129" s="35" t="s">
        <v>327</v>
      </c>
      <c r="I129" s="36"/>
      <c r="J129" s="36"/>
      <c r="K129" s="26"/>
      <c r="L129" s="26"/>
      <c r="M129" s="26"/>
      <c r="N129" s="26">
        <f>SUM(N9:N128)</f>
        <v>0</v>
      </c>
      <c r="O129" s="26">
        <f>SUM(O9:O128)</f>
        <v>0</v>
      </c>
      <c r="P129" s="26">
        <f>SUM(P9:P128)</f>
        <v>0</v>
      </c>
    </row>
    <row r="130" spans="1:16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>
      <c r="A131" s="38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</row>
    <row r="132" spans="1:16">
      <c r="A132" s="40" t="s">
        <v>328</v>
      </c>
      <c r="B132" s="41"/>
      <c r="C132" s="41"/>
      <c r="D132" s="43" t="s">
        <v>329</v>
      </c>
      <c r="E132" s="44"/>
      <c r="F132" s="43" t="s">
        <v>330</v>
      </c>
      <c r="G132" s="44"/>
      <c r="H132" s="35" t="s">
        <v>327</v>
      </c>
      <c r="I132" s="36"/>
      <c r="J132" s="20"/>
      <c r="K132" s="37">
        <f>'Stavební část'!K129</f>
        <v>0</v>
      </c>
      <c r="L132" s="37"/>
      <c r="M132" s="37"/>
      <c r="N132" s="37"/>
      <c r="O132" s="37"/>
      <c r="P132" s="36"/>
    </row>
    <row r="133" spans="1:16">
      <c r="A133" s="42"/>
      <c r="B133" s="42"/>
      <c r="C133" s="42"/>
      <c r="D133" s="45">
        <v>15</v>
      </c>
      <c r="E133" s="44"/>
      <c r="F133" s="45">
        <f>K132*D133%</f>
        <v>0</v>
      </c>
      <c r="G133" s="44"/>
      <c r="H133" s="33"/>
      <c r="I133" s="34"/>
      <c r="J133" s="34"/>
      <c r="K133" s="34"/>
      <c r="L133" s="34"/>
      <c r="M133" s="34"/>
      <c r="N133" s="34"/>
      <c r="O133" s="34"/>
      <c r="P133" s="34"/>
    </row>
    <row r="134" spans="1:16">
      <c r="A134" s="42"/>
      <c r="B134" s="42"/>
      <c r="C134" s="42"/>
      <c r="D134" s="33"/>
      <c r="E134" s="34"/>
      <c r="F134" s="33"/>
      <c r="G134" s="34"/>
      <c r="H134" s="35" t="s">
        <v>331</v>
      </c>
      <c r="I134" s="36"/>
      <c r="J134" s="20"/>
      <c r="K134" s="37">
        <f>K132+F134+F133</f>
        <v>0</v>
      </c>
      <c r="L134" s="37"/>
      <c r="M134" s="37"/>
      <c r="N134" s="37"/>
      <c r="O134" s="37"/>
      <c r="P134" s="36"/>
    </row>
    <row r="135" spans="1:16">
      <c r="A135" s="38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</row>
    <row r="136" spans="1:16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>
      <c r="A137" s="29" t="s">
        <v>332</v>
      </c>
      <c r="B137" s="30"/>
      <c r="C137" s="29" t="s">
        <v>333</v>
      </c>
      <c r="D137" s="30"/>
      <c r="E137" s="30"/>
      <c r="F137" s="31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>
      <c r="A138" s="29" t="s">
        <v>334</v>
      </c>
      <c r="B138" s="30"/>
      <c r="C138" s="29" t="s">
        <v>335</v>
      </c>
      <c r="D138" s="30"/>
      <c r="E138" s="30"/>
      <c r="F138" s="31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>
      <c r="I139" s="68"/>
      <c r="J139" s="69"/>
      <c r="K139" s="69"/>
    </row>
    <row r="140" spans="1:16">
      <c r="I140" s="68"/>
      <c r="J140" s="68"/>
      <c r="K140" s="68"/>
    </row>
  </sheetData>
  <mergeCells count="180">
    <mergeCell ref="J139:K139"/>
    <mergeCell ref="A8:B8"/>
    <mergeCell ref="C8:H8"/>
    <mergeCell ref="C9:H9"/>
    <mergeCell ref="C10:H10"/>
    <mergeCell ref="C11:H11"/>
    <mergeCell ref="C12:H12"/>
    <mergeCell ref="A1:C1"/>
    <mergeCell ref="E1:H2"/>
    <mergeCell ref="K1:P1"/>
    <mergeCell ref="K2:P2"/>
    <mergeCell ref="A3:P4"/>
    <mergeCell ref="A7:P7"/>
    <mergeCell ref="C19:H19"/>
    <mergeCell ref="C20:H20"/>
    <mergeCell ref="A21:B21"/>
    <mergeCell ref="C21:H21"/>
    <mergeCell ref="C22:H22"/>
    <mergeCell ref="A23:B23"/>
    <mergeCell ref="C23:H23"/>
    <mergeCell ref="C13:H13"/>
    <mergeCell ref="C14:H14"/>
    <mergeCell ref="C15:H15"/>
    <mergeCell ref="C16:H16"/>
    <mergeCell ref="C17:H17"/>
    <mergeCell ref="C18:H18"/>
    <mergeCell ref="C29:H29"/>
    <mergeCell ref="C30:H30"/>
    <mergeCell ref="A31:B31"/>
    <mergeCell ref="C31:H31"/>
    <mergeCell ref="C32:H32"/>
    <mergeCell ref="C33:H33"/>
    <mergeCell ref="C24:H24"/>
    <mergeCell ref="A25:B25"/>
    <mergeCell ref="C25:H25"/>
    <mergeCell ref="C26:H26"/>
    <mergeCell ref="C27:H27"/>
    <mergeCell ref="A28:B28"/>
    <mergeCell ref="C28:H28"/>
    <mergeCell ref="C39:H39"/>
    <mergeCell ref="A40:B40"/>
    <mergeCell ref="C40:H40"/>
    <mergeCell ref="C41:H41"/>
    <mergeCell ref="A42:B42"/>
    <mergeCell ref="C42:H42"/>
    <mergeCell ref="A34:B34"/>
    <mergeCell ref="C34:H34"/>
    <mergeCell ref="C35:H35"/>
    <mergeCell ref="C36:H36"/>
    <mergeCell ref="C37:H37"/>
    <mergeCell ref="C38:H38"/>
    <mergeCell ref="C49:H49"/>
    <mergeCell ref="C50:H50"/>
    <mergeCell ref="C51:H51"/>
    <mergeCell ref="C43:H43"/>
    <mergeCell ref="C44:H44"/>
    <mergeCell ref="C45:H45"/>
    <mergeCell ref="C46:H46"/>
    <mergeCell ref="C47:H47"/>
    <mergeCell ref="A48:B48"/>
    <mergeCell ref="C48:H48"/>
    <mergeCell ref="C58:H58"/>
    <mergeCell ref="C59:H59"/>
    <mergeCell ref="C60:H60"/>
    <mergeCell ref="C61:H61"/>
    <mergeCell ref="C62:H62"/>
    <mergeCell ref="C63:H63"/>
    <mergeCell ref="C52:H52"/>
    <mergeCell ref="C53:H53"/>
    <mergeCell ref="C54:H54"/>
    <mergeCell ref="C55:H55"/>
    <mergeCell ref="C56:H56"/>
    <mergeCell ref="C57:H57"/>
    <mergeCell ref="C70:H70"/>
    <mergeCell ref="C71:H71"/>
    <mergeCell ref="A72:B72"/>
    <mergeCell ref="C72:H72"/>
    <mergeCell ref="C73:H73"/>
    <mergeCell ref="C74:H74"/>
    <mergeCell ref="C64:H64"/>
    <mergeCell ref="C65:H65"/>
    <mergeCell ref="C66:H66"/>
    <mergeCell ref="C67:H67"/>
    <mergeCell ref="C68:H68"/>
    <mergeCell ref="C69:H69"/>
    <mergeCell ref="C80:H80"/>
    <mergeCell ref="A81:B81"/>
    <mergeCell ref="C81:H81"/>
    <mergeCell ref="C82:H82"/>
    <mergeCell ref="C83:H83"/>
    <mergeCell ref="C84:H84"/>
    <mergeCell ref="C75:H75"/>
    <mergeCell ref="C76:H76"/>
    <mergeCell ref="C77:H77"/>
    <mergeCell ref="A78:B78"/>
    <mergeCell ref="C78:H78"/>
    <mergeCell ref="A79:B79"/>
    <mergeCell ref="C79:H79"/>
    <mergeCell ref="C89:H89"/>
    <mergeCell ref="C90:H90"/>
    <mergeCell ref="A91:B91"/>
    <mergeCell ref="C91:H91"/>
    <mergeCell ref="C92:H92"/>
    <mergeCell ref="A93:B93"/>
    <mergeCell ref="C93:H93"/>
    <mergeCell ref="A85:B85"/>
    <mergeCell ref="C85:H85"/>
    <mergeCell ref="C86:H86"/>
    <mergeCell ref="C87:H87"/>
    <mergeCell ref="A88:B88"/>
    <mergeCell ref="C88:H88"/>
    <mergeCell ref="C99:H99"/>
    <mergeCell ref="C100:H100"/>
    <mergeCell ref="C101:H101"/>
    <mergeCell ref="C102:H102"/>
    <mergeCell ref="C103:H103"/>
    <mergeCell ref="C104:H104"/>
    <mergeCell ref="C94:H94"/>
    <mergeCell ref="A95:B95"/>
    <mergeCell ref="C95:H95"/>
    <mergeCell ref="C96:H96"/>
    <mergeCell ref="C97:H97"/>
    <mergeCell ref="A98:B98"/>
    <mergeCell ref="C98:H98"/>
    <mergeCell ref="C111:H111"/>
    <mergeCell ref="A112:B112"/>
    <mergeCell ref="C112:H112"/>
    <mergeCell ref="C113:H113"/>
    <mergeCell ref="A114:B114"/>
    <mergeCell ref="C114:H114"/>
    <mergeCell ref="C105:H105"/>
    <mergeCell ref="C106:H106"/>
    <mergeCell ref="C107:H107"/>
    <mergeCell ref="C108:H108"/>
    <mergeCell ref="C109:H109"/>
    <mergeCell ref="C110:H110"/>
    <mergeCell ref="C119:H119"/>
    <mergeCell ref="A120:B120"/>
    <mergeCell ref="C120:H120"/>
    <mergeCell ref="C121:H121"/>
    <mergeCell ref="A122:B122"/>
    <mergeCell ref="C122:H122"/>
    <mergeCell ref="C115:H115"/>
    <mergeCell ref="A116:B116"/>
    <mergeCell ref="C116:H116"/>
    <mergeCell ref="C117:H117"/>
    <mergeCell ref="A118:B118"/>
    <mergeCell ref="C118:H118"/>
    <mergeCell ref="A129:B129"/>
    <mergeCell ref="D129:E129"/>
    <mergeCell ref="F129:G129"/>
    <mergeCell ref="H129:J129"/>
    <mergeCell ref="A130:P130"/>
    <mergeCell ref="C123:H123"/>
    <mergeCell ref="C124:H124"/>
    <mergeCell ref="C125:H125"/>
    <mergeCell ref="C126:H126"/>
    <mergeCell ref="C127:H127"/>
    <mergeCell ref="C128:H128"/>
    <mergeCell ref="A131:P131"/>
    <mergeCell ref="A132:C134"/>
    <mergeCell ref="D132:E132"/>
    <mergeCell ref="F132:G132"/>
    <mergeCell ref="H132:I132"/>
    <mergeCell ref="K132:P132"/>
    <mergeCell ref="D133:E133"/>
    <mergeCell ref="F133:G133"/>
    <mergeCell ref="H133:P133"/>
    <mergeCell ref="D134:E134"/>
    <mergeCell ref="A138:B138"/>
    <mergeCell ref="C138:E138"/>
    <mergeCell ref="F138:P138"/>
    <mergeCell ref="F134:G134"/>
    <mergeCell ref="H134:I134"/>
    <mergeCell ref="K134:P134"/>
    <mergeCell ref="A135:P135"/>
    <mergeCell ref="A136:P136"/>
    <mergeCell ref="A137:B137"/>
    <mergeCell ref="C137:E137"/>
    <mergeCell ref="F137:P137"/>
  </mergeCells>
  <pageMargins left="0.19685039375000002" right="0.19685039375000002" top="0.78740157499999996" bottom="0.78740157499999996" header="0.3" footer="0.3"/>
  <pageSetup paperSize="9" scale="85" fitToHeight="0" orientation="portrait" verticalDpi="200" r:id="rId1"/>
  <headerFoot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</vt:lpstr>
      <vt:lpstr>Stavební část</vt:lpstr>
    </vt:vector>
  </TitlesOfParts>
  <Company>Instal projekt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Faber</dc:creator>
  <cp:lastModifiedBy>Uživatel</cp:lastModifiedBy>
  <cp:lastPrinted>2015-07-08T13:21:01Z</cp:lastPrinted>
  <dcterms:created xsi:type="dcterms:W3CDTF">2002-07-02T13:09:36Z</dcterms:created>
  <dcterms:modified xsi:type="dcterms:W3CDTF">2015-11-30T14:26:46Z</dcterms:modified>
</cp:coreProperties>
</file>