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planska\Desktop\"/>
    </mc:Choice>
  </mc:AlternateContent>
  <bookViews>
    <workbookView xWindow="0" yWindow="0" windowWidth="28800" windowHeight="12435"/>
  </bookViews>
  <sheets>
    <sheet name="SDK_Biskupice" sheetId="7" r:id="rId1"/>
  </sheets>
  <definedNames>
    <definedName name="_xlnm.Print_Area" localSheetId="0">SDK_Biskupice!$A$1:$L$125</definedName>
  </definedNames>
  <calcPr calcId="152511"/>
</workbook>
</file>

<file path=xl/calcChain.xml><?xml version="1.0" encoding="utf-8"?>
<calcChain xmlns="http://schemas.openxmlformats.org/spreadsheetml/2006/main">
  <c r="K135" i="7" l="1"/>
  <c r="K136" i="7"/>
  <c r="K137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19" i="7" l="1"/>
  <c r="K118" i="7" s="1"/>
  <c r="K117" i="7" s="1"/>
  <c r="D70" i="7" l="1"/>
  <c r="K70" i="7"/>
  <c r="BE120" i="7"/>
  <c r="BC120" i="7"/>
  <c r="BB120" i="7"/>
  <c r="BA120" i="7"/>
  <c r="AZ120" i="7"/>
  <c r="AY120" i="7"/>
  <c r="U120" i="7"/>
  <c r="S120" i="7"/>
  <c r="Q120" i="7"/>
  <c r="BE115" i="7"/>
  <c r="BC115" i="7"/>
  <c r="BB115" i="7"/>
  <c r="BA115" i="7"/>
  <c r="AZ115" i="7"/>
  <c r="AY115" i="7"/>
  <c r="U115" i="7"/>
  <c r="S115" i="7"/>
  <c r="Q115" i="7"/>
  <c r="BC80" i="7"/>
  <c r="BB80" i="7"/>
  <c r="BA80" i="7"/>
  <c r="AZ80" i="7"/>
  <c r="AY80" i="7"/>
  <c r="BC79" i="7"/>
  <c r="BB79" i="7"/>
  <c r="BA79" i="7"/>
  <c r="AZ79" i="7"/>
  <c r="AY79" i="7"/>
  <c r="BC78" i="7"/>
  <c r="BB78" i="7"/>
  <c r="BA78" i="7"/>
  <c r="AZ78" i="7"/>
  <c r="AY78" i="7"/>
  <c r="BC77" i="7"/>
  <c r="BB77" i="7"/>
  <c r="BA77" i="7"/>
  <c r="AZ77" i="7"/>
  <c r="AY77" i="7"/>
  <c r="BC75" i="7"/>
  <c r="BB75" i="7"/>
  <c r="BA75" i="7"/>
  <c r="AZ75" i="7"/>
  <c r="AY75" i="7"/>
  <c r="K18" i="7"/>
  <c r="K116" i="7" l="1"/>
  <c r="K69" i="7" l="1"/>
  <c r="K68" i="7" l="1"/>
  <c r="I98" i="7" l="1"/>
  <c r="K17" i="7"/>
  <c r="K20" i="7" s="1"/>
  <c r="K22" i="7" s="1"/>
  <c r="I28" i="7" s="1"/>
</calcChain>
</file>

<file path=xl/sharedStrings.xml><?xml version="1.0" encoding="utf-8"?>
<sst xmlns="http://schemas.openxmlformats.org/spreadsheetml/2006/main" count="180" uniqueCount="86">
  <si>
    <t>Hárok obsahuje:</t>
  </si>
  <si>
    <t>False</t>
  </si>
  <si>
    <t>optimalizované pre tlač zostáv vo formáte A4 - na výšku</t>
  </si>
  <si>
    <t>&gt;&gt;  skryté stĺpce  &lt;&lt;</t>
  </si>
  <si>
    <t>v ---  nižšie sa nachádzajú doplnkové a pomocné údaje k zostavám  --- v</t>
  </si>
  <si>
    <t>Stavba:</t>
  </si>
  <si>
    <t>Miesto:</t>
  </si>
  <si>
    <t>Spracovateľ:</t>
  </si>
  <si>
    <t>Cena bez DPH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</si>
  <si>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</si>
  <si>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</si>
  <si>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</si>
  <si>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</si>
  <si>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</si>
  <si>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</si>
  <si>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</si>
  <si>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</si>
  <si>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</si>
  <si>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</si>
  <si>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</si>
  <si>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</si>
  <si>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</si>
  <si>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</si>
  <si>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0</t>
  </si>
  <si>
    <t>1</t>
  </si>
  <si>
    <t>2</t>
  </si>
  <si>
    <t>{73BE038D-B2E0-4C88-AB44-F04910546CEB}</t>
  </si>
  <si>
    <t>KRYCÍ LIST ROZPOČTU</t>
  </si>
  <si>
    <t>Objekt:</t>
  </si>
  <si>
    <t>Časť:</t>
  </si>
  <si>
    <t>Náklady z rozpočtu</t>
  </si>
  <si>
    <t>Ostatné náklady</t>
  </si>
  <si>
    <t>MJ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</si>
  <si>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</si>
  <si>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</si>
  <si>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</si>
  <si>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</si>
  <si>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</si>
  <si>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</si>
  <si>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>VRN</t>
  </si>
  <si>
    <t>KOMPLETACNA</t>
  </si>
  <si>
    <t>ROZPOČET</t>
  </si>
  <si>
    <t>PČ</t>
  </si>
  <si>
    <t>Typ</t>
  </si>
  <si>
    <t>Popis</t>
  </si>
  <si>
    <t>Množstvo</t>
  </si>
  <si>
    <t>J.cena [EUR]</t>
  </si>
  <si>
    <t>Cena celkom
[EUR]</t>
  </si>
  <si>
    <t>ROZPOCET</t>
  </si>
  <si>
    <t>K</t>
  </si>
  <si>
    <t>m2</t>
  </si>
  <si>
    <t>4</t>
  </si>
  <si>
    <t>VV</t>
  </si>
  <si>
    <t>M</t>
  </si>
  <si>
    <t>ks</t>
  </si>
  <si>
    <t>1) Krycí list rozpočtu</t>
  </si>
  <si>
    <t>3) Rozpočet</t>
  </si>
  <si>
    <t>Rekapitulácia stavby</t>
  </si>
  <si>
    <t>Ing. Imrich Mazanec</t>
  </si>
  <si>
    <t>Celkové náklady za stavbu 1)</t>
  </si>
  <si>
    <t>Vinohradnícka 3, Bratislava</t>
  </si>
  <si>
    <t>SDK konštrukcie</t>
  </si>
  <si>
    <t>Steny, priečky, podhľady</t>
  </si>
  <si>
    <t>Administratívna budova, výrobné haly a sklady</t>
  </si>
  <si>
    <t>CD spojka</t>
  </si>
  <si>
    <t>Priamy záves</t>
  </si>
  <si>
    <t>Čierne skrutky</t>
  </si>
  <si>
    <t>Rýchlozáves CD</t>
  </si>
  <si>
    <t>Tex skrutky</t>
  </si>
  <si>
    <t>Natĺkačky 6x100</t>
  </si>
  <si>
    <t>Natĺkačky 6x80</t>
  </si>
  <si>
    <t>Natĺkačky 6x50</t>
  </si>
  <si>
    <t>Sadra vario</t>
  </si>
  <si>
    <t>Profimix kýblovaný</t>
  </si>
  <si>
    <t>Sklotex.páska</t>
  </si>
  <si>
    <t>Bandažná páska</t>
  </si>
  <si>
    <t>SDK dosky</t>
  </si>
  <si>
    <t>6 - Úpravy povrchov a pridružený materiál</t>
  </si>
  <si>
    <t>UD_profil 3m</t>
  </si>
  <si>
    <t>UD_profil 4m</t>
  </si>
  <si>
    <t>CD_profil 3m</t>
  </si>
  <si>
    <t>CD_profil 4m</t>
  </si>
  <si>
    <t>Drôt 50cm</t>
  </si>
  <si>
    <t>Drôt 30cm</t>
  </si>
  <si>
    <t>kg</t>
  </si>
  <si>
    <t>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</si>
</sst>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\-#,##0.00"/>
    <numFmt numFmtId="165" formatCode="0.00%;\-0.00%"/>
    <numFmt numFmtId="166" formatCode="#,##0.00000;\-#,##0.00000"/>
    <numFmt numFmtId="167" formatCode="#,##0.000;\-#,##0.000"/>
    <numFmt numFmtId="168" formatCode="#,##0.00\ &quot;€&quot;"/>
    <numFmt numFmtId="169" formatCode="#,##0.00\ &quot;€&quot;;[Red]#,##0.00\ &quot;€&quot;"/>
    <numFmt numFmtId="170" formatCode="0.000"/>
  </numFmts>
  <fonts count="32" x14ac:knownFonts="1">
    <font>
      <sz val="8"/>
      <name val="Trebuchet MS"/>
      <charset val="238"/>
    </font>
    <font>
      <u/>
      <sz val="8"/>
      <color theme="10"/>
      <name val="Trebuchet MS"/>
      <family val="2"/>
      <charset val="238"/>
    </font>
    <font>
      <sz val="8"/>
      <name val="Helvetica CE 55 Roman"/>
      <charset val="238"/>
    </font>
    <font>
      <sz val="10"/>
      <name val="Helvetica CE 55 Roman"/>
      <charset val="238"/>
    </font>
    <font>
      <sz val="10"/>
      <color indexed="16"/>
      <name val="Helvetica CE 55 Roman"/>
      <charset val="238"/>
    </font>
    <font>
      <u/>
      <sz val="10"/>
      <color theme="10"/>
      <name val="Helvetica CE 55 Roman"/>
      <charset val="238"/>
    </font>
    <font>
      <sz val="8"/>
      <color indexed="48"/>
      <name val="Helvetica CE 55 Roman"/>
      <charset val="238"/>
    </font>
    <font>
      <b/>
      <sz val="16"/>
      <name val="Helvetica CE 55 Roman"/>
      <charset val="238"/>
    </font>
    <font>
      <sz val="9"/>
      <color indexed="55"/>
      <name val="Helvetica CE 55 Roman"/>
      <charset val="238"/>
    </font>
    <font>
      <b/>
      <sz val="12"/>
      <name val="Helvetica CE 55 Roman"/>
      <charset val="238"/>
    </font>
    <font>
      <sz val="9"/>
      <name val="Helvetica CE 55 Roman"/>
      <charset val="238"/>
    </font>
    <font>
      <sz val="10"/>
      <color indexed="63"/>
      <name val="Helvetica CE 55 Roman"/>
      <charset val="238"/>
    </font>
    <font>
      <b/>
      <sz val="10"/>
      <name val="Helvetica CE 55 Roman"/>
      <charset val="238"/>
    </font>
    <font>
      <sz val="8"/>
      <color indexed="55"/>
      <name val="Helvetica CE 55 Roman"/>
      <charset val="238"/>
    </font>
    <font>
      <b/>
      <sz val="10"/>
      <color indexed="63"/>
      <name val="Helvetica CE 55 Roman"/>
      <charset val="238"/>
    </font>
    <font>
      <sz val="10"/>
      <color indexed="55"/>
      <name val="Helvetica CE 55 Roman"/>
      <charset val="238"/>
    </font>
    <font>
      <b/>
      <sz val="11"/>
      <color indexed="16"/>
      <name val="Helvetica CE 55 Roman"/>
      <charset val="238"/>
    </font>
    <font>
      <sz val="11"/>
      <name val="Helvetica CE 55 Roman"/>
      <charset val="238"/>
    </font>
    <font>
      <sz val="12"/>
      <name val="Helvetica CE 55 Roman"/>
      <charset val="238"/>
    </font>
    <font>
      <sz val="10"/>
      <color indexed="56"/>
      <name val="Helvetica CE 55 Roman"/>
      <charset val="238"/>
    </font>
    <font>
      <sz val="8"/>
      <color indexed="56"/>
      <name val="Helvetica CE 55 Roman"/>
      <charset val="238"/>
    </font>
    <font>
      <sz val="12"/>
      <color indexed="56"/>
      <name val="Helvetica CE 55 Roman"/>
      <charset val="238"/>
    </font>
    <font>
      <sz val="8"/>
      <color rgb="FF002060"/>
      <name val="Helvetica CE 55 Roman"/>
      <charset val="238"/>
    </font>
    <font>
      <b/>
      <sz val="12"/>
      <color indexed="16"/>
      <name val="Helvetica CE 55 Roman"/>
      <charset val="238"/>
    </font>
    <font>
      <sz val="8"/>
      <color indexed="20"/>
      <name val="Helvetica CE 55 Roman"/>
      <charset val="238"/>
    </font>
    <font>
      <sz val="8"/>
      <color indexed="63"/>
      <name val="Helvetica CE 55 Roman"/>
      <charset val="238"/>
    </font>
    <font>
      <sz val="8"/>
      <color indexed="18"/>
      <name val="Helvetica CE 55 Roman"/>
      <charset val="238"/>
    </font>
    <font>
      <sz val="8"/>
      <name val="Trebuchet MS"/>
      <family val="2"/>
      <charset val="238"/>
    </font>
    <font>
      <i/>
      <sz val="8"/>
      <color rgb="FF0000FF"/>
      <name val="Helvetica CE 55 Roman"/>
      <charset val="238"/>
    </font>
    <font>
      <i/>
      <sz val="8"/>
      <color rgb="FF0000FF"/>
      <name val="Arial"/>
      <family val="2"/>
      <charset val="238"/>
    </font>
    <font>
      <i/>
      <sz val="8"/>
      <color rgb="FF0000FF"/>
      <name val="Arial CE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55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 applyAlignment="0">
      <alignment vertical="top" wrapText="1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7" fillId="0" borderId="0" applyAlignment="0">
      <alignment vertical="top" wrapText="1"/>
      <protection locked="0"/>
    </xf>
  </cellStyleXfs>
  <cellXfs count="118">
    <xf numFmtId="0" fontId="0" fillId="0" borderId="0" xfId="0" applyAlignment="1">
      <alignment vertical="top"/>
      <protection locked="0"/>
    </xf>
    <xf numFmtId="0" fontId="2" fillId="2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>
      <alignment horizontal="left" vertical="top"/>
      <protection locked="0"/>
    </xf>
    <xf numFmtId="0" fontId="4" fillId="2" borderId="0" xfId="0" applyFont="1" applyFill="1" applyAlignment="1" applyProtection="1">
      <alignment horizontal="left" vertical="center"/>
    </xf>
    <xf numFmtId="0" fontId="5" fillId="2" borderId="0" xfId="1" applyFont="1" applyFill="1" applyAlignment="1" applyProtection="1">
      <alignment horizontal="left" vertical="center"/>
    </xf>
    <xf numFmtId="0" fontId="2" fillId="0" borderId="0" xfId="0" applyFont="1" applyAlignment="1">
      <alignment horizontal="left" vertical="top"/>
      <protection locked="0"/>
    </xf>
    <xf numFmtId="0" fontId="2" fillId="0" borderId="0" xfId="0" applyFont="1" applyAlignment="1">
      <alignment horizontal="left" vertical="top"/>
      <protection locked="0"/>
    </xf>
    <xf numFmtId="0" fontId="2" fillId="0" borderId="0" xfId="0" applyFont="1" applyBorder="1" applyAlignment="1">
      <alignment horizontal="left" vertical="top"/>
      <protection locked="0"/>
    </xf>
    <xf numFmtId="0" fontId="2" fillId="0" borderId="0" xfId="0" applyFont="1" applyBorder="1" applyAlignment="1">
      <alignment horizontal="left" vertical="top"/>
      <protection locked="0"/>
    </xf>
    <xf numFmtId="0" fontId="6" fillId="0" borderId="0" xfId="0" applyFont="1" applyAlignment="1">
      <alignment horizontal="left" vertical="center"/>
      <protection locked="0"/>
    </xf>
    <xf numFmtId="0" fontId="8" fillId="0" borderId="0" xfId="0" applyFont="1" applyBorder="1" applyAlignment="1">
      <alignment horizontal="left" vertical="center"/>
      <protection locked="0"/>
    </xf>
    <xf numFmtId="0" fontId="2" fillId="0" borderId="0" xfId="0" applyFont="1" applyAlignment="1">
      <alignment horizontal="left" vertical="center"/>
      <protection locked="0"/>
    </xf>
    <xf numFmtId="0" fontId="2" fillId="0" borderId="0" xfId="0" applyFont="1" applyBorder="1" applyAlignment="1">
      <alignment horizontal="left" vertical="center"/>
      <protection locked="0"/>
    </xf>
    <xf numFmtId="0" fontId="2" fillId="0" borderId="0" xfId="0" applyFont="1" applyBorder="1" applyAlignment="1">
      <alignment horizontal="left" vertical="center"/>
      <protection locked="0"/>
    </xf>
    <xf numFmtId="0" fontId="10" fillId="0" borderId="0" xfId="0" applyFont="1" applyBorder="1" applyAlignment="1">
      <alignment horizontal="left" vertical="center"/>
      <protection locked="0"/>
    </xf>
    <xf numFmtId="0" fontId="2" fillId="0" borderId="10" xfId="0" applyFont="1" applyBorder="1" applyAlignment="1">
      <alignment horizontal="left" vertical="center"/>
      <protection locked="0"/>
    </xf>
    <xf numFmtId="0" fontId="3" fillId="0" borderId="0" xfId="0" applyFont="1" applyBorder="1" applyAlignment="1">
      <alignment horizontal="left" vertical="center"/>
      <protection locked="0"/>
    </xf>
    <xf numFmtId="169" fontId="2" fillId="0" borderId="0" xfId="0" applyNumberFormat="1" applyFont="1" applyBorder="1" applyAlignment="1">
      <alignment horizontal="left" vertical="center"/>
      <protection locked="0"/>
    </xf>
    <xf numFmtId="0" fontId="11" fillId="0" borderId="0" xfId="0" applyFont="1" applyBorder="1" applyAlignment="1">
      <alignment horizontal="left" vertical="center"/>
      <protection locked="0"/>
    </xf>
    <xf numFmtId="0" fontId="12" fillId="0" borderId="0" xfId="0" applyFont="1" applyBorder="1" applyAlignment="1">
      <alignment horizontal="left" vertical="center"/>
      <protection locked="0"/>
    </xf>
    <xf numFmtId="168" fontId="2" fillId="0" borderId="0" xfId="0" applyNumberFormat="1" applyFont="1" applyBorder="1" applyAlignment="1">
      <alignment horizontal="left" vertical="center"/>
      <protection locked="0"/>
    </xf>
    <xf numFmtId="0" fontId="13" fillId="0" borderId="0" xfId="0" applyFont="1" applyBorder="1" applyAlignment="1">
      <alignment horizontal="left" vertical="center"/>
      <protection locked="0"/>
    </xf>
    <xf numFmtId="165" fontId="13" fillId="0" borderId="0" xfId="0" applyNumberFormat="1" applyFont="1" applyBorder="1" applyAlignment="1">
      <alignment horizontal="right" vertical="center"/>
      <protection locked="0"/>
    </xf>
    <xf numFmtId="0" fontId="2" fillId="3" borderId="0" xfId="0" applyFont="1" applyFill="1" applyBorder="1" applyAlignment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  <protection locked="0"/>
    </xf>
    <xf numFmtId="0" fontId="2" fillId="3" borderId="12" xfId="0" applyFont="1" applyFill="1" applyBorder="1" applyAlignment="1">
      <alignment horizontal="left" vertical="center"/>
      <protection locked="0"/>
    </xf>
    <xf numFmtId="0" fontId="14" fillId="0" borderId="13" xfId="0" applyFont="1" applyBorder="1" applyAlignment="1">
      <alignment horizontal="left" vertical="center"/>
      <protection locked="0"/>
    </xf>
    <xf numFmtId="0" fontId="2" fillId="0" borderId="14" xfId="0" applyFont="1" applyBorder="1" applyAlignment="1">
      <alignment horizontal="left" vertical="center"/>
      <protection locked="0"/>
    </xf>
    <xf numFmtId="0" fontId="2" fillId="0" borderId="1" xfId="0" applyFont="1" applyBorder="1" applyAlignment="1">
      <alignment horizontal="left" vertical="top"/>
      <protection locked="0"/>
    </xf>
    <xf numFmtId="0" fontId="2" fillId="0" borderId="2" xfId="0" applyFont="1" applyBorder="1" applyAlignment="1">
      <alignment horizontal="left" vertical="top"/>
      <protection locked="0"/>
    </xf>
    <xf numFmtId="0" fontId="15" fillId="0" borderId="3" xfId="0" applyFont="1" applyBorder="1" applyAlignment="1">
      <alignment horizontal="left" vertical="center"/>
      <protection locked="0"/>
    </xf>
    <xf numFmtId="0" fontId="2" fillId="0" borderId="4" xfId="0" applyFont="1" applyBorder="1" applyAlignment="1">
      <alignment horizontal="left" vertical="center"/>
      <protection locked="0"/>
    </xf>
    <xf numFmtId="0" fontId="15" fillId="0" borderId="5" xfId="0" applyFont="1" applyBorder="1" applyAlignment="1">
      <alignment horizontal="left" vertical="center"/>
      <protection locked="0"/>
    </xf>
    <xf numFmtId="0" fontId="2" fillId="3" borderId="0" xfId="0" applyFont="1" applyFill="1" applyBorder="1" applyAlignment="1">
      <alignment horizontal="left" vertical="center"/>
      <protection locked="0"/>
    </xf>
    <xf numFmtId="0" fontId="10" fillId="3" borderId="0" xfId="0" applyFont="1" applyFill="1" applyBorder="1" applyAlignment="1">
      <alignment horizontal="center" vertical="center"/>
      <protection locked="0"/>
    </xf>
    <xf numFmtId="0" fontId="16" fillId="0" borderId="0" xfId="0" applyFont="1" applyBorder="1" applyAlignment="1">
      <alignment horizontal="left" vertical="center"/>
      <protection locked="0"/>
    </xf>
    <xf numFmtId="0" fontId="17" fillId="0" borderId="0" xfId="0" applyFont="1" applyBorder="1" applyAlignment="1">
      <alignment horizontal="left" vertical="center"/>
      <protection locked="0"/>
    </xf>
    <xf numFmtId="164" fontId="16" fillId="0" borderId="0" xfId="0" applyNumberFormat="1" applyFont="1" applyBorder="1" applyAlignment="1">
      <alignment horizontal="right" vertical="center"/>
      <protection locked="0"/>
    </xf>
    <xf numFmtId="0" fontId="18" fillId="0" borderId="0" xfId="0" applyFont="1" applyBorder="1" applyAlignment="1">
      <alignment horizontal="left" vertical="center"/>
      <protection locked="0"/>
    </xf>
    <xf numFmtId="0" fontId="19" fillId="0" borderId="0" xfId="0" applyFont="1" applyBorder="1" applyAlignment="1">
      <alignment horizontal="left" vertical="center"/>
      <protection locked="0"/>
    </xf>
    <xf numFmtId="164" fontId="19" fillId="0" borderId="0" xfId="0" applyNumberFormat="1" applyFont="1" applyBorder="1" applyAlignment="1">
      <alignment horizontal="right" vertical="center"/>
      <protection locked="0"/>
    </xf>
    <xf numFmtId="0" fontId="20" fillId="0" borderId="0" xfId="0" applyFont="1" applyBorder="1" applyAlignment="1">
      <alignment horizontal="left" vertical="center"/>
      <protection locked="0"/>
    </xf>
    <xf numFmtId="164" fontId="20" fillId="0" borderId="0" xfId="0" applyNumberFormat="1" applyFont="1" applyBorder="1" applyAlignment="1">
      <alignment horizontal="right" vertical="center"/>
      <protection locked="0"/>
    </xf>
    <xf numFmtId="0" fontId="21" fillId="0" borderId="0" xfId="0" applyFont="1" applyBorder="1" applyAlignment="1">
      <alignment horizontal="lef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3" fillId="0" borderId="0" xfId="0" applyFont="1" applyAlignment="1">
      <alignment horizontal="left" vertical="center"/>
      <protection locked="0"/>
    </xf>
    <xf numFmtId="0" fontId="2" fillId="0" borderId="8" xfId="0" applyFont="1" applyBorder="1" applyAlignment="1">
      <alignment horizontal="left" vertical="center"/>
      <protection locked="0"/>
    </xf>
    <xf numFmtId="0" fontId="15" fillId="0" borderId="8" xfId="0" applyFont="1" applyBorder="1" applyAlignment="1">
      <alignment horizontal="center" vertical="center"/>
      <protection locked="0"/>
    </xf>
    <xf numFmtId="164" fontId="2" fillId="0" borderId="0" xfId="0" applyNumberFormat="1" applyFont="1" applyAlignment="1">
      <alignment horizontal="right" vertical="center"/>
      <protection locked="0"/>
    </xf>
    <xf numFmtId="0" fontId="22" fillId="0" borderId="0" xfId="0" applyFont="1" applyBorder="1" applyAlignment="1">
      <alignment horizontal="left" vertical="center"/>
      <protection locked="0"/>
    </xf>
    <xf numFmtId="164" fontId="22" fillId="0" borderId="0" xfId="0" applyNumberFormat="1" applyFont="1" applyBorder="1" applyAlignment="1">
      <alignment horizontal="right" vertical="center"/>
      <protection locked="0"/>
    </xf>
    <xf numFmtId="0" fontId="2" fillId="0" borderId="7" xfId="0" applyFont="1" applyBorder="1" applyAlignment="1">
      <alignment horizontal="left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center" vertical="center"/>
      <protection locked="0"/>
    </xf>
    <xf numFmtId="0" fontId="23" fillId="3" borderId="0" xfId="0" applyFont="1" applyFill="1" applyBorder="1" applyAlignment="1">
      <alignment horizontal="left" vertical="center"/>
      <protection locked="0"/>
    </xf>
    <xf numFmtId="0" fontId="24" fillId="0" borderId="1" xfId="0" applyFont="1" applyBorder="1" applyAlignment="1">
      <alignment horizontal="left" vertical="center"/>
      <protection locked="0"/>
    </xf>
    <xf numFmtId="0" fontId="24" fillId="0" borderId="2" xfId="0" applyFont="1" applyBorder="1" applyAlignment="1">
      <alignment horizontal="left" vertical="center"/>
      <protection locked="0"/>
    </xf>
    <xf numFmtId="0" fontId="24" fillId="0" borderId="0" xfId="0" applyFont="1" applyAlignment="1">
      <alignment horizontal="left" vertical="center"/>
      <protection locked="0"/>
    </xf>
    <xf numFmtId="0" fontId="25" fillId="0" borderId="1" xfId="0" applyFont="1" applyBorder="1" applyAlignment="1">
      <alignment horizontal="left" vertical="center"/>
      <protection locked="0"/>
    </xf>
    <xf numFmtId="0" fontId="25" fillId="0" borderId="2" xfId="0" applyFont="1" applyBorder="1" applyAlignment="1">
      <alignment horizontal="left" vertical="center"/>
      <protection locked="0"/>
    </xf>
    <xf numFmtId="0" fontId="25" fillId="0" borderId="0" xfId="0" applyFont="1" applyAlignment="1">
      <alignment horizontal="left" vertical="center"/>
      <protection locked="0"/>
    </xf>
    <xf numFmtId="0" fontId="2" fillId="0" borderId="0" xfId="0" applyFont="1" applyBorder="1" applyAlignment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left" vertical="center"/>
      <protection locked="0"/>
    </xf>
    <xf numFmtId="0" fontId="13" fillId="0" borderId="0" xfId="0" applyFont="1" applyAlignment="1">
      <alignment horizontal="center" vertical="center"/>
      <protection locked="0"/>
    </xf>
    <xf numFmtId="166" fontId="13" fillId="0" borderId="0" xfId="0" applyNumberFormat="1" applyFont="1" applyAlignment="1">
      <alignment horizontal="right" vertical="center"/>
      <protection locked="0"/>
    </xf>
    <xf numFmtId="166" fontId="13" fillId="0" borderId="2" xfId="0" applyNumberFormat="1" applyFont="1" applyBorder="1" applyAlignment="1">
      <alignment horizontal="right" vertical="center"/>
      <protection locked="0"/>
    </xf>
    <xf numFmtId="0" fontId="23" fillId="0" borderId="0" xfId="0" applyFont="1" applyBorder="1" applyAlignment="1">
      <alignment horizontal="left" vertical="center"/>
      <protection locked="0"/>
    </xf>
    <xf numFmtId="170" fontId="23" fillId="0" borderId="0" xfId="0" applyNumberFormat="1" applyFont="1" applyBorder="1" applyAlignment="1">
      <alignment horizontal="right"/>
      <protection locked="0"/>
    </xf>
    <xf numFmtId="0" fontId="20" fillId="0" borderId="0" xfId="0" applyFont="1" applyBorder="1" applyAlignment="1">
      <alignment horizontal="left"/>
      <protection locked="0"/>
    </xf>
    <xf numFmtId="0" fontId="2" fillId="0" borderId="0" xfId="0" applyFont="1" applyBorder="1" applyAlignment="1">
      <alignment horizontal="left"/>
      <protection locked="0"/>
    </xf>
    <xf numFmtId="0" fontId="21" fillId="0" borderId="0" xfId="0" applyFont="1" applyBorder="1" applyAlignment="1">
      <alignment horizontal="left"/>
      <protection locked="0"/>
    </xf>
    <xf numFmtId="170" fontId="21" fillId="0" borderId="0" xfId="0" applyNumberFormat="1" applyFont="1" applyBorder="1" applyAlignment="1">
      <alignment horizontal="right"/>
      <protection locked="0"/>
    </xf>
    <xf numFmtId="164" fontId="19" fillId="0" borderId="0" xfId="0" applyNumberFormat="1" applyFont="1" applyBorder="1" applyAlignment="1">
      <alignment horizontal="right"/>
      <protection locked="0"/>
    </xf>
    <xf numFmtId="0" fontId="19" fillId="0" borderId="0" xfId="0" applyFont="1" applyBorder="1" applyAlignment="1">
      <alignment horizontal="left"/>
      <protection locked="0"/>
    </xf>
    <xf numFmtId="1" fontId="2" fillId="0" borderId="0" xfId="0" applyNumberFormat="1" applyFont="1" applyBorder="1" applyAlignment="1">
      <alignment horizontal="left" vertical="center"/>
      <protection locked="0"/>
    </xf>
    <xf numFmtId="170" fontId="2" fillId="0" borderId="0" xfId="0" applyNumberFormat="1" applyFont="1" applyBorder="1" applyAlignment="1">
      <alignment horizontal="left" vertical="center"/>
      <protection locked="0"/>
    </xf>
    <xf numFmtId="170" fontId="19" fillId="0" borderId="0" xfId="0" applyNumberFormat="1" applyFont="1" applyBorder="1" applyAlignment="1">
      <alignment horizontal="right"/>
      <protection locked="0"/>
    </xf>
    <xf numFmtId="0" fontId="25" fillId="0" borderId="0" xfId="0" applyFont="1" applyBorder="1" applyAlignment="1">
      <alignment horizontal="left" vertical="center"/>
      <protection locked="0"/>
    </xf>
    <xf numFmtId="0" fontId="13" fillId="0" borderId="1" xfId="0" applyFont="1" applyBorder="1" applyAlignment="1">
      <alignment horizontal="left" vertical="center"/>
      <protection locked="0"/>
    </xf>
    <xf numFmtId="0" fontId="26" fillId="0" borderId="0" xfId="0" applyFont="1" applyBorder="1" applyAlignment="1">
      <alignment horizontal="left" vertical="center"/>
      <protection locked="0"/>
    </xf>
    <xf numFmtId="0" fontId="2" fillId="0" borderId="17" xfId="0" applyFont="1" applyBorder="1" applyAlignment="1">
      <alignment horizontal="left" vertical="center"/>
      <protection locked="0"/>
    </xf>
    <xf numFmtId="0" fontId="2" fillId="0" borderId="0" xfId="0" applyFont="1" applyAlignment="1">
      <alignment horizontal="left" vertical="center"/>
      <protection locked="0"/>
    </xf>
    <xf numFmtId="0" fontId="2" fillId="0" borderId="0" xfId="0" applyFont="1" applyBorder="1" applyAlignment="1">
      <alignment horizontal="left" vertical="center"/>
      <protection locked="0"/>
    </xf>
    <xf numFmtId="0" fontId="2" fillId="0" borderId="0" xfId="0" applyFont="1" applyAlignment="1">
      <alignment horizontal="left" vertical="top"/>
      <protection locked="0"/>
    </xf>
    <xf numFmtId="0" fontId="2" fillId="0" borderId="0" xfId="0" applyFont="1" applyAlignment="1">
      <alignment horizontal="left" vertical="center"/>
      <protection locked="0"/>
    </xf>
    <xf numFmtId="0" fontId="2" fillId="0" borderId="0" xfId="0" applyFont="1" applyBorder="1" applyAlignment="1">
      <alignment horizontal="left" vertical="center"/>
      <protection locked="0"/>
    </xf>
    <xf numFmtId="0" fontId="2" fillId="0" borderId="0" xfId="0" applyFont="1" applyBorder="1" applyAlignment="1">
      <alignment horizontal="left" vertical="top"/>
      <protection locked="0"/>
    </xf>
    <xf numFmtId="0" fontId="2" fillId="0" borderId="0" xfId="0" applyFont="1" applyAlignment="1">
      <alignment horizontal="left" vertical="top"/>
      <protection locked="0"/>
    </xf>
    <xf numFmtId="0" fontId="2" fillId="0" borderId="0" xfId="0" applyFont="1" applyBorder="1" applyAlignment="1">
      <alignment horizontal="left" vertical="top"/>
      <protection locked="0"/>
    </xf>
    <xf numFmtId="0" fontId="28" fillId="0" borderId="9" xfId="0" applyFont="1" applyBorder="1" applyAlignment="1">
      <alignment horizontal="center" vertical="center"/>
      <protection locked="0"/>
    </xf>
    <xf numFmtId="0" fontId="29" fillId="0" borderId="9" xfId="0" applyFont="1" applyBorder="1" applyAlignment="1">
      <alignment horizontal="center" vertical="center"/>
      <protection locked="0"/>
    </xf>
    <xf numFmtId="0" fontId="30" fillId="0" borderId="9" xfId="0" applyFont="1" applyBorder="1" applyAlignment="1">
      <alignment horizontal="left" vertical="center" wrapText="1"/>
      <protection locked="0"/>
    </xf>
    <xf numFmtId="0" fontId="29" fillId="0" borderId="9" xfId="0" applyFont="1" applyBorder="1" applyAlignment="1" applyProtection="1">
      <alignment horizontal="center" vertical="center"/>
    </xf>
    <xf numFmtId="167" fontId="29" fillId="0" borderId="9" xfId="0" applyNumberFormat="1" applyFont="1" applyBorder="1" applyAlignment="1" applyProtection="1">
      <alignment horizontal="right" vertical="center"/>
    </xf>
    <xf numFmtId="170" fontId="28" fillId="4" borderId="9" xfId="0" applyNumberFormat="1" applyFont="1" applyFill="1" applyBorder="1" applyAlignment="1" applyProtection="1">
      <alignment horizontal="right" vertical="center"/>
    </xf>
    <xf numFmtId="170" fontId="28" fillId="0" borderId="9" xfId="0" applyNumberFormat="1" applyFont="1" applyBorder="1" applyAlignment="1">
      <alignment horizontal="right" vertical="center"/>
      <protection locked="0"/>
    </xf>
    <xf numFmtId="0" fontId="10" fillId="0" borderId="0" xfId="0" applyFont="1" applyBorder="1" applyAlignment="1">
      <alignment horizontal="left" vertical="center" wrapText="1"/>
      <protection locked="0"/>
    </xf>
    <xf numFmtId="0" fontId="2" fillId="0" borderId="0" xfId="0" applyFont="1" applyBorder="1" applyAlignment="1">
      <alignment horizontal="left" vertical="top"/>
      <protection locked="0"/>
    </xf>
    <xf numFmtId="0" fontId="20" fillId="0" borderId="0" xfId="0" applyFont="1" applyBorder="1" applyAlignment="1">
      <alignment horizontal="left" vertical="center"/>
      <protection locked="0"/>
    </xf>
    <xf numFmtId="0" fontId="2" fillId="0" borderId="0" xfId="0" applyFont="1" applyBorder="1" applyAlignment="1">
      <alignment horizontal="left" vertical="center"/>
      <protection locked="0"/>
    </xf>
    <xf numFmtId="164" fontId="23" fillId="3" borderId="0" xfId="0" applyNumberFormat="1" applyFont="1" applyFill="1" applyBorder="1" applyAlignment="1">
      <alignment horizontal="right" vertical="center"/>
      <protection locked="0"/>
    </xf>
    <xf numFmtId="0" fontId="2" fillId="3" borderId="0" xfId="0" applyFont="1" applyFill="1" applyBorder="1" applyAlignment="1">
      <alignment horizontal="left" vertical="center"/>
      <protection locked="0"/>
    </xf>
    <xf numFmtId="0" fontId="7" fillId="0" borderId="0" xfId="0" applyFont="1" applyBorder="1" applyAlignment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</xf>
    <xf numFmtId="0" fontId="6" fillId="0" borderId="0" xfId="0" applyFont="1" applyAlignment="1">
      <alignment horizontal="center" vertical="center"/>
      <protection locked="0"/>
    </xf>
    <xf numFmtId="0" fontId="2" fillId="0" borderId="0" xfId="0" applyFont="1" applyAlignment="1">
      <alignment horizontal="left" vertical="top"/>
      <protection locked="0"/>
    </xf>
    <xf numFmtId="0" fontId="6" fillId="3" borderId="0" xfId="0" applyFont="1" applyFill="1" applyAlignment="1">
      <alignment horizontal="center" vertical="center"/>
      <protection locked="0"/>
    </xf>
    <xf numFmtId="169" fontId="9" fillId="3" borderId="12" xfId="0" applyNumberFormat="1" applyFont="1" applyFill="1" applyBorder="1" applyAlignment="1">
      <alignment horizontal="right" vertical="center"/>
      <protection locked="0"/>
    </xf>
    <xf numFmtId="169" fontId="9" fillId="3" borderId="18" xfId="0" applyNumberFormat="1" applyFont="1" applyFill="1" applyBorder="1" applyAlignment="1">
      <alignment horizontal="right" vertical="center"/>
      <protection locked="0"/>
    </xf>
    <xf numFmtId="169" fontId="2" fillId="3" borderId="12" xfId="0" applyNumberFormat="1" applyFont="1" applyFill="1" applyBorder="1" applyAlignment="1">
      <alignment horizontal="left" vertical="center"/>
      <protection locked="0"/>
    </xf>
    <xf numFmtId="0" fontId="10" fillId="3" borderId="0" xfId="0" applyFont="1" applyFill="1" applyBorder="1" applyAlignment="1">
      <alignment horizontal="center" vertical="center"/>
      <protection locked="0"/>
    </xf>
    <xf numFmtId="0" fontId="31" fillId="0" borderId="0" xfId="0" applyFont="1" applyBorder="1" applyAlignment="1">
      <alignment horizontal="left" vertical="top"/>
      <protection locked="0"/>
    </xf>
    <xf numFmtId="0" fontId="31" fillId="0" borderId="0" xfId="0" applyFont="1" applyAlignment="1">
      <alignment horizontal="left" vertical="top"/>
      <protection locked="0"/>
    </xf>
    <xf numFmtId="0" fontId="31" fillId="0" borderId="0" xfId="0" applyFont="1" applyBorder="1" applyAlignment="1">
      <alignment horizontal="left" vertical="center"/>
      <protection locked="0"/>
    </xf>
  </cellXfs>
  <cellStyles count="3">
    <cellStyle name="Hypertextové prepojenie" xfId="1" builtinId="8"/>
    <cellStyle name="Normálna 4" xfId="2"/>
    <cellStyle name="Normálne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43089</xdr:colOff>
      <xdr:row>3</xdr:row>
      <xdr:rowOff>71435</xdr:rowOff>
    </xdr:from>
    <xdr:to>
      <xdr:col>4</xdr:col>
      <xdr:colOff>793749</xdr:colOff>
      <xdr:row>6</xdr:row>
      <xdr:rowOff>71436</xdr:rowOff>
    </xdr:to>
    <xdr:pic>
      <xdr:nvPicPr>
        <xdr:cNvPr id="5" name="Obrázok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015998"/>
          <a:ext cx="1314223" cy="508001"/>
        </a:xfrm>
        <a:prstGeom prst="rect">
          <a:avLst/>
        </a:prstGeom>
      </xdr:spPr>
    </xdr:pic>
    <xdr:clientData/>
  </xdr:twoCellAnchor>
  <xdr:oneCellAnchor>
    <xdr:from>
      <xdr:col>7</xdr:col>
      <xdr:colOff>156482</xdr:colOff>
      <xdr:row>3</xdr:row>
      <xdr:rowOff>56696</xdr:rowOff>
    </xdr:from>
    <xdr:ext cx="2272393" cy="640240"/>
    <xdr:sp macro="" textlink="">
      <xdr:nvSpPr>
        <xdr:cNvPr id="6" name="BlokTextu 5"/>
        <xdr:cNvSpPr txBox="1"/>
      </xdr:nvSpPr>
      <xdr:spPr>
        <a:xfrm>
          <a:off x="5196795" y="1001259"/>
          <a:ext cx="227239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CAFE RIEČNA, s.r.o.                                                                    </a:t>
          </a:r>
          <a:r>
            <a:rPr lang="sk-SK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Riečna 2,  Bratislava 811 02 , IČO:45 589 402</a:t>
          </a:r>
          <a:b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caferiecna.ba@gmail.com</a:t>
          </a:r>
        </a:p>
        <a:p>
          <a:endParaRPr lang="sk-SK" sz="1100"/>
        </a:p>
      </xdr:txBody>
    </xdr:sp>
    <xdr:clientData/>
  </xdr:oneCellAnchor>
  <xdr:oneCellAnchor>
    <xdr:from>
      <xdr:col>1</xdr:col>
      <xdr:colOff>82776</xdr:colOff>
      <xdr:row>53</xdr:row>
      <xdr:rowOff>79373</xdr:rowOff>
    </xdr:from>
    <xdr:ext cx="1314223" cy="508001"/>
    <xdr:pic>
      <xdr:nvPicPr>
        <xdr:cNvPr id="7" name="Obrázok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26" y="8937623"/>
          <a:ext cx="1314223" cy="508001"/>
        </a:xfrm>
        <a:prstGeom prst="rect">
          <a:avLst/>
        </a:prstGeom>
      </xdr:spPr>
    </xdr:pic>
    <xdr:clientData/>
  </xdr:oneCellAnchor>
  <xdr:oneCellAnchor>
    <xdr:from>
      <xdr:col>7</xdr:col>
      <xdr:colOff>299356</xdr:colOff>
      <xdr:row>53</xdr:row>
      <xdr:rowOff>112259</xdr:rowOff>
    </xdr:from>
    <xdr:ext cx="2272393" cy="640240"/>
    <xdr:sp macro="" textlink="">
      <xdr:nvSpPr>
        <xdr:cNvPr id="8" name="BlokTextu 7"/>
        <xdr:cNvSpPr txBox="1"/>
      </xdr:nvSpPr>
      <xdr:spPr>
        <a:xfrm>
          <a:off x="5339669" y="8970509"/>
          <a:ext cx="227239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CAFE RIEČNA, s.r.o.                                                                    </a:t>
          </a:r>
          <a:r>
            <a:rPr lang="sk-SK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Riečna 2,  Bratislava 811 02 , IČO:45 589 402</a:t>
          </a:r>
          <a:b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caferiecna.ba@gmail.com</a:t>
          </a:r>
        </a:p>
        <a:p>
          <a:endParaRPr lang="sk-SK" sz="1100"/>
        </a:p>
      </xdr:txBody>
    </xdr:sp>
    <xdr:clientData/>
  </xdr:oneCellAnchor>
  <xdr:oneCellAnchor>
    <xdr:from>
      <xdr:col>1</xdr:col>
      <xdr:colOff>82776</xdr:colOff>
      <xdr:row>101</xdr:row>
      <xdr:rowOff>79373</xdr:rowOff>
    </xdr:from>
    <xdr:ext cx="1314223" cy="508001"/>
    <xdr:pic>
      <xdr:nvPicPr>
        <xdr:cNvPr id="9" name="Obrázok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26" y="8937623"/>
          <a:ext cx="1314223" cy="508001"/>
        </a:xfrm>
        <a:prstGeom prst="rect">
          <a:avLst/>
        </a:prstGeom>
      </xdr:spPr>
    </xdr:pic>
    <xdr:clientData/>
  </xdr:oneCellAnchor>
  <xdr:oneCellAnchor>
    <xdr:from>
      <xdr:col>7</xdr:col>
      <xdr:colOff>261256</xdr:colOff>
      <xdr:row>101</xdr:row>
      <xdr:rowOff>113847</xdr:rowOff>
    </xdr:from>
    <xdr:ext cx="2272393" cy="640240"/>
    <xdr:sp macro="" textlink="">
      <xdr:nvSpPr>
        <xdr:cNvPr id="10" name="BlokTextu 9"/>
        <xdr:cNvSpPr txBox="1"/>
      </xdr:nvSpPr>
      <xdr:spPr>
        <a:xfrm>
          <a:off x="5301569" y="17084222"/>
          <a:ext cx="2272393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CAFE RIEČNA, s.r.o.                                                                    </a:t>
          </a:r>
          <a:r>
            <a:rPr lang="sk-SK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Riečna 2,  Bratislava 811 02 , IČO:45 589 402</a:t>
          </a:r>
          <a:b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sk-SK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caferiecna.ba@gmail.com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7"/>
  <sheetViews>
    <sheetView showGridLines="0" tabSelected="1" zoomScale="120" zoomScaleNormal="120" workbookViewId="0">
      <selection activeCell="A113" sqref="A113:XFD113"/>
    </sheetView>
  </sheetViews>
  <sheetFormatPr defaultColWidth="10.5" defaultRowHeight="14.25" customHeight="1" x14ac:dyDescent="0.3"/>
  <cols>
    <col min="1" max="1" width="8.33203125" style="6" customWidth="1"/>
    <col min="2" max="2" width="2.1640625" style="6" customWidth="1"/>
    <col min="3" max="3" width="4.6640625" style="6" customWidth="1"/>
    <col min="4" max="4" width="5.1640625" style="6" customWidth="1"/>
    <col min="5" max="5" width="19.5" style="6" customWidth="1"/>
    <col min="6" max="6" width="39.83203125" style="6" customWidth="1"/>
    <col min="7" max="7" width="8.5" style="6" customWidth="1"/>
    <col min="8" max="8" width="11.6640625" style="6" customWidth="1"/>
    <col min="9" max="9" width="0.5" style="6" hidden="1" customWidth="1"/>
    <col min="10" max="10" width="11.1640625" style="7" customWidth="1"/>
    <col min="11" max="11" width="22" style="6" customWidth="1"/>
    <col min="12" max="12" width="3.1640625" style="6" customWidth="1"/>
    <col min="13" max="13" width="8.1640625" style="6" customWidth="1"/>
    <col min="14" max="14" width="29.6640625" style="6" hidden="1" customWidth="1"/>
    <col min="15" max="15" width="16.33203125" style="6" hidden="1" customWidth="1"/>
    <col min="16" max="16" width="12.33203125" style="6" hidden="1" customWidth="1"/>
    <col min="17" max="17" width="16.33203125" style="6" hidden="1" customWidth="1"/>
    <col min="18" max="18" width="12.1640625" style="6" hidden="1" customWidth="1"/>
    <col min="19" max="19" width="15" style="6" hidden="1" customWidth="1"/>
    <col min="20" max="20" width="11" style="6" hidden="1" customWidth="1"/>
    <col min="21" max="21" width="15" style="6" hidden="1" customWidth="1"/>
    <col min="22" max="22" width="16.33203125" style="6" hidden="1" customWidth="1"/>
    <col min="23" max="23" width="11" style="6" customWidth="1"/>
    <col min="24" max="24" width="15" style="6" customWidth="1"/>
    <col min="25" max="25" width="16.33203125" style="6" customWidth="1"/>
    <col min="26" max="37" width="10.5" style="6" customWidth="1"/>
    <col min="38" max="58" width="10.5" style="6" hidden="1" customWidth="1"/>
    <col min="59" max="16384" width="10.5" style="6"/>
  </cols>
  <sheetData>
    <row r="1" spans="1:40" s="3" customFormat="1" ht="22.5" customHeight="1" x14ac:dyDescent="0.3">
      <c r="A1" s="1"/>
      <c r="B1" s="2"/>
      <c r="C1" s="2"/>
      <c r="E1" s="4" t="s">
        <v>0</v>
      </c>
      <c r="F1" s="5" t="s">
        <v>55</v>
      </c>
      <c r="G1" s="107"/>
      <c r="H1" s="107"/>
      <c r="I1" s="5" t="s">
        <v>56</v>
      </c>
      <c r="J1" s="5"/>
      <c r="K1" s="2"/>
      <c r="L1" s="2"/>
      <c r="M1" s="5" t="s">
        <v>57</v>
      </c>
      <c r="N1" s="5"/>
      <c r="O1" s="1"/>
      <c r="P1" s="1"/>
    </row>
    <row r="2" spans="1:40" ht="37.5" customHeight="1" x14ac:dyDescent="0.3">
      <c r="C2" s="108" t="s">
        <v>2</v>
      </c>
      <c r="D2" s="109"/>
      <c r="E2" s="109"/>
      <c r="F2" s="109"/>
      <c r="G2" s="109"/>
      <c r="H2" s="109"/>
      <c r="I2" s="109"/>
      <c r="J2" s="109"/>
      <c r="K2" s="109"/>
      <c r="M2" s="110" t="s">
        <v>3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AN2" s="6" t="s">
        <v>26</v>
      </c>
    </row>
    <row r="3" spans="1:40" s="116" customFormat="1" ht="14.25" customHeigh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40" s="116" customFormat="1" ht="14.25" customHeigh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40" s="116" customFormat="1" ht="14.25" customHeight="1" x14ac:dyDescent="0.3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40" s="117" customFormat="1" ht="11.25" x14ac:dyDescent="0.3"/>
    <row r="7" spans="1:40" ht="7.5" customHeight="1" x14ac:dyDescent="0.3">
      <c r="B7" s="8"/>
      <c r="C7" s="8"/>
      <c r="D7" s="8"/>
      <c r="E7" s="8"/>
      <c r="F7" s="8"/>
      <c r="G7" s="8"/>
      <c r="H7" s="8"/>
      <c r="I7" s="8"/>
      <c r="J7" s="9"/>
      <c r="K7" s="8"/>
      <c r="L7" s="8"/>
      <c r="AN7" s="6" t="s">
        <v>23</v>
      </c>
    </row>
    <row r="8" spans="1:40" ht="22.5" customHeight="1" x14ac:dyDescent="0.3">
      <c r="B8" s="8"/>
      <c r="C8" s="106" t="s">
        <v>27</v>
      </c>
      <c r="D8" s="101"/>
      <c r="E8" s="101"/>
      <c r="F8" s="101"/>
      <c r="G8" s="101"/>
      <c r="H8" s="101"/>
      <c r="I8" s="101"/>
      <c r="J8" s="101"/>
      <c r="K8" s="101"/>
      <c r="L8" s="8"/>
      <c r="N8" s="10" t="s">
        <v>4</v>
      </c>
      <c r="AN8" s="6" t="s">
        <v>1</v>
      </c>
    </row>
    <row r="9" spans="1:40" ht="7.5" customHeight="1" x14ac:dyDescent="0.3">
      <c r="B9" s="8"/>
      <c r="C9" s="8"/>
      <c r="D9" s="8"/>
      <c r="E9" s="8"/>
      <c r="F9" s="8"/>
      <c r="G9" s="8"/>
      <c r="H9" s="8"/>
      <c r="I9" s="8"/>
      <c r="J9" s="9"/>
      <c r="K9" s="8"/>
      <c r="L9" s="8"/>
    </row>
    <row r="10" spans="1:40" ht="12" x14ac:dyDescent="0.3">
      <c r="B10" s="8"/>
      <c r="C10" s="8"/>
      <c r="D10" s="11" t="s">
        <v>5</v>
      </c>
      <c r="E10" s="8"/>
      <c r="F10" s="100" t="s">
        <v>63</v>
      </c>
      <c r="G10" s="101"/>
      <c r="H10" s="101"/>
      <c r="I10" s="101"/>
      <c r="J10" s="101"/>
      <c r="K10" s="101"/>
      <c r="L10" s="8"/>
    </row>
    <row r="11" spans="1:40" ht="12" x14ac:dyDescent="0.3">
      <c r="B11" s="8"/>
      <c r="C11" s="8"/>
      <c r="D11" s="11" t="s">
        <v>28</v>
      </c>
      <c r="E11" s="8"/>
      <c r="F11" s="100" t="s">
        <v>62</v>
      </c>
      <c r="G11" s="101"/>
      <c r="H11" s="101"/>
      <c r="I11" s="101"/>
      <c r="J11" s="101"/>
      <c r="K11" s="101"/>
      <c r="L11" s="8"/>
    </row>
    <row r="12" spans="1:40" s="12" customFormat="1" ht="12" x14ac:dyDescent="0.3">
      <c r="B12" s="13"/>
      <c r="C12" s="13"/>
      <c r="D12" s="11" t="s">
        <v>29</v>
      </c>
      <c r="E12" s="89"/>
      <c r="F12" s="100" t="s">
        <v>61</v>
      </c>
      <c r="G12" s="101"/>
      <c r="H12" s="101"/>
      <c r="I12" s="101"/>
      <c r="J12" s="101"/>
      <c r="K12" s="101"/>
      <c r="L12" s="13"/>
    </row>
    <row r="13" spans="1:40" s="12" customFormat="1" ht="12" x14ac:dyDescent="0.3">
      <c r="B13" s="13"/>
      <c r="C13" s="13"/>
      <c r="D13" s="11" t="s">
        <v>6</v>
      </c>
      <c r="E13" s="89"/>
      <c r="F13" s="100" t="s">
        <v>60</v>
      </c>
      <c r="G13" s="101"/>
      <c r="H13" s="101"/>
      <c r="I13" s="101"/>
      <c r="J13" s="101"/>
      <c r="K13" s="101"/>
      <c r="L13" s="13"/>
    </row>
    <row r="14" spans="1:40" s="12" customFormat="1" ht="12" x14ac:dyDescent="0.3">
      <c r="B14" s="13"/>
      <c r="C14" s="13"/>
      <c r="D14" s="11" t="s">
        <v>7</v>
      </c>
      <c r="E14" s="13"/>
      <c r="F14" s="15" t="s">
        <v>58</v>
      </c>
      <c r="G14" s="89"/>
      <c r="H14" s="89"/>
      <c r="I14" s="89"/>
      <c r="J14" s="89"/>
      <c r="K14" s="89"/>
      <c r="L14" s="13"/>
    </row>
    <row r="15" spans="1:40" s="12" customFormat="1" ht="11.25" x14ac:dyDescent="0.3">
      <c r="B15" s="13"/>
      <c r="C15" s="13"/>
      <c r="D15" s="13"/>
      <c r="E15" s="13"/>
      <c r="F15" s="13"/>
      <c r="G15" s="13"/>
      <c r="H15" s="13"/>
      <c r="I15" s="13"/>
      <c r="J15" s="14"/>
      <c r="K15" s="13"/>
      <c r="L15" s="13"/>
    </row>
    <row r="16" spans="1:40" s="12" customFormat="1" ht="11.25" x14ac:dyDescent="0.3">
      <c r="B16" s="13"/>
      <c r="C16" s="13"/>
      <c r="D16" s="16"/>
      <c r="E16" s="16"/>
      <c r="F16" s="16"/>
      <c r="G16" s="16"/>
      <c r="H16" s="16"/>
      <c r="I16" s="16"/>
      <c r="J16" s="84"/>
      <c r="K16" s="16"/>
      <c r="L16" s="13"/>
    </row>
    <row r="17" spans="2:12" s="12" customFormat="1" ht="12.75" x14ac:dyDescent="0.3">
      <c r="B17" s="13"/>
      <c r="C17" s="13"/>
      <c r="D17" s="17" t="s">
        <v>30</v>
      </c>
      <c r="E17" s="13"/>
      <c r="F17" s="13"/>
      <c r="G17" s="13"/>
      <c r="H17" s="13"/>
      <c r="I17" s="13"/>
      <c r="J17" s="14"/>
      <c r="K17" s="18">
        <f>K68</f>
        <v>0</v>
      </c>
      <c r="L17" s="13"/>
    </row>
    <row r="18" spans="2:12" s="12" customFormat="1" ht="12.75" x14ac:dyDescent="0.3">
      <c r="B18" s="13"/>
      <c r="C18" s="13"/>
      <c r="D18" s="19" t="s">
        <v>31</v>
      </c>
      <c r="E18" s="13"/>
      <c r="F18" s="13"/>
      <c r="G18" s="13"/>
      <c r="H18" s="13"/>
      <c r="I18" s="13"/>
      <c r="J18" s="14"/>
      <c r="K18" s="18">
        <f>K93</f>
        <v>0</v>
      </c>
      <c r="L18" s="13"/>
    </row>
    <row r="19" spans="2:12" s="12" customFormat="1" ht="11.25" x14ac:dyDescent="0.3">
      <c r="B19" s="13"/>
      <c r="C19" s="13"/>
      <c r="D19" s="13"/>
      <c r="E19" s="13"/>
      <c r="F19" s="13"/>
      <c r="G19" s="13"/>
      <c r="H19" s="13"/>
      <c r="I19" s="13"/>
      <c r="J19" s="14"/>
      <c r="K19" s="13"/>
      <c r="L19" s="13"/>
    </row>
    <row r="20" spans="2:12" s="12" customFormat="1" ht="13.5" x14ac:dyDescent="0.3">
      <c r="B20" s="13"/>
      <c r="C20" s="13"/>
      <c r="D20" s="20" t="s">
        <v>8</v>
      </c>
      <c r="E20" s="13"/>
      <c r="F20" s="13"/>
      <c r="G20" s="13"/>
      <c r="H20" s="13"/>
      <c r="I20" s="13"/>
      <c r="J20" s="14"/>
      <c r="K20" s="21">
        <f>K17+K18</f>
        <v>0</v>
      </c>
      <c r="L20" s="13"/>
    </row>
    <row r="21" spans="2:12" s="12" customFormat="1" ht="11.25" x14ac:dyDescent="0.3">
      <c r="B21" s="13"/>
      <c r="C21" s="13"/>
      <c r="D21" s="16"/>
      <c r="E21" s="16"/>
      <c r="F21" s="16"/>
      <c r="G21" s="16"/>
      <c r="H21" s="16"/>
      <c r="I21" s="16"/>
      <c r="J21" s="84"/>
      <c r="K21" s="16"/>
      <c r="L21" s="13"/>
    </row>
    <row r="22" spans="2:12" s="12" customFormat="1" ht="11.25" x14ac:dyDescent="0.3">
      <c r="B22" s="13"/>
      <c r="C22" s="13"/>
      <c r="D22" s="22" t="s">
        <v>9</v>
      </c>
      <c r="E22" s="22" t="s">
        <v>10</v>
      </c>
      <c r="F22" s="23">
        <v>0.2</v>
      </c>
      <c r="G22" s="13"/>
      <c r="H22" s="13"/>
      <c r="I22" s="13"/>
      <c r="J22" s="14"/>
      <c r="K22" s="21">
        <f>0.2*K20</f>
        <v>0</v>
      </c>
      <c r="L22" s="13"/>
    </row>
    <row r="23" spans="2:12" s="12" customFormat="1" ht="11.25" x14ac:dyDescent="0.3">
      <c r="B23" s="13"/>
      <c r="C23" s="13"/>
      <c r="D23" s="13"/>
      <c r="E23" s="22" t="s">
        <v>11</v>
      </c>
      <c r="F23" s="23">
        <v>0.2</v>
      </c>
      <c r="G23" s="13"/>
      <c r="H23" s="13"/>
      <c r="I23" s="13"/>
      <c r="J23" s="14"/>
      <c r="K23" s="13"/>
      <c r="L23" s="13"/>
    </row>
    <row r="24" spans="2:12" s="12" customFormat="1" ht="11.25" x14ac:dyDescent="0.3">
      <c r="B24" s="13"/>
      <c r="C24" s="13"/>
      <c r="D24" s="13"/>
      <c r="E24" s="22" t="s">
        <v>12</v>
      </c>
      <c r="F24" s="23">
        <v>0.2</v>
      </c>
      <c r="G24" s="13"/>
      <c r="H24" s="13"/>
      <c r="I24" s="13"/>
      <c r="J24" s="14"/>
      <c r="K24" s="13"/>
      <c r="L24" s="13"/>
    </row>
    <row r="25" spans="2:12" s="12" customFormat="1" ht="11.25" x14ac:dyDescent="0.3">
      <c r="B25" s="13"/>
      <c r="C25" s="13"/>
      <c r="D25" s="13"/>
      <c r="E25" s="22" t="s">
        <v>13</v>
      </c>
      <c r="F25" s="23">
        <v>0.2</v>
      </c>
      <c r="G25" s="13"/>
      <c r="H25" s="13"/>
      <c r="I25" s="13"/>
      <c r="J25" s="14"/>
      <c r="K25" s="13"/>
      <c r="L25" s="13"/>
    </row>
    <row r="26" spans="2:12" s="12" customFormat="1" ht="11.25" x14ac:dyDescent="0.3">
      <c r="B26" s="13"/>
      <c r="C26" s="13"/>
      <c r="D26" s="13"/>
      <c r="E26" s="22" t="s">
        <v>14</v>
      </c>
      <c r="F26" s="23">
        <v>0</v>
      </c>
      <c r="G26" s="13"/>
      <c r="H26" s="13"/>
      <c r="I26" s="13"/>
      <c r="J26" s="14"/>
      <c r="K26" s="13"/>
      <c r="L26" s="13"/>
    </row>
    <row r="27" spans="2:12" s="12" customFormat="1" ht="11.25" x14ac:dyDescent="0.3">
      <c r="B27" s="13"/>
      <c r="C27" s="13"/>
      <c r="D27" s="13"/>
      <c r="E27" s="13"/>
      <c r="F27" s="13"/>
      <c r="G27" s="13"/>
      <c r="H27" s="13"/>
      <c r="I27" s="13"/>
      <c r="J27" s="14"/>
      <c r="K27" s="13"/>
      <c r="L27" s="13"/>
    </row>
    <row r="28" spans="2:12" s="12" customFormat="1" ht="16.5" x14ac:dyDescent="0.3">
      <c r="B28" s="13"/>
      <c r="C28" s="24"/>
      <c r="D28" s="25" t="s">
        <v>15</v>
      </c>
      <c r="E28" s="26"/>
      <c r="F28" s="26"/>
      <c r="G28" s="26"/>
      <c r="H28" s="26"/>
      <c r="I28" s="111">
        <f>K20+K22</f>
        <v>0</v>
      </c>
      <c r="J28" s="112"/>
      <c r="K28" s="113"/>
      <c r="L28" s="13"/>
    </row>
    <row r="29" spans="2:12" ht="11.25" x14ac:dyDescent="0.3"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</row>
    <row r="30" spans="2:12" s="12" customFormat="1" ht="13.5" x14ac:dyDescent="0.3">
      <c r="B30" s="13"/>
      <c r="C30" s="13"/>
      <c r="D30" s="27" t="s">
        <v>16</v>
      </c>
      <c r="E30" s="16"/>
      <c r="F30" s="16"/>
      <c r="G30" s="27" t="s">
        <v>17</v>
      </c>
      <c r="H30" s="16"/>
      <c r="I30" s="16"/>
      <c r="J30" s="84"/>
      <c r="K30" s="28"/>
      <c r="L30" s="13"/>
    </row>
    <row r="31" spans="2:12" ht="11.25" x14ac:dyDescent="0.3">
      <c r="B31" s="8"/>
      <c r="C31" s="8"/>
      <c r="D31" s="29"/>
      <c r="E31" s="8"/>
      <c r="F31" s="8"/>
      <c r="G31" s="29"/>
      <c r="H31" s="8"/>
      <c r="I31" s="8"/>
      <c r="J31" s="9"/>
      <c r="K31" s="30"/>
      <c r="L31" s="8"/>
    </row>
    <row r="32" spans="2:12" ht="11.25" x14ac:dyDescent="0.3">
      <c r="B32" s="8"/>
      <c r="C32" s="8"/>
      <c r="D32" s="29"/>
      <c r="E32" s="8"/>
      <c r="F32" s="8"/>
      <c r="G32" s="29"/>
      <c r="H32" s="8"/>
      <c r="I32" s="8"/>
      <c r="J32" s="9"/>
      <c r="K32" s="30"/>
      <c r="L32" s="8"/>
    </row>
    <row r="33" spans="2:12" ht="11.25" x14ac:dyDescent="0.3">
      <c r="B33" s="8"/>
      <c r="C33" s="8"/>
      <c r="D33" s="29"/>
      <c r="E33" s="8"/>
      <c r="F33" s="8"/>
      <c r="G33" s="29"/>
      <c r="H33" s="8"/>
      <c r="I33" s="8"/>
      <c r="J33" s="9"/>
      <c r="K33" s="30"/>
      <c r="L33" s="8"/>
    </row>
    <row r="34" spans="2:12" ht="11.25" x14ac:dyDescent="0.3">
      <c r="B34" s="8"/>
      <c r="C34" s="8"/>
      <c r="D34" s="29"/>
      <c r="E34" s="8"/>
      <c r="F34" s="8"/>
      <c r="G34" s="29"/>
      <c r="H34" s="8"/>
      <c r="I34" s="8"/>
      <c r="J34" s="9"/>
      <c r="K34" s="30"/>
      <c r="L34" s="8"/>
    </row>
    <row r="35" spans="2:12" ht="11.25" x14ac:dyDescent="0.3">
      <c r="B35" s="8"/>
      <c r="C35" s="8"/>
      <c r="D35" s="29"/>
      <c r="E35" s="8"/>
      <c r="F35" s="8"/>
      <c r="G35" s="29"/>
      <c r="H35" s="8"/>
      <c r="I35" s="8"/>
      <c r="J35" s="9"/>
      <c r="K35" s="30"/>
      <c r="L35" s="8"/>
    </row>
    <row r="36" spans="2:12" ht="11.25" x14ac:dyDescent="0.3">
      <c r="B36" s="8"/>
      <c r="C36" s="8"/>
      <c r="D36" s="29"/>
      <c r="E36" s="8"/>
      <c r="F36" s="8"/>
      <c r="G36" s="29"/>
      <c r="H36" s="8"/>
      <c r="I36" s="8"/>
      <c r="J36" s="9"/>
      <c r="K36" s="30"/>
      <c r="L36" s="8"/>
    </row>
    <row r="37" spans="2:12" ht="11.25" x14ac:dyDescent="0.3">
      <c r="B37" s="8"/>
      <c r="C37" s="8"/>
      <c r="D37" s="29"/>
      <c r="E37" s="8"/>
      <c r="F37" s="8"/>
      <c r="G37" s="29"/>
      <c r="H37" s="8"/>
      <c r="I37" s="8"/>
      <c r="J37" s="9"/>
      <c r="K37" s="30"/>
      <c r="L37" s="8"/>
    </row>
    <row r="38" spans="2:12" ht="11.25" x14ac:dyDescent="0.3">
      <c r="B38" s="8"/>
      <c r="C38" s="8"/>
      <c r="D38" s="29"/>
      <c r="E38" s="8"/>
      <c r="F38" s="8"/>
      <c r="G38" s="29"/>
      <c r="H38" s="8"/>
      <c r="I38" s="8"/>
      <c r="J38" s="9"/>
      <c r="K38" s="30"/>
      <c r="L38" s="8"/>
    </row>
    <row r="39" spans="2:12" s="12" customFormat="1" ht="12.75" x14ac:dyDescent="0.3">
      <c r="B39" s="13"/>
      <c r="C39" s="13"/>
      <c r="D39" s="31" t="s">
        <v>18</v>
      </c>
      <c r="E39" s="32"/>
      <c r="F39" s="32"/>
      <c r="G39" s="31" t="s">
        <v>18</v>
      </c>
      <c r="H39" s="32"/>
      <c r="I39" s="32"/>
      <c r="J39" s="32"/>
      <c r="K39" s="33" t="s">
        <v>19</v>
      </c>
      <c r="L39" s="13"/>
    </row>
    <row r="40" spans="2:12" ht="11.25" x14ac:dyDescent="0.3"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</row>
    <row r="41" spans="2:12" s="12" customFormat="1" ht="13.5" x14ac:dyDescent="0.3">
      <c r="B41" s="13"/>
      <c r="C41" s="13"/>
      <c r="D41" s="27" t="s">
        <v>20</v>
      </c>
      <c r="E41" s="16"/>
      <c r="F41" s="16"/>
      <c r="G41" s="27" t="s">
        <v>21</v>
      </c>
      <c r="H41" s="16"/>
      <c r="I41" s="16"/>
      <c r="J41" s="84"/>
      <c r="K41" s="28"/>
      <c r="L41" s="13"/>
    </row>
    <row r="42" spans="2:12" ht="11.25" x14ac:dyDescent="0.3">
      <c r="B42" s="8"/>
      <c r="C42" s="8"/>
      <c r="D42" s="29"/>
      <c r="E42" s="8"/>
      <c r="F42" s="8"/>
      <c r="G42" s="29"/>
      <c r="H42" s="8"/>
      <c r="I42" s="8"/>
      <c r="J42" s="9"/>
      <c r="K42" s="30"/>
      <c r="L42" s="8"/>
    </row>
    <row r="43" spans="2:12" ht="11.25" x14ac:dyDescent="0.3">
      <c r="B43" s="8"/>
      <c r="C43" s="8"/>
      <c r="D43" s="29"/>
      <c r="E43" s="8"/>
      <c r="F43" s="8"/>
      <c r="G43" s="29"/>
      <c r="H43" s="8"/>
      <c r="I43" s="8"/>
      <c r="J43" s="9"/>
      <c r="K43" s="30"/>
      <c r="L43" s="8"/>
    </row>
    <row r="44" spans="2:12" ht="11.25" x14ac:dyDescent="0.3">
      <c r="B44" s="8"/>
      <c r="C44" s="8"/>
      <c r="D44" s="29"/>
      <c r="E44" s="8"/>
      <c r="F44" s="8"/>
      <c r="G44" s="29"/>
      <c r="H44" s="8"/>
      <c r="I44" s="8"/>
      <c r="J44" s="9"/>
      <c r="K44" s="30"/>
      <c r="L44" s="8"/>
    </row>
    <row r="45" spans="2:12" ht="11.25" x14ac:dyDescent="0.3">
      <c r="B45" s="8"/>
      <c r="C45" s="8"/>
      <c r="D45" s="29"/>
      <c r="E45" s="8"/>
      <c r="F45" s="8"/>
      <c r="G45" s="29"/>
      <c r="H45" s="8"/>
      <c r="I45" s="8"/>
      <c r="J45" s="9"/>
      <c r="K45" s="30"/>
      <c r="L45" s="8"/>
    </row>
    <row r="46" spans="2:12" ht="11.25" x14ac:dyDescent="0.3">
      <c r="B46" s="8"/>
      <c r="C46" s="8"/>
      <c r="D46" s="29"/>
      <c r="E46" s="8"/>
      <c r="F46" s="8"/>
      <c r="G46" s="29"/>
      <c r="H46" s="8"/>
      <c r="I46" s="8"/>
      <c r="J46" s="9"/>
      <c r="K46" s="30"/>
      <c r="L46" s="8"/>
    </row>
    <row r="47" spans="2:12" ht="11.25" x14ac:dyDescent="0.3">
      <c r="B47" s="8"/>
      <c r="C47" s="8"/>
      <c r="D47" s="29"/>
      <c r="E47" s="8"/>
      <c r="F47" s="8"/>
      <c r="G47" s="29"/>
      <c r="H47" s="8"/>
      <c r="I47" s="8"/>
      <c r="J47" s="9"/>
      <c r="K47" s="30"/>
      <c r="L47" s="8"/>
    </row>
    <row r="48" spans="2:12" ht="11.25" x14ac:dyDescent="0.3">
      <c r="B48" s="8"/>
      <c r="C48" s="8"/>
      <c r="D48" s="29"/>
      <c r="E48" s="8"/>
      <c r="F48" s="8"/>
      <c r="G48" s="29"/>
      <c r="H48" s="8"/>
      <c r="I48" s="8"/>
      <c r="J48" s="9"/>
      <c r="K48" s="30"/>
      <c r="L48" s="8"/>
    </row>
    <row r="49" spans="1:40" ht="11.25" x14ac:dyDescent="0.3">
      <c r="B49" s="8"/>
      <c r="C49" s="8"/>
      <c r="D49" s="29"/>
      <c r="E49" s="8"/>
      <c r="F49" s="8"/>
      <c r="G49" s="29"/>
      <c r="H49" s="8"/>
      <c r="I49" s="8"/>
      <c r="J49" s="9"/>
      <c r="K49" s="30"/>
      <c r="L49" s="8"/>
    </row>
    <row r="50" spans="1:40" s="12" customFormat="1" ht="12.75" x14ac:dyDescent="0.3">
      <c r="B50" s="13"/>
      <c r="C50" s="13"/>
      <c r="D50" s="31" t="s">
        <v>18</v>
      </c>
      <c r="E50" s="32"/>
      <c r="F50" s="32"/>
      <c r="G50" s="31" t="s">
        <v>18</v>
      </c>
      <c r="H50" s="32"/>
      <c r="I50" s="32"/>
      <c r="J50" s="32"/>
      <c r="K50" s="33" t="s">
        <v>19</v>
      </c>
      <c r="L50" s="13"/>
    </row>
    <row r="51" spans="1:40" s="12" customFormat="1" ht="11.25" x14ac:dyDescent="0.3">
      <c r="B51" s="13"/>
      <c r="C51" s="13"/>
      <c r="D51" s="13"/>
      <c r="E51" s="13"/>
      <c r="F51" s="13"/>
      <c r="G51" s="13"/>
      <c r="H51" s="13"/>
      <c r="I51" s="13"/>
      <c r="J51" s="14"/>
      <c r="K51" s="13"/>
      <c r="L51" s="13"/>
    </row>
    <row r="53" spans="1:40" s="116" customFormat="1" ht="14.25" customHeight="1" x14ac:dyDescent="0.3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</row>
    <row r="54" spans="1:40" s="116" customFormat="1" ht="14.25" customHeight="1" x14ac:dyDescent="0.3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</row>
    <row r="55" spans="1:40" s="116" customFormat="1" ht="14.25" customHeight="1" x14ac:dyDescent="0.3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</row>
    <row r="56" spans="1:40" s="117" customFormat="1" ht="11.25" x14ac:dyDescent="0.3"/>
    <row r="57" spans="1:40" s="91" customFormat="1" ht="7.5" customHeight="1" x14ac:dyDescent="0.3"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AN57" s="91" t="s">
        <v>23</v>
      </c>
    </row>
    <row r="58" spans="1:40" s="12" customFormat="1" ht="11.25" x14ac:dyDescent="0.3">
      <c r="B58" s="13"/>
      <c r="C58" s="13"/>
      <c r="D58" s="13"/>
      <c r="E58" s="13"/>
      <c r="F58" s="13"/>
      <c r="G58" s="13"/>
      <c r="H58" s="13"/>
      <c r="I58" s="13"/>
      <c r="J58" s="14"/>
      <c r="K58" s="13"/>
      <c r="L58" s="13"/>
    </row>
    <row r="59" spans="1:40" s="12" customFormat="1" ht="21" x14ac:dyDescent="0.3">
      <c r="B59" s="13"/>
      <c r="C59" s="106" t="s">
        <v>33</v>
      </c>
      <c r="D59" s="103"/>
      <c r="E59" s="103"/>
      <c r="F59" s="103"/>
      <c r="G59" s="103"/>
      <c r="H59" s="103"/>
      <c r="I59" s="103"/>
      <c r="J59" s="103"/>
      <c r="K59" s="103"/>
      <c r="L59" s="13"/>
    </row>
    <row r="60" spans="1:40" s="12" customFormat="1" ht="11.25" x14ac:dyDescent="0.3">
      <c r="B60" s="13"/>
      <c r="C60" s="13"/>
      <c r="D60" s="13"/>
      <c r="E60" s="13"/>
      <c r="F60" s="13"/>
      <c r="G60" s="13"/>
      <c r="H60" s="13"/>
      <c r="I60" s="13"/>
      <c r="J60" s="14"/>
      <c r="K60" s="13"/>
      <c r="L60" s="13"/>
    </row>
    <row r="61" spans="1:40" s="87" customFormat="1" ht="12" x14ac:dyDescent="0.3">
      <c r="B61" s="90"/>
      <c r="C61" s="90"/>
      <c r="D61" s="11" t="s">
        <v>5</v>
      </c>
      <c r="E61" s="90"/>
      <c r="F61" s="100" t="s">
        <v>63</v>
      </c>
      <c r="G61" s="101"/>
      <c r="H61" s="101"/>
      <c r="I61" s="101"/>
      <c r="J61" s="101"/>
      <c r="K61" s="101"/>
      <c r="L61" s="90"/>
    </row>
    <row r="62" spans="1:40" s="87" customFormat="1" ht="12" x14ac:dyDescent="0.3">
      <c r="B62" s="90"/>
      <c r="C62" s="90"/>
      <c r="D62" s="11" t="s">
        <v>28</v>
      </c>
      <c r="E62" s="90"/>
      <c r="F62" s="100" t="s">
        <v>62</v>
      </c>
      <c r="G62" s="101"/>
      <c r="H62" s="101"/>
      <c r="I62" s="101"/>
      <c r="J62" s="101"/>
      <c r="K62" s="101"/>
      <c r="L62" s="90"/>
    </row>
    <row r="63" spans="1:40" s="88" customFormat="1" ht="12" x14ac:dyDescent="0.3">
      <c r="B63" s="89"/>
      <c r="C63" s="89"/>
      <c r="D63" s="11" t="s">
        <v>29</v>
      </c>
      <c r="E63" s="89"/>
      <c r="F63" s="100" t="s">
        <v>61</v>
      </c>
      <c r="G63" s="101"/>
      <c r="H63" s="101"/>
      <c r="I63" s="101"/>
      <c r="J63" s="101"/>
      <c r="K63" s="101"/>
      <c r="L63" s="89"/>
    </row>
    <row r="64" spans="1:40" s="88" customFormat="1" ht="12" x14ac:dyDescent="0.3">
      <c r="B64" s="89"/>
      <c r="C64" s="89"/>
      <c r="D64" s="11" t="s">
        <v>6</v>
      </c>
      <c r="E64" s="89"/>
      <c r="F64" s="100" t="s">
        <v>60</v>
      </c>
      <c r="G64" s="101"/>
      <c r="H64" s="101"/>
      <c r="I64" s="101"/>
      <c r="J64" s="101"/>
      <c r="K64" s="101"/>
      <c r="L64" s="89"/>
    </row>
    <row r="65" spans="2:56" s="88" customFormat="1" ht="12" x14ac:dyDescent="0.3">
      <c r="B65" s="89"/>
      <c r="C65" s="89"/>
      <c r="D65" s="11" t="s">
        <v>7</v>
      </c>
      <c r="E65" s="89"/>
      <c r="F65" s="15" t="s">
        <v>58</v>
      </c>
      <c r="G65" s="89"/>
      <c r="H65" s="89"/>
      <c r="I65" s="89"/>
      <c r="J65" s="89"/>
      <c r="K65" s="89"/>
      <c r="L65" s="89"/>
    </row>
    <row r="66" spans="2:56" s="88" customFormat="1" ht="12" x14ac:dyDescent="0.3">
      <c r="B66" s="89"/>
      <c r="C66" s="89"/>
      <c r="D66" s="11"/>
      <c r="E66" s="89"/>
      <c r="F66" s="15"/>
      <c r="G66" s="89"/>
      <c r="H66" s="89"/>
      <c r="I66" s="89"/>
      <c r="J66" s="89"/>
      <c r="K66" s="89"/>
      <c r="L66" s="89"/>
    </row>
    <row r="67" spans="2:56" s="12" customFormat="1" ht="12" x14ac:dyDescent="0.3">
      <c r="B67" s="13"/>
      <c r="C67" s="114" t="s">
        <v>34</v>
      </c>
      <c r="D67" s="105"/>
      <c r="E67" s="105"/>
      <c r="F67" s="105"/>
      <c r="G67" s="24"/>
      <c r="H67" s="24"/>
      <c r="I67" s="24"/>
      <c r="J67" s="34"/>
      <c r="K67" s="35" t="s">
        <v>35</v>
      </c>
      <c r="L67" s="13"/>
    </row>
    <row r="68" spans="2:56" s="12" customFormat="1" ht="15" x14ac:dyDescent="0.3">
      <c r="B68" s="13"/>
      <c r="C68" s="36" t="s">
        <v>36</v>
      </c>
      <c r="D68" s="37"/>
      <c r="E68" s="37"/>
      <c r="F68" s="37"/>
      <c r="G68" s="37"/>
      <c r="H68" s="37"/>
      <c r="I68" s="37"/>
      <c r="J68" s="37"/>
      <c r="K68" s="38">
        <f>ROUND($K$116,2)</f>
        <v>0</v>
      </c>
      <c r="L68" s="13"/>
    </row>
    <row r="69" spans="2:56" s="12" customFormat="1" ht="15.75" x14ac:dyDescent="0.3">
      <c r="B69" s="13"/>
      <c r="C69" s="39"/>
      <c r="D69" s="40" t="s">
        <v>38</v>
      </c>
      <c r="E69" s="17"/>
      <c r="F69" s="17"/>
      <c r="G69" s="17"/>
      <c r="H69" s="17"/>
      <c r="I69" s="17"/>
      <c r="J69" s="17"/>
      <c r="K69" s="41">
        <f>ROUND($K$117,2)</f>
        <v>0</v>
      </c>
      <c r="L69" s="13"/>
    </row>
    <row r="70" spans="2:56" s="46" customFormat="1" ht="15.75" x14ac:dyDescent="0.3">
      <c r="B70" s="40"/>
      <c r="C70" s="39"/>
      <c r="D70" s="42" t="str">
        <f>D118</f>
        <v>6 - Úpravy povrchov a pridružený materiál</v>
      </c>
      <c r="E70" s="13"/>
      <c r="F70" s="13"/>
      <c r="G70" s="13"/>
      <c r="H70" s="13"/>
      <c r="I70" s="13"/>
      <c r="J70" s="14"/>
      <c r="K70" s="43">
        <f>K118</f>
        <v>0</v>
      </c>
      <c r="L70" s="40"/>
    </row>
    <row r="71" spans="2:56" s="45" customFormat="1" ht="15.75" x14ac:dyDescent="0.3">
      <c r="B71" s="44"/>
      <c r="C71" s="17"/>
      <c r="D71" s="42"/>
      <c r="E71" s="13"/>
      <c r="F71" s="13"/>
      <c r="G71" s="13"/>
      <c r="H71" s="13"/>
      <c r="I71" s="13"/>
      <c r="J71" s="14"/>
      <c r="K71" s="43"/>
      <c r="L71" s="44"/>
    </row>
    <row r="72" spans="2:56" s="46" customFormat="1" ht="12.75" x14ac:dyDescent="0.3">
      <c r="B72" s="40"/>
      <c r="C72" s="17"/>
      <c r="D72" s="42"/>
      <c r="E72" s="13"/>
      <c r="F72" s="13"/>
      <c r="G72" s="13"/>
      <c r="H72" s="13"/>
      <c r="I72" s="13"/>
      <c r="J72" s="14"/>
      <c r="K72" s="43"/>
      <c r="L72" s="40"/>
    </row>
    <row r="73" spans="2:56" s="46" customFormat="1" ht="15.75" x14ac:dyDescent="0.3">
      <c r="B73" s="40"/>
      <c r="C73" s="39"/>
      <c r="D73" s="42"/>
      <c r="E73" s="13"/>
      <c r="F73" s="13"/>
      <c r="G73" s="13"/>
      <c r="H73" s="13"/>
      <c r="I73" s="13"/>
      <c r="J73" s="14"/>
      <c r="K73" s="43"/>
      <c r="L73" s="40"/>
    </row>
    <row r="74" spans="2:56" s="12" customFormat="1" ht="12.75" x14ac:dyDescent="0.3">
      <c r="B74" s="40"/>
      <c r="C74" s="13"/>
      <c r="D74" s="50"/>
      <c r="E74" s="50"/>
      <c r="F74" s="50"/>
      <c r="G74" s="50"/>
      <c r="H74" s="50"/>
      <c r="I74" s="50"/>
      <c r="J74" s="50"/>
      <c r="K74" s="51"/>
      <c r="L74" s="40"/>
    </row>
    <row r="75" spans="2:56" s="12" customFormat="1" ht="12.75" x14ac:dyDescent="0.3">
      <c r="B75" s="40"/>
      <c r="C75" s="13"/>
      <c r="D75" s="50"/>
      <c r="E75" s="50"/>
      <c r="F75" s="50"/>
      <c r="G75" s="50"/>
      <c r="H75" s="50"/>
      <c r="I75" s="50"/>
      <c r="J75" s="50"/>
      <c r="K75" s="51"/>
      <c r="L75" s="40"/>
      <c r="N75" s="47"/>
      <c r="O75" s="48" t="s">
        <v>11</v>
      </c>
      <c r="AS75" s="12" t="s">
        <v>40</v>
      </c>
      <c r="AY75" s="49">
        <f>IF($O$75="základná",$K$97,0)</f>
        <v>0</v>
      </c>
      <c r="AZ75" s="49">
        <f>IF($O$75="znížená",$K$97,0)</f>
        <v>0</v>
      </c>
      <c r="BA75" s="49">
        <f>IF($O$75="zákl. prenesená",$K$97,0)</f>
        <v>0</v>
      </c>
      <c r="BB75" s="49">
        <f>IF($O$75="zníž. prenesená",$K$97,0)</f>
        <v>0</v>
      </c>
      <c r="BC75" s="49">
        <f>IF($O$75="nulová",$K$97,0)</f>
        <v>0</v>
      </c>
      <c r="BD75" s="12" t="s">
        <v>25</v>
      </c>
    </row>
    <row r="76" spans="2:56" s="12" customFormat="1" ht="12.75" x14ac:dyDescent="0.3">
      <c r="B76" s="40"/>
      <c r="C76" s="13"/>
      <c r="D76" s="50"/>
      <c r="E76" s="50"/>
      <c r="F76" s="50"/>
      <c r="G76" s="50"/>
      <c r="H76" s="50"/>
      <c r="I76" s="50"/>
      <c r="J76" s="50"/>
      <c r="K76" s="51"/>
      <c r="L76" s="40"/>
    </row>
    <row r="77" spans="2:56" s="12" customFormat="1" ht="12.75" x14ac:dyDescent="0.3">
      <c r="B77" s="40"/>
      <c r="C77" s="13"/>
      <c r="D77" s="50"/>
      <c r="E77" s="50"/>
      <c r="F77" s="50"/>
      <c r="G77" s="50"/>
      <c r="H77" s="50"/>
      <c r="I77" s="50"/>
      <c r="J77" s="50"/>
      <c r="K77" s="51"/>
      <c r="L77" s="40"/>
      <c r="N77" s="52"/>
      <c r="O77" s="53" t="s">
        <v>11</v>
      </c>
      <c r="AS77" s="12" t="s">
        <v>39</v>
      </c>
      <c r="AY77" s="49">
        <f>IF($O$77="základná",$K$95,0)</f>
        <v>0</v>
      </c>
      <c r="AZ77" s="49">
        <f>IF($O$77="znížená",$K$95,0)</f>
        <v>0</v>
      </c>
      <c r="BA77" s="49">
        <f>IF($O$77="zákl. prenesená",$K$95,0)</f>
        <v>0</v>
      </c>
      <c r="BB77" s="49">
        <f>IF($O$77="zníž. prenesená",$K$95,0)</f>
        <v>0</v>
      </c>
      <c r="BC77" s="49">
        <f>IF($O$77="nulová",$K$95,0)</f>
        <v>0</v>
      </c>
      <c r="BD77" s="12" t="s">
        <v>25</v>
      </c>
    </row>
    <row r="78" spans="2:56" s="12" customFormat="1" ht="12.75" x14ac:dyDescent="0.3">
      <c r="B78" s="40"/>
      <c r="C78" s="13"/>
      <c r="D78" s="50"/>
      <c r="E78" s="50"/>
      <c r="F78" s="50"/>
      <c r="G78" s="50"/>
      <c r="H78" s="50"/>
      <c r="I78" s="50"/>
      <c r="J78" s="50"/>
      <c r="K78" s="51"/>
      <c r="L78" s="40"/>
      <c r="N78" s="52"/>
      <c r="O78" s="53" t="s">
        <v>11</v>
      </c>
      <c r="AS78" s="12" t="s">
        <v>39</v>
      </c>
      <c r="AY78" s="49">
        <f>IF($O$78="základná",$K$96,0)</f>
        <v>0</v>
      </c>
      <c r="AZ78" s="49">
        <f>IF($O$78="znížená",$K$96,0)</f>
        <v>0</v>
      </c>
      <c r="BA78" s="49">
        <f>IF($O$78="zákl. prenesená",$K$96,0)</f>
        <v>0</v>
      </c>
      <c r="BB78" s="49">
        <f>IF($O$78="zníž. prenesená",$K$96,0)</f>
        <v>0</v>
      </c>
      <c r="BC78" s="49">
        <f>IF($O$78="nulová",$K$96,0)</f>
        <v>0</v>
      </c>
      <c r="BD78" s="12" t="s">
        <v>25</v>
      </c>
    </row>
    <row r="79" spans="2:56" s="12" customFormat="1" ht="12.75" x14ac:dyDescent="0.3">
      <c r="B79" s="40"/>
      <c r="C79" s="13"/>
      <c r="D79" s="50"/>
      <c r="E79" s="50"/>
      <c r="F79" s="50"/>
      <c r="G79" s="50"/>
      <c r="H79" s="50"/>
      <c r="I79" s="50"/>
      <c r="J79" s="50"/>
      <c r="K79" s="51"/>
      <c r="L79" s="40"/>
      <c r="N79" s="52"/>
      <c r="O79" s="53" t="s">
        <v>11</v>
      </c>
      <c r="AS79" s="12" t="s">
        <v>39</v>
      </c>
      <c r="AY79" s="49">
        <f>IF($O$79="základná",$K$94,0)</f>
        <v>0</v>
      </c>
      <c r="AZ79" s="49">
        <f>IF($O$79="znížená",$K$94,0)</f>
        <v>0</v>
      </c>
      <c r="BA79" s="49">
        <f>IF($O$79="zákl. prenesená",$K$94,0)</f>
        <v>0</v>
      </c>
      <c r="BB79" s="49">
        <f>IF($O$79="zníž. prenesená",$K$94,0)</f>
        <v>0</v>
      </c>
      <c r="BC79" s="49">
        <f>IF($O$79="nulová",$K$94,0)</f>
        <v>0</v>
      </c>
      <c r="BD79" s="12" t="s">
        <v>25</v>
      </c>
    </row>
    <row r="80" spans="2:56" s="12" customFormat="1" ht="12.75" x14ac:dyDescent="0.3">
      <c r="B80" s="40"/>
      <c r="C80" s="13"/>
      <c r="D80" s="50"/>
      <c r="E80" s="50"/>
      <c r="F80" s="50"/>
      <c r="G80" s="50"/>
      <c r="H80" s="50"/>
      <c r="I80" s="50"/>
      <c r="J80" s="50"/>
      <c r="K80" s="51"/>
      <c r="L80" s="40"/>
      <c r="N80" s="52"/>
      <c r="O80" s="53" t="s">
        <v>11</v>
      </c>
      <c r="AS80" s="12" t="s">
        <v>39</v>
      </c>
      <c r="AY80" s="49">
        <f>IF($O$80="základná",#REF!,0)</f>
        <v>0</v>
      </c>
      <c r="AZ80" s="49" t="e">
        <f>IF($O$80="znížená",#REF!,0)</f>
        <v>#REF!</v>
      </c>
      <c r="BA80" s="49">
        <f>IF($O$80="zákl. prenesená",#REF!,0)</f>
        <v>0</v>
      </c>
      <c r="BB80" s="49">
        <f>IF($O$80="zníž. prenesená",#REF!,0)</f>
        <v>0</v>
      </c>
      <c r="BC80" s="49">
        <f>IF($O$80="nulová",#REF!,0)</f>
        <v>0</v>
      </c>
      <c r="BD80" s="12" t="s">
        <v>25</v>
      </c>
    </row>
    <row r="81" spans="2:15" s="46" customFormat="1" ht="12.75" x14ac:dyDescent="0.3">
      <c r="B81" s="40"/>
      <c r="C81" s="17"/>
      <c r="D81" s="42"/>
      <c r="E81" s="13"/>
      <c r="F81" s="13"/>
      <c r="G81" s="13"/>
      <c r="H81" s="13"/>
      <c r="I81" s="13"/>
      <c r="J81" s="14"/>
      <c r="K81" s="43"/>
      <c r="L81" s="40"/>
    </row>
    <row r="82" spans="2:15" s="46" customFormat="1" ht="12.75" x14ac:dyDescent="0.3">
      <c r="B82" s="40"/>
      <c r="C82" s="17"/>
      <c r="D82" s="42"/>
      <c r="E82" s="13"/>
      <c r="F82" s="13"/>
      <c r="G82" s="13"/>
      <c r="H82" s="13"/>
      <c r="I82" s="13"/>
      <c r="J82" s="14"/>
      <c r="K82" s="43"/>
      <c r="L82" s="40"/>
    </row>
    <row r="83" spans="2:15" s="46" customFormat="1" ht="12.75" x14ac:dyDescent="0.3">
      <c r="B83" s="40"/>
      <c r="C83" s="17"/>
      <c r="D83" s="42"/>
      <c r="E83" s="13"/>
      <c r="F83" s="13"/>
      <c r="G83" s="13"/>
      <c r="H83" s="13"/>
      <c r="I83" s="13"/>
      <c r="J83" s="14"/>
      <c r="K83" s="43"/>
      <c r="L83" s="40"/>
    </row>
    <row r="84" spans="2:15" s="46" customFormat="1" ht="12.75" x14ac:dyDescent="0.3">
      <c r="B84" s="40"/>
      <c r="C84" s="17"/>
      <c r="D84" s="42"/>
      <c r="E84" s="13"/>
      <c r="F84" s="13"/>
      <c r="G84" s="13"/>
      <c r="H84" s="13"/>
      <c r="I84" s="13"/>
      <c r="J84" s="14"/>
      <c r="K84" s="43"/>
      <c r="L84" s="40"/>
    </row>
    <row r="85" spans="2:15" s="46" customFormat="1" ht="12.75" x14ac:dyDescent="0.3">
      <c r="B85" s="40"/>
      <c r="C85" s="13"/>
      <c r="D85" s="50"/>
      <c r="E85" s="50"/>
      <c r="F85" s="50"/>
      <c r="G85" s="50"/>
      <c r="H85" s="50"/>
      <c r="I85" s="50"/>
      <c r="J85" s="50"/>
      <c r="K85" s="51"/>
      <c r="L85" s="40"/>
    </row>
    <row r="86" spans="2:15" s="45" customFormat="1" ht="15.75" x14ac:dyDescent="0.3">
      <c r="B86" s="44"/>
      <c r="C86" s="13"/>
      <c r="D86" s="50"/>
      <c r="E86" s="50"/>
      <c r="F86" s="50"/>
      <c r="G86" s="50"/>
      <c r="H86" s="50"/>
      <c r="I86" s="50"/>
      <c r="J86" s="50"/>
      <c r="K86" s="51"/>
      <c r="L86" s="44"/>
    </row>
    <row r="87" spans="2:15" s="46" customFormat="1" ht="12.75" x14ac:dyDescent="0.3">
      <c r="B87" s="40"/>
      <c r="C87" s="13"/>
      <c r="D87" s="50"/>
      <c r="E87" s="50"/>
      <c r="F87" s="50"/>
      <c r="G87" s="50"/>
      <c r="H87" s="50"/>
      <c r="I87" s="50"/>
      <c r="J87" s="50"/>
      <c r="K87" s="51"/>
      <c r="L87" s="40"/>
    </row>
    <row r="88" spans="2:15" s="46" customFormat="1" ht="12.75" x14ac:dyDescent="0.3">
      <c r="B88" s="40"/>
      <c r="C88" s="13"/>
      <c r="D88" s="50"/>
      <c r="E88" s="50"/>
      <c r="F88" s="50"/>
      <c r="G88" s="50"/>
      <c r="H88" s="50"/>
      <c r="I88" s="50"/>
      <c r="J88" s="50"/>
      <c r="K88" s="51"/>
      <c r="L88" s="40"/>
    </row>
    <row r="89" spans="2:15" s="12" customFormat="1" ht="12.75" x14ac:dyDescent="0.3">
      <c r="B89" s="40"/>
      <c r="C89" s="13"/>
      <c r="D89" s="50"/>
      <c r="E89" s="50"/>
      <c r="F89" s="50"/>
      <c r="G89" s="50"/>
      <c r="H89" s="50"/>
      <c r="I89" s="50"/>
      <c r="J89" s="50"/>
      <c r="K89" s="51"/>
      <c r="L89" s="40"/>
    </row>
    <row r="90" spans="2:15" s="12" customFormat="1" ht="12.75" x14ac:dyDescent="0.3">
      <c r="B90" s="40"/>
      <c r="C90" s="13"/>
      <c r="D90" s="50"/>
      <c r="E90" s="50"/>
      <c r="F90" s="50"/>
      <c r="G90" s="50"/>
      <c r="H90" s="50"/>
      <c r="I90" s="50"/>
      <c r="J90" s="50"/>
      <c r="K90" s="51"/>
      <c r="L90" s="40"/>
      <c r="N90" s="54"/>
      <c r="O90" s="55" t="s">
        <v>9</v>
      </c>
    </row>
    <row r="91" spans="2:15" s="12" customFormat="1" ht="12.75" x14ac:dyDescent="0.3">
      <c r="B91" s="40"/>
      <c r="C91" s="13"/>
      <c r="D91" s="50"/>
      <c r="E91" s="50"/>
      <c r="F91" s="50"/>
      <c r="G91" s="50"/>
      <c r="H91" s="50"/>
      <c r="I91" s="50"/>
      <c r="J91" s="50"/>
      <c r="K91" s="51"/>
      <c r="L91" s="40"/>
    </row>
    <row r="92" spans="2:15" ht="12.75" x14ac:dyDescent="0.3">
      <c r="B92" s="40"/>
      <c r="C92" s="13"/>
      <c r="D92" s="50"/>
      <c r="E92" s="50"/>
      <c r="F92" s="50"/>
      <c r="G92" s="50"/>
      <c r="H92" s="50"/>
      <c r="I92" s="50"/>
      <c r="J92" s="50"/>
      <c r="K92" s="51"/>
      <c r="L92" s="40"/>
    </row>
    <row r="93" spans="2:15" ht="15" x14ac:dyDescent="0.3">
      <c r="B93" s="13"/>
      <c r="C93" s="36"/>
      <c r="D93" s="37"/>
      <c r="E93" s="37"/>
      <c r="F93" s="37"/>
      <c r="G93" s="37"/>
      <c r="H93" s="37"/>
      <c r="I93" s="37"/>
      <c r="J93" s="37"/>
      <c r="K93" s="38"/>
      <c r="L93" s="13"/>
    </row>
    <row r="94" spans="2:15" ht="11.25" x14ac:dyDescent="0.3">
      <c r="B94" s="13"/>
      <c r="C94" s="13"/>
      <c r="D94" s="102"/>
      <c r="E94" s="103"/>
      <c r="F94" s="103"/>
      <c r="G94" s="13"/>
      <c r="H94" s="13"/>
      <c r="I94" s="13"/>
      <c r="J94" s="14"/>
      <c r="K94" s="43"/>
      <c r="L94" s="13"/>
    </row>
    <row r="95" spans="2:15" s="12" customFormat="1" ht="11.25" x14ac:dyDescent="0.3">
      <c r="B95" s="13"/>
      <c r="C95" s="13"/>
      <c r="D95" s="102"/>
      <c r="E95" s="103"/>
      <c r="F95" s="103"/>
      <c r="G95" s="13"/>
      <c r="H95" s="13"/>
      <c r="I95" s="13"/>
      <c r="J95" s="14"/>
      <c r="K95" s="43"/>
      <c r="L95" s="13"/>
    </row>
    <row r="96" spans="2:15" s="12" customFormat="1" ht="11.25" x14ac:dyDescent="0.3">
      <c r="B96" s="13"/>
      <c r="C96" s="13"/>
      <c r="D96" s="102"/>
      <c r="E96" s="103"/>
      <c r="F96" s="103"/>
      <c r="G96" s="13"/>
      <c r="H96" s="13"/>
      <c r="I96" s="13"/>
      <c r="J96" s="14"/>
      <c r="K96" s="43"/>
      <c r="L96" s="13"/>
    </row>
    <row r="97" spans="1:40" s="12" customFormat="1" ht="11.25" x14ac:dyDescent="0.3">
      <c r="B97" s="13"/>
      <c r="C97" s="13"/>
      <c r="D97" s="42"/>
      <c r="E97" s="13"/>
      <c r="F97" s="13"/>
      <c r="G97" s="13"/>
      <c r="H97" s="13"/>
      <c r="I97" s="13"/>
      <c r="J97" s="14"/>
      <c r="K97" s="43"/>
      <c r="L97" s="13"/>
    </row>
    <row r="98" spans="1:40" s="12" customFormat="1" ht="16.5" x14ac:dyDescent="0.3">
      <c r="B98" s="13"/>
      <c r="C98" s="56" t="s">
        <v>59</v>
      </c>
      <c r="D98" s="24"/>
      <c r="E98" s="24"/>
      <c r="F98" s="24"/>
      <c r="G98" s="24"/>
      <c r="H98" s="24"/>
      <c r="I98" s="104">
        <f>K68+K93</f>
        <v>0</v>
      </c>
      <c r="J98" s="104"/>
      <c r="K98" s="105"/>
      <c r="L98" s="13"/>
    </row>
    <row r="99" spans="1:40" s="12" customFormat="1" ht="11.25" x14ac:dyDescent="0.3">
      <c r="B99" s="13"/>
      <c r="C99" s="13"/>
      <c r="D99" s="13"/>
      <c r="E99" s="13"/>
      <c r="F99" s="13"/>
      <c r="G99" s="13"/>
      <c r="H99" s="13"/>
      <c r="I99" s="13"/>
      <c r="J99" s="14"/>
      <c r="K99" s="13"/>
      <c r="L99" s="13"/>
    </row>
    <row r="100" spans="1:40" s="12" customFormat="1" ht="11.25" x14ac:dyDescent="0.3">
      <c r="B100" s="6"/>
      <c r="C100" s="6"/>
      <c r="D100" s="6"/>
      <c r="E100" s="6"/>
      <c r="F100" s="6"/>
      <c r="G100" s="6"/>
      <c r="H100" s="6"/>
      <c r="I100" s="6"/>
      <c r="J100" s="7"/>
      <c r="K100" s="6"/>
      <c r="L100" s="6"/>
    </row>
    <row r="101" spans="1:40" s="12" customFormat="1" ht="11.25" x14ac:dyDescent="0.3">
      <c r="B101" s="6"/>
      <c r="C101" s="6"/>
      <c r="D101" s="6"/>
      <c r="E101" s="6"/>
      <c r="F101" s="6"/>
      <c r="G101" s="6"/>
      <c r="H101" s="6"/>
      <c r="I101" s="6"/>
      <c r="J101" s="7"/>
      <c r="K101" s="6"/>
      <c r="L101" s="6"/>
    </row>
    <row r="102" spans="1:40" s="116" customFormat="1" ht="14.25" customHeight="1" x14ac:dyDescent="0.3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</row>
    <row r="103" spans="1:40" s="116" customFormat="1" ht="14.25" customHeight="1" x14ac:dyDescent="0.3">
      <c r="A103" s="115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</row>
    <row r="104" spans="1:40" s="117" customFormat="1" ht="11.25" x14ac:dyDescent="0.3"/>
    <row r="105" spans="1:40" s="91" customFormat="1" ht="7.5" customHeight="1" x14ac:dyDescent="0.3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AN105" s="91" t="s">
        <v>23</v>
      </c>
    </row>
    <row r="106" spans="1:40" s="12" customFormat="1" ht="11.25" x14ac:dyDescent="0.3">
      <c r="B106" s="6"/>
      <c r="C106" s="6"/>
      <c r="D106" s="6"/>
      <c r="E106" s="6"/>
      <c r="F106" s="6"/>
      <c r="G106" s="6"/>
      <c r="H106" s="6"/>
      <c r="I106" s="6"/>
      <c r="J106" s="7"/>
      <c r="K106" s="6"/>
      <c r="L106" s="6"/>
    </row>
    <row r="107" spans="1:40" s="12" customFormat="1" ht="11.25" x14ac:dyDescent="0.3">
      <c r="B107" s="13"/>
      <c r="C107" s="13"/>
      <c r="D107" s="13"/>
      <c r="E107" s="13"/>
      <c r="F107" s="13"/>
      <c r="G107" s="13"/>
      <c r="H107" s="13"/>
      <c r="I107" s="13"/>
      <c r="J107" s="14"/>
      <c r="K107" s="13"/>
      <c r="L107" s="13"/>
    </row>
    <row r="108" spans="1:40" s="12" customFormat="1" ht="21" x14ac:dyDescent="0.3">
      <c r="B108" s="13"/>
      <c r="C108" s="106" t="s">
        <v>41</v>
      </c>
      <c r="D108" s="106"/>
      <c r="E108" s="106"/>
      <c r="F108" s="106"/>
      <c r="G108" s="106"/>
      <c r="H108" s="106"/>
      <c r="I108" s="106"/>
      <c r="J108" s="106"/>
      <c r="K108" s="106"/>
      <c r="L108" s="13"/>
    </row>
    <row r="109" spans="1:40" s="87" customFormat="1" ht="12" x14ac:dyDescent="0.3">
      <c r="B109" s="90"/>
      <c r="C109" s="90"/>
      <c r="D109" s="11" t="s">
        <v>5</v>
      </c>
      <c r="E109" s="90"/>
      <c r="F109" s="100" t="s">
        <v>63</v>
      </c>
      <c r="G109" s="101"/>
      <c r="H109" s="101"/>
      <c r="I109" s="101"/>
      <c r="J109" s="101"/>
      <c r="K109" s="101"/>
      <c r="L109" s="90"/>
    </row>
    <row r="110" spans="1:40" s="87" customFormat="1" ht="12" x14ac:dyDescent="0.3">
      <c r="B110" s="90"/>
      <c r="C110" s="90"/>
      <c r="D110" s="11" t="s">
        <v>28</v>
      </c>
      <c r="E110" s="90"/>
      <c r="F110" s="100" t="s">
        <v>62</v>
      </c>
      <c r="G110" s="101"/>
      <c r="H110" s="101"/>
      <c r="I110" s="101"/>
      <c r="J110" s="101"/>
      <c r="K110" s="101"/>
      <c r="L110" s="90"/>
    </row>
    <row r="111" spans="1:40" s="88" customFormat="1" ht="12" x14ac:dyDescent="0.3">
      <c r="B111" s="89"/>
      <c r="C111" s="89"/>
      <c r="D111" s="11" t="s">
        <v>29</v>
      </c>
      <c r="E111" s="89"/>
      <c r="F111" s="100" t="s">
        <v>61</v>
      </c>
      <c r="G111" s="101"/>
      <c r="H111" s="101"/>
      <c r="I111" s="101"/>
      <c r="J111" s="101"/>
      <c r="K111" s="101"/>
      <c r="L111" s="89"/>
    </row>
    <row r="112" spans="1:40" s="88" customFormat="1" ht="12" x14ac:dyDescent="0.3">
      <c r="B112" s="89"/>
      <c r="C112" s="89"/>
      <c r="D112" s="11" t="s">
        <v>6</v>
      </c>
      <c r="E112" s="89"/>
      <c r="F112" s="100" t="s">
        <v>60</v>
      </c>
      <c r="G112" s="101"/>
      <c r="H112" s="101"/>
      <c r="I112" s="101"/>
      <c r="J112" s="101"/>
      <c r="K112" s="101"/>
      <c r="L112" s="89"/>
    </row>
    <row r="113" spans="1:58" s="88" customFormat="1" ht="12" x14ac:dyDescent="0.3">
      <c r="B113" s="89"/>
      <c r="C113" s="89"/>
      <c r="D113" s="11" t="s">
        <v>7</v>
      </c>
      <c r="E113" s="89"/>
      <c r="F113" s="15" t="s">
        <v>58</v>
      </c>
      <c r="G113" s="89"/>
      <c r="H113" s="89"/>
      <c r="I113" s="89"/>
      <c r="J113" s="89"/>
      <c r="K113" s="89"/>
      <c r="L113" s="89"/>
    </row>
    <row r="114" spans="1:58" s="88" customFormat="1" ht="12" x14ac:dyDescent="0.3">
      <c r="B114" s="89"/>
      <c r="C114" s="89"/>
      <c r="D114" s="11"/>
      <c r="E114" s="89"/>
      <c r="F114" s="15"/>
      <c r="G114" s="89"/>
      <c r="H114" s="89"/>
      <c r="I114" s="89"/>
      <c r="J114" s="89"/>
      <c r="K114" s="89"/>
      <c r="L114" s="89"/>
    </row>
    <row r="115" spans="1:58" s="12" customFormat="1" ht="24" x14ac:dyDescent="0.3">
      <c r="B115" s="63"/>
      <c r="C115" s="64" t="s">
        <v>42</v>
      </c>
      <c r="D115" s="65" t="s">
        <v>43</v>
      </c>
      <c r="E115" s="65" t="s">
        <v>22</v>
      </c>
      <c r="F115" s="65" t="s">
        <v>44</v>
      </c>
      <c r="G115" s="65" t="s">
        <v>32</v>
      </c>
      <c r="H115" s="65" t="s">
        <v>45</v>
      </c>
      <c r="J115" s="65" t="s">
        <v>46</v>
      </c>
      <c r="K115" s="65" t="s">
        <v>47</v>
      </c>
      <c r="L115" s="63"/>
      <c r="N115" s="66"/>
      <c r="O115" s="67" t="s">
        <v>11</v>
      </c>
      <c r="P115" s="68">
        <v>0.497</v>
      </c>
      <c r="Q115" s="68" t="e">
        <f>$P$115*#REF!</f>
        <v>#REF!</v>
      </c>
      <c r="R115" s="68">
        <v>0</v>
      </c>
      <c r="S115" s="68" t="e">
        <f>$R$115*#REF!</f>
        <v>#REF!</v>
      </c>
      <c r="T115" s="68">
        <v>0</v>
      </c>
      <c r="U115" s="69" t="e">
        <f>$T$115*#REF!</f>
        <v>#REF!</v>
      </c>
      <c r="AL115" s="12" t="s">
        <v>51</v>
      </c>
      <c r="AN115" s="12" t="s">
        <v>49</v>
      </c>
      <c r="AO115" s="12" t="s">
        <v>25</v>
      </c>
      <c r="AS115" s="12" t="s">
        <v>48</v>
      </c>
      <c r="AY115" s="49">
        <f>IF($O$115="základná",#REF!,0)</f>
        <v>0</v>
      </c>
      <c r="AZ115" s="49" t="e">
        <f>IF($O$115="znížená",#REF!,0)</f>
        <v>#REF!</v>
      </c>
      <c r="BA115" s="49">
        <f>IF($O$115="zákl. prenesená",#REF!,0)</f>
        <v>0</v>
      </c>
      <c r="BB115" s="49">
        <f>IF($O$115="zníž. prenesená",#REF!,0)</f>
        <v>0</v>
      </c>
      <c r="BC115" s="49">
        <f>IF($O$115="nulová",#REF!,0)</f>
        <v>0</v>
      </c>
      <c r="BD115" s="12" t="s">
        <v>25</v>
      </c>
      <c r="BE115" s="49" t="e">
        <f>ROUND(#REF!*#REF!,3)</f>
        <v>#REF!</v>
      </c>
      <c r="BF115" s="12" t="s">
        <v>51</v>
      </c>
    </row>
    <row r="116" spans="1:58" s="12" customFormat="1" ht="16.5" x14ac:dyDescent="0.3">
      <c r="B116" s="13"/>
      <c r="C116" s="70" t="s">
        <v>30</v>
      </c>
      <c r="D116" s="13"/>
      <c r="E116" s="13"/>
      <c r="F116" s="13"/>
      <c r="G116" s="13"/>
      <c r="H116" s="13"/>
      <c r="I116" s="13"/>
      <c r="J116" s="14"/>
      <c r="K116" s="71">
        <f>K117</f>
        <v>0</v>
      </c>
      <c r="L116" s="13"/>
      <c r="N116" s="57"/>
      <c r="U116" s="58"/>
      <c r="AN116" s="59" t="s">
        <v>52</v>
      </c>
      <c r="AO116" s="59" t="s">
        <v>25</v>
      </c>
      <c r="AP116" s="59" t="s">
        <v>24</v>
      </c>
      <c r="AQ116" s="59" t="s">
        <v>37</v>
      </c>
      <c r="AR116" s="59" t="s">
        <v>23</v>
      </c>
      <c r="AS116" s="59" t="s">
        <v>48</v>
      </c>
    </row>
    <row r="117" spans="1:58" s="12" customFormat="1" ht="15.75" x14ac:dyDescent="0.25">
      <c r="B117" s="72"/>
      <c r="C117" s="73"/>
      <c r="D117" s="74" t="s">
        <v>38</v>
      </c>
      <c r="E117" s="73"/>
      <c r="F117" s="73"/>
      <c r="G117" s="73"/>
      <c r="H117" s="73"/>
      <c r="I117" s="73"/>
      <c r="J117" s="73"/>
      <c r="K117" s="75">
        <f>K118</f>
        <v>0</v>
      </c>
      <c r="L117" s="72"/>
      <c r="M117" s="76"/>
      <c r="N117" s="76"/>
      <c r="U117" s="61"/>
      <c r="AN117" s="62" t="s">
        <v>52</v>
      </c>
      <c r="AO117" s="62" t="s">
        <v>25</v>
      </c>
      <c r="AP117" s="62" t="s">
        <v>25</v>
      </c>
      <c r="AQ117" s="62" t="s">
        <v>37</v>
      </c>
      <c r="AR117" s="62" t="s">
        <v>23</v>
      </c>
      <c r="AS117" s="62" t="s">
        <v>48</v>
      </c>
    </row>
    <row r="118" spans="1:58" s="12" customFormat="1" ht="12.75" x14ac:dyDescent="0.2">
      <c r="A118" s="13"/>
      <c r="B118" s="81"/>
      <c r="C118" s="13"/>
      <c r="D118" s="77" t="s">
        <v>77</v>
      </c>
      <c r="E118" s="78"/>
      <c r="F118" s="13"/>
      <c r="G118" s="13"/>
      <c r="H118" s="13"/>
      <c r="I118" s="79"/>
      <c r="J118" s="79"/>
      <c r="K118" s="80">
        <f>SUM(K119:K137)</f>
        <v>0</v>
      </c>
      <c r="L118" s="81"/>
      <c r="N118" s="82"/>
      <c r="O118" s="67"/>
      <c r="P118" s="68"/>
      <c r="Q118" s="68"/>
      <c r="R118" s="68"/>
      <c r="S118" s="68"/>
      <c r="T118" s="68"/>
      <c r="U118" s="69"/>
      <c r="Y118" s="88"/>
      <c r="Z118" s="88"/>
      <c r="AY118" s="49"/>
      <c r="AZ118" s="49"/>
      <c r="BA118" s="49"/>
      <c r="BB118" s="49"/>
      <c r="BC118" s="49"/>
      <c r="BE118" s="49"/>
    </row>
    <row r="119" spans="1:58" s="85" customFormat="1" ht="11.25" x14ac:dyDescent="0.3">
      <c r="A119" s="86"/>
      <c r="B119" s="81"/>
      <c r="C119" s="93">
        <v>1</v>
      </c>
      <c r="D119" s="94" t="s">
        <v>53</v>
      </c>
      <c r="E119" s="95"/>
      <c r="F119" s="95" t="s">
        <v>76</v>
      </c>
      <c r="G119" s="96" t="s">
        <v>50</v>
      </c>
      <c r="H119" s="97">
        <v>4840</v>
      </c>
      <c r="I119" s="98"/>
      <c r="J119" s="97"/>
      <c r="K119" s="99">
        <f t="shared" ref="K119" si="0">J119*H119</f>
        <v>0</v>
      </c>
      <c r="L119" s="81"/>
      <c r="N119" s="60"/>
      <c r="U119" s="61"/>
      <c r="Y119" s="88"/>
      <c r="Z119" s="88"/>
      <c r="AN119" s="62"/>
      <c r="AO119" s="62"/>
      <c r="AP119" s="62"/>
      <c r="AQ119" s="62"/>
      <c r="AR119" s="62"/>
      <c r="AS119" s="62"/>
    </row>
    <row r="120" spans="1:58" s="12" customFormat="1" ht="11.25" x14ac:dyDescent="0.3">
      <c r="A120" s="13"/>
      <c r="B120" s="81"/>
      <c r="C120" s="93">
        <v>2</v>
      </c>
      <c r="D120" s="94" t="s">
        <v>53</v>
      </c>
      <c r="E120" s="95"/>
      <c r="F120" s="95" t="s">
        <v>78</v>
      </c>
      <c r="G120" s="96" t="s">
        <v>54</v>
      </c>
      <c r="H120" s="97">
        <v>613</v>
      </c>
      <c r="I120" s="98"/>
      <c r="J120" s="97"/>
      <c r="K120" s="99">
        <f t="shared" ref="K120:K134" si="1">J120*H120</f>
        <v>0</v>
      </c>
      <c r="L120" s="83"/>
      <c r="N120" s="66"/>
      <c r="O120" s="67" t="s">
        <v>11</v>
      </c>
      <c r="P120" s="68">
        <v>9.2090000000000005E-2</v>
      </c>
      <c r="Q120" s="68" t="e">
        <f>$P$120*#REF!</f>
        <v>#REF!</v>
      </c>
      <c r="R120" s="68">
        <v>4.2000000000000002E-4</v>
      </c>
      <c r="S120" s="68" t="e">
        <f>$R$120*#REF!</f>
        <v>#REF!</v>
      </c>
      <c r="T120" s="68">
        <v>0</v>
      </c>
      <c r="U120" s="69" t="e">
        <f>$T$120*#REF!</f>
        <v>#REF!</v>
      </c>
      <c r="Y120" s="88"/>
      <c r="Z120" s="88"/>
      <c r="AL120" s="12" t="s">
        <v>51</v>
      </c>
      <c r="AN120" s="12" t="s">
        <v>49</v>
      </c>
      <c r="AO120" s="12" t="s">
        <v>25</v>
      </c>
      <c r="AS120" s="12" t="s">
        <v>48</v>
      </c>
      <c r="AY120" s="49">
        <f>IF($O$120="základná",#REF!,0)</f>
        <v>0</v>
      </c>
      <c r="AZ120" s="49" t="e">
        <f>IF($O$120="znížená",#REF!,0)</f>
        <v>#REF!</v>
      </c>
      <c r="BA120" s="49">
        <f>IF($O$120="zákl. prenesená",#REF!,0)</f>
        <v>0</v>
      </c>
      <c r="BB120" s="49">
        <f>IF($O$120="zníž. prenesená",#REF!,0)</f>
        <v>0</v>
      </c>
      <c r="BC120" s="49">
        <f>IF($O$120="nulová",#REF!,0)</f>
        <v>0</v>
      </c>
      <c r="BD120" s="12" t="s">
        <v>25</v>
      </c>
      <c r="BE120" s="49" t="e">
        <f>ROUND(#REF!*#REF!,3)</f>
        <v>#REF!</v>
      </c>
      <c r="BF120" s="12" t="s">
        <v>51</v>
      </c>
    </row>
    <row r="121" spans="1:58" s="12" customFormat="1" ht="11.25" x14ac:dyDescent="0.3">
      <c r="A121" s="13"/>
      <c r="B121" s="81"/>
      <c r="C121" s="93">
        <v>3</v>
      </c>
      <c r="D121" s="94" t="s">
        <v>53</v>
      </c>
      <c r="E121" s="95"/>
      <c r="F121" s="95" t="s">
        <v>79</v>
      </c>
      <c r="G121" s="96" t="s">
        <v>54</v>
      </c>
      <c r="H121" s="97">
        <v>784</v>
      </c>
      <c r="I121" s="98"/>
      <c r="J121" s="97"/>
      <c r="K121" s="99">
        <f t="shared" si="1"/>
        <v>0</v>
      </c>
      <c r="L121" s="83"/>
      <c r="N121" s="82"/>
      <c r="O121" s="67"/>
      <c r="P121" s="68"/>
      <c r="Q121" s="68"/>
      <c r="R121" s="68"/>
      <c r="S121" s="68"/>
      <c r="T121" s="68"/>
      <c r="U121" s="69"/>
      <c r="Y121" s="88"/>
      <c r="Z121" s="88"/>
      <c r="AY121" s="49"/>
      <c r="AZ121" s="49"/>
      <c r="BA121" s="49"/>
      <c r="BB121" s="49"/>
      <c r="BC121" s="49"/>
      <c r="BE121" s="49"/>
    </row>
    <row r="122" spans="1:58" s="12" customFormat="1" ht="11.25" x14ac:dyDescent="0.3">
      <c r="A122" s="13"/>
      <c r="B122" s="81"/>
      <c r="C122" s="93">
        <v>4</v>
      </c>
      <c r="D122" s="94" t="s">
        <v>53</v>
      </c>
      <c r="E122" s="95"/>
      <c r="F122" s="95" t="s">
        <v>80</v>
      </c>
      <c r="G122" s="96" t="s">
        <v>54</v>
      </c>
      <c r="H122" s="97">
        <v>622</v>
      </c>
      <c r="I122" s="98"/>
      <c r="J122" s="97"/>
      <c r="K122" s="99">
        <f t="shared" si="1"/>
        <v>0</v>
      </c>
      <c r="L122" s="83"/>
      <c r="N122" s="82"/>
      <c r="O122" s="67"/>
      <c r="P122" s="68"/>
      <c r="Q122" s="68"/>
      <c r="R122" s="68"/>
      <c r="S122" s="68"/>
      <c r="T122" s="68"/>
      <c r="U122" s="69"/>
      <c r="Y122" s="88"/>
      <c r="Z122" s="88"/>
      <c r="AY122" s="49"/>
      <c r="AZ122" s="49"/>
      <c r="BA122" s="49"/>
      <c r="BB122" s="49"/>
      <c r="BC122" s="49"/>
      <c r="BE122" s="49"/>
    </row>
    <row r="123" spans="1:58" ht="11.25" x14ac:dyDescent="0.3">
      <c r="B123" s="8"/>
      <c r="C123" s="93">
        <v>5</v>
      </c>
      <c r="D123" s="94" t="s">
        <v>53</v>
      </c>
      <c r="E123" s="95"/>
      <c r="F123" s="95" t="s">
        <v>81</v>
      </c>
      <c r="G123" s="96" t="s">
        <v>54</v>
      </c>
      <c r="H123" s="97">
        <v>720</v>
      </c>
      <c r="I123" s="98"/>
      <c r="J123" s="97"/>
      <c r="K123" s="99">
        <f t="shared" si="1"/>
        <v>0</v>
      </c>
      <c r="L123" s="8"/>
      <c r="Y123" s="87"/>
      <c r="Z123" s="87"/>
    </row>
    <row r="124" spans="1:58" ht="11.25" x14ac:dyDescent="0.3">
      <c r="C124" s="93">
        <v>6</v>
      </c>
      <c r="D124" s="94" t="s">
        <v>53</v>
      </c>
      <c r="E124" s="95"/>
      <c r="F124" s="95" t="s">
        <v>64</v>
      </c>
      <c r="G124" s="96" t="s">
        <v>54</v>
      </c>
      <c r="H124" s="97">
        <v>2800</v>
      </c>
      <c r="I124" s="98"/>
      <c r="J124" s="97"/>
      <c r="K124" s="99">
        <f t="shared" si="1"/>
        <v>0</v>
      </c>
      <c r="Y124" s="87"/>
      <c r="Z124" s="87"/>
    </row>
    <row r="125" spans="1:58" ht="14.25" customHeight="1" x14ac:dyDescent="0.3">
      <c r="C125" s="93">
        <v>7</v>
      </c>
      <c r="D125" s="94" t="s">
        <v>53</v>
      </c>
      <c r="E125" s="95"/>
      <c r="F125" s="95" t="s">
        <v>65</v>
      </c>
      <c r="G125" s="96" t="s">
        <v>54</v>
      </c>
      <c r="H125" s="97">
        <v>3150</v>
      </c>
      <c r="I125" s="98"/>
      <c r="J125" s="97"/>
      <c r="K125" s="99">
        <f t="shared" si="1"/>
        <v>0</v>
      </c>
      <c r="Y125" s="87"/>
      <c r="Z125" s="87"/>
    </row>
    <row r="126" spans="1:58" ht="11.25" x14ac:dyDescent="0.3">
      <c r="C126" s="93">
        <v>8</v>
      </c>
      <c r="D126" s="94" t="s">
        <v>53</v>
      </c>
      <c r="E126" s="95"/>
      <c r="F126" s="95" t="s">
        <v>82</v>
      </c>
      <c r="G126" s="96" t="s">
        <v>54</v>
      </c>
      <c r="H126" s="97">
        <v>2990</v>
      </c>
      <c r="I126" s="98"/>
      <c r="J126" s="97"/>
      <c r="K126" s="99">
        <f t="shared" si="1"/>
        <v>0</v>
      </c>
      <c r="Y126" s="87"/>
      <c r="Z126" s="87"/>
    </row>
    <row r="127" spans="1:58" ht="11.25" x14ac:dyDescent="0.3">
      <c r="C127" s="93">
        <v>9</v>
      </c>
      <c r="D127" s="94" t="s">
        <v>53</v>
      </c>
      <c r="E127" s="95"/>
      <c r="F127" s="95" t="s">
        <v>83</v>
      </c>
      <c r="G127" s="96" t="s">
        <v>54</v>
      </c>
      <c r="H127" s="97">
        <v>2800</v>
      </c>
      <c r="I127" s="98"/>
      <c r="J127" s="97"/>
      <c r="K127" s="99">
        <f t="shared" si="1"/>
        <v>0</v>
      </c>
      <c r="Y127" s="87"/>
      <c r="Z127" s="87"/>
    </row>
    <row r="128" spans="1:58" ht="14.25" customHeight="1" x14ac:dyDescent="0.3">
      <c r="C128" s="93">
        <v>10</v>
      </c>
      <c r="D128" s="94" t="s">
        <v>53</v>
      </c>
      <c r="E128" s="95"/>
      <c r="F128" s="95" t="s">
        <v>66</v>
      </c>
      <c r="G128" s="96" t="s">
        <v>54</v>
      </c>
      <c r="H128" s="97">
        <v>20000</v>
      </c>
      <c r="I128" s="98"/>
      <c r="J128" s="97"/>
      <c r="K128" s="99">
        <f t="shared" si="1"/>
        <v>0</v>
      </c>
      <c r="Y128" s="87"/>
      <c r="Z128" s="87"/>
    </row>
    <row r="129" spans="3:26" ht="14.25" customHeight="1" x14ac:dyDescent="0.3">
      <c r="C129" s="93">
        <v>11</v>
      </c>
      <c r="D129" s="94" t="s">
        <v>53</v>
      </c>
      <c r="E129" s="95"/>
      <c r="F129" s="95" t="s">
        <v>67</v>
      </c>
      <c r="G129" s="96" t="s">
        <v>54</v>
      </c>
      <c r="H129" s="97">
        <v>3260</v>
      </c>
      <c r="I129" s="98"/>
      <c r="J129" s="97"/>
      <c r="K129" s="99">
        <f t="shared" si="1"/>
        <v>0</v>
      </c>
      <c r="Y129" s="87"/>
      <c r="Z129" s="87"/>
    </row>
    <row r="130" spans="3:26" ht="14.25" customHeight="1" x14ac:dyDescent="0.3">
      <c r="C130" s="93">
        <v>12</v>
      </c>
      <c r="D130" s="94" t="s">
        <v>53</v>
      </c>
      <c r="E130" s="95"/>
      <c r="F130" s="95" t="s">
        <v>68</v>
      </c>
      <c r="G130" s="96" t="s">
        <v>54</v>
      </c>
      <c r="H130" s="97">
        <v>9000</v>
      </c>
      <c r="I130" s="98"/>
      <c r="J130" s="97"/>
      <c r="K130" s="99">
        <f t="shared" si="1"/>
        <v>0</v>
      </c>
      <c r="Y130" s="87"/>
      <c r="Z130" s="87"/>
    </row>
    <row r="131" spans="3:26" ht="14.25" customHeight="1" x14ac:dyDescent="0.3">
      <c r="C131" s="93">
        <v>13</v>
      </c>
      <c r="D131" s="94" t="s">
        <v>53</v>
      </c>
      <c r="E131" s="95"/>
      <c r="F131" s="95" t="s">
        <v>69</v>
      </c>
      <c r="G131" s="96" t="s">
        <v>54</v>
      </c>
      <c r="H131" s="97">
        <v>7000</v>
      </c>
      <c r="I131" s="98"/>
      <c r="J131" s="97"/>
      <c r="K131" s="99">
        <f t="shared" si="1"/>
        <v>0</v>
      </c>
      <c r="Y131" s="87"/>
      <c r="Z131" s="87"/>
    </row>
    <row r="132" spans="3:26" ht="14.25" customHeight="1" x14ac:dyDescent="0.3">
      <c r="C132" s="93">
        <v>14</v>
      </c>
      <c r="D132" s="94" t="s">
        <v>53</v>
      </c>
      <c r="E132" s="95"/>
      <c r="F132" s="95" t="s">
        <v>70</v>
      </c>
      <c r="G132" s="96" t="s">
        <v>54</v>
      </c>
      <c r="H132" s="97">
        <v>7000</v>
      </c>
      <c r="I132" s="98"/>
      <c r="J132" s="97"/>
      <c r="K132" s="99">
        <f t="shared" si="1"/>
        <v>0</v>
      </c>
      <c r="Y132" s="87"/>
      <c r="Z132" s="87"/>
    </row>
    <row r="133" spans="3:26" ht="14.25" customHeight="1" x14ac:dyDescent="0.3">
      <c r="C133" s="93">
        <v>15</v>
      </c>
      <c r="D133" s="94" t="s">
        <v>53</v>
      </c>
      <c r="E133" s="95"/>
      <c r="F133" s="95" t="s">
        <v>71</v>
      </c>
      <c r="G133" s="96" t="s">
        <v>54</v>
      </c>
      <c r="H133" s="97">
        <v>7000</v>
      </c>
      <c r="I133" s="98"/>
      <c r="J133" s="97"/>
      <c r="K133" s="99">
        <f t="shared" si="1"/>
        <v>0</v>
      </c>
    </row>
    <row r="134" spans="3:26" ht="14.25" customHeight="1" x14ac:dyDescent="0.3">
      <c r="C134" s="93">
        <v>16</v>
      </c>
      <c r="D134" s="94" t="s">
        <v>53</v>
      </c>
      <c r="E134" s="95"/>
      <c r="F134" s="95" t="s">
        <v>72</v>
      </c>
      <c r="G134" s="96" t="s">
        <v>84</v>
      </c>
      <c r="H134" s="97">
        <v>750</v>
      </c>
      <c r="I134" s="98"/>
      <c r="J134" s="97"/>
      <c r="K134" s="99">
        <f t="shared" si="1"/>
        <v>0</v>
      </c>
    </row>
    <row r="135" spans="3:26" ht="14.25" customHeight="1" x14ac:dyDescent="0.3">
      <c r="C135" s="93">
        <v>17</v>
      </c>
      <c r="D135" s="94" t="s">
        <v>53</v>
      </c>
      <c r="E135" s="95"/>
      <c r="F135" s="95" t="s">
        <v>73</v>
      </c>
      <c r="G135" s="96" t="s">
        <v>84</v>
      </c>
      <c r="H135" s="97">
        <v>3000</v>
      </c>
      <c r="I135" s="98"/>
      <c r="J135" s="97"/>
      <c r="K135" s="99">
        <f t="shared" ref="K135:K137" si="2">J135*H135</f>
        <v>0</v>
      </c>
    </row>
    <row r="136" spans="3:26" ht="14.25" customHeight="1" x14ac:dyDescent="0.3">
      <c r="C136" s="93">
        <v>18</v>
      </c>
      <c r="D136" s="94" t="s">
        <v>53</v>
      </c>
      <c r="E136" s="95"/>
      <c r="F136" s="95" t="s">
        <v>74</v>
      </c>
      <c r="G136" s="96" t="s">
        <v>85</v>
      </c>
      <c r="H136" s="97">
        <v>12000</v>
      </c>
      <c r="I136" s="98"/>
      <c r="J136" s="97"/>
      <c r="K136" s="99">
        <f t="shared" si="2"/>
        <v>0</v>
      </c>
    </row>
    <row r="137" spans="3:26" ht="14.25" customHeight="1" x14ac:dyDescent="0.3">
      <c r="C137" s="93">
        <v>19</v>
      </c>
      <c r="D137" s="94" t="s">
        <v>53</v>
      </c>
      <c r="E137" s="95"/>
      <c r="F137" s="95" t="s">
        <v>75</v>
      </c>
      <c r="G137" s="96" t="s">
        <v>85</v>
      </c>
      <c r="H137" s="97">
        <v>13000</v>
      </c>
      <c r="I137" s="98"/>
      <c r="J137" s="97"/>
      <c r="K137" s="99">
        <f t="shared" si="2"/>
        <v>0</v>
      </c>
    </row>
  </sheetData>
  <mergeCells count="24">
    <mergeCell ref="M2:W2"/>
    <mergeCell ref="C8:K8"/>
    <mergeCell ref="F10:K10"/>
    <mergeCell ref="F11:K11"/>
    <mergeCell ref="F12:K12"/>
    <mergeCell ref="F110:K110"/>
    <mergeCell ref="F111:K111"/>
    <mergeCell ref="F112:K112"/>
    <mergeCell ref="G1:H1"/>
    <mergeCell ref="C2:K2"/>
    <mergeCell ref="D94:F94"/>
    <mergeCell ref="I28:K28"/>
    <mergeCell ref="C59:K59"/>
    <mergeCell ref="C67:F67"/>
    <mergeCell ref="F13:K13"/>
    <mergeCell ref="D95:F95"/>
    <mergeCell ref="D96:F96"/>
    <mergeCell ref="I98:K98"/>
    <mergeCell ref="C108:K108"/>
    <mergeCell ref="F109:K109"/>
    <mergeCell ref="F61:K61"/>
    <mergeCell ref="F62:K62"/>
    <mergeCell ref="F63:K63"/>
    <mergeCell ref="F64:K64"/>
  </mergeCells>
  <hyperlinks>
    <hyperlink ref="F1" location="C2" tooltip="Krycí list rozpočtu" display="1) Krycí list rozpočtu"/>
    <hyperlink ref="G1:H1" location="C87" tooltip="Rekapitulácia rozpočtu" display="2) Rekapitulácia rozpočtu"/>
    <hyperlink ref="I1" location="C131" tooltip="Rozpočet" display="3) Rozpočet"/>
    <hyperlink ref="M1:N1" location="'Rekapitulácia stavby'!C2" tooltip="Rekapitulácia stavby" display="Rekapitulácia stavby"/>
  </hyperlinks>
  <pageMargins left="0.7" right="0.7" top="0.75" bottom="0.75" header="0.3" footer="0.3"/>
  <pageSetup scale="89" orientation="portrait" r:id="rId1"/>
  <rowBreaks count="2" manualBreakCount="2">
    <brk id="57" max="16383" man="1"/>
    <brk id="106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SDK_Biskupice</vt:lpstr>
      <vt:lpstr>SDK_Biskupice!Oblasť_tlače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Viktor Baker</dc:creator>
  <cp:lastModifiedBy>PR3</cp:lastModifiedBy>
  <cp:lastPrinted>2014-05-14T13:38:32Z</cp:lastPrinted>
  <dcterms:created xsi:type="dcterms:W3CDTF">2013-11-01T12:59:12Z</dcterms:created>
  <dcterms:modified xsi:type="dcterms:W3CDTF">2014-10-29T07:48:53Z</dcterms:modified>
</cp:coreProperties>
</file>