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D:\! AKCE\! HV Stavby\! AKCE\! HOTOVÉ\3.9 EÚ v budově OU Kamenný Újezd\ROZSTŘEL\TOPENÍ\"/>
    </mc:Choice>
  </mc:AlternateContent>
  <xr:revisionPtr revIDLastSave="0" documentId="8_{967AAA7E-9142-450C-B8FC-12E7483923A1}" xr6:coauthVersionLast="45" xr6:coauthVersionMax="45" xr10:uidLastSave="{00000000-0000-0000-0000-000000000000}"/>
  <bookViews>
    <workbookView xWindow="-120" yWindow="-120" windowWidth="57840" windowHeight="32640" xr2:uid="{00000000-000D-0000-FFFF-FFFF00000000}"/>
  </bookViews>
  <sheets>
    <sheet name="0102 - D.1.2 - Vytápění" sheetId="4" r:id="rId1"/>
  </sheets>
  <definedNames>
    <definedName name="_xlnm._FilterDatabase" localSheetId="0" hidden="1">'0102 - D.1.2 - Vytápění'!$C$100:$K$352</definedName>
    <definedName name="_xlnm.Print_Titles" localSheetId="0">'0102 - D.1.2 - Vytápění'!$100:$100</definedName>
    <definedName name="_xlnm.Print_Area" localSheetId="0">'0102 - D.1.2 - Vytápění'!$C$4:$J$41,'0102 - D.1.2 - Vytápění'!$C$47:$J$80,'0102 - D.1.2 - Vytápění'!$C$86:$K$352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9" i="4" l="1"/>
  <c r="J38" i="4"/>
  <c r="J37" i="4"/>
  <c r="BI351" i="4"/>
  <c r="BH351" i="4"/>
  <c r="BG351" i="4"/>
  <c r="BF351" i="4"/>
  <c r="T351" i="4"/>
  <c r="R351" i="4"/>
  <c r="P351" i="4"/>
  <c r="BK351" i="4"/>
  <c r="J351" i="4"/>
  <c r="BE351" i="4"/>
  <c r="BI349" i="4"/>
  <c r="BH349" i="4"/>
  <c r="BG349" i="4"/>
  <c r="BF349" i="4"/>
  <c r="T349" i="4"/>
  <c r="R349" i="4"/>
  <c r="P349" i="4"/>
  <c r="BK349" i="4"/>
  <c r="J349" i="4"/>
  <c r="BE349" i="4" s="1"/>
  <c r="BI347" i="4"/>
  <c r="BH347" i="4"/>
  <c r="BG347" i="4"/>
  <c r="BF347" i="4"/>
  <c r="T347" i="4"/>
  <c r="R347" i="4"/>
  <c r="P347" i="4"/>
  <c r="BK347" i="4"/>
  <c r="J347" i="4"/>
  <c r="BE347" i="4"/>
  <c r="BI345" i="4"/>
  <c r="BH345" i="4"/>
  <c r="BG345" i="4"/>
  <c r="BF345" i="4"/>
  <c r="T345" i="4"/>
  <c r="R345" i="4"/>
  <c r="P345" i="4"/>
  <c r="BK345" i="4"/>
  <c r="J345" i="4"/>
  <c r="BE345" i="4"/>
  <c r="BI343" i="4"/>
  <c r="BH343" i="4"/>
  <c r="BG343" i="4"/>
  <c r="BF343" i="4"/>
  <c r="T343" i="4"/>
  <c r="R343" i="4"/>
  <c r="P343" i="4"/>
  <c r="BK343" i="4"/>
  <c r="J343" i="4"/>
  <c r="BE343" i="4"/>
  <c r="BI342" i="4"/>
  <c r="BH342" i="4"/>
  <c r="BG342" i="4"/>
  <c r="BF342" i="4"/>
  <c r="T342" i="4"/>
  <c r="R342" i="4"/>
  <c r="P342" i="4"/>
  <c r="BK342" i="4"/>
  <c r="J342" i="4"/>
  <c r="BE342" i="4"/>
  <c r="BI340" i="4"/>
  <c r="BH340" i="4"/>
  <c r="BG340" i="4"/>
  <c r="BF340" i="4"/>
  <c r="T340" i="4"/>
  <c r="R340" i="4"/>
  <c r="P340" i="4"/>
  <c r="BK340" i="4"/>
  <c r="J340" i="4"/>
  <c r="BE340" i="4"/>
  <c r="BI338" i="4"/>
  <c r="BH338" i="4"/>
  <c r="BG338" i="4"/>
  <c r="BF338" i="4"/>
  <c r="T338" i="4"/>
  <c r="R338" i="4"/>
  <c r="P338" i="4"/>
  <c r="BK338" i="4"/>
  <c r="J338" i="4"/>
  <c r="BE338" i="4" s="1"/>
  <c r="BI336" i="4"/>
  <c r="BH336" i="4"/>
  <c r="BG336" i="4"/>
  <c r="BF336" i="4"/>
  <c r="T336" i="4"/>
  <c r="R336" i="4"/>
  <c r="P336" i="4"/>
  <c r="BK336" i="4"/>
  <c r="J336" i="4"/>
  <c r="BE336" i="4"/>
  <c r="BI334" i="4"/>
  <c r="BH334" i="4"/>
  <c r="BG334" i="4"/>
  <c r="BF334" i="4"/>
  <c r="T334" i="4"/>
  <c r="R334" i="4"/>
  <c r="P334" i="4"/>
  <c r="BK334" i="4"/>
  <c r="J334" i="4"/>
  <c r="BE334" i="4"/>
  <c r="BI332" i="4"/>
  <c r="BH332" i="4"/>
  <c r="BG332" i="4"/>
  <c r="BF332" i="4"/>
  <c r="T332" i="4"/>
  <c r="R332" i="4"/>
  <c r="P332" i="4"/>
  <c r="BK332" i="4"/>
  <c r="J332" i="4"/>
  <c r="BE332" i="4"/>
  <c r="BI330" i="4"/>
  <c r="BH330" i="4"/>
  <c r="BG330" i="4"/>
  <c r="BF330" i="4"/>
  <c r="T330" i="4"/>
  <c r="R330" i="4"/>
  <c r="P330" i="4"/>
  <c r="BK330" i="4"/>
  <c r="J330" i="4"/>
  <c r="BE330" i="4"/>
  <c r="BI328" i="4"/>
  <c r="BH328" i="4"/>
  <c r="BG328" i="4"/>
  <c r="BF328" i="4"/>
  <c r="T328" i="4"/>
  <c r="R328" i="4"/>
  <c r="P328" i="4"/>
  <c r="BK328" i="4"/>
  <c r="J328" i="4"/>
  <c r="BE328" i="4"/>
  <c r="BI326" i="4"/>
  <c r="BH326" i="4"/>
  <c r="BG326" i="4"/>
  <c r="BF326" i="4"/>
  <c r="T326" i="4"/>
  <c r="R326" i="4"/>
  <c r="P326" i="4"/>
  <c r="BK326" i="4"/>
  <c r="J326" i="4"/>
  <c r="BE326" i="4" s="1"/>
  <c r="BI324" i="4"/>
  <c r="BH324" i="4"/>
  <c r="BG324" i="4"/>
  <c r="BF324" i="4"/>
  <c r="T324" i="4"/>
  <c r="R324" i="4"/>
  <c r="P324" i="4"/>
  <c r="BK324" i="4"/>
  <c r="J324" i="4"/>
  <c r="BE324" i="4"/>
  <c r="BI322" i="4"/>
  <c r="BH322" i="4"/>
  <c r="BG322" i="4"/>
  <c r="BF322" i="4"/>
  <c r="T322" i="4"/>
  <c r="R322" i="4"/>
  <c r="P322" i="4"/>
  <c r="BK322" i="4"/>
  <c r="J322" i="4"/>
  <c r="BE322" i="4"/>
  <c r="BI320" i="4"/>
  <c r="BH320" i="4"/>
  <c r="BG320" i="4"/>
  <c r="BF320" i="4"/>
  <c r="T320" i="4"/>
  <c r="R320" i="4"/>
  <c r="P320" i="4"/>
  <c r="BK320" i="4"/>
  <c r="J320" i="4"/>
  <c r="BE320" i="4"/>
  <c r="BI318" i="4"/>
  <c r="BH318" i="4"/>
  <c r="BG318" i="4"/>
  <c r="BF318" i="4"/>
  <c r="T318" i="4"/>
  <c r="R318" i="4"/>
  <c r="P318" i="4"/>
  <c r="BK318" i="4"/>
  <c r="J318" i="4"/>
  <c r="BE318" i="4"/>
  <c r="BI316" i="4"/>
  <c r="BH316" i="4"/>
  <c r="BG316" i="4"/>
  <c r="BF316" i="4"/>
  <c r="T316" i="4"/>
  <c r="R316" i="4"/>
  <c r="P316" i="4"/>
  <c r="BK316" i="4"/>
  <c r="J316" i="4"/>
  <c r="BE316" i="4"/>
  <c r="BI314" i="4"/>
  <c r="BH314" i="4"/>
  <c r="BG314" i="4"/>
  <c r="BF314" i="4"/>
  <c r="T314" i="4"/>
  <c r="R314" i="4"/>
  <c r="P314" i="4"/>
  <c r="BK314" i="4"/>
  <c r="J314" i="4"/>
  <c r="BE314" i="4" s="1"/>
  <c r="BI312" i="4"/>
  <c r="BH312" i="4"/>
  <c r="BG312" i="4"/>
  <c r="BF312" i="4"/>
  <c r="T312" i="4"/>
  <c r="R312" i="4"/>
  <c r="P312" i="4"/>
  <c r="BK312" i="4"/>
  <c r="J312" i="4"/>
  <c r="BE312" i="4"/>
  <c r="BI310" i="4"/>
  <c r="BH310" i="4"/>
  <c r="BG310" i="4"/>
  <c r="BF310" i="4"/>
  <c r="T310" i="4"/>
  <c r="R310" i="4"/>
  <c r="P310" i="4"/>
  <c r="BK310" i="4"/>
  <c r="J310" i="4"/>
  <c r="BE310" i="4"/>
  <c r="BI308" i="4"/>
  <c r="BH308" i="4"/>
  <c r="BG308" i="4"/>
  <c r="BF308" i="4"/>
  <c r="T308" i="4"/>
  <c r="R308" i="4"/>
  <c r="R301" i="4" s="1"/>
  <c r="R300" i="4" s="1"/>
  <c r="P308" i="4"/>
  <c r="BK308" i="4"/>
  <c r="J308" i="4"/>
  <c r="BE308" i="4"/>
  <c r="BI306" i="4"/>
  <c r="BH306" i="4"/>
  <c r="BG306" i="4"/>
  <c r="BF306" i="4"/>
  <c r="T306" i="4"/>
  <c r="R306" i="4"/>
  <c r="P306" i="4"/>
  <c r="BK306" i="4"/>
  <c r="J306" i="4"/>
  <c r="BE306" i="4"/>
  <c r="BI304" i="4"/>
  <c r="BH304" i="4"/>
  <c r="BG304" i="4"/>
  <c r="BF304" i="4"/>
  <c r="T304" i="4"/>
  <c r="R304" i="4"/>
  <c r="P304" i="4"/>
  <c r="BK304" i="4"/>
  <c r="J304" i="4"/>
  <c r="BE304" i="4"/>
  <c r="BI302" i="4"/>
  <c r="BH302" i="4"/>
  <c r="BG302" i="4"/>
  <c r="BF302" i="4"/>
  <c r="T302" i="4"/>
  <c r="T301" i="4"/>
  <c r="T300" i="4" s="1"/>
  <c r="R302" i="4"/>
  <c r="P302" i="4"/>
  <c r="P301" i="4"/>
  <c r="P300" i="4" s="1"/>
  <c r="BK302" i="4"/>
  <c r="J302" i="4"/>
  <c r="BE302" i="4"/>
  <c r="BI298" i="4"/>
  <c r="BH298" i="4"/>
  <c r="BG298" i="4"/>
  <c r="BF298" i="4"/>
  <c r="T298" i="4"/>
  <c r="R298" i="4"/>
  <c r="P298" i="4"/>
  <c r="BK298" i="4"/>
  <c r="J298" i="4"/>
  <c r="BE298" i="4"/>
  <c r="BI296" i="4"/>
  <c r="BH296" i="4"/>
  <c r="BG296" i="4"/>
  <c r="BF296" i="4"/>
  <c r="T296" i="4"/>
  <c r="R296" i="4"/>
  <c r="P296" i="4"/>
  <c r="BK296" i="4"/>
  <c r="J296" i="4"/>
  <c r="BE296" i="4"/>
  <c r="BI294" i="4"/>
  <c r="BH294" i="4"/>
  <c r="BG294" i="4"/>
  <c r="BF294" i="4"/>
  <c r="T294" i="4"/>
  <c r="R294" i="4"/>
  <c r="P294" i="4"/>
  <c r="BK294" i="4"/>
  <c r="J294" i="4"/>
  <c r="BE294" i="4"/>
  <c r="BI292" i="4"/>
  <c r="BH292" i="4"/>
  <c r="BG292" i="4"/>
  <c r="BF292" i="4"/>
  <c r="T292" i="4"/>
  <c r="R292" i="4"/>
  <c r="P292" i="4"/>
  <c r="BK292" i="4"/>
  <c r="J292" i="4"/>
  <c r="BE292" i="4"/>
  <c r="BI290" i="4"/>
  <c r="BH290" i="4"/>
  <c r="BG290" i="4"/>
  <c r="BF290" i="4"/>
  <c r="T290" i="4"/>
  <c r="R290" i="4"/>
  <c r="P290" i="4"/>
  <c r="BK290" i="4"/>
  <c r="J290" i="4"/>
  <c r="BE290" i="4"/>
  <c r="BI288" i="4"/>
  <c r="BH288" i="4"/>
  <c r="BG288" i="4"/>
  <c r="BF288" i="4"/>
  <c r="T288" i="4"/>
  <c r="R288" i="4"/>
  <c r="P288" i="4"/>
  <c r="BK288" i="4"/>
  <c r="J288" i="4"/>
  <c r="BE288" i="4" s="1"/>
  <c r="BI286" i="4"/>
  <c r="BH286" i="4"/>
  <c r="BG286" i="4"/>
  <c r="BF286" i="4"/>
  <c r="T286" i="4"/>
  <c r="R286" i="4"/>
  <c r="P286" i="4"/>
  <c r="BK286" i="4"/>
  <c r="J286" i="4"/>
  <c r="BE286" i="4"/>
  <c r="BI284" i="4"/>
  <c r="BH284" i="4"/>
  <c r="BG284" i="4"/>
  <c r="BF284" i="4"/>
  <c r="T284" i="4"/>
  <c r="R284" i="4"/>
  <c r="P284" i="4"/>
  <c r="BK284" i="4"/>
  <c r="J284" i="4"/>
  <c r="BE284" i="4"/>
  <c r="BI282" i="4"/>
  <c r="BH282" i="4"/>
  <c r="BG282" i="4"/>
  <c r="BF282" i="4"/>
  <c r="T282" i="4"/>
  <c r="R282" i="4"/>
  <c r="P282" i="4"/>
  <c r="BK282" i="4"/>
  <c r="J282" i="4"/>
  <c r="BE282" i="4"/>
  <c r="BI280" i="4"/>
  <c r="BH280" i="4"/>
  <c r="BG280" i="4"/>
  <c r="BF280" i="4"/>
  <c r="T280" i="4"/>
  <c r="R280" i="4"/>
  <c r="P280" i="4"/>
  <c r="BK280" i="4"/>
  <c r="J280" i="4"/>
  <c r="BE280" i="4"/>
  <c r="BI278" i="4"/>
  <c r="BH278" i="4"/>
  <c r="BG278" i="4"/>
  <c r="BF278" i="4"/>
  <c r="T278" i="4"/>
  <c r="R278" i="4"/>
  <c r="P278" i="4"/>
  <c r="BK278" i="4"/>
  <c r="J278" i="4"/>
  <c r="BE278" i="4"/>
  <c r="BI276" i="4"/>
  <c r="BH276" i="4"/>
  <c r="BG276" i="4"/>
  <c r="BF276" i="4"/>
  <c r="T276" i="4"/>
  <c r="R276" i="4"/>
  <c r="P276" i="4"/>
  <c r="BK276" i="4"/>
  <c r="J276" i="4"/>
  <c r="BE276" i="4" s="1"/>
  <c r="BI274" i="4"/>
  <c r="BH274" i="4"/>
  <c r="BG274" i="4"/>
  <c r="BF274" i="4"/>
  <c r="T274" i="4"/>
  <c r="R274" i="4"/>
  <c r="P274" i="4"/>
  <c r="BK274" i="4"/>
  <c r="J274" i="4"/>
  <c r="BE274" i="4"/>
  <c r="BI272" i="4"/>
  <c r="BH272" i="4"/>
  <c r="BG272" i="4"/>
  <c r="BF272" i="4"/>
  <c r="T272" i="4"/>
  <c r="R272" i="4"/>
  <c r="P272" i="4"/>
  <c r="BK272" i="4"/>
  <c r="J272" i="4"/>
  <c r="BE272" i="4"/>
  <c r="BI270" i="4"/>
  <c r="BH270" i="4"/>
  <c r="BG270" i="4"/>
  <c r="BF270" i="4"/>
  <c r="T270" i="4"/>
  <c r="R270" i="4"/>
  <c r="R263" i="4" s="1"/>
  <c r="P270" i="4"/>
  <c r="BK270" i="4"/>
  <c r="J270" i="4"/>
  <c r="BE270" i="4"/>
  <c r="BI268" i="4"/>
  <c r="BH268" i="4"/>
  <c r="BG268" i="4"/>
  <c r="BF268" i="4"/>
  <c r="T268" i="4"/>
  <c r="R268" i="4"/>
  <c r="P268" i="4"/>
  <c r="BK268" i="4"/>
  <c r="BK263" i="4" s="1"/>
  <c r="J263" i="4" s="1"/>
  <c r="J77" i="4" s="1"/>
  <c r="J268" i="4"/>
  <c r="BE268" i="4"/>
  <c r="BI266" i="4"/>
  <c r="BH266" i="4"/>
  <c r="BG266" i="4"/>
  <c r="BF266" i="4"/>
  <c r="T266" i="4"/>
  <c r="R266" i="4"/>
  <c r="P266" i="4"/>
  <c r="BK266" i="4"/>
  <c r="J266" i="4"/>
  <c r="BE266" i="4"/>
  <c r="BI264" i="4"/>
  <c r="BH264" i="4"/>
  <c r="BG264" i="4"/>
  <c r="BF264" i="4"/>
  <c r="T264" i="4"/>
  <c r="T263" i="4"/>
  <c r="R264" i="4"/>
  <c r="P264" i="4"/>
  <c r="P263" i="4" s="1"/>
  <c r="BK264" i="4"/>
  <c r="J264" i="4"/>
  <c r="BE264" i="4" s="1"/>
  <c r="BI261" i="4"/>
  <c r="BH261" i="4"/>
  <c r="BG261" i="4"/>
  <c r="BF261" i="4"/>
  <c r="T261" i="4"/>
  <c r="R261" i="4"/>
  <c r="P261" i="4"/>
  <c r="BK261" i="4"/>
  <c r="J261" i="4"/>
  <c r="BE261" i="4"/>
  <c r="BI259" i="4"/>
  <c r="BH259" i="4"/>
  <c r="BG259" i="4"/>
  <c r="BF259" i="4"/>
  <c r="T259" i="4"/>
  <c r="R259" i="4"/>
  <c r="P259" i="4"/>
  <c r="BK259" i="4"/>
  <c r="J259" i="4"/>
  <c r="BE259" i="4"/>
  <c r="BI257" i="4"/>
  <c r="BH257" i="4"/>
  <c r="BG257" i="4"/>
  <c r="BF257" i="4"/>
  <c r="T257" i="4"/>
  <c r="R257" i="4"/>
  <c r="P257" i="4"/>
  <c r="BK257" i="4"/>
  <c r="J257" i="4"/>
  <c r="BE257" i="4" s="1"/>
  <c r="BI255" i="4"/>
  <c r="BH255" i="4"/>
  <c r="BG255" i="4"/>
  <c r="BF255" i="4"/>
  <c r="T255" i="4"/>
  <c r="R255" i="4"/>
  <c r="P255" i="4"/>
  <c r="BK255" i="4"/>
  <c r="J255" i="4"/>
  <c r="BE255" i="4"/>
  <c r="BI253" i="4"/>
  <c r="BH253" i="4"/>
  <c r="BG253" i="4"/>
  <c r="BF253" i="4"/>
  <c r="T253" i="4"/>
  <c r="R253" i="4"/>
  <c r="P253" i="4"/>
  <c r="BK253" i="4"/>
  <c r="J253" i="4"/>
  <c r="BE253" i="4"/>
  <c r="BI251" i="4"/>
  <c r="BH251" i="4"/>
  <c r="BG251" i="4"/>
  <c r="BF251" i="4"/>
  <c r="T251" i="4"/>
  <c r="R251" i="4"/>
  <c r="P251" i="4"/>
  <c r="BK251" i="4"/>
  <c r="J251" i="4"/>
  <c r="BE251" i="4"/>
  <c r="BI249" i="4"/>
  <c r="BH249" i="4"/>
  <c r="BG249" i="4"/>
  <c r="BF249" i="4"/>
  <c r="T249" i="4"/>
  <c r="R249" i="4"/>
  <c r="P249" i="4"/>
  <c r="BK249" i="4"/>
  <c r="J249" i="4"/>
  <c r="BE249" i="4"/>
  <c r="BI247" i="4"/>
  <c r="BH247" i="4"/>
  <c r="BG247" i="4"/>
  <c r="BF247" i="4"/>
  <c r="T247" i="4"/>
  <c r="R247" i="4"/>
  <c r="P247" i="4"/>
  <c r="BK247" i="4"/>
  <c r="J247" i="4"/>
  <c r="BE247" i="4"/>
  <c r="BI245" i="4"/>
  <c r="BH245" i="4"/>
  <c r="BG245" i="4"/>
  <c r="BF245" i="4"/>
  <c r="T245" i="4"/>
  <c r="R245" i="4"/>
  <c r="P245" i="4"/>
  <c r="BK245" i="4"/>
  <c r="J245" i="4"/>
  <c r="BE245" i="4" s="1"/>
  <c r="BI243" i="4"/>
  <c r="BH243" i="4"/>
  <c r="BG243" i="4"/>
  <c r="BF243" i="4"/>
  <c r="T243" i="4"/>
  <c r="R243" i="4"/>
  <c r="P243" i="4"/>
  <c r="BK243" i="4"/>
  <c r="J243" i="4"/>
  <c r="BE243" i="4"/>
  <c r="BI241" i="4"/>
  <c r="BH241" i="4"/>
  <c r="BG241" i="4"/>
  <c r="BF241" i="4"/>
  <c r="T241" i="4"/>
  <c r="R241" i="4"/>
  <c r="P241" i="4"/>
  <c r="BK241" i="4"/>
  <c r="J241" i="4"/>
  <c r="BE241" i="4"/>
  <c r="BI239" i="4"/>
  <c r="BH239" i="4"/>
  <c r="BG239" i="4"/>
  <c r="BF239" i="4"/>
  <c r="T239" i="4"/>
  <c r="R239" i="4"/>
  <c r="P239" i="4"/>
  <c r="BK239" i="4"/>
  <c r="J239" i="4"/>
  <c r="BE239" i="4"/>
  <c r="BI237" i="4"/>
  <c r="BH237" i="4"/>
  <c r="BG237" i="4"/>
  <c r="BF237" i="4"/>
  <c r="T237" i="4"/>
  <c r="T234" i="4" s="1"/>
  <c r="R237" i="4"/>
  <c r="P237" i="4"/>
  <c r="BK237" i="4"/>
  <c r="J237" i="4"/>
  <c r="BE237" i="4"/>
  <c r="BI235" i="4"/>
  <c r="BH235" i="4"/>
  <c r="BG235" i="4"/>
  <c r="BF235" i="4"/>
  <c r="T235" i="4"/>
  <c r="R235" i="4"/>
  <c r="P235" i="4"/>
  <c r="P234" i="4"/>
  <c r="BK235" i="4"/>
  <c r="J235" i="4"/>
  <c r="BE235" i="4" s="1"/>
  <c r="BI232" i="4"/>
  <c r="BH232" i="4"/>
  <c r="BG232" i="4"/>
  <c r="BF232" i="4"/>
  <c r="T232" i="4"/>
  <c r="R232" i="4"/>
  <c r="P232" i="4"/>
  <c r="BK232" i="4"/>
  <c r="J232" i="4"/>
  <c r="BE232" i="4"/>
  <c r="BI230" i="4"/>
  <c r="BH230" i="4"/>
  <c r="BG230" i="4"/>
  <c r="BF230" i="4"/>
  <c r="T230" i="4"/>
  <c r="T227" i="4" s="1"/>
  <c r="R230" i="4"/>
  <c r="P230" i="4"/>
  <c r="BK230" i="4"/>
  <c r="BK227" i="4" s="1"/>
  <c r="J227" i="4" s="1"/>
  <c r="J75" i="4" s="1"/>
  <c r="J230" i="4"/>
  <c r="BE230" i="4"/>
  <c r="BI228" i="4"/>
  <c r="BH228" i="4"/>
  <c r="BG228" i="4"/>
  <c r="BF228" i="4"/>
  <c r="T228" i="4"/>
  <c r="R228" i="4"/>
  <c r="R227" i="4" s="1"/>
  <c r="P228" i="4"/>
  <c r="P227" i="4"/>
  <c r="BK228" i="4"/>
  <c r="J228" i="4"/>
  <c r="BE228" i="4" s="1"/>
  <c r="BI225" i="4"/>
  <c r="BH225" i="4"/>
  <c r="BG225" i="4"/>
  <c r="BF225" i="4"/>
  <c r="T225" i="4"/>
  <c r="R225" i="4"/>
  <c r="P225" i="4"/>
  <c r="BK225" i="4"/>
  <c r="J225" i="4"/>
  <c r="BE225" i="4"/>
  <c r="BI223" i="4"/>
  <c r="BH223" i="4"/>
  <c r="BG223" i="4"/>
  <c r="BF223" i="4"/>
  <c r="T223" i="4"/>
  <c r="T214" i="4" s="1"/>
  <c r="R223" i="4"/>
  <c r="P223" i="4"/>
  <c r="BK223" i="4"/>
  <c r="J223" i="4"/>
  <c r="BE223" i="4"/>
  <c r="BI221" i="4"/>
  <c r="BH221" i="4"/>
  <c r="BG221" i="4"/>
  <c r="BF221" i="4"/>
  <c r="T221" i="4"/>
  <c r="R221" i="4"/>
  <c r="P221" i="4"/>
  <c r="BK221" i="4"/>
  <c r="J221" i="4"/>
  <c r="BE221" i="4"/>
  <c r="BI219" i="4"/>
  <c r="BH219" i="4"/>
  <c r="BG219" i="4"/>
  <c r="BF219" i="4"/>
  <c r="T219" i="4"/>
  <c r="R219" i="4"/>
  <c r="R214" i="4" s="1"/>
  <c r="P219" i="4"/>
  <c r="BK219" i="4"/>
  <c r="J219" i="4"/>
  <c r="BE219" i="4" s="1"/>
  <c r="BI217" i="4"/>
  <c r="BH217" i="4"/>
  <c r="BG217" i="4"/>
  <c r="BF217" i="4"/>
  <c r="T217" i="4"/>
  <c r="R217" i="4"/>
  <c r="P217" i="4"/>
  <c r="BK217" i="4"/>
  <c r="J217" i="4"/>
  <c r="BE217" i="4"/>
  <c r="BI215" i="4"/>
  <c r="BH215" i="4"/>
  <c r="BG215" i="4"/>
  <c r="BF215" i="4"/>
  <c r="T215" i="4"/>
  <c r="R215" i="4"/>
  <c r="P215" i="4"/>
  <c r="P214" i="4"/>
  <c r="BK215" i="4"/>
  <c r="J215" i="4"/>
  <c r="BE215" i="4" s="1"/>
  <c r="BI212" i="4"/>
  <c r="BH212" i="4"/>
  <c r="BG212" i="4"/>
  <c r="BF212" i="4"/>
  <c r="T212" i="4"/>
  <c r="R212" i="4"/>
  <c r="P212" i="4"/>
  <c r="BK212" i="4"/>
  <c r="J212" i="4"/>
  <c r="BE212" i="4" s="1"/>
  <c r="BI210" i="4"/>
  <c r="BH210" i="4"/>
  <c r="BG210" i="4"/>
  <c r="BF210" i="4"/>
  <c r="T210" i="4"/>
  <c r="R210" i="4"/>
  <c r="P210" i="4"/>
  <c r="BK210" i="4"/>
  <c r="J210" i="4"/>
  <c r="BE210" i="4"/>
  <c r="BI208" i="4"/>
  <c r="BH208" i="4"/>
  <c r="BG208" i="4"/>
  <c r="BF208" i="4"/>
  <c r="T208" i="4"/>
  <c r="R208" i="4"/>
  <c r="P208" i="4"/>
  <c r="BK208" i="4"/>
  <c r="J208" i="4"/>
  <c r="BE208" i="4"/>
  <c r="BI206" i="4"/>
  <c r="BH206" i="4"/>
  <c r="BG206" i="4"/>
  <c r="BF206" i="4"/>
  <c r="T206" i="4"/>
  <c r="R206" i="4"/>
  <c r="P206" i="4"/>
  <c r="BK206" i="4"/>
  <c r="J206" i="4"/>
  <c r="BE206" i="4"/>
  <c r="BI204" i="4"/>
  <c r="BH204" i="4"/>
  <c r="BG204" i="4"/>
  <c r="BF204" i="4"/>
  <c r="T204" i="4"/>
  <c r="R204" i="4"/>
  <c r="P204" i="4"/>
  <c r="BK204" i="4"/>
  <c r="J204" i="4"/>
  <c r="BE204" i="4"/>
  <c r="BI202" i="4"/>
  <c r="BH202" i="4"/>
  <c r="BG202" i="4"/>
  <c r="BF202" i="4"/>
  <c r="T202" i="4"/>
  <c r="R202" i="4"/>
  <c r="P202" i="4"/>
  <c r="BK202" i="4"/>
  <c r="J202" i="4"/>
  <c r="BE202" i="4"/>
  <c r="BI200" i="4"/>
  <c r="BH200" i="4"/>
  <c r="BG200" i="4"/>
  <c r="BF200" i="4"/>
  <c r="T200" i="4"/>
  <c r="R200" i="4"/>
  <c r="P200" i="4"/>
  <c r="BK200" i="4"/>
  <c r="J200" i="4"/>
  <c r="BE200" i="4" s="1"/>
  <c r="BI198" i="4"/>
  <c r="BH198" i="4"/>
  <c r="BG198" i="4"/>
  <c r="BF198" i="4"/>
  <c r="T198" i="4"/>
  <c r="R198" i="4"/>
  <c r="P198" i="4"/>
  <c r="BK198" i="4"/>
  <c r="J198" i="4"/>
  <c r="BE198" i="4"/>
  <c r="BI196" i="4"/>
  <c r="BH196" i="4"/>
  <c r="BG196" i="4"/>
  <c r="BF196" i="4"/>
  <c r="T196" i="4"/>
  <c r="R196" i="4"/>
  <c r="P196" i="4"/>
  <c r="BK196" i="4"/>
  <c r="J196" i="4"/>
  <c r="BE196" i="4"/>
  <c r="BI194" i="4"/>
  <c r="BH194" i="4"/>
  <c r="BG194" i="4"/>
  <c r="BF194" i="4"/>
  <c r="T194" i="4"/>
  <c r="R194" i="4"/>
  <c r="P194" i="4"/>
  <c r="BK194" i="4"/>
  <c r="J194" i="4"/>
  <c r="BE194" i="4"/>
  <c r="BI192" i="4"/>
  <c r="BH192" i="4"/>
  <c r="BG192" i="4"/>
  <c r="BF192" i="4"/>
  <c r="T192" i="4"/>
  <c r="R192" i="4"/>
  <c r="P192" i="4"/>
  <c r="BK192" i="4"/>
  <c r="J192" i="4"/>
  <c r="BE192" i="4"/>
  <c r="BI190" i="4"/>
  <c r="BH190" i="4"/>
  <c r="BG190" i="4"/>
  <c r="BF190" i="4"/>
  <c r="T190" i="4"/>
  <c r="R190" i="4"/>
  <c r="P190" i="4"/>
  <c r="BK190" i="4"/>
  <c r="J190" i="4"/>
  <c r="BE190" i="4"/>
  <c r="BI188" i="4"/>
  <c r="BH188" i="4"/>
  <c r="BG188" i="4"/>
  <c r="BF188" i="4"/>
  <c r="T188" i="4"/>
  <c r="R188" i="4"/>
  <c r="P188" i="4"/>
  <c r="BK188" i="4"/>
  <c r="J188" i="4"/>
  <c r="BE188" i="4" s="1"/>
  <c r="BI186" i="4"/>
  <c r="BH186" i="4"/>
  <c r="BG186" i="4"/>
  <c r="BF186" i="4"/>
  <c r="T186" i="4"/>
  <c r="R186" i="4"/>
  <c r="P186" i="4"/>
  <c r="BK186" i="4"/>
  <c r="J186" i="4"/>
  <c r="BE186" i="4"/>
  <c r="BI184" i="4"/>
  <c r="BH184" i="4"/>
  <c r="BG184" i="4"/>
  <c r="BF184" i="4"/>
  <c r="T184" i="4"/>
  <c r="R184" i="4"/>
  <c r="P184" i="4"/>
  <c r="BK184" i="4"/>
  <c r="J184" i="4"/>
  <c r="BE184" i="4"/>
  <c r="BI182" i="4"/>
  <c r="BH182" i="4"/>
  <c r="BG182" i="4"/>
  <c r="BF182" i="4"/>
  <c r="T182" i="4"/>
  <c r="R182" i="4"/>
  <c r="P182" i="4"/>
  <c r="BK182" i="4"/>
  <c r="J182" i="4"/>
  <c r="BE182" i="4"/>
  <c r="BI180" i="4"/>
  <c r="BH180" i="4"/>
  <c r="BG180" i="4"/>
  <c r="BF180" i="4"/>
  <c r="T180" i="4"/>
  <c r="R180" i="4"/>
  <c r="P180" i="4"/>
  <c r="BK180" i="4"/>
  <c r="J180" i="4"/>
  <c r="BE180" i="4"/>
  <c r="BI178" i="4"/>
  <c r="BH178" i="4"/>
  <c r="BG178" i="4"/>
  <c r="BF178" i="4"/>
  <c r="T178" i="4"/>
  <c r="R178" i="4"/>
  <c r="P178" i="4"/>
  <c r="BK178" i="4"/>
  <c r="J178" i="4"/>
  <c r="BE178" i="4"/>
  <c r="BI176" i="4"/>
  <c r="BH176" i="4"/>
  <c r="BG176" i="4"/>
  <c r="BF176" i="4"/>
  <c r="T176" i="4"/>
  <c r="R176" i="4"/>
  <c r="P176" i="4"/>
  <c r="BK176" i="4"/>
  <c r="J176" i="4"/>
  <c r="BE176" i="4" s="1"/>
  <c r="BI174" i="4"/>
  <c r="BH174" i="4"/>
  <c r="BG174" i="4"/>
  <c r="BF174" i="4"/>
  <c r="T174" i="4"/>
  <c r="R174" i="4"/>
  <c r="P174" i="4"/>
  <c r="BK174" i="4"/>
  <c r="J174" i="4"/>
  <c r="BE174" i="4"/>
  <c r="BI172" i="4"/>
  <c r="BH172" i="4"/>
  <c r="BG172" i="4"/>
  <c r="BF172" i="4"/>
  <c r="T172" i="4"/>
  <c r="R172" i="4"/>
  <c r="P172" i="4"/>
  <c r="BK172" i="4"/>
  <c r="J172" i="4"/>
  <c r="BE172" i="4"/>
  <c r="BI170" i="4"/>
  <c r="BH170" i="4"/>
  <c r="BG170" i="4"/>
  <c r="BF170" i="4"/>
  <c r="T170" i="4"/>
  <c r="R170" i="4"/>
  <c r="P170" i="4"/>
  <c r="BK170" i="4"/>
  <c r="J170" i="4"/>
  <c r="BE170" i="4"/>
  <c r="BI168" i="4"/>
  <c r="BH168" i="4"/>
  <c r="BG168" i="4"/>
  <c r="BF168" i="4"/>
  <c r="T168" i="4"/>
  <c r="R168" i="4"/>
  <c r="P168" i="4"/>
  <c r="BK168" i="4"/>
  <c r="BK157" i="4" s="1"/>
  <c r="J157" i="4" s="1"/>
  <c r="J73" i="4" s="1"/>
  <c r="J168" i="4"/>
  <c r="BE168" i="4"/>
  <c r="BI166" i="4"/>
  <c r="BH166" i="4"/>
  <c r="BG166" i="4"/>
  <c r="BF166" i="4"/>
  <c r="T166" i="4"/>
  <c r="R166" i="4"/>
  <c r="P166" i="4"/>
  <c r="BK166" i="4"/>
  <c r="J166" i="4"/>
  <c r="BE166" i="4"/>
  <c r="BI164" i="4"/>
  <c r="BH164" i="4"/>
  <c r="BG164" i="4"/>
  <c r="BF164" i="4"/>
  <c r="T164" i="4"/>
  <c r="R164" i="4"/>
  <c r="P164" i="4"/>
  <c r="BK164" i="4"/>
  <c r="J164" i="4"/>
  <c r="BE164" i="4" s="1"/>
  <c r="BI162" i="4"/>
  <c r="BH162" i="4"/>
  <c r="BG162" i="4"/>
  <c r="BF162" i="4"/>
  <c r="T162" i="4"/>
  <c r="R162" i="4"/>
  <c r="P162" i="4"/>
  <c r="BK162" i="4"/>
  <c r="J162" i="4"/>
  <c r="BE162" i="4"/>
  <c r="BI160" i="4"/>
  <c r="BH160" i="4"/>
  <c r="BG160" i="4"/>
  <c r="BF160" i="4"/>
  <c r="T160" i="4"/>
  <c r="R160" i="4"/>
  <c r="P160" i="4"/>
  <c r="BK160" i="4"/>
  <c r="J160" i="4"/>
  <c r="BE160" i="4"/>
  <c r="BI158" i="4"/>
  <c r="BH158" i="4"/>
  <c r="BG158" i="4"/>
  <c r="BF158" i="4"/>
  <c r="T158" i="4"/>
  <c r="T157" i="4"/>
  <c r="R158" i="4"/>
  <c r="P158" i="4"/>
  <c r="P157" i="4"/>
  <c r="BK158" i="4"/>
  <c r="J158" i="4"/>
  <c r="BE158" i="4"/>
  <c r="BI155" i="4"/>
  <c r="BH155" i="4"/>
  <c r="BG155" i="4"/>
  <c r="BF155" i="4"/>
  <c r="T155" i="4"/>
  <c r="R155" i="4"/>
  <c r="R150" i="4" s="1"/>
  <c r="P155" i="4"/>
  <c r="BK155" i="4"/>
  <c r="J155" i="4"/>
  <c r="BE155" i="4"/>
  <c r="BI153" i="4"/>
  <c r="BH153" i="4"/>
  <c r="BG153" i="4"/>
  <c r="BF153" i="4"/>
  <c r="T153" i="4"/>
  <c r="R153" i="4"/>
  <c r="P153" i="4"/>
  <c r="BK153" i="4"/>
  <c r="J153" i="4"/>
  <c r="BE153" i="4"/>
  <c r="BI151" i="4"/>
  <c r="BH151" i="4"/>
  <c r="BG151" i="4"/>
  <c r="BF151" i="4"/>
  <c r="T151" i="4"/>
  <c r="T150" i="4"/>
  <c r="R151" i="4"/>
  <c r="P151" i="4"/>
  <c r="P150" i="4"/>
  <c r="BK151" i="4"/>
  <c r="BK150" i="4"/>
  <c r="J150" i="4" s="1"/>
  <c r="J72" i="4" s="1"/>
  <c r="J151" i="4"/>
  <c r="BE151" i="4"/>
  <c r="BI148" i="4"/>
  <c r="BH148" i="4"/>
  <c r="BG148" i="4"/>
  <c r="BF148" i="4"/>
  <c r="T148" i="4"/>
  <c r="R148" i="4"/>
  <c r="P148" i="4"/>
  <c r="BK148" i="4"/>
  <c r="BK145" i="4" s="1"/>
  <c r="J145" i="4" s="1"/>
  <c r="J71" i="4" s="1"/>
  <c r="J148" i="4"/>
  <c r="BE148" i="4"/>
  <c r="BI146" i="4"/>
  <c r="BH146" i="4"/>
  <c r="BG146" i="4"/>
  <c r="BF146" i="4"/>
  <c r="T146" i="4"/>
  <c r="T145" i="4"/>
  <c r="R146" i="4"/>
  <c r="R145" i="4"/>
  <c r="P146" i="4"/>
  <c r="P145" i="4"/>
  <c r="BK146" i="4"/>
  <c r="J146" i="4"/>
  <c r="BE146" i="4" s="1"/>
  <c r="BI143" i="4"/>
  <c r="BH143" i="4"/>
  <c r="BG143" i="4"/>
  <c r="BF143" i="4"/>
  <c r="T143" i="4"/>
  <c r="R143" i="4"/>
  <c r="P143" i="4"/>
  <c r="BK143" i="4"/>
  <c r="J143" i="4"/>
  <c r="BE143" i="4" s="1"/>
  <c r="BI141" i="4"/>
  <c r="BH141" i="4"/>
  <c r="BG141" i="4"/>
  <c r="BF141" i="4"/>
  <c r="T141" i="4"/>
  <c r="T140" i="4"/>
  <c r="R141" i="4"/>
  <c r="R140" i="4"/>
  <c r="P141" i="4"/>
  <c r="P140" i="4"/>
  <c r="BK141" i="4"/>
  <c r="BK140" i="4" s="1"/>
  <c r="J140" i="4" s="1"/>
  <c r="J70" i="4" s="1"/>
  <c r="J141" i="4"/>
  <c r="BE141" i="4" s="1"/>
  <c r="BI139" i="4"/>
  <c r="BH139" i="4"/>
  <c r="BG139" i="4"/>
  <c r="BF139" i="4"/>
  <c r="T139" i="4"/>
  <c r="R139" i="4"/>
  <c r="P139" i="4"/>
  <c r="BK139" i="4"/>
  <c r="J139" i="4"/>
  <c r="BE139" i="4"/>
  <c r="BI138" i="4"/>
  <c r="BH138" i="4"/>
  <c r="BG138" i="4"/>
  <c r="BF138" i="4"/>
  <c r="T138" i="4"/>
  <c r="R138" i="4"/>
  <c r="P138" i="4"/>
  <c r="BK138" i="4"/>
  <c r="J138" i="4"/>
  <c r="BE138" i="4" s="1"/>
  <c r="BI137" i="4"/>
  <c r="BH137" i="4"/>
  <c r="BG137" i="4"/>
  <c r="BF137" i="4"/>
  <c r="T137" i="4"/>
  <c r="R137" i="4"/>
  <c r="P137" i="4"/>
  <c r="BK137" i="4"/>
  <c r="J137" i="4"/>
  <c r="BE137" i="4"/>
  <c r="BI136" i="4"/>
  <c r="BH136" i="4"/>
  <c r="BG136" i="4"/>
  <c r="BF136" i="4"/>
  <c r="T136" i="4"/>
  <c r="R136" i="4"/>
  <c r="P136" i="4"/>
  <c r="BK136" i="4"/>
  <c r="J136" i="4"/>
  <c r="BE136" i="4"/>
  <c r="BI135" i="4"/>
  <c r="BH135" i="4"/>
  <c r="BG135" i="4"/>
  <c r="BF135" i="4"/>
  <c r="T135" i="4"/>
  <c r="R135" i="4"/>
  <c r="R132" i="4" s="1"/>
  <c r="P135" i="4"/>
  <c r="BK135" i="4"/>
  <c r="J135" i="4"/>
  <c r="BE135" i="4"/>
  <c r="BI133" i="4"/>
  <c r="BH133" i="4"/>
  <c r="BG133" i="4"/>
  <c r="BF133" i="4"/>
  <c r="T133" i="4"/>
  <c r="T132" i="4" s="1"/>
  <c r="R133" i="4"/>
  <c r="P133" i="4"/>
  <c r="P132" i="4"/>
  <c r="P131" i="4" s="1"/>
  <c r="P130" i="4" s="1"/>
  <c r="BK133" i="4"/>
  <c r="BK132" i="4" s="1"/>
  <c r="J132" i="4" s="1"/>
  <c r="J69" i="4" s="1"/>
  <c r="J133" i="4"/>
  <c r="BE133" i="4" s="1"/>
  <c r="BI128" i="4"/>
  <c r="BH128" i="4"/>
  <c r="BG128" i="4"/>
  <c r="BF128" i="4"/>
  <c r="T128" i="4"/>
  <c r="R128" i="4"/>
  <c r="P128" i="4"/>
  <c r="BK128" i="4"/>
  <c r="J128" i="4"/>
  <c r="BE128" i="4"/>
  <c r="BI126" i="4"/>
  <c r="BH126" i="4"/>
  <c r="BG126" i="4"/>
  <c r="BF126" i="4"/>
  <c r="T126" i="4"/>
  <c r="R126" i="4"/>
  <c r="P126" i="4"/>
  <c r="BK126" i="4"/>
  <c r="J126" i="4"/>
  <c r="BE126" i="4"/>
  <c r="BI124" i="4"/>
  <c r="BH124" i="4"/>
  <c r="BG124" i="4"/>
  <c r="BF124" i="4"/>
  <c r="T124" i="4"/>
  <c r="R124" i="4"/>
  <c r="P124" i="4"/>
  <c r="BK124" i="4"/>
  <c r="J124" i="4"/>
  <c r="BE124" i="4" s="1"/>
  <c r="BI122" i="4"/>
  <c r="BH122" i="4"/>
  <c r="BG122" i="4"/>
  <c r="BF122" i="4"/>
  <c r="T122" i="4"/>
  <c r="R122" i="4"/>
  <c r="P122" i="4"/>
  <c r="BK122" i="4"/>
  <c r="J122" i="4"/>
  <c r="BE122" i="4" s="1"/>
  <c r="BI120" i="4"/>
  <c r="BH120" i="4"/>
  <c r="BG120" i="4"/>
  <c r="BF120" i="4"/>
  <c r="T120" i="4"/>
  <c r="R120" i="4"/>
  <c r="P120" i="4"/>
  <c r="BK120" i="4"/>
  <c r="J120" i="4"/>
  <c r="BE120" i="4" s="1"/>
  <c r="BI117" i="4"/>
  <c r="BH117" i="4"/>
  <c r="BG117" i="4"/>
  <c r="BF117" i="4"/>
  <c r="T117" i="4"/>
  <c r="R117" i="4"/>
  <c r="P117" i="4"/>
  <c r="BK117" i="4"/>
  <c r="J117" i="4"/>
  <c r="BE117" i="4" s="1"/>
  <c r="BI115" i="4"/>
  <c r="BH115" i="4"/>
  <c r="BG115" i="4"/>
  <c r="BF115" i="4"/>
  <c r="T115" i="4"/>
  <c r="R115" i="4"/>
  <c r="P115" i="4"/>
  <c r="BK115" i="4"/>
  <c r="J115" i="4"/>
  <c r="BE115" i="4"/>
  <c r="BI114" i="4"/>
  <c r="BH114" i="4"/>
  <c r="BG114" i="4"/>
  <c r="BF114" i="4"/>
  <c r="T114" i="4"/>
  <c r="R114" i="4"/>
  <c r="P114" i="4"/>
  <c r="BK114" i="4"/>
  <c r="J114" i="4"/>
  <c r="BE114" i="4" s="1"/>
  <c r="BI112" i="4"/>
  <c r="BH112" i="4"/>
  <c r="BG112" i="4"/>
  <c r="BF112" i="4"/>
  <c r="T112" i="4"/>
  <c r="R112" i="4"/>
  <c r="P112" i="4"/>
  <c r="BK112" i="4"/>
  <c r="J112" i="4"/>
  <c r="BE112" i="4"/>
  <c r="BI110" i="4"/>
  <c r="BH110" i="4"/>
  <c r="BG110" i="4"/>
  <c r="BF110" i="4"/>
  <c r="T110" i="4"/>
  <c r="R110" i="4"/>
  <c r="P110" i="4"/>
  <c r="BK110" i="4"/>
  <c r="J110" i="4"/>
  <c r="BE110" i="4"/>
  <c r="BI108" i="4"/>
  <c r="BH108" i="4"/>
  <c r="BG108" i="4"/>
  <c r="BF108" i="4"/>
  <c r="T108" i="4"/>
  <c r="R108" i="4"/>
  <c r="P108" i="4"/>
  <c r="BK108" i="4"/>
  <c r="J108" i="4"/>
  <c r="BE108" i="4"/>
  <c r="BI106" i="4"/>
  <c r="BH106" i="4"/>
  <c r="BG106" i="4"/>
  <c r="BF106" i="4"/>
  <c r="T106" i="4"/>
  <c r="R106" i="4"/>
  <c r="P106" i="4"/>
  <c r="BK106" i="4"/>
  <c r="J106" i="4"/>
  <c r="BE106" i="4" s="1"/>
  <c r="BI104" i="4"/>
  <c r="BH104" i="4"/>
  <c r="BG104" i="4"/>
  <c r="BF104" i="4"/>
  <c r="T104" i="4"/>
  <c r="R104" i="4"/>
  <c r="P104" i="4"/>
  <c r="BK104" i="4"/>
  <c r="J104" i="4"/>
  <c r="BE104" i="4" s="1"/>
  <c r="J97" i="4"/>
  <c r="F95" i="4"/>
  <c r="E93" i="4"/>
  <c r="J58" i="4"/>
  <c r="F56" i="4"/>
  <c r="E54" i="4"/>
  <c r="J59" i="4"/>
  <c r="F59" i="4"/>
  <c r="F98" i="4"/>
  <c r="F97" i="4"/>
  <c r="J95" i="4"/>
  <c r="E89" i="4"/>
  <c r="P119" i="4" l="1"/>
  <c r="BK119" i="4"/>
  <c r="J119" i="4" s="1"/>
  <c r="J66" i="4" s="1"/>
  <c r="R119" i="4"/>
  <c r="T119" i="4"/>
  <c r="F37" i="4"/>
  <c r="T103" i="4"/>
  <c r="F39" i="4"/>
  <c r="P103" i="4"/>
  <c r="J98" i="4"/>
  <c r="J56" i="4"/>
  <c r="E50" i="4"/>
  <c r="J35" i="4"/>
  <c r="F35" i="4"/>
  <c r="BK103" i="4"/>
  <c r="BK234" i="4"/>
  <c r="J234" i="4" s="1"/>
  <c r="J76" i="4" s="1"/>
  <c r="R103" i="4"/>
  <c r="R131" i="4"/>
  <c r="R130" i="4" s="1"/>
  <c r="R234" i="4"/>
  <c r="J36" i="4"/>
  <c r="F36" i="4"/>
  <c r="T131" i="4"/>
  <c r="T130" i="4" s="1"/>
  <c r="R157" i="4"/>
  <c r="BK214" i="4"/>
  <c r="J214" i="4" s="1"/>
  <c r="J74" i="4" s="1"/>
  <c r="BK301" i="4"/>
  <c r="F38" i="4"/>
  <c r="F58" i="4"/>
  <c r="P102" i="4" l="1"/>
  <c r="P101" i="4" s="1"/>
  <c r="R102" i="4"/>
  <c r="R101" i="4" s="1"/>
  <c r="T102" i="4"/>
  <c r="T101" i="4" s="1"/>
  <c r="BK131" i="4"/>
  <c r="J301" i="4"/>
  <c r="J79" i="4" s="1"/>
  <c r="BK300" i="4"/>
  <c r="J300" i="4" s="1"/>
  <c r="J78" i="4" s="1"/>
  <c r="J103" i="4"/>
  <c r="J65" i="4" s="1"/>
  <c r="BK102" i="4"/>
  <c r="J131" i="4" l="1"/>
  <c r="J68" i="4" s="1"/>
  <c r="BK130" i="4"/>
  <c r="J130" i="4" s="1"/>
  <c r="J67" i="4" s="1"/>
  <c r="J102" i="4"/>
  <c r="J64" i="4" s="1"/>
  <c r="BK101" i="4"/>
  <c r="J101" i="4" s="1"/>
  <c r="J63" i="4" l="1"/>
  <c r="J32" i="4"/>
  <c r="J41" i="4" l="1"/>
</calcChain>
</file>

<file path=xl/sharedStrings.xml><?xml version="1.0" encoding="utf-8"?>
<sst xmlns="http://schemas.openxmlformats.org/spreadsheetml/2006/main" count="2490" uniqueCount="673">
  <si>
    <t>False</t>
  </si>
  <si>
    <t>21</t>
  </si>
  <si>
    <t>15</t>
  </si>
  <si>
    <t>v ---  níže se nacházejí doplnkové a pomocné údaje k sestavám  --- v</t>
  </si>
  <si>
    <t>Stavba:</t>
  </si>
  <si>
    <t>KSO:</t>
  </si>
  <si>
    <t>CC-CZ:</t>
  </si>
  <si>
    <t>Místo:</t>
  </si>
  <si>
    <t>Datum:</t>
  </si>
  <si>
    <t>Zadavatel:</t>
  </si>
  <si>
    <t>IČ:</t>
  </si>
  <si>
    <t/>
  </si>
  <si>
    <t>DIČ:</t>
  </si>
  <si>
    <t>Uchazeč:</t>
  </si>
  <si>
    <t>Projektant:</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</si>
  <si>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</si>
  <si>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</si>
  <si>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</si>
  <si>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</si>
  <si>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</si>
  <si>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</si>
  <si>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</si>
  <si>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</si>
  <si>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</si>
  <si>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</si>
  <si>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</si>
  <si>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</si>
  <si>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</si>
  <si>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</si>
  <si>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</si>
  <si>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Kód</t>
  </si>
  <si>
    <t>Popis</t>
  </si>
  <si>
    <t>Typ</t>
  </si>
  <si>
    <t>Náklady stavby celkem</t>
  </si>
  <si>
    <t>D</t>
  </si>
  <si>
    <t>0</t>
  </si>
  <si>
    <t>1</t>
  </si>
  <si>
    <t>2</t>
  </si>
  <si>
    <t>801 61 1</t>
  </si>
  <si>
    <t>{d7930eab-1d6d-4709-a83a-31ab8478d5a8}</t>
  </si>
  <si>
    <t>KRYCÍ LIST SOUPISU PRACÍ</t>
  </si>
  <si>
    <t>Objekt:</t>
  </si>
  <si>
    <t>Soupis:</t>
  </si>
  <si>
    <t>REKAPITULACE ČLENĚNÍ SOUPISU PRACÍ</t>
  </si>
  <si>
    <t>Kód dílu - Popis</t>
  </si>
  <si>
    <t>Cena celkem [CZK]</t>
  </si>
  <si>
    <t>-1</t>
  </si>
  <si>
    <t>VRN - Vedlejší rozpočtové náklady</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</si>
  <si>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</si>
  <si>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</si>
  <si>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</si>
  <si>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</si>
  <si>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</si>
  <si>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</si>
  <si>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</si>
  <si>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</si>
  <si>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</si>
  <si>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</si>
  <si>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</si>
  <si>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</si>
  <si>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</si>
  <si>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</si>
  <si>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VRN</t>
  </si>
  <si>
    <t>Vedlejší rozpočtové náklady</t>
  </si>
  <si>
    <t>5</t>
  </si>
  <si>
    <t>ROZPOCET</t>
  </si>
  <si>
    <t>VRN9</t>
  </si>
  <si>
    <t>Ostatní náklady</t>
  </si>
  <si>
    <t>262144</t>
  </si>
  <si>
    <t>P</t>
  </si>
  <si>
    <t>3</t>
  </si>
  <si>
    <t>Koordinační činnost</t>
  </si>
  <si>
    <t>Poznámka k položce:_x000D_
Koordinace stavebních a technologických dodávek stavby.</t>
  </si>
  <si>
    <t>4</t>
  </si>
  <si>
    <t>6</t>
  </si>
  <si>
    <t>7</t>
  </si>
  <si>
    <t>8</t>
  </si>
  <si>
    <t>9</t>
  </si>
  <si>
    <t>10</t>
  </si>
  <si>
    <t>11</t>
  </si>
  <si>
    <t>12</t>
  </si>
  <si>
    <t>Zprovoznění, seřízení a vyzkoušení zařízení</t>
  </si>
  <si>
    <t>16</t>
  </si>
  <si>
    <t>Uvedení do provozu</t>
  </si>
  <si>
    <t>13</t>
  </si>
  <si>
    <t>17</t>
  </si>
  <si>
    <t>18</t>
  </si>
  <si>
    <t>Zaučení obsluhy</t>
  </si>
  <si>
    <t>hod.</t>
  </si>
  <si>
    <t>14</t>
  </si>
  <si>
    <t>Dopracování zadávací dokumentace na dodavatelskou prováděcí a dílenskou dokumentaci</t>
  </si>
  <si>
    <t>19</t>
  </si>
  <si>
    <t>Vypracování dokumentace skutečného stavu</t>
  </si>
  <si>
    <t>20</t>
  </si>
  <si>
    <t>Ostatní zúčtovatelné stavební, montážní, pomocné a doplňkové práce v potřebném rozsahu</t>
  </si>
  <si>
    <t>Poznámka k položce:_x000D_
Především stavební, montážní, pomocné a doplňkové práce vyplývající z návodů výrobců dodavatelem zvolených a na stavbu dodaných materiálů výrobků a zařízení (např. zohledňuje skutečná doporučení a požadavky výrobců vůči zadávací dokumentaci, kde konkrétní výrobky nemohou být deklarovány). Dále náklady na stavební, montážní, pomocné a doplňkové práce na přizpůsobování instalovaných materiálů, výrobků a zařízení ostatním technickým zařízením stavby i její stavební části, atd. Také se jedná o náklady na stavební, montážní, pomocné a doplňkové práce pro veškerý a většinou běžný drobný materiál jako jsou např. šroubení, těsnění, spojovací materiál, atd. a dále pro materiál, výrobky a zařízení vyplývající z uplatňování vlastních firemních pracovních, montážních a stavebních postupů, tedy na uplatnění firemního know-how zhotovitele, které např. může být odchylné od postupů jiných firem nebo běžných postupů a vyžaduje vyšší náklady než je obvyklé. Dále jsou to stavební, montážní, pomocné a doplňkové práce pro veškerý ostatní materiál a výrobky potřebné pro řádné dokončení díla tak, aby dodavatel mohl např. naplnit svoje povinnost dle NOZ. Při tomto se mimo jiné vychází z toho, že dodavatel je odborná firma a má tzv. „odpovědnost profesionála“ např. dle §5, odst. 1 nebo §2912, odst. 2, atd. zákona č. 89/2012 Sb. vše dle zákona č. 89/2012 Sb. (tzv. NOZ),</t>
  </si>
  <si>
    <t>22</t>
  </si>
  <si>
    <t>Ostatní zúčtovatelný drobný, pomocný, doplňkový a ostatní materiál , v potřebném rozsahu pro řádné dokončení díla</t>
  </si>
  <si>
    <t>Poznámka k položce:_x000D_
Především materiál, výrobky a zařízení vyplývající z návodů výrobců dodavatelem zvolených a na stavbu dodaných materiálů, výrobků a zařízení (např. zohledňuje skutečná doporučení a požadavky výrobců vůči zadávací dokumentaci, kde konkrétní výrobky nemohou být deklarovány). Dále náklady na přizpůsobování instalovaných materiálů, výrobků a zařízení ostatním technickým zařízením stavby i její stavební části, atd. Také se jedná o veškerý a většinou běžný drobný materiál jako jsou např. šroubení, těsnění, spojovací materiál, atd. Dále se jedná o další náklady na materiál, výrobky a zařízení vyplývající z uplatňování vlastních firemních pracovních, montážních a stavebních postupů, tedy na uplatnění firemního know-how zhotovitele, které např. může být odchylné od postupů jiných firem nebo běžných postupů a vyžaduje vyšší náklady než je obvyklé. Dále je to veškerý ostatní materiál a výrobky potřebné pro řádné dokončení díla tak, aby dodavatel mohl např. naplnit svoje povinnost dle NOZ. Při tomto se mimo jiné vychází z toho, že dodavatel je odborná firma a má tzv. „odpovědnost profesionála“ např. dle §5, odst. 1 nebo §2912, odst. 2, atd. zákona č. 89/2012 Sb. vše dle zákona č. 89/2012 Sb. (tzv. NOZ),</t>
  </si>
  <si>
    <t>23</t>
  </si>
  <si>
    <t>soubor</t>
  </si>
  <si>
    <t>24</t>
  </si>
  <si>
    <t>Likvidace odpadů</t>
  </si>
  <si>
    <t>Poznámka k položce:_x000D_
Kompletní systém sběru, třídění, odvozu a likvidace odpadu v souladu se zák. č.185/2001 Sb. v platném znění a vyhl. č.381/2001 Sb. v platném znění</t>
  </si>
  <si>
    <t>25</t>
  </si>
  <si>
    <t>Poznámka k položce:_x000D_
Provádění průběžného úklidu během stavby pro řádné, bezpečné a ekologické provádění díla. Provedení komplexního úklidu po dokončení stavby a udržování tohoto stavu do doby předání stavby stavebníkovi. Úklid je včetně shromažďování odpadů pro jejich následný odvoz a likvidaci v souladu s platnou legislativou. Úklid a shromažďování musí být prováděno tak, aby nedocházelo k nadměrnému víření prachu a odpadu, všechna pracoviště byla trvale bezpečná a umožňovala plynulý pohyb a přesun materiálu, aby materiál a zařízení stavby a vznikající odapd byly pouze na místech k tomu předem určených  aby stavba plnila i vizuálně uklizený dojem (např. materiál, zařízení a odpad  srovnaný ve vzájemně oddělených skupinách dle účelu použití nebo jeho druhuprůběžné odklízení a oddělené shromažďování vznikajících odpadů dle jejich druhu na k tomu určených místech, nádobách, atd.)</t>
  </si>
  <si>
    <t>01 - Stavební část - budova OÚ</t>
  </si>
  <si>
    <t>HSV - Práce a dodávky HSV</t>
  </si>
  <si>
    <t xml:space="preserve">    6 - Úpravy povrchů, podlahy a osazování výplní</t>
  </si>
  <si>
    <t xml:space="preserve">    9 - Ostatní konstrukce a práce, bourání</t>
  </si>
  <si>
    <t>PSV - Práce a dodávky PSV</t>
  </si>
  <si>
    <t>HSV</t>
  </si>
  <si>
    <t>Práce a dodávky HSV</t>
  </si>
  <si>
    <t>K</t>
  </si>
  <si>
    <t>m3</t>
  </si>
  <si>
    <t>m2</t>
  </si>
  <si>
    <t>109</t>
  </si>
  <si>
    <t>112</t>
  </si>
  <si>
    <t>Úpravy povrchů, podlahy a osazování výplní</t>
  </si>
  <si>
    <t>119</t>
  </si>
  <si>
    <t>118</t>
  </si>
  <si>
    <t>114</t>
  </si>
  <si>
    <t>113</t>
  </si>
  <si>
    <t>m</t>
  </si>
  <si>
    <t>124</t>
  </si>
  <si>
    <t>126</t>
  </si>
  <si>
    <t>122</t>
  </si>
  <si>
    <t>125</t>
  </si>
  <si>
    <t>120</t>
  </si>
  <si>
    <t>121</t>
  </si>
  <si>
    <t>127</t>
  </si>
  <si>
    <t>123</t>
  </si>
  <si>
    <t>90</t>
  </si>
  <si>
    <t>93</t>
  </si>
  <si>
    <t>94</t>
  </si>
  <si>
    <t>95</t>
  </si>
  <si>
    <t>Ostatní konstrukce a práce, bourání</t>
  </si>
  <si>
    <t>110</t>
  </si>
  <si>
    <t>111</t>
  </si>
  <si>
    <t>97</t>
  </si>
  <si>
    <t>99</t>
  </si>
  <si>
    <t>100</t>
  </si>
  <si>
    <t>27</t>
  </si>
  <si>
    <t>28</t>
  </si>
  <si>
    <t>30</t>
  </si>
  <si>
    <t>31</t>
  </si>
  <si>
    <t>87</t>
  </si>
  <si>
    <t>33</t>
  </si>
  <si>
    <t>34</t>
  </si>
  <si>
    <t>35</t>
  </si>
  <si>
    <t>37</t>
  </si>
  <si>
    <t>41</t>
  </si>
  <si>
    <t>42</t>
  </si>
  <si>
    <t>PSV</t>
  </si>
  <si>
    <t>Práce a dodávky PSV</t>
  </si>
  <si>
    <t>32</t>
  </si>
  <si>
    <t>43</t>
  </si>
  <si>
    <t>44</t>
  </si>
  <si>
    <t>46</t>
  </si>
  <si>
    <t>88</t>
  </si>
  <si>
    <t>89</t>
  </si>
  <si>
    <t>65</t>
  </si>
  <si>
    <t>67</t>
  </si>
  <si>
    <t>68</t>
  </si>
  <si>
    <t>71</t>
  </si>
  <si>
    <t>72</t>
  </si>
  <si>
    <t>73</t>
  </si>
  <si>
    <t>74</t>
  </si>
  <si>
    <t>77</t>
  </si>
  <si>
    <t>75</t>
  </si>
  <si>
    <t>76</t>
  </si>
  <si>
    <t>80</t>
  </si>
  <si>
    <t>81</t>
  </si>
  <si>
    <t>ks</t>
  </si>
  <si>
    <t>83</t>
  </si>
  <si>
    <t>86</t>
  </si>
  <si>
    <t>99822004</t>
  </si>
  <si>
    <t>Poznámka k položce:_x000D_
Zohlednit zejména požadavky a řešení dle zadávací projektové dokumentace a dále dodavatelem provedený konečný výběr typů a výrobců, jednotlivých materiálů, výrobků a zařízení a s ohledem na jejich skutečné parametry, návody výrobců, své firemní know-how, atd. Bude vypracována, projednána a odsouhlasena s investorem před započetím díla, resp. před započetím montáže a objednáním materiálu. Součástí projednání bude i deklarace (např. doložení výpočtů, soulad s návody výrobců, soulad s touto projektovou dokumentací, ...) provozních a charakteristických parametrů včetně deklarace zadávacím projektem požadovaných parametrů a charakteristik. Deklarace pouhým prohlášením bez objektivních prokázání tvrzení není možná. Teprve po schválení investorem může dodavatel započít s realizací. Schválením dokumentace na sebe investor nebere odpovědnost za její správnost. Včetně předání a převzetí dokumentace skutečného stavu včetně kontroly dokumentace a jejího souladu se skutečným stavem za účasti investora._x000D_
Dokumentace je vypracována dodavatelem technologie či stavební části a je předána provozovateli jako součást komplexní dodávky technologie či stavební části.</t>
  </si>
  <si>
    <t>005241010X</t>
  </si>
  <si>
    <t>Poznámka k položce:_x000D_
Dokumentace bude vypracována na úrovni prováděcí dokumentace (textová a výkresová část, specifikace skutečně použitého materiálu, zařízení a výrobků) a bude, pokud nebude smlouvou určeno jinak, předána 4 x v papírové podobě, 2 x elektronicky na CD ve formátu *.pdf, 2 x elektronicky výkresová část na CD ve formátu *.dwg. Dokumentace musí být dodána tak, aby provozovatel mohl provádět komplexní provoz, údržbu, servis i případné budoucí zmněny vlastními odbornými silami s využitím této dokumentace. Dokumentace nesmí být provedena způsobem, kdy jsou v předchozí dokumentaci vyznačeny změny, ale musí to být dokumentace pouze skutečného stavu. Dokumentace musí být vypracována elektronicky ve stejných formátech jako dokumentace provedení stavby, nelze tedy např. pouze ručně vymazávat a překreslovat v původní dokumentaci	._x000D_
Dokumentace je vypracována dodavatelem technologie či stavební části a je předána provozovateli jako součást komplexní dodávky technologie či stavební části.</t>
  </si>
  <si>
    <t>730X205160</t>
  </si>
  <si>
    <t>9988741</t>
  </si>
  <si>
    <t>9988744</t>
  </si>
  <si>
    <t>005211091X</t>
  </si>
  <si>
    <t>005211092X</t>
  </si>
  <si>
    <t>Průběžný a závěrečný úklid</t>
  </si>
  <si>
    <t>730X205140</t>
  </si>
  <si>
    <t>0102 - D.1.2 - Vytápění</t>
  </si>
  <si>
    <t xml:space="preserve">    730 - Ústřední vytápění</t>
  </si>
  <si>
    <t xml:space="preserve">      D3 - KOTEL</t>
  </si>
  <si>
    <t xml:space="preserve">      D4 - AKUMULAČNÍ NÁDOBY, R+S</t>
  </si>
  <si>
    <t xml:space="preserve">      D5 - DOPLŇOVÁNÍ TOPNÉ VODY</t>
  </si>
  <si>
    <t xml:space="preserve">      D6 - ČERPADLA</t>
  </si>
  <si>
    <t xml:space="preserve">      D7 - TOPNÁ TĚLESA</t>
  </si>
  <si>
    <t xml:space="preserve">      D8 - MĚŘÍCÍ ZAŘÍZENÍ</t>
  </si>
  <si>
    <t xml:space="preserve">      D9 - ZABEZPEČOVACÍ ZAŘÍZENÍ A EXPANZNÍ ZAŘÍZENÍ</t>
  </si>
  <si>
    <t xml:space="preserve">      D10 - ARMATURY</t>
  </si>
  <si>
    <t xml:space="preserve">      D11 - POTRUBÍ</t>
  </si>
  <si>
    <t>612X202060</t>
  </si>
  <si>
    <t>D+M stavební vyspravení a začištění omítek včetně vrchní malby poškození stavbních konstrukcí po demontážích a instalci nového systému vytápění</t>
  </si>
  <si>
    <t>-2000186980</t>
  </si>
  <si>
    <t>Poznámka k položce:_x000D_
Např. nepoužívané rostupy, poškození po sejmutých závěsech topných těles, potrubních rozvodů, atd.</t>
  </si>
  <si>
    <t>612X202070</t>
  </si>
  <si>
    <t>D+M oprava omítky a provedení malb.</t>
  </si>
  <si>
    <t>1999353415</t>
  </si>
  <si>
    <t>Poznámka k položce:_x000D_
V místech za demotovanými tělesy a rozvody. V celém prostru strojovny vytápění v 1.PP.</t>
  </si>
  <si>
    <t>630X202040</t>
  </si>
  <si>
    <t>D+M betonování schodišťového stupně včetně okladu</t>
  </si>
  <si>
    <t>-715680120</t>
  </si>
  <si>
    <t>Poznámka k položce:_x000D_
Příprava místa betonáže, šalování, beton a pokládka betonu. V prostoru zázemí prodejny. Po osazení nového potrubního vedení.</t>
  </si>
  <si>
    <t>763X202020</t>
  </si>
  <si>
    <t>Opětovná montáž demontovaného a vyčištěného interiérového obkladu vedení potrubí</t>
  </si>
  <si>
    <t>-753122000</t>
  </si>
  <si>
    <t>Poznámka k položce:_x000D_
V prostoru výčepu a salonku.</t>
  </si>
  <si>
    <t>763X202030</t>
  </si>
  <si>
    <t>D+M stropního podhledu</t>
  </si>
  <si>
    <t>-34407890</t>
  </si>
  <si>
    <t>Poznámka k položce:_x000D_
V prostoru vstupu do výčepu. Instalace po osazení novýcch rozvodů</t>
  </si>
  <si>
    <t>763X202080</t>
  </si>
  <si>
    <t>D+M sádrokartonové obklady vedení potrubí a kabelů, včetně vrchní malby</t>
  </si>
  <si>
    <t>-155549789</t>
  </si>
  <si>
    <t>767X202010</t>
  </si>
  <si>
    <t>D+M Žárově zinkovaná ocelová podpěrná konstrukce pro tepelná čerpadla o rozměrech cca 5x0,6 m. Svařenec válcovaných čtvercových profilů s vrchním roštěm a spodními nohami pro upevnění do nosné střešní konstrukce. Nohy budou vybaveny přerušením tepelného mostu na úrovni tepelné izolace střechy. Rozměry a příprava pro upevnění budou upraveny dle skutečně dodaného tepelného čerpadla. Nohy budou upraveny tak, aby vrch konstrukce ležel 0,5 m nad střechou (omezení zanesení vrstvou sněhu). Konstrukce bude opatřena vrchním barevným nátěrem dle domluvy s investorem v koncepci barevného řešení celého objektu a instalovaných čerpadel.</t>
  </si>
  <si>
    <t>-706375208</t>
  </si>
  <si>
    <t>Poznámka k položce:_x000D_
S prostorovou rezervou pro další tepelné čerpadlo. Umístění čerpadel mimo plochu přilehlého okna budovy. Montáž bude prováděna a koordinována se zateplením střešní vrstvy a provedením vrchní střešní hydroizolace.</t>
  </si>
  <si>
    <t>781X202050</t>
  </si>
  <si>
    <t>D+M keramická dlažba schodišťového stupně</t>
  </si>
  <si>
    <t>685238293</t>
  </si>
  <si>
    <t>Poznámka k položce:_x000D_
Příprava místa pokládky, penetrace, dlažba ve schodném barevném a velikostním provedení jako je stávající,  lepidlo, spárovcí hmota, pokládka dlažby a spárování včetně soklu. V prostoru zázemí prodejny.</t>
  </si>
  <si>
    <t>763X201030</t>
  </si>
  <si>
    <t>Demontáž, vyčištění interiérového obkladu vedení potrubí</t>
  </si>
  <si>
    <t>1490436326</t>
  </si>
  <si>
    <t>Poznámka k položce:_x000D_
V prostoru výčepu a salonku. Připravit pro opětovnou montáž</t>
  </si>
  <si>
    <t>763X201040</t>
  </si>
  <si>
    <t>Demontáž stropního podhledu</t>
  </si>
  <si>
    <t>-791807854</t>
  </si>
  <si>
    <t>Poznámka k položce:_x000D_
V prostoru vstupu do výčepu.</t>
  </si>
  <si>
    <t>960X201050</t>
  </si>
  <si>
    <t>Vybourání schodišťového stupně včetně okladu</t>
  </si>
  <si>
    <t>-1209160555</t>
  </si>
  <si>
    <t>Poznámka k položce:_x000D_
V prostoru zázemí prodejny</t>
  </si>
  <si>
    <t>970X201010</t>
  </si>
  <si>
    <t>Demontáž a likvidace trubních rozvodů s příslušenstvím</t>
  </si>
  <si>
    <t>1292138901</t>
  </si>
  <si>
    <t>Poznámka k položce:_x000D_
rozsah cca 450 m</t>
  </si>
  <si>
    <t>970X201020</t>
  </si>
  <si>
    <t>Demontáž a likvidace topných těles včetně příslušenství</t>
  </si>
  <si>
    <t>1635125501</t>
  </si>
  <si>
    <t>Poznámka k položce:_x000D_
V prostoru přístavby a sálu se sanitárními prostory.</t>
  </si>
  <si>
    <t>730</t>
  </si>
  <si>
    <t>Ústřední vytápění</t>
  </si>
  <si>
    <t>D3</t>
  </si>
  <si>
    <t>KOTEL</t>
  </si>
  <si>
    <t>731X203010</t>
  </si>
  <si>
    <t>D+M Komplexní dodávka, montáž, seřízení, uvedení do provozu, atd. - typová sestava tepelného čerpadla vzduch voda, včetně regulace a veškerého dalšího příslušenství dle návodu a doporučení výrobce. Tepelné čerpadlo se skládá z venkovní části, umístěné na podpěrné konstrukci ploché střechy, od které je sveden potrubní rozvod primárního plynu a kondenzátu (tzv. chladivo, předpoklad R410A) do technické místnosti, kde je odděleno od běžné topné vody pomocí výměníku v tzv. hydromodulu. Součástí hydromodulu je mimo jiné umístěno zabezpečovací zařízení zdroje tepla (pojistný přetlak 250 kPa), elektronické cirkulační čerpadlo, regulace, atd. Venkovní část musí být upevněna na antivibračních podložkách. Čerpadlo musí být dodáno a namontováno dle typových, technikcých, rozměrových a hmotnostních požadavků a předpokladů celé projektové dokumentace. Dodávka a montáž musí být provedena dle návodu, požadavků a doporučení výrobce osobou prokazatelně proškolenou a prakticky zaučenou výrobcem tepelného čerpadla s prokazatelnou odbornou praxí a zkušeností s obdobnými montážemi. Čerpadla budou namontována na připravenou podpěrnou konstrukci</t>
  </si>
  <si>
    <t>1724984324</t>
  </si>
  <si>
    <t>Poznámka k položce:_x000D_
- tepelné čerpadlo vzduch-voda  výkon min. á 23 kW při A -15 °C a W +55 °C celkový výkon min. 69 kW  - topný faktor COP min. 3,65 při  A7/W35 a min. 2,37 při A2/W35  - 400 V, 50 Hz, max. 26A (na jedno čerpadlo) hluk max. 59 dB váha venkovní jednotky cca 150 kg C5 - teplota topné vody min. 55 °C při teplotě vzduchu -15 °C, min. 46 °C při -20 °C - energetická třída teplených čerpadel bude A++/A++ (pro nízkoteplotní - podlahové vytápění – 35°C/ středně teplotní otopnou soustavou – radiátory – 55 °C)  - zdroj bude dodán, vybaven a namontován včetně typové regulace kaskádového řízení a ovládání jednotlivých čerpadel dle výkonových požadavků nadřízeného systému MaR (propojení komunikační sběrnicí dle MaR) - zdroj bude dodán, vybaven a namontován včetně elektrického propojení venkovní a vnitřní jednotky tepelného čerpadla dle návodu výrobce (koordinovat s MaR a elektro) - ovládání a hlášení stavů nadřízené regulaci přes  – dle požadavků MaR (koordinovat s MaR)) - ostatní příslušenství a zařízení pro správnou a kompletní funkci čerpadel a příslušenství s vazbou na ostatní části strojovny a dalšího zařízení dle požadavků a doporučení výrobce</t>
  </si>
  <si>
    <t>731X203020</t>
  </si>
  <si>
    <t>D+M Upevnění venkovní jednotky tepelného čerpadla na nadstřešní podpěrnou konstrukci (koordinovat s výrobou a montáží podpěrné konstrukce dle typu dodaného tepelného čerpadla)</t>
  </si>
  <si>
    <t>2071474350</t>
  </si>
  <si>
    <t>731X203030</t>
  </si>
  <si>
    <t>D+M Vedení chladiva - primární propojovací sady potrubí chladiva (plynu a kondenzátu) včetně typové tepelné izolace, tvarovek, připjení, armatur, závěsů a dalšího příslušenství dle návodu, požadavků a doporučení výrobců v předpokládané dimenzi (nutno upřesnit dle dodaného typu tepelného čerpadla) pro stranu plynu O25,4 mma stranu kapaliny O49,52 mm v délce komplexní sestavy potubí a příslušenství</t>
  </si>
  <si>
    <t>1158780135</t>
  </si>
  <si>
    <t>731X203060</t>
  </si>
  <si>
    <t>D+M Elektrický kotel, výkon 30 kW. Možnost nadřazeného ovládání ve čtyřech výkonových stupních. Součástí kotle je mimo jiné zabezpečovací zařízení zdroje tepla (pojistný přetlak 250 kPa), elektronické cirkulační čerpadlo, regulace, atd. Kotel musí být dodán a namontován dle typových, technikcých, rozměrových a hmotnostních požadavků a předpokladů celé projektové dokumentace. Dodávka a montáž musí být provedena dle návodu, požadavků a doporučení výrobce osobou prokazatelně proškolenou a prakticky zaučenou výrobcem kotle s prokazatelnou odbornou praxí a zkušeností s obdobnými montážemi.</t>
  </si>
  <si>
    <t>147220927</t>
  </si>
  <si>
    <t>732X203040</t>
  </si>
  <si>
    <t>Propojení vedení chladiva, vyvakuování a napuštění systému chladivem, včetně dodávky chladiva</t>
  </si>
  <si>
    <t>190827540</t>
  </si>
  <si>
    <t>741X203050</t>
  </si>
  <si>
    <t>D+M Připojovací rozhraní, elektrické propojení, potřebné moduly (např. modul Wi-Fi)a adaptéry regulace (např. ModBus adaptér) a propojení na nadřízenou MaR (koordinovat s elektro a MaR) dle návodu, požadavů a doporučení výrobce. Kaskádové ovládaní tepelných čerpadel a elektrického kotle.</t>
  </si>
  <si>
    <t>1259931577</t>
  </si>
  <si>
    <t>D4</t>
  </si>
  <si>
    <t>AKUMULAČNÍ NÁDOBY, R+S</t>
  </si>
  <si>
    <t>732X204010</t>
  </si>
  <si>
    <t>D+M Akumulační nádoba pro topnou vodu o objemu min. 500 litrů, PN 6, svislá</t>
  </si>
  <si>
    <t>-1084419358</t>
  </si>
  <si>
    <t>Poznámka k položce:_x000D_
Pro akumulaci topné vody ve strojovně. Snímatelná typová tepelná izolace jako výlisek, splňující vyhl. č. 193/2007 sb. s omyvatelným typovým vrchním krytem. Jímky pro snímače a MaR. Včetně připojovacích šroubení, popř. přírub a těsnění. Integrovaný teploměr min. o 63 mm. Upevnění k podlaze - rektifikační podložky nebo podpěra. Max. průměr a výšku koordinovat s možností instalace otvory a v místě umístění. Včetně ostatního příslušenství dle návodu a doporučení výrobce.</t>
  </si>
  <si>
    <t>732X204020</t>
  </si>
  <si>
    <t>D+M ocelový kombinovaný rozdělovač a sběrač, modul 80 mm, délka cca 1600 mm. Potrubní vývody pro čtyři topné okruhy (8x potrubí 1") a pro připojení zdroje tepla (2x potrubí 6/4"). 2x návarky pro jímky teploměrů a 2x potrubí 1/2" pro vypouštění, nohy pro upevnění k podlaze, tepelná izolace. Včetně povrchové úpravy nátěrem (základní a vrhní nátěr), PN6, do 110 °C.</t>
  </si>
  <si>
    <t>168677714</t>
  </si>
  <si>
    <t>Poznámka k položce:_x000D_
Typová izolace mezi komorami a průchozímy hrdly. Vnější snímatelná typová PUR tepelná izolace celého R+S jako výlisek, splňující vyhl. č. 193/2007 Sb. s omyvatelným typovým vrchním krytem. Jímky pro teploměry, vypouštění. Včetně nosných konzol a včetně ostatního příslušenství dle návodu a doporučení výrobce.</t>
  </si>
  <si>
    <t>D5</t>
  </si>
  <si>
    <t>DOPLŇOVÁNÍ TOPNÉ VODY</t>
  </si>
  <si>
    <t>26</t>
  </si>
  <si>
    <t>722X205010</t>
  </si>
  <si>
    <t>D+M Systémový potrubní oddělovač, 1/2". Pro oddělení studené pitné vody od upravené topné vody. Dle DIN EN 1717, resp. Dle požadavku ČSN EN 1717 pro rizikovou třídu 4.</t>
  </si>
  <si>
    <t>-746948933</t>
  </si>
  <si>
    <t>Poznámka k položce:_x000D_
Na rozvodu pitné vody před doplňovací armaturou topné vody. Včetně šroubení. Potrubní oddělovač má vnitřní prostor rozdělen do tří komor. Rozdíl tlaků mezi jednotlivými komorami je přesně definován. Při zpětném sání klesne tlak na vstupní straně, pod hodnotu 14 kPa je riziko zpětného tlaku nebo zpětného nasání. Pokud rozdíl tlaku mezi vstupní a střední komorou poklesne na 14 kPa, přívod vody se uzavře, otevře se vypouštěcí ventil ve střední komoře a voda je z ní vypouštěna do atmosféry</t>
  </si>
  <si>
    <t>734X205020</t>
  </si>
  <si>
    <t>D+M Automatický dopuštěcí ventil 1/2". Obsahuje: redukční ventil, manometr, zpětný ventil, šroubení a filtr. regulační rozsah 0,3 až 4 bar, maximální průtok vody cca 1,8 m3/hod</t>
  </si>
  <si>
    <t>l</t>
  </si>
  <si>
    <t>40545266</t>
  </si>
  <si>
    <t>Poznámka k položce:_x000D_
Výstupní přetlak nastavit na 100 kPa. Udržuje stabilní hodnotu tlaku. Při poklesu tlaku v topném systému ventil automaticky otevře a doplní množství vody potřebné pro dosažení nastaveného tlaku.</t>
  </si>
  <si>
    <t>D6</t>
  </si>
  <si>
    <t>ČERPADLA</t>
  </si>
  <si>
    <t>732X206010</t>
  </si>
  <si>
    <t>D+M elektronické čerpadlo pro topnou vodu s vysokou účinností (EEI?0.21), návrhový průtok 1,3 m3/h při výtlaku min. 30 kPa, cca DN1", 230 V, PN6</t>
  </si>
  <si>
    <t>-75223832</t>
  </si>
  <si>
    <t>Poznámka k položce:_x000D_
Pracovní průtok a výtlak čerpadla je nutno upravit návrhem v dodavatelské prováděcí a dílenské dokumentaci s ohledem na tlakové ztráty a průtoky skutečně použitého potrubí, armatur, atd. Snímatelná typová tepelná izolace jako výlisek, splňující vyhl. č. 193/2007 sb. Včetně připojovacích šroubení, popř. přírub a těsnění.</t>
  </si>
  <si>
    <t>29</t>
  </si>
  <si>
    <t>732X206020</t>
  </si>
  <si>
    <t>D+M elektronické čerpadlo pro topnou vodu s vysokou účinností (EEI?0.21), návrhový průtok 0,7 m3/h při výtlaku min. 30 kPa, cca DN1", 230 V, PN6</t>
  </si>
  <si>
    <t>747033836</t>
  </si>
  <si>
    <t>732X206030</t>
  </si>
  <si>
    <t>D+M elektronické čerpadlo pro cirkulaci teplé vody s vysokou účinností (EEI?0.21), návrhový průtok 0,6 m3/h při výtlaku 30 kPa, cca DN25, 230 V, PN6</t>
  </si>
  <si>
    <t>-606718559</t>
  </si>
  <si>
    <t>D7</t>
  </si>
  <si>
    <t>TOPNÁ TĚLESA</t>
  </si>
  <si>
    <t>735X207010</t>
  </si>
  <si>
    <t>D+M Ocelové deskové těleso s s bočním připojením tzv. Klasik. Výkon min. 242 W při teplotě topné vody 75/65 °C a teplotě prostoru 20 °C. Předpokládaný typ 10 s výškou tělesa 600 a délkou 400 mm. Napojení ventilu a šroubení VK 1/2" pro připojení topného a vratného potrubí. Integrovaný ruční odvzdušňovací ventil. S bočními kryty a horní mřížkou.Výrobní parametry min. 90 °C a 0.6 MPa. Vrchní lak epoxypolyesterový nebo jiný stejně nebo více kvalitní v barvě RAL 9016.</t>
  </si>
  <si>
    <t>1615419069</t>
  </si>
  <si>
    <t>Poznámka k položce:_x000D_
Rozměry upřesnit dle výkonu tělesa podle podkladů výrobce a dále dispozičním možnostem umístění. Včetně veškerého příslušenství dle návodu a doporučení výrobce (systém upevnění ke stěně, …). Záruka na těsnost min. 5 roků.</t>
  </si>
  <si>
    <t>735X207020</t>
  </si>
  <si>
    <t>D+M Ocelové deskové těleso s s bočním připojením tzv. Klasik. Výkon min. 302 W při teplotě topné vody 75/65 °C a teplotě prostoru 20 °C. Předpokládaný typ 10 s výškou tělesa 600 a délkou 500 mm. Napojení ventilu a šroubení VK 1/2" pro připojení topného a vratného potrubí. Integrovaný ruční odvzdušňovací ventil. S bočními kryty a horní mřížkou.Výrobní parametry min. 90 °C a 0.6 MPa. Vrchní lak epoxypolyesterový nebo jiný stejně nebo více kvalitní v barvě RAL 9016.</t>
  </si>
  <si>
    <t>-1431139371</t>
  </si>
  <si>
    <t>735X207030</t>
  </si>
  <si>
    <t>D+M Ocelové deskové těleso s s bočním připojením tzv. Klasik. Výkon min. 362 W při teplotě topné vody 75/65 °C a teplotě prostoru 20 °C. Předpokládaný typ 10 s výškou tělesa 600 a délkou 600 mm. Napojení ventilu a šroubení VK 1/2" pro připojení topného a vratného potrubí. Integrovaný ruční odvzdušňovací ventil. S bočními kryty a horní mřížkou.Výrobní parametry min. 90 °C a 0.6 MPa. Vrchní lak epoxypolyesterový nebo jiný stejně nebo více kvalitní v barvě RAL 9016.</t>
  </si>
  <si>
    <t>-1903361153</t>
  </si>
  <si>
    <t>735X207040</t>
  </si>
  <si>
    <t>D+M Ocelové deskové těleso s s bočním připojením tzv. Klasik. Výkon min. 350 W při teplotě topné vody 75/65 °C a teplotě prostoru 20 °C. Předpokládaný typ 10 s výškou tělesa 900 a délkou 400 mm. Napojení ventilu a šroubení VK 1/2" pro připojení topného a vratného potrubí. Integrovaný ruční odvzdušňovací ventil. S bočními kryty a horní mřížkou.Výrobní parametry min. 90 °C a 0.6 MPa. Vrchní lak epoxypolyesterový nebo jiný stejně nebo více kvalitní v barvě RAL 9016.</t>
  </si>
  <si>
    <t>-821969762</t>
  </si>
  <si>
    <t>735X207050</t>
  </si>
  <si>
    <t>D+M Ocelové deskové těleso s s bočním připojením tzv. Klasik. Výkon min. 438 W při teplotě topné vody 75/65 °C a teplotě prostoru 20 °C. Předpokládaný typ 10 s výškou tělesa 900 a délkou 500 mm. Napojení ventilu a šroubení VK 1/2" pro připojení topného a vratného potrubí. Integrovaný ruční odvzdušňovací ventil. S bočními kryty a horní mřížkou.Výrobní parametry min. 90 °C a 0.6 MPa. Vrchní lak epoxypolyesterový nebo jiný stejně nebo více kvalitní v barvě RAL 9016.</t>
  </si>
  <si>
    <t>-2101840988</t>
  </si>
  <si>
    <t>36</t>
  </si>
  <si>
    <t>735X207060</t>
  </si>
  <si>
    <t>D+M Ocelové deskové těleso s s bočním připojením tzv. Klasik. Výkon min. 613 W při teplotě topné vody 75/65 °C a teplotě prostoru 20 °C. Předpokládaný typ 10 s výškou tělesa 900 a délkou 700 mm. Napojení ventilu a šroubení VK 1/2" pro připojení topného a vratného potrubí. Integrovaný ruční odvzdušňovací ventil. S bočními kryty a horní mřížkou.Výrobní parametry min. 90 °C a 0.6 MPa. Vrchní lak epoxypolyesterový nebo jiný stejně nebo více kvalitní v barvě RAL 9016.</t>
  </si>
  <si>
    <t>-1245611934</t>
  </si>
  <si>
    <t>735X207070</t>
  </si>
  <si>
    <t>D+M Ocelové deskové těleso s s bočním připojením tzv. Klasik. Výkon min. 601 W při teplotě topné vody 75/65 °C a teplotě prostoru 20 °C. Předpokládaný typ 11 s výškou tělesa 600 a délkou 600 mm. Napojení ventilu a šroubení VK 1/2" pro připojení topného a vratného potrubí. Integrovaný ruční odvzdušňovací ventil. S bočními kryty a horní mřížkou.Výrobní parametry min. 90 °C a 0.6 MPa. Vrchní lak epoxypolyesterový nebo jiný stejně nebo více kvalitní v barvě RAL 9016.</t>
  </si>
  <si>
    <t>453056866</t>
  </si>
  <si>
    <t>38</t>
  </si>
  <si>
    <t>735X207080</t>
  </si>
  <si>
    <t>D+M Ocelové deskové těleso s s bočním připojením tzv. Klasik. Výkon min. 373 W při teplotě topné vody 75/65 °C a teplotě prostoru 20 °C. Předpokládaný typ 21 s výškou tělesa 300 a délkou 500 mm. Napojení ventilu a šroubení VK 1/2" pro připojení topného a vratného potrubí. Integrovaný ruční odvzdušňovací ventil. S bočními kryty a horní mřížkou.Výrobní parametry min. 90 °C a 0.6 MPa. Vrchní lak epoxypolyesterový nebo jiný stejně nebo více kvalitní v barvě RAL 9016.</t>
  </si>
  <si>
    <t>1392622972</t>
  </si>
  <si>
    <t>39</t>
  </si>
  <si>
    <t>735X207090</t>
  </si>
  <si>
    <t>D+M Ocelové deskové těleso s s bočním připojením tzv. Klasik. Výkon min. 515 W při teplotě topné vody 75/65 °C a teplotě prostoru 20 °C. Předpokládaný typ 21 s výškou tělesa 600 a délkou 400 mm. Napojení ventilu a šroubení VK 1/2" pro připojení topného a vratného potrubí. Integrovaný ruční odvzdušňovací ventil. S bočními kryty a horní mřížkou.Výrobní parametry min. 90 °C a 0.6 MPa. Vrchní lak epoxypolyesterový nebo jiný stejně nebo více kvalitní v barvě RAL 9016.</t>
  </si>
  <si>
    <t>1243062997</t>
  </si>
  <si>
    <t>40</t>
  </si>
  <si>
    <t>735X207100</t>
  </si>
  <si>
    <t>D+M Ocelové deskové těleso s s bočním připojením tzv. Klasik. Výkon min. 644 W při teplotě topné vody 75/65 °C a teplotě prostoru 20 °C. Předpokládaný typ 21 s výškou tělesa 600 a délkou 500 mm. Napojení ventilu a šroubení VK 1/2" pro připojení topného a vratného potrubí. Integrovaný ruční odvzdušňovací ventil. S bočními kryty a horní mřížkou.Výrobní parametry min. 90 °C a 0.6 MPa. Vrchní lak epoxypolyesterový nebo jiný stejně nebo více kvalitní v barvě RAL 9016.</t>
  </si>
  <si>
    <t>-1081465349</t>
  </si>
  <si>
    <t>735X207110</t>
  </si>
  <si>
    <t>D+M Ocelové deskové těleso s s bočním připojením tzv. Klasik. Výkon min. 902 W při teplotě topné vody 75/65 °C a teplotě prostoru 20 °C. Předpokládaný typ 21 s výškou tělesa 600 a délkou 700 mm. Napojení ventilu a šroubení VK 1/2" pro připojení topného a vratného potrubí. Integrovaný ruční odvzdušňovací ventil. S bočními kryty a horní mřížkou.Výrobní parametry min. 90 °C a 0.6 MPa. Vrchní lak epoxypolyesterový nebo jiný stejně nebo více kvalitní v barvě RAL 9016.</t>
  </si>
  <si>
    <t>349898559</t>
  </si>
  <si>
    <t>735X207120</t>
  </si>
  <si>
    <t>D+M Ocelové deskové těleso s s bočním připojením tzv. Klasik. Výkon min. 1030 W při teplotě topné vody 75/65 °C a teplotě prostoru 20 °C. Předpokládaný typ 21 s výškou tělesa 600 a délkou 800 mm. Napojení ventilu a šroubení VK 1/2" pro připojení topného a vratného potrubí. Integrovaný ruční odvzdušňovací ventil. S bočními kryty a horní mřížkou.Výrobní parametry min. 90 °C a 0.6 MPa. Vrchní lak epoxypolyesterový nebo jiný stejně nebo více kvalitní v barvě RAL 9016.</t>
  </si>
  <si>
    <t>1091929678</t>
  </si>
  <si>
    <t>735X207130</t>
  </si>
  <si>
    <t>D+M Ocelové deskové těleso s s bočním připojením tzv. Klasik. Výkon min. 1803 W při teplotě topné vody 75/65 °C a teplotě prostoru 20 °C. Předpokládaný typ 21 s výškou tělesa 600 a délkou 1400 mm. Napojení ventilu a šroubení VK 1/2" pro připojení topného a vratného potrubí. Integrovaný ruční odvzdušňovací ventil. S bočními kryty a horní mřížkou.Výrobní parametry min. 90 °C a 0.6 MPa. Vrchní lak epoxypolyesterový nebo jiný stejně nebo více kvalitní v barvě RAL 9016.</t>
  </si>
  <si>
    <t>1507289835</t>
  </si>
  <si>
    <t>735X207140</t>
  </si>
  <si>
    <t>D+M Ocelové deskové těleso s s bočním připojením tzv. Klasik. Výkon min. 871 W při teplotě topné vody 75/65 °C a teplotě prostoru 20 °C. Předpokládaný typ 22 s výškou tělesa 500 a délkou 600 mm. Napojení ventilu a šroubení VK 1/2" pro připojení topného a vratného potrubí. Integrovaný ruční odvzdušňovací ventil. S bočními kryty a horní mřížkou.Výrobní parametry min. 90 °C a 0.6 MPa. Vrchní lak epoxypolyesterový nebo jiný stejně nebo více kvalitní v barvě RAL 9016.</t>
  </si>
  <si>
    <t>-284894129</t>
  </si>
  <si>
    <t>45</t>
  </si>
  <si>
    <t>735X207150</t>
  </si>
  <si>
    <t>D+M Ocelové deskové těleso s s bočním připojením tzv. Klasik. Výkon min. 1307 W při teplotě topné vody 75/65 °C a teplotě prostoru 20 °C. Předpokládaný typ 22 s výškou tělesa 500 a délkou 900 mm. Napojení ventilu a šroubení VK 1/2" pro připojení topného a vratného potrubí. Integrovaný ruční odvzdušňovací ventil. S bočními kryty a horní mřížkou.Výrobní parametry min. 90 °C a 0.6 MPa. Vrchní lak epoxypolyesterový nebo jiný stejně nebo více kvalitní v barvě RAL 9016.</t>
  </si>
  <si>
    <t>936737865</t>
  </si>
  <si>
    <t>735X207160</t>
  </si>
  <si>
    <t>D+M Ocelové deskové těleso s s bočním připojením tzv. Klasik. Výkon min. 1452 W při teplotě topné vody 75/65 °C a teplotě prostoru 20 °C. Předpokládaný typ 22 s výškou tělesa 500 a délkou 1000 mm. Napojení ventilu a šroubení VK 1/2" pro připojení topného a vratného potrubí. Integrovaný ruční odvzdušňovací ventil. S bočními kryty a horní mřížkou.Výrobní parametry min. 90 °C a 0.6 MPa. Vrchní lak epoxypolyesterový nebo jiný stejně nebo více kvalitní v barvě RAL 9016.</t>
  </si>
  <si>
    <t>-878339934</t>
  </si>
  <si>
    <t>47</t>
  </si>
  <si>
    <t>735X207170</t>
  </si>
  <si>
    <t>D+M Ocelové deskové těleso s s bočním připojením tzv. Klasik. Výkon min. 840 W při teplotě topné vody 75/65 °C a teplotě prostoru 20 °C. Předpokládaný typ 22 s výškou tělesa 600 a délkou 500 mm. Napojení ventilu a šroubení VK 1/2" pro připojení topného a vratného potrubí. Integrovaný ruční odvzdušňovací ventil. S bočními kryty a horní mřížkou.Výrobní parametry min. 90 °C a 0.6 MPa. Vrchní lak epoxypolyesterový nebo jiný stejně nebo více kvalitní v barvě RAL 9016.</t>
  </si>
  <si>
    <t>-1169349309</t>
  </si>
  <si>
    <t>48</t>
  </si>
  <si>
    <t>735X207180</t>
  </si>
  <si>
    <t>D+M Ocelové deskové těleso s s bočním připojením tzv. Klasik. Výkon min. 1007 W při teplotě topné vody 75/65 °C a teplotě prostoru 20 °C. Předpokládaný typ 22 s výškou tělesa 600 a délkou 600 mm. Napojení ventilu a šroubení VK 1/2" pro připojení topného a vratného potrubí. Integrovaný ruční odvzdušňovací ventil. S bočními kryty a horní mřížkou.Výrobní parametry min. 90 °C a 0.6 MPa. Vrchní lak epoxypolyesterový nebo jiný stejně nebo více kvalitní v barvě RAL 9016.</t>
  </si>
  <si>
    <t>1103483387</t>
  </si>
  <si>
    <t>49</t>
  </si>
  <si>
    <t>735X207190</t>
  </si>
  <si>
    <t>D+M Ocelové deskové těleso s s bočním připojením tzv. Klasik. Výkon min. 1175 W při teplotě topné vody 75/65 °C a teplotě prostoru 20 °C. Předpokládaný typ 22 s výškou tělesa 600 a délkou 700 mm. Napojení ventilu a šroubení VK 1/2" pro připojení topného a vratného potrubí. Integrovaný ruční odvzdušňovací ventil. S bočními kryty a horní mřížkou.Výrobní parametry min. 90 °C a 0.6 MPa. Vrchní lak epoxypolyesterový nebo jiný stejně nebo více kvalitní v barvě RAL 9016.</t>
  </si>
  <si>
    <t>-1285714720</t>
  </si>
  <si>
    <t>50</t>
  </si>
  <si>
    <t>735X207200</t>
  </si>
  <si>
    <t>D+M Ocelové deskové těleso s s bočním připojením tzv. Klasik. Výkon min. 1343 W při teplotě topné vody 75/65 °C a teplotě prostoru 20 °C. Předpokládaný typ 22 s výškou tělesa 600 a délkou 800 mm. Napojení ventilu a šroubení VK 1/2" pro připojení topného a vratného potrubí. Integrovaný ruční odvzdušňovací ventil. S bočními kryty a horní mřížkou.Výrobní parametry min. 90 °C a 0.6 MPa. Vrchní lak epoxypolyesterový nebo jiný stejně nebo více kvalitní v barvě RAL 9016.</t>
  </si>
  <si>
    <t>-2071784687</t>
  </si>
  <si>
    <t>51</t>
  </si>
  <si>
    <t>735X207210</t>
  </si>
  <si>
    <t>D+M Ocelové deskové těleso s s bočním připojením tzv. Klasik. Výkon min. 2015 W při teplotě topné vody 75/65 °C a teplotě prostoru 20 °C. Předpokládaný typ 22 s výškou tělesa 600 a délkou 1200 mm. Napojení ventilu a šroubení VK 1/2" pro připojení topného a vratného potrubí. Integrovaný ruční odvzdušňovací ventil. S bočními kryty a horní mřížkou.Výrobní parametry min. 90 °C a 0.6 MPa. Vrchní lak epoxypolyesterový nebo jiný stejně nebo více kvalitní v barvě RAL 9016.</t>
  </si>
  <si>
    <t>-1053785714</t>
  </si>
  <si>
    <t>52</t>
  </si>
  <si>
    <t>735X207220</t>
  </si>
  <si>
    <t>D+M Ocelové deskové těleso s s bočním připojením tzv. Klasik. Výkon min. 2351 W při teplotě topné vody 75/65 °C a teplotě prostoru 20 °C. Předpokládaný typ 22 s výškou tělesa 600 a délkou 1400 mm. Napojení ventilu a šroubení VK 1/2" pro připojení topného a vratného potrubí. Integrovaný ruční odvzdušňovací ventil. S bočními kryty a horní mřížkou.Výrobní parametry min. 90 °C a 0.6 MPa. Vrchní lak epoxypolyesterový nebo jiný stejně nebo více kvalitní v barvě RAL 9016.</t>
  </si>
  <si>
    <t>-1898386091</t>
  </si>
  <si>
    <t>53</t>
  </si>
  <si>
    <t>735X207230</t>
  </si>
  <si>
    <t>D+M Ocelové deskové těleso s s bočním připojením tzv. Klasik. Výkon min. 5037 W při teplotě topné vody 75/65 °C a teplotě prostoru 20 °C. Předpokládaný typ 22 s výškou tělesa 600 a délkou 3000 mm. Napojení ventilu a šroubení VK 1/2" pro připojení topného a vratného potrubí. Integrovaný ruční odvzdušňovací ventil. S bočními kryty a horní mřížkou.Výrobní parametry min. 90 °C a 0.6 MPa. Vrchní lak epoxypolyesterový nebo jiný stejně nebo více kvalitní v barvě RAL 9016.</t>
  </si>
  <si>
    <t>69575342</t>
  </si>
  <si>
    <t>54</t>
  </si>
  <si>
    <t>735X207240</t>
  </si>
  <si>
    <t>D+M Ocelové deskové těleso s s bočním připojením tzv. Klasik. Výkon min. 1388 W při teplotě topné vody 75/65 °C a teplotě prostoru 20 °C. Předpokládaný typ 22 s výškou tělesa 900 a délkou 600 mm. Napojení ventilu a šroubení VK 1/2" pro připojení topného a vratného potrubí. Integrovaný ruční odvzdušňovací ventil. S bočními kryty a horní mřížkou.Výrobní parametry min. 90 °C a 0.6 MPa. Vrchní lak epoxypolyesterový nebo jiný stejně nebo více kvalitní v barvě RAL 9016.</t>
  </si>
  <si>
    <t>-275823437</t>
  </si>
  <si>
    <t>55</t>
  </si>
  <si>
    <t>735X207250</t>
  </si>
  <si>
    <t>D+M Ocelové deskové těleso s s bočním připojením tzv. Klasik. Výkon min. 4163 W při teplotě topné vody 75/65 °C a teplotě prostoru 20 °C. Předpokládaný typ 22 s výškou tělesa 900 a délkou 1800 mm. Napojení ventilu a šroubení VK 1/2" pro připojení topného a vratného potrubí. Integrovaný ruční odvzdušňovací ventil. S bočními kryty a horní mřížkou.Výrobní parametry min. 90 °C a 0.6 MPa. Vrchní lak epoxypolyesterový nebo jiný stejně nebo více kvalitní v barvě RAL 9016.</t>
  </si>
  <si>
    <t>1155060831</t>
  </si>
  <si>
    <t>56</t>
  </si>
  <si>
    <t>735X207260</t>
  </si>
  <si>
    <t>D+M Ocelové deskové těleso s s bočním připojením tzv. Klasik. Výkon min. 962 W při teplotě topné vody 75/65 °C a teplotě prostoru 20 °C. Předpokládaný typ 33 s výškou tělesa 600 a délkou 400 mm. Napojení ventilu a šroubení VK 1/2" pro připojení topného a vratného potrubí. Integrovaný ruční odvzdušňovací ventil. S bočními kryty a horní mřížkou.Výrobní parametry min. 90 °C a 0.6 MPa. Vrchní lak epoxypolyesterový nebo jiný stejně nebo více kvalitní v barvě RAL 9016.</t>
  </si>
  <si>
    <t>730071150</t>
  </si>
  <si>
    <t>57</t>
  </si>
  <si>
    <t>735X207270</t>
  </si>
  <si>
    <t>D+M Ocelové deskové těleso s s bočním připojením tzv. Klasik. Výkon min. 1925 W při teplotě topné vody 75/65 °C a teplotě prostoru 20 °C. Předpokládaný typ 33 s výškou tělesa 600 a délkou 800 mm. Napojení ventilu a šroubení VK 1/2" pro připojení topného a vratného potrubí. Integrovaný ruční odvzdušňovací ventil. S bočními kryty a horní mřížkou.Výrobní parametry min. 90 °C a 0.6 MPa. Vrchní lak epoxypolyesterový nebo jiný stejně nebo více kvalitní v barvě RAL 9016.</t>
  </si>
  <si>
    <t>-1166347376</t>
  </si>
  <si>
    <t>58</t>
  </si>
  <si>
    <t>735X207280</t>
  </si>
  <si>
    <t>D+M Ocelové deskové těleso s s bočním připojením tzv. Klasik. Výkon min. 4331 W při teplotě topné vody 75/65 °C a teplotě prostoru 20 °C. Předpokládaný typ 33 s výškou tělesa 600 a délkou 1800 mm. Napojení ventilu a šroubení VK 1/2" pro připojení topného a vratného potrubí. Integrovaný ruční odvzdušňovací ventil. S bočními kryty a horní mřížkou.Výrobní parametry min. 90 °C a 0.6 MPa. Vrchní lak epoxypolyesterový nebo jiný stejně nebo více kvalitní v barvě RAL 9016.</t>
  </si>
  <si>
    <t>1861755848</t>
  </si>
  <si>
    <t>D8</t>
  </si>
  <si>
    <t>MĚŘÍCÍ ZAŘÍZENÍ</t>
  </si>
  <si>
    <t>59</t>
  </si>
  <si>
    <t>734X208010</t>
  </si>
  <si>
    <t>D+M Teploměr bimetalový ručičkový, min. o100mm, 0-120 °C + jímka + návarek</t>
  </si>
  <si>
    <t>-1305715648</t>
  </si>
  <si>
    <t>Poznámka k položce:_x000D_
Kovové nerezové pouzdro. Vyznačení provozních stavů. Na topné vodě</t>
  </si>
  <si>
    <t>60</t>
  </si>
  <si>
    <t>734X208020</t>
  </si>
  <si>
    <t>D+M návarek + jímka pro teploměrové čidlo MaR</t>
  </si>
  <si>
    <t>-1169728512</t>
  </si>
  <si>
    <t>Poznámka k položce:_x000D_
Pro snímač MaR. Dodávku koordinovat s MaR</t>
  </si>
  <si>
    <t>61</t>
  </si>
  <si>
    <t>734X208030</t>
  </si>
  <si>
    <t>D+M Manometr, min. o 100 mm, 0-600 kPa, manometrový kulový kohout zkušební, manometrová smyčka</t>
  </si>
  <si>
    <t>-1511099597</t>
  </si>
  <si>
    <t>Poznámka k položce:_x000D_
Kovové pouzdro. Vyznačení provozních stavů</t>
  </si>
  <si>
    <t>62</t>
  </si>
  <si>
    <t>734X208040</t>
  </si>
  <si>
    <t>1845290626</t>
  </si>
  <si>
    <t>Poznámka k položce:_x000D_
Kovové pouzdro. Určeno pro styk s pitnou vodou dle vyhl. č. 409/2005 Sb. Vyznačení provozních stavů</t>
  </si>
  <si>
    <t>63</t>
  </si>
  <si>
    <t>734X208050</t>
  </si>
  <si>
    <t>D+M Manometrový kulový kohout zkušební, manometrová smyčka</t>
  </si>
  <si>
    <t>497349074</t>
  </si>
  <si>
    <t>Poznámka k položce:_x000D_
Pro snímač MaR. Dodávku koordinovat s MaR.</t>
  </si>
  <si>
    <t>64</t>
  </si>
  <si>
    <t>734X208060</t>
  </si>
  <si>
    <t>D+M Ultrazvukový měřič tepla (kompletní typová sestava - počítadlo, párované teploměry, ultrazvukový průtokoměr, uzávěry, atd.), Qp=2,5, DN25, kv=cca 6,2, bez síťového napájení, datová jednotka s připojením k M-bus síti nebo přímým propojením na skutečně použitým systémem MaR</t>
  </si>
  <si>
    <t>-6733669</t>
  </si>
  <si>
    <t>Poznámka k položce:_x000D_
Stanovené měřidlo dle zákona č. 505/1990 Sb., § 3. Včetně připojovacích šroubení, popř. přírub a těsnění. Metrologické ověření. Montáž oprávněnou firmou, která má metrologickou registraci dle zákona č. 505/90 Sb., § 19. Třída přesnosti měření max. třída 2 dle EN 1434 nebo lepší. Možnost automatického ukládání naměřených měsíčních odečtů. Životností baterie min. 6 roků, s velmi krátkým měřicím cyklem měřeni teplot i průtoku a odečítáním M-bus. Včetně ostatního příslušenství dle návodu a doporučení výrobce. Kv a Qp je možné měnit dle hydraulického výpočtu topného systému provedeného dodavatelem.</t>
  </si>
  <si>
    <t>D9</t>
  </si>
  <si>
    <t>ZABEZPEČOVACÍ ZAŘÍZENÍ A EXPANZNÍ ZAŘÍZENÍ</t>
  </si>
  <si>
    <t>732X209010</t>
  </si>
  <si>
    <t>D+M Tlaková expanzní nádoba s membránou nebo vakem pro uzavřené systémy vytápění s objemem min. 140 litrů, min. 250 kPa, pro topný systém, plnící přetlak 100 kPa</t>
  </si>
  <si>
    <t>-1713493707</t>
  </si>
  <si>
    <t>Poznámka k položce:_x000D_
Na topné vodě ve strojovně. Schválení v souladu se směrnicí EU pro tlaková zařízení 97/23/EG. NV č. 26/2003 Sb. Včetně upevnění k podlaze, Včetně ostatního příslušenství dle návodu a doporučení výrobce a dle požadavků legislativy pro tlakové nádoby.</t>
  </si>
  <si>
    <t>66</t>
  </si>
  <si>
    <t>734X209020</t>
  </si>
  <si>
    <t>D+M Typový ventil pro napojení expanzních nádob se zajištěním v otevřené poloze pro uzavírání a vypouštění, kontrolu, údržbu a případně výměnu membránových expanzních nádob, 1“</t>
  </si>
  <si>
    <t>-730710517</t>
  </si>
  <si>
    <t>Poznámka k položce:_x000D_
Před expanzní nádobu topného systému. Dle DIN EN 12828: Všechny expanzní nádoby musí mít možnost vyprázdnění vodního prostoru. Proto musí být mezi nádobou a soustavou instalovány uzavírací armatury se zajištěním v otevřené poloze s integrovaným vypouštěním.</t>
  </si>
  <si>
    <t>69</t>
  </si>
  <si>
    <t>734X209050</t>
  </si>
  <si>
    <t>D+M Membránový pojistný ventil topné vody, ?w=0.58, So=177 mm2, přetlak 250 kPa, 3/4" - 1“, včetně připojovacího potrubí</t>
  </si>
  <si>
    <t>877836599</t>
  </si>
  <si>
    <t>Poznámka k položce:_x000D_
U expanzní nádoby topného systému. Návrh pojistného ventilu pro případné jiné charakteristické parametry, je nutno doložit v dalším stupni dokumentace dle skutečně použitého pojistného ventilu. Pojistný ventil musí splňovat požadavky ČSN 134309 a pro montáž se použije přiměřeně ČSN 133060-3. Pojistný ventil musí být dodán společně s protokolem o zkouškách dle přílohy C1, ČSN 134309-2, osvědčením o pojistném ventilu dle přílohy C2, ČSN 134309-2 a ostatní dokumentací dle výrobce. Přepad z pojišťovacího ventilu bude vždy zaveden do kanalizačního potrubí přes „trychtýř“, výstupní potrubí PV tedy v žádném případě nebude přímo propojeno s kanalizačním potrubím!!!</t>
  </si>
  <si>
    <t>D10</t>
  </si>
  <si>
    <t>ARMATURY</t>
  </si>
  <si>
    <t>70</t>
  </si>
  <si>
    <t>734X210010</t>
  </si>
  <si>
    <t>D+M Třícestný směšovací ventil, cca 3/4", kv=6,3, s regulačním rozsahem (poměrem) min. 1:50, netěsnost min. třída IV. dle ČSN EN 1349, resp. ČSN EN 60534-4 s ekviprocentní nebo jinou obdobnou charakteristikou + Servpohon s typovým připojení k ventilu a odpovídajícími silami pro daný typ ventilu a jeho provozní podmínky s elektrickým napájením a ovládáním dle koordinace s MaR</t>
  </si>
  <si>
    <t>-1327616394</t>
  </si>
  <si>
    <t>Poznámka k položce:_x000D_
Dodáno jako typová sestava s výrobcem anstavenými krajními polohami zvihu kuželky. Včetně šroubení nebo protipřírub. Včetně ostatního příslušenství dle návodu a doporučení výrobce.</t>
  </si>
  <si>
    <t>734X210020</t>
  </si>
  <si>
    <t>D+M Třícestný směšovací ventil, cca 1/2", kv=2,5, s regulačním rozsahem (poměrem) min. 1:50, netěsnost min. třída IV. dle ČSN EN 1349, resp. ČSN EN 60534-4 s ekviprocentní nebo jinou obdobnou charakteristikou + Servpohon s typovým připojení k ventilu a odpovídajícími silami pro daný typ ventilu a jeho provozní podmínky s elektrickým napájením a ovládáním dle koordinace s MaR</t>
  </si>
  <si>
    <t>-72404520</t>
  </si>
  <si>
    <t>734X210030</t>
  </si>
  <si>
    <t>D+M Termostatický ventil, rohové provedení, 1/2", PN 10, povrch niklovaný. Předpokládaný plynole nastavitelný regulační rozsah kv = 0,05 až 0,67</t>
  </si>
  <si>
    <t>-779273704</t>
  </si>
  <si>
    <t>Poznámka k položce:_x000D_
Kv je možné měnit dle hydraulického výpočtu topného systému provedeného dodavatelem. Na všechna topná tělesa s bočním připojením a podlahové konvektory.</t>
  </si>
  <si>
    <t>734X210040</t>
  </si>
  <si>
    <t>D+M Regulační šroubení pro otopná tělesa, rohové provedení, 1/2", PN 10, povrch niklovaný. Předpokládaný plynule nastavitelný regulační rozsah kv = 0,09 až 1,3</t>
  </si>
  <si>
    <t>48033787</t>
  </si>
  <si>
    <t>734X210050</t>
  </si>
  <si>
    <t>D+M Termostatická hlavice pro veřejné prostory - umožnění aretace max. a min. teploty volitelnou pouze povolanou osobou speciálním nástrojem, zvýšené zabezpečení proti odcizení, zvýšená odolnost proti poškození (obdobně jako dle TL4520-0014 pro Bundeswehr), rozsah nastavení min v rozmezí od 6 °C do 27 °C</t>
  </si>
  <si>
    <t>-844604843</t>
  </si>
  <si>
    <t>Poznámka k položce:_x000D_
Pro všechna topná tělesa. Předběžná aretace nastavení na teploty uvedené ve výkresové části. Osazení na všechna topná tělesa. Včetně speciálního klíče pro možnost sejmutí a změny nastavení hlavice.</t>
  </si>
  <si>
    <t>734X210060</t>
  </si>
  <si>
    <t>D+M Plnoprůtokový kulový kohout s koulí proti usazování nečistot na funkční ploše koule při zavřeném stavu, závitový, 6/4" s pákou</t>
  </si>
  <si>
    <t>-40543577</t>
  </si>
  <si>
    <t>Poznámka k položce:_x000D_
Na rozvodu topné a vratné vody. Dimenzi armatury je možno upravit návrhem v dodavatelské prováděcí a dílenské dokumentaci s ohledem na tlakové ztráty a průtoky a především skutečně použité zařízení jako např. spotřebiče, další armatury, čerpadla, atd.</t>
  </si>
  <si>
    <t>734X210070</t>
  </si>
  <si>
    <t>D+M Plnoprůtokový kulový kohout s koulí proti usazování nečistot na funkční ploše koule při zavřeném stavu, závitový, 1"</t>
  </si>
  <si>
    <t>-881232941</t>
  </si>
  <si>
    <t>734X210080</t>
  </si>
  <si>
    <t>D+M Plnoprůtokový kulový kohout s koulí proti usazování nečistot na funkční ploše koule při zavřeném stavu, závitový, 1/2"</t>
  </si>
  <si>
    <t>-675871543</t>
  </si>
  <si>
    <t>Poznámka k položce:_x000D_
Na studené vodě. Určeno pro styk s pitnou vodou dle vyhl. č. 409/2005 Sb.</t>
  </si>
  <si>
    <t>78</t>
  </si>
  <si>
    <t>734X210090</t>
  </si>
  <si>
    <t>D+M Vypouštěcí kulový kohout s hadicovou vývodkou a zátkou 1/2"</t>
  </si>
  <si>
    <t>1693312082</t>
  </si>
  <si>
    <t>Poznámka k položce:_x000D_
Na nejnižší místa topného systému. Včetně návarku při napojení na potrubní rozvody.</t>
  </si>
  <si>
    <t>79</t>
  </si>
  <si>
    <t>734X210100</t>
  </si>
  <si>
    <t>D+M Vypouštěcí kulový kohout s hadicovou vývodkou a zátkou 1"</t>
  </si>
  <si>
    <t>383030765</t>
  </si>
  <si>
    <t>Poznámka k položce:_x000D_
Na akumulační nádobě</t>
  </si>
  <si>
    <t>734X210110</t>
  </si>
  <si>
    <t>D+M Automatický odvzdušňovací ventil 1/2“, PN10, s uzávěrem + návarek</t>
  </si>
  <si>
    <t>111275259</t>
  </si>
  <si>
    <t>Poznámka k položce:_x000D_
Na všechna nejvyšší místa topného systému. Pro automatické účinné a trvalé odstraňování plynů z topné soustavy. Na nejvyšší místa soustavy. Velká komora pro shromažďování plynů, plovákový systém, systém nesmí připustit, aby se unášené nečistoty dostaly k samotné odvzdušňovací části ventilu. Možnost čištění za provozu.</t>
  </si>
  <si>
    <t>734X210120</t>
  </si>
  <si>
    <t>D+M filtr topné vody, nerezové sítko, 6/4", kv min. = 24.5, včetně příslušenství</t>
  </si>
  <si>
    <t>-1425618928</t>
  </si>
  <si>
    <t>Poznámka k položce:_x000D_
Na rozvodu topné vody. Včetně šroubení, těsnění atd. Dimenzi filtru je možno upravit návrhem v dodavatelské prováděcí a dílenské dokumentaci s ohledem na tlakové ztráty a průtoky a především skutečně použité zařízení jako např. tepelná čerpadla, armatury, čerpadla, atd.</t>
  </si>
  <si>
    <t>82</t>
  </si>
  <si>
    <t>734X210130</t>
  </si>
  <si>
    <t>D+M Zpětná klapka s pružinou, 1", kv=min. 10.5</t>
  </si>
  <si>
    <t>-1149552313</t>
  </si>
  <si>
    <t>Poznámka k položce:_x000D_
Na topné vodě. S nerezovou pružinou.</t>
  </si>
  <si>
    <t>734X210140</t>
  </si>
  <si>
    <t>D+M Vyvažovací ventil závitový s možností měření průtoku, 1", kv=8.7 s možností aretace nastavení</t>
  </si>
  <si>
    <t>-1103100592</t>
  </si>
  <si>
    <t>Poznámka k položce:_x000D_
Pro přesné hydronické vyvažování s možností měření průtoků, tlaků a teploty a s vypouštěním. Nastavení s aretací, možnost uzavření. Dimenzi ventilu je možno upravit návrhem v dodavatelské prováděcí a dílenské dokumentaci s ohledem na tlakové ztráty a průtoky a především skutečně použité zařízení jako armatury, čerpadla, atd.</t>
  </si>
  <si>
    <t>D11</t>
  </si>
  <si>
    <t>POTRUBÍ</t>
  </si>
  <si>
    <t>84</t>
  </si>
  <si>
    <t>733X211010</t>
  </si>
  <si>
    <t>D+M Nerezové potrubí 18x1 mm, včetně spojovacích prvků, tvarovek a příslušenství + Izolace tepelná pro potrubí, tloušťka izolační vrstvy min. 9 mm</t>
  </si>
  <si>
    <t>-553076100</t>
  </si>
  <si>
    <t>Poznámka k položce:_x000D_
Potrubí studené vodypro doplňování. Komplexní lisovaný systém z vysoce kvalitní nerezové oceli 1.4401 nebo 1.4521. Určeno pro styk s pitnou vodou dle vyhl. č. 409/2005 Sb. Nerezovou ocel musí být možné podrobovat chemické a tepelné dezinfekci. Materiál musí být odolný vůči korozi, stálý při působení agresivních látek a v žádném případě nesmí uvolňovat do pitné vody těžké kovy. Vnitřní povrch musí být hladký, aby napomáhal vyhnout se usazeninám a eventuálnímu růstu bakterií Legionella a vytváření biofilmů. Izolace s omyvatelným povrchem a vysokou odolností proti difuzi vodní páry - zabránění kondenzace vodních par po celé délce potrubí a příslušenství.</t>
  </si>
  <si>
    <t>85</t>
  </si>
  <si>
    <t>733X211020</t>
  </si>
  <si>
    <t>D+M ocelové trubky závitové ČSN 425710, 6/4", včetně spojovacích prvků, tvarovek a příslušenství + Izolace tepelná pro potrubí, tloušťka izolační vrstvy min. 50 mm</t>
  </si>
  <si>
    <t>1009002523</t>
  </si>
  <si>
    <t>Poznámka k položce:_x000D_
Pro rozvody topné vody. Komplexní svařovaný systém trasy potrubních rozvodů. Izolace tepelná dle vyhl. 193/2007 Sb. např. s minerální plstí a kašírovaným hliníkovým povrchem, včetně montážního příslušenství a doplňků, ?max.=0,045 W*m-1*K-1 při 50 °C</t>
  </si>
  <si>
    <t>733X211030</t>
  </si>
  <si>
    <t>D+M ocelové trubky závitové ČSN 425710, 1", včetně spojovacích prvků, tvarovek a příslušenství + Izolace tepelná pro potrubí, tloušťka izolační vrstvy min. 30 mm</t>
  </si>
  <si>
    <t>-1670248279</t>
  </si>
  <si>
    <t>733X211040</t>
  </si>
  <si>
    <t>D+M ocelové trubky závitové ČSN 425710, 3/4", včetně spojovacích prvků, tvarovek a příslušenství + Izolace tepelná pro potrubí, tloušťka izolační vrstvy min. 25 mm</t>
  </si>
  <si>
    <t>28356849</t>
  </si>
  <si>
    <t>Poznámka k položce:_x000D_
Rozvody topné vody. Komplexní svařovaný systém trasy potrubních rozvodů. Izolace tepelná dle vyhl. 193/2007 Sb. např. s minerální plstí a kašírovaným hliníkovým povrchem, včetně montážního příslušenství a doplňků, ?max.=0,045 W*m-1*K-1 při 50 °C</t>
  </si>
  <si>
    <t>733X211050</t>
  </si>
  <si>
    <t>D+M ocelové trubky závitové ČSN 425710, 1/2", včetně spojovacích prvků, tvarovek a příslušenství + Izolace tepelná pro potrubí, tloušťka izolační vrstvy min. 25 mm</t>
  </si>
  <si>
    <t>523120478</t>
  </si>
  <si>
    <t>733X211060</t>
  </si>
  <si>
    <t>D+M Rozvod z trubek z uhlíkové oceli vně pozinkované 15x1.2 mm spojovacích prvků, tvarovek a příslušenství + Izolace tepelná pro potrubí, tloušťka izolační vrstvy min. 25 mm</t>
  </si>
  <si>
    <t>-77738739</t>
  </si>
  <si>
    <t>Poznámka k položce:_x000D_
Pro rozvody topné vody. Komplexní lisovaný systém. Izolace tepelná dle vyhl. 193/2007 Sb. např. s minerální plstí a kašírovaným hliníkovým povrchem, včetně montážního příslušenství a doplňků, ?max.=0,045 W*m-1*K-1 při 50 °C po celé délce potrubí a příslušenství.</t>
  </si>
  <si>
    <t>733X211070</t>
  </si>
  <si>
    <t>D+M Rozvod z trubek z uhlíkové oceli vně pozinkované 18x1.2 mm spojovacích prvků, tvarovek a příslušenství + Izolace tepelná pro potrubí, tloušťka izolační vrstvy min. 25 mm</t>
  </si>
  <si>
    <t>1633952176</t>
  </si>
  <si>
    <t>91</t>
  </si>
  <si>
    <t>733X211080</t>
  </si>
  <si>
    <t>D+M Rozvod z trubek z uhlíkové oceli vně pozinkované 22x1.5 mm spojovacích prvků, tvarovek a příslušenství + Izolace tepelná pro potrubí, tloušťka izolační vrstvy min. 25 mm</t>
  </si>
  <si>
    <t>1444797210</t>
  </si>
  <si>
    <t>92</t>
  </si>
  <si>
    <t>733X211090</t>
  </si>
  <si>
    <t>D+M Rozvod z trubek z uhlíkové oceli vně pozinkované 28x1.5 mm spojovacích prvků, tvarovek a příslušenství + Izolace tepelná pro potrubí, tloušťka izolační vrstvy min. 30 mm</t>
  </si>
  <si>
    <t>-865884718</t>
  </si>
  <si>
    <t>733X211100</t>
  </si>
  <si>
    <t>D+M Rozvod z trubek z uhlíkové oceli vně pozinkované 35x1.5 mm spojovacích prvků, tvarovek a příslušenství + Izolace tepelná pro potrubí, tloušťka izolační vrstvy min. 40 mm</t>
  </si>
  <si>
    <t>2027424278</t>
  </si>
  <si>
    <t>733X211110</t>
  </si>
  <si>
    <t>D+M Závěsy, profilové konzole, objímky, atd. pro ocelové potrubí DN 32</t>
  </si>
  <si>
    <t>1233345141</t>
  </si>
  <si>
    <t>Poznámka k položce:_x000D_
Komplexní upevňovací systém pro potrubí a příslušenství dle potřeb montáže s respektováním dilatačních potřeb délkové kompenzace potrubí.</t>
  </si>
  <si>
    <t>733X211120</t>
  </si>
  <si>
    <t>D+M Závěsy, profilové konzole, objímky, atd. pro ocelové potrubí do DN25</t>
  </si>
  <si>
    <t>2040880736</t>
  </si>
  <si>
    <t>96</t>
  </si>
  <si>
    <t>733X211130</t>
  </si>
  <si>
    <t>D+M Kompletní provedení základního a dvojvrstvého vrchního nátěru ocelového potrubí s příslušenstvím na ploše</t>
  </si>
  <si>
    <t>256203718</t>
  </si>
  <si>
    <t>Poznámka k položce:_x000D_
Min. základní a dvojnásobný vrhní nátěr, včetně přípravy podkladu - vše dle návodu výrobce barvy. Teplota natíraného povrchu až 70 °C!!!</t>
  </si>
  <si>
    <t>733X211140</t>
  </si>
  <si>
    <t>D+M Nekorodující sběrná nádoba o objemu min. 4 litry.</t>
  </si>
  <si>
    <t>-898853373</t>
  </si>
  <si>
    <t>Poznámka k položce:_x000D_
Odvod přepadůod pojišťovacího ventilu a potrubního oddělovače.</t>
  </si>
  <si>
    <t>98</t>
  </si>
  <si>
    <t>733X211150</t>
  </si>
  <si>
    <t>D+M pancéřová hadice 1/2", l=150 mm, opletení z nerezové oceli</t>
  </si>
  <si>
    <t>-1138922321</t>
  </si>
  <si>
    <t>Poznámka k položce:_x000D_
Ochrana potrubních rozvodů při prostupu stavebními konstrukcemi a dilatačními spárami. Osazovat v koordinaci se stavbou.</t>
  </si>
  <si>
    <t>733X211160</t>
  </si>
  <si>
    <t>D+M ocelová chránička pro prostupy potrubí nosnými stěnami a dilatačními spárami, l= do 600 mm, do DN 40</t>
  </si>
  <si>
    <t>-1863589201</t>
  </si>
  <si>
    <t>733X211170</t>
  </si>
  <si>
    <t>D+M žárově zinkovaná ocelová nebo obdobná chránička pro prostup svazků potrubí chladiva a kabelů tepelného čerpadla obvodovou stěnou l= cca 600 mm, do DN 80 s přerušením tepelného mostu, barevným řešením venkovní části dle fasády objektu. Venkovní dlouhodobě trvalé (po dobu životnosti tepelných čerpadel) vodotěsné utěsnění.</t>
  </si>
  <si>
    <t>1043435689</t>
  </si>
  <si>
    <t>Poznámka k položce:_x000D_
Ochrana potrubních rozvodů při prostupuobvodovou stěnou nad střechu sálui. Osazovat v koordinaci se stavbou.</t>
  </si>
  <si>
    <t>101</t>
  </si>
  <si>
    <t>733X211180</t>
  </si>
  <si>
    <t>D+M Požární ucpávka nebo typové požární utěsnění potrubí do DN 40</t>
  </si>
  <si>
    <t>-1831355050</t>
  </si>
  <si>
    <t>Poznámka k položce:_x000D_
Hlavní páteřní vedení topné a vratné vody. Včetně označení u prostupů a výkresy umístění. Provedení dle návodu výrobce zvolené ucpávky nebo těsnění. Musí umožňovat dilataci - posuv potrubí</t>
  </si>
  <si>
    <t>722X201070</t>
  </si>
  <si>
    <t>Vyhledání vedení studené vody ve stavebních konstrukcích</t>
  </si>
  <si>
    <t>1043253669</t>
  </si>
  <si>
    <t>Poznámka k položce:_x000D_
Včetně provádění potřebných sond. Především v oblasti předpokládaného přívodu studené vody k umyvadlu v garáži 1.PP.</t>
  </si>
  <si>
    <t>741X201060</t>
  </si>
  <si>
    <t>Vyhledání kabelových vedení ve stěnách v místech prostupů a přizpůsobení vedení nebo prostupů zjištěnému stavu</t>
  </si>
  <si>
    <t>-1518552210</t>
  </si>
  <si>
    <t>Poznámka k položce:_x000D_
Včetně provádění potřebných sond. Především v prostoru strojovny a garáže 1.PP.</t>
  </si>
  <si>
    <t>731X203070</t>
  </si>
  <si>
    <t>Odborné seřízení tepelných čerpadel a uvedení do provozu</t>
  </si>
  <si>
    <t>116594023</t>
  </si>
  <si>
    <t>Poznámka k položce:_x000D_
Odborný pracovník - servisní technik výrobce tepelných čerpadel</t>
  </si>
  <si>
    <t>731X203080</t>
  </si>
  <si>
    <t>Odborné seřízení elektrického kotle a uvedení do provozu</t>
  </si>
  <si>
    <t>2027639501</t>
  </si>
  <si>
    <t>Poznámka k položce:_x000D_
Odborný pracovník - servisní technik výrobce kotlů</t>
  </si>
  <si>
    <t>732X209030</t>
  </si>
  <si>
    <t>Seřízení plnícího tlaku v expanzních nádobách</t>
  </si>
  <si>
    <t>933636386</t>
  </si>
  <si>
    <t>Poznámka k položce:_x000D_
Návod výrobce expanzní nádoby. ČSN 060830</t>
  </si>
  <si>
    <t>732X209040</t>
  </si>
  <si>
    <t>Vypracování revizních zpráv tlakových nádob včetně zprávy a revizní knihy nádob</t>
  </si>
  <si>
    <t>-1294161491</t>
  </si>
  <si>
    <t>Poznámka k položce:_x000D_
vyhl. č. 18/1979 Sb.</t>
  </si>
  <si>
    <t>106</t>
  </si>
  <si>
    <t>731X299050</t>
  </si>
  <si>
    <t>Napuštění a vypuštění topné soustavy - propláchnutí pitnou vodou</t>
  </si>
  <si>
    <t>-1957851453</t>
  </si>
  <si>
    <t>Poznámka k položce:_x000D_
Opakované, včetně spotřeby vody, čl. 8.1. ČSN 06 0310. Propláchnutí bude zaznamenáno do stavebního deníku a k jeho provedení bude vyzván investor pro kontrolu provedení.</t>
  </si>
  <si>
    <t>107</t>
  </si>
  <si>
    <t>731X299060</t>
  </si>
  <si>
    <t>Konečné napuštění topné soustavy - upravená topná voda</t>
  </si>
  <si>
    <t>-239436787</t>
  </si>
  <si>
    <t>Poznámka k položce:_x000D_
Včetně spotřeby a použití chemikálií.</t>
  </si>
  <si>
    <t>108</t>
  </si>
  <si>
    <t>731X299070</t>
  </si>
  <si>
    <t>Proplach, čištění a desinfekce vodovodního systému u ohřívače teplé vody vč. protokolu prov. zkouškách a prohlídkách</t>
  </si>
  <si>
    <t>1309480488</t>
  </si>
  <si>
    <t>Poznámka k položce:_x000D_
Včetně všeho potřebného příslušenství, spotřeby vody, desinfekčních prostředků apod., v souladu  s §4, vyhl. č. 252/2004 Sb.  Propláchnutí bude zaznamenáno do stavebního deníku a k jeho provedení bude vyzván investor pro kontrolu provedení.</t>
  </si>
  <si>
    <t>731X299080</t>
  </si>
  <si>
    <t>-823191488</t>
  </si>
  <si>
    <t>Poznámka k položce:_x000D_
Před předáním. Dle kap. 9, ČSN 060830. Vyhotovení zápisu s popisem postupu zprovoznění, výsledků seřízení, výsledků zkoušek, atd. Zařízení musí být před předáním bez závad. Postup musí být předem odsouhlasem s investorem, který musí být k provádění přizván.</t>
  </si>
  <si>
    <t>731X299090</t>
  </si>
  <si>
    <t>1106253294</t>
  </si>
  <si>
    <t>Poznámka k položce:_x000D_
veškeré činnosti nutné pro uvedení dokončeného díla do provozního stavu včetně deklarace provozních parametrů investorovi</t>
  </si>
  <si>
    <t>731X299100</t>
  </si>
  <si>
    <t>Topné zkoušky</t>
  </si>
  <si>
    <t>1003107392</t>
  </si>
  <si>
    <t>Poznámka k položce:_x000D_
čl. 8, ČSN 06 0310, topný systém v topném období 72 hodin. Vyhotovení zápisu s popisem postupu zkoušky, výsledků zkoušek, atd. Zařízení musí být před předáním bez závad. Postup musí být předem odsouhlasem s investorem, který musí být k provádění zkoušky přizván. Topná zkouška může být provedena pouze v průběhu topného období. Pokud bude stavba dokončována mimo topné období, bude před předáním provedena zkouška dle odběrových možností topného systému a zkouška se bude plně opakovat v nejbližším možném termínu, kdy budou pro provedení zkoušky vhodné klimatické podmínky.</t>
  </si>
  <si>
    <t>731X299110</t>
  </si>
  <si>
    <t>Seřízení průtoků topné vody včetně vystavení protokolu</t>
  </si>
  <si>
    <t>-685675183</t>
  </si>
  <si>
    <t>Poznámka k položce:_x000D_
Kompletní hydraulické vyregulování dle §7 (6), vyhl. 193/2007 sb. U všech ručních regulačních armatur bude umístěn trvalý odolný štítek s popisem hodnoty nastavení regulace.</t>
  </si>
  <si>
    <t>731X299120</t>
  </si>
  <si>
    <t>1700606200</t>
  </si>
  <si>
    <t>Poznámka k položce:_x000D_
Zaučení obsluhy mimo jiné dle vyhl. č. 91/1993 Sb, návodů výrobců, ČSN 070703, ČSN 06 0310, ČSN EN 12171, atd. tak, aby obsluha měla celkové technické a funkční informace o zařízení vytápění a uměla jej obsluhovat a reagovat na možné problémy a závady. O zaučení musí být mezi stranami sepsán protokol s obsahem bodů zaučení</t>
  </si>
  <si>
    <t>731X299130</t>
  </si>
  <si>
    <t>Návrh provozního řádu zdroje tepla, topného systému a příslušenství</t>
  </si>
  <si>
    <t>-1279827263</t>
  </si>
  <si>
    <t>Poznámka k položce:_x000D_
provozní řád bude obsahovat komplexní návod na obsluhu, údržbu, kontrolu, servis atd., funkční technologická schémata, situace, atd. všech částí částí díla s respektrováním návodu výrobců skutečně použitých výrobků a zařízení. Vypracován mimo jiné dle návodů výrobců, dle vyhl. č. 91/1993 Sb., ČSN EN 12171, ČSN 070703, atd. Součástí provozního řádu bude i dokumentace a návody k jednotlivým výrobkům.</t>
  </si>
  <si>
    <t>731X299170</t>
  </si>
  <si>
    <t>D + M Popisy a označení rozvodu a zařízení</t>
  </si>
  <si>
    <t>-1148032274</t>
  </si>
  <si>
    <t>Poznámka k položce:_x000D_
Popisy a označení především rozvodů, uzávěrů, měřičů, snímačů a ovládacích prvků MaR atd. dle požadavků technické zprávy a např. ČSN 13 0072, tak aby byla umožněna snadná orientace v zařízení vytápění pro obsluhu, údržbu a servis. Označení potrubí a zařízení - především: - všechna potrubí budou průběžně a ve směru toku označena šipkou a popisem média - popisy cirkulačních čerpadel  - popisy tepelných čerpadel a kotle - popisy topných větví  - názvy okruhů a R+S - popisy akumulační nádoby - popis expanzních systémů - popis doplňování vody - popis regulačních armatur - popis měřičů tepla, ...</t>
  </si>
  <si>
    <t>731X299180</t>
  </si>
  <si>
    <t>D + M bezpečnostní tabulky, značky, popř. signály</t>
  </si>
  <si>
    <t>137047333</t>
  </si>
  <si>
    <t>Poznámka k položce:_x000D_
Bezpečnostní trvanlivé tabulky, značky popř. signály budou provedeny v souladu s NV č. 22/2002 Sb. a dále např. ČSN ISO 3864.  Např. na vstupní dveře do kotelny budou umístěny výstražné tabulky:                   - "NEPOVOLANÝM VSTUP ZAKÁZÁN"              - z vnitřní strany venkovních dveří                   - "VÝCHOD"</t>
  </si>
  <si>
    <t>117</t>
  </si>
  <si>
    <t>731X299160</t>
  </si>
  <si>
    <t>D a osazení do strojovny - schéma zapojení zdroje tepla</t>
  </si>
  <si>
    <t>91216128</t>
  </si>
  <si>
    <t>Poznámka k položce:_x000D_
Přehledné a dostatečně čitelné, zatavené ve folii s pevným rámečkem ve vel. min. A2</t>
  </si>
  <si>
    <t>228107643</t>
  </si>
  <si>
    <t>946339345</t>
  </si>
  <si>
    <t>-1688346655</t>
  </si>
  <si>
    <t>1318562760</t>
  </si>
  <si>
    <t>502385356</t>
  </si>
  <si>
    <t>-935683918</t>
  </si>
  <si>
    <t>1875611012</t>
  </si>
  <si>
    <t>817182485</t>
  </si>
  <si>
    <t>OÚ Kamenný Újezd</t>
  </si>
  <si>
    <t>Předání a převzetí díla vč. vystavení protokolu a převzetí dokumentace skutečného stavu s kontrolou souhlasu realizované stavby s touto dokumetací.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</si>
</sst>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20" x14ac:knownFonts="1">
    <font>
      <sz val="8"/>
      <name val="Arial CE"/>
      <family val="2"/>
    </font>
    <font>
      <sz val="10"/>
      <color rgb="FF969696"/>
      <name val="Arial CE"/>
    </font>
    <font>
      <sz val="10"/>
      <name val="Arial CE"/>
    </font>
    <font>
      <b/>
      <sz val="11"/>
      <name val="Arial CE"/>
    </font>
    <font>
      <b/>
      <sz val="12"/>
      <name val="Arial CE"/>
    </font>
    <font>
      <sz val="12"/>
      <color rgb="FF003366"/>
      <name val="Arial CE"/>
    </font>
    <font>
      <sz val="10"/>
      <color rgb="FF003366"/>
      <name val="Arial CE"/>
    </font>
    <font>
      <sz val="8"/>
      <color rgb="FF003366"/>
      <name val="Arial CE"/>
    </font>
    <font>
      <b/>
      <sz val="14"/>
      <name val="Arial CE"/>
    </font>
    <font>
      <b/>
      <sz val="10"/>
      <name val="Arial CE"/>
    </font>
    <font>
      <sz val="8"/>
      <color rgb="FF969696"/>
      <name val="Arial CE"/>
    </font>
    <font>
      <sz val="9"/>
      <name val="Arial CE"/>
    </font>
    <font>
      <sz val="9"/>
      <color rgb="FF969696"/>
      <name val="Arial CE"/>
    </font>
    <font>
      <b/>
      <sz val="12"/>
      <color rgb="FF960000"/>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s>
  <fills count="4">
    <fill>
      <patternFill patternType="none"/>
    </fill>
    <fill>
      <patternFill patternType="gray125"/>
    </fill>
    <fill>
      <patternFill patternType="solid">
        <fgColor rgb="FFFFFFCC"/>
      </patternFill>
    </fill>
    <fill>
      <patternFill patternType="solid">
        <fgColor rgb="FFD2D2D2"/>
      </patternFill>
    </fill>
  </fills>
  <borders count="21">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s>
  <cellStyleXfs count="1">
    <xf numFmtId="0" fontId="0" fillId="0" borderId="0"/>
  </cellStyleXfs>
  <cellXfs count="157">
    <xf numFmtId="0" fontId="0" fillId="0" borderId="0" xfId="0"/>
    <xf numFmtId="0" fontId="0" fillId="0" borderId="0" xfId="0"/>
    <xf numFmtId="0" fontId="0" fillId="0" borderId="0" xfId="0" applyAlignment="1">
      <alignment vertical="center"/>
    </xf>
    <xf numFmtId="0" fontId="0" fillId="0" borderId="0" xfId="0"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Alignment="1">
      <alignment horizontal="center" vertical="center" wrapText="1"/>
    </xf>
    <xf numFmtId="0" fontId="7" fillId="0" borderId="0" xfId="0" applyFont="1" applyAlignment="1"/>
    <xf numFmtId="0" fontId="0" fillId="0" borderId="0" xfId="0" applyFont="1" applyAlignment="1">
      <alignment horizontal="left" vertical="center"/>
    </xf>
    <xf numFmtId="0" fontId="0" fillId="0" borderId="3" xfId="0" applyBorder="1"/>
    <xf numFmtId="0" fontId="0" fillId="0" borderId="3" xfId="0" applyBorder="1" applyProtection="1"/>
    <xf numFmtId="0" fontId="0" fillId="0" borderId="0" xfId="0" applyProtection="1"/>
    <xf numFmtId="0" fontId="8" fillId="0" borderId="0" xfId="0" applyFont="1" applyAlignment="1" applyProtection="1">
      <alignment horizontal="left" vertical="center"/>
    </xf>
    <xf numFmtId="0" fontId="2" fillId="0" borderId="0" xfId="0" applyFont="1" applyAlignment="1" applyProtection="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0" fontId="2" fillId="0" borderId="0" xfId="0" applyFont="1" applyAlignment="1" applyProtection="1">
      <alignment horizontal="left" vertical="center" wrapText="1"/>
    </xf>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0" fillId="0" borderId="3" xfId="0" applyFont="1" applyBorder="1" applyAlignment="1">
      <alignment vertical="center"/>
    </xf>
    <xf numFmtId="0" fontId="0" fillId="0" borderId="7" xfId="0" applyFont="1" applyBorder="1" applyAlignment="1" applyProtection="1">
      <alignment vertical="center"/>
    </xf>
    <xf numFmtId="0" fontId="0" fillId="0" borderId="8"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165" fontId="2" fillId="0" borderId="0" xfId="0" applyNumberFormat="1" applyFont="1" applyAlignment="1" applyProtection="1">
      <alignment horizontal="left" vertical="center"/>
    </xf>
    <xf numFmtId="0" fontId="0" fillId="0" borderId="0" xfId="0" applyFont="1" applyBorder="1" applyAlignment="1" applyProtection="1">
      <alignment vertical="center"/>
    </xf>
    <xf numFmtId="0" fontId="0" fillId="0" borderId="13" xfId="0" applyFont="1" applyBorder="1" applyAlignment="1" applyProtection="1">
      <alignment vertical="center"/>
    </xf>
    <xf numFmtId="0" fontId="12" fillId="0" borderId="14"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13" fillId="0" borderId="0" xfId="0" applyFont="1" applyAlignment="1" applyProtection="1">
      <alignment horizontal="left" vertical="center"/>
    </xf>
    <xf numFmtId="4" fontId="13" fillId="0" borderId="0" xfId="0" applyNumberFormat="1" applyFont="1" applyAlignment="1" applyProtection="1">
      <alignment vertical="center"/>
    </xf>
    <xf numFmtId="0" fontId="6" fillId="0" borderId="0" xfId="0" applyFont="1" applyAlignment="1" applyProtection="1">
      <alignment vertical="center"/>
    </xf>
    <xf numFmtId="0" fontId="2"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8" fillId="0" borderId="0" xfId="0" applyFont="1" applyAlignment="1">
      <alignment horizontal="left" vertical="center"/>
    </xf>
    <xf numFmtId="0" fontId="14"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9" fillId="0" borderId="0" xfId="0" applyFont="1" applyAlignment="1">
      <alignment horizontal="left" vertical="center"/>
    </xf>
    <xf numFmtId="4" fontId="13"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10"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3" borderId="0" xfId="0" applyFont="1" applyFill="1" applyAlignment="1">
      <alignment vertical="center"/>
    </xf>
    <xf numFmtId="0" fontId="4" fillId="3" borderId="4" xfId="0" applyFont="1" applyFill="1" applyBorder="1" applyAlignment="1">
      <alignment horizontal="left" vertical="center"/>
    </xf>
    <xf numFmtId="0" fontId="0" fillId="3" borderId="5" xfId="0" applyFont="1" applyFill="1" applyBorder="1" applyAlignment="1">
      <alignment vertical="center"/>
    </xf>
    <xf numFmtId="0" fontId="4" fillId="3" borderId="5" xfId="0" applyFont="1" applyFill="1" applyBorder="1" applyAlignment="1">
      <alignment horizontal="right" vertical="center"/>
    </xf>
    <xf numFmtId="0" fontId="4" fillId="3" borderId="5" xfId="0" applyFont="1" applyFill="1" applyBorder="1" applyAlignment="1">
      <alignment horizontal="center" vertical="center"/>
    </xf>
    <xf numFmtId="0" fontId="0" fillId="3" borderId="5" xfId="0" applyFont="1" applyFill="1" applyBorder="1" applyAlignment="1" applyProtection="1">
      <alignment vertical="center"/>
      <protection locked="0"/>
    </xf>
    <xf numFmtId="4" fontId="4" fillId="3" borderId="5" xfId="0" applyNumberFormat="1" applyFont="1" applyFill="1" applyBorder="1" applyAlignment="1">
      <alignment vertical="center"/>
    </xf>
    <xf numFmtId="0" fontId="0" fillId="3" borderId="6" xfId="0" applyFont="1" applyFill="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8"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11" fillId="3" borderId="0" xfId="0" applyFont="1" applyFill="1" applyAlignment="1" applyProtection="1">
      <alignment horizontal="left" vertical="center"/>
    </xf>
    <xf numFmtId="0" fontId="0" fillId="3" borderId="0" xfId="0" applyFont="1" applyFill="1" applyAlignment="1" applyProtection="1">
      <alignment vertical="center"/>
    </xf>
    <xf numFmtId="0" fontId="0" fillId="3" borderId="0" xfId="0" applyFont="1" applyFill="1" applyAlignment="1" applyProtection="1">
      <alignment vertical="center"/>
      <protection locked="0"/>
    </xf>
    <xf numFmtId="0" fontId="11" fillId="3" borderId="0" xfId="0" applyFont="1" applyFill="1" applyAlignment="1" applyProtection="1">
      <alignment horizontal="right" vertical="center"/>
    </xf>
    <xf numFmtId="0" fontId="15" fillId="0" borderId="0" xfId="0" applyFont="1" applyAlignment="1" applyProtection="1">
      <alignment horizontal="left" vertical="center"/>
    </xf>
    <xf numFmtId="0" fontId="5" fillId="0" borderId="3" xfId="0" applyFont="1" applyBorder="1" applyAlignment="1" applyProtection="1">
      <alignment vertical="center"/>
    </xf>
    <xf numFmtId="0" fontId="5" fillId="0" borderId="0" xfId="0" applyFont="1" applyAlignment="1" applyProtection="1">
      <alignment vertical="center"/>
    </xf>
    <xf numFmtId="0" fontId="5" fillId="0" borderId="18" xfId="0" applyFont="1" applyBorder="1" applyAlignment="1" applyProtection="1">
      <alignment horizontal="left" vertical="center"/>
    </xf>
    <xf numFmtId="0" fontId="5" fillId="0" borderId="18" xfId="0" applyFont="1" applyBorder="1" applyAlignment="1" applyProtection="1">
      <alignment vertical="center"/>
    </xf>
    <xf numFmtId="0" fontId="5" fillId="0" borderId="18" xfId="0" applyFont="1" applyBorder="1" applyAlignment="1" applyProtection="1">
      <alignment vertical="center"/>
      <protection locked="0"/>
    </xf>
    <xf numFmtId="4" fontId="5" fillId="0" borderId="18" xfId="0" applyNumberFormat="1" applyFont="1" applyBorder="1" applyAlignment="1" applyProtection="1">
      <alignment vertical="center"/>
    </xf>
    <xf numFmtId="0" fontId="5" fillId="0" borderId="3" xfId="0" applyFont="1" applyBorder="1" applyAlignment="1">
      <alignment vertical="center"/>
    </xf>
    <xf numFmtId="0" fontId="6" fillId="0" borderId="3" xfId="0" applyFont="1" applyBorder="1" applyAlignment="1" applyProtection="1">
      <alignment vertical="center"/>
    </xf>
    <xf numFmtId="0" fontId="6" fillId="0" borderId="18" xfId="0" applyFont="1" applyBorder="1" applyAlignment="1" applyProtection="1">
      <alignment horizontal="left" vertical="center"/>
    </xf>
    <xf numFmtId="0" fontId="6" fillId="0" borderId="18" xfId="0" applyFont="1" applyBorder="1" applyAlignment="1" applyProtection="1">
      <alignment vertical="center"/>
    </xf>
    <xf numFmtId="0" fontId="6" fillId="0" borderId="18" xfId="0" applyFont="1" applyBorder="1" applyAlignment="1" applyProtection="1">
      <alignment vertical="center"/>
      <protection locked="0"/>
    </xf>
    <xf numFmtId="4" fontId="6" fillId="0" borderId="18" xfId="0" applyNumberFormat="1" applyFont="1" applyBorder="1" applyAlignment="1" applyProtection="1">
      <alignment vertical="center"/>
    </xf>
    <xf numFmtId="0" fontId="6"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11" fillId="3" borderId="14" xfId="0" applyFont="1" applyFill="1" applyBorder="1" applyAlignment="1" applyProtection="1">
      <alignment horizontal="center" vertical="center" wrapText="1"/>
    </xf>
    <xf numFmtId="0" fontId="11" fillId="3" borderId="15" xfId="0" applyFont="1" applyFill="1" applyBorder="1" applyAlignment="1" applyProtection="1">
      <alignment horizontal="center" vertical="center" wrapText="1"/>
    </xf>
    <xf numFmtId="0" fontId="11" fillId="3" borderId="15" xfId="0" applyFont="1" applyFill="1" applyBorder="1" applyAlignment="1" applyProtection="1">
      <alignment horizontal="center" vertical="center" wrapText="1"/>
      <protection locked="0"/>
    </xf>
    <xf numFmtId="0" fontId="11" fillId="3" borderId="16" xfId="0" applyFont="1" applyFill="1" applyBorder="1" applyAlignment="1" applyProtection="1">
      <alignment horizontal="center" vertical="center" wrapText="1"/>
    </xf>
    <xf numFmtId="0" fontId="0" fillId="0" borderId="3" xfId="0" applyBorder="1" applyAlignment="1">
      <alignment horizontal="center" vertical="center" wrapText="1"/>
    </xf>
    <xf numFmtId="4" fontId="13" fillId="0" borderId="0" xfId="0" applyNumberFormat="1" applyFont="1" applyAlignment="1" applyProtection="1"/>
    <xf numFmtId="0" fontId="0" fillId="0" borderId="10" xfId="0" applyBorder="1" applyAlignment="1" applyProtection="1">
      <alignment vertical="center"/>
    </xf>
    <xf numFmtId="166" fontId="16" fillId="0" borderId="10" xfId="0" applyNumberFormat="1" applyFont="1" applyBorder="1" applyAlignment="1" applyProtection="1"/>
    <xf numFmtId="166" fontId="16" fillId="0" borderId="11" xfId="0" applyNumberFormat="1" applyFont="1" applyBorder="1" applyAlignment="1" applyProtection="1"/>
    <xf numFmtId="4" fontId="17" fillId="0" borderId="0" xfId="0" applyNumberFormat="1" applyFont="1" applyAlignment="1">
      <alignment vertical="center"/>
    </xf>
    <xf numFmtId="0" fontId="7" fillId="0" borderId="3"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3" xfId="0" applyFont="1" applyBorder="1" applyAlignment="1"/>
    <xf numFmtId="0" fontId="7" fillId="0" borderId="12"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3"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166" fontId="12" fillId="0" borderId="0" xfId="0" applyNumberFormat="1" applyFont="1" applyBorder="1" applyAlignment="1" applyProtection="1">
      <alignment vertical="center"/>
    </xf>
    <xf numFmtId="166" fontId="12" fillId="0" borderId="13" xfId="0" applyNumberFormat="1" applyFont="1" applyBorder="1" applyAlignment="1" applyProtection="1">
      <alignment vertical="center"/>
    </xf>
    <xf numFmtId="0" fontId="11" fillId="0" borderId="0" xfId="0" applyFont="1" applyAlignment="1">
      <alignment horizontal="left" vertical="center"/>
    </xf>
    <xf numFmtId="4" fontId="0" fillId="0" borderId="0" xfId="0" applyNumberFormat="1" applyFont="1" applyAlignment="1">
      <alignment vertical="center"/>
    </xf>
    <xf numFmtId="0" fontId="18" fillId="0" borderId="0" xfId="0" applyFont="1" applyAlignment="1" applyProtection="1">
      <alignment horizontal="left" vertical="center"/>
    </xf>
    <xf numFmtId="0" fontId="19" fillId="0" borderId="0" xfId="0" applyFont="1" applyAlignment="1" applyProtection="1">
      <alignment vertical="center" wrapText="1"/>
    </xf>
    <xf numFmtId="0" fontId="0" fillId="0" borderId="12" xfId="0" applyFont="1" applyBorder="1" applyAlignment="1" applyProtection="1">
      <alignment vertical="center"/>
    </xf>
    <xf numFmtId="0" fontId="0" fillId="0" borderId="0" xfId="0" applyBorder="1" applyAlignment="1" applyProtection="1">
      <alignment vertical="center"/>
    </xf>
    <xf numFmtId="0" fontId="0" fillId="0" borderId="17" xfId="0" applyFont="1" applyBorder="1" applyAlignment="1" applyProtection="1">
      <alignment vertical="center"/>
    </xf>
    <xf numFmtId="0" fontId="0" fillId="0" borderId="18" xfId="0" applyBorder="1" applyAlignment="1" applyProtection="1">
      <alignment vertical="center"/>
    </xf>
    <xf numFmtId="0" fontId="0" fillId="0" borderId="18" xfId="0" applyFont="1" applyBorder="1" applyAlignment="1" applyProtection="1">
      <alignment vertical="center"/>
    </xf>
    <xf numFmtId="0" fontId="0" fillId="0" borderId="19" xfId="0" applyFont="1" applyBorder="1" applyAlignment="1" applyProtection="1">
      <alignment vertical="center"/>
    </xf>
    <xf numFmtId="0" fontId="11" fillId="0" borderId="20" xfId="0" applyFont="1" applyBorder="1" applyAlignment="1" applyProtection="1">
      <alignment horizontal="center" vertical="center"/>
    </xf>
    <xf numFmtId="49" fontId="11" fillId="0" borderId="20" xfId="0" applyNumberFormat="1" applyFont="1" applyBorder="1" applyAlignment="1" applyProtection="1">
      <alignment horizontal="left" vertical="center" wrapText="1"/>
    </xf>
    <xf numFmtId="0" fontId="11" fillId="0" borderId="20" xfId="0" applyFont="1" applyBorder="1" applyAlignment="1" applyProtection="1">
      <alignment horizontal="left" vertical="center" wrapText="1"/>
    </xf>
    <xf numFmtId="0" fontId="11" fillId="0" borderId="20" xfId="0" applyFont="1" applyBorder="1" applyAlignment="1" applyProtection="1">
      <alignment horizontal="center" vertical="center" wrapText="1"/>
    </xf>
    <xf numFmtId="167" fontId="11" fillId="0" borderId="20" xfId="0" applyNumberFormat="1" applyFont="1" applyBorder="1" applyAlignment="1" applyProtection="1">
      <alignment vertical="center"/>
    </xf>
    <xf numFmtId="4" fontId="11" fillId="2" borderId="20" xfId="0" applyNumberFormat="1" applyFont="1" applyFill="1" applyBorder="1" applyAlignment="1" applyProtection="1">
      <alignment vertical="center"/>
      <protection locked="0"/>
    </xf>
    <xf numFmtId="4" fontId="11" fillId="0" borderId="20" xfId="0" applyNumberFormat="1" applyFont="1" applyBorder="1" applyAlignment="1" applyProtection="1">
      <alignment vertical="center"/>
    </xf>
    <xf numFmtId="0" fontId="12" fillId="2" borderId="12" xfId="0" applyFont="1" applyFill="1" applyBorder="1" applyAlignment="1" applyProtection="1">
      <alignment horizontal="left" vertical="center"/>
      <protection locked="0"/>
    </xf>
    <xf numFmtId="0" fontId="12" fillId="0" borderId="0" xfId="0" applyFont="1" applyBorder="1" applyAlignment="1" applyProtection="1">
      <alignment horizontal="center" vertical="center"/>
    </xf>
    <xf numFmtId="0" fontId="2" fillId="0" borderId="0" xfId="0" applyFont="1" applyAlignment="1">
      <alignment horizontal="left" vertical="center"/>
    </xf>
    <xf numFmtId="4" fontId="11" fillId="0" borderId="20"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3" fillId="0" borderId="0" xfId="0" applyFont="1" applyAlignment="1" applyProtection="1">
      <alignment horizontal="left" vertical="center" wrapText="1"/>
    </xf>
    <xf numFmtId="0" fontId="0" fillId="0" borderId="0" xfId="0" applyFont="1" applyAlignment="1" applyProtection="1">
      <alignment vertical="center"/>
    </xf>
    <xf numFmtId="0" fontId="0" fillId="0" borderId="0" xfId="0"/>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1" fillId="0" borderId="0" xfId="0" applyFont="1" applyAlignment="1">
      <alignment horizontal="left" vertical="center" wrapText="1"/>
    </xf>
    <xf numFmtId="0" fontId="1" fillId="0" borderId="0" xfId="0" applyFont="1" applyAlignment="1">
      <alignment horizontal="left" vertical="center"/>
    </xf>
    <xf numFmtId="0" fontId="0" fillId="0" borderId="0" xfId="0" applyFont="1" applyAlignment="1">
      <alignment vertical="center"/>
    </xf>
    <xf numFmtId="0" fontId="3" fillId="0" borderId="0" xfId="0" applyFont="1" applyAlignment="1">
      <alignment horizontal="left" vertical="center" wrapText="1"/>
    </xf>
    <xf numFmtId="0" fontId="2" fillId="2" borderId="0" xfId="0" applyFont="1" applyFill="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cellXfs>
  <cellStyles count="1">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1">
    <pageSetUpPr fitToPage="1"/>
  </sheetPr>
  <dimension ref="A2:BM353"/>
  <sheetViews>
    <sheetView showGridLines="0" tabSelected="1" workbookViewId="0">
      <selection activeCell="I115" sqref="I115"/>
    </sheetView>
  </sheetViews>
  <sheetFormatPr defaultRowHeight="11.25" x14ac:dyDescent="0.2"/>
  <cols>
    <col min="1" max="1" width="8.33203125" style="1" customWidth="1"/>
    <col min="2" max="2" width="1.6640625" style="1" customWidth="1"/>
    <col min="3" max="3" width="4.1640625" style="1" customWidth="1"/>
    <col min="4" max="4" width="4.33203125" style="1" customWidth="1"/>
    <col min="5" max="5" width="17.1640625" style="1" customWidth="1"/>
    <col min="6" max="6" width="50.83203125" style="1" customWidth="1"/>
    <col min="7" max="7" width="7" style="1" customWidth="1"/>
    <col min="8" max="8" width="11.5" style="1" customWidth="1"/>
    <col min="9" max="9" width="20.1640625" style="37"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x14ac:dyDescent="0.2">
      <c r="I2" s="37"/>
      <c r="L2" s="147"/>
      <c r="M2" s="147"/>
      <c r="N2" s="147"/>
      <c r="O2" s="147"/>
      <c r="P2" s="147"/>
      <c r="Q2" s="147"/>
      <c r="R2" s="147"/>
      <c r="S2" s="147"/>
      <c r="T2" s="147"/>
      <c r="U2" s="147"/>
      <c r="V2" s="147"/>
      <c r="AT2" s="8" t="s">
        <v>39</v>
      </c>
    </row>
    <row r="3" spans="1:46" s="1" customFormat="1" ht="6.95" customHeight="1" x14ac:dyDescent="0.2">
      <c r="B3" s="38"/>
      <c r="C3" s="39"/>
      <c r="D3" s="39"/>
      <c r="E3" s="39"/>
      <c r="F3" s="39"/>
      <c r="G3" s="39"/>
      <c r="H3" s="39"/>
      <c r="I3" s="40"/>
      <c r="J3" s="39"/>
      <c r="K3" s="39"/>
      <c r="L3" s="9"/>
      <c r="AT3" s="8" t="s">
        <v>37</v>
      </c>
    </row>
    <row r="4" spans="1:46" s="1" customFormat="1" ht="24.95" customHeight="1" x14ac:dyDescent="0.2">
      <c r="B4" s="9"/>
      <c r="D4" s="41" t="s">
        <v>40</v>
      </c>
      <c r="I4" s="37"/>
      <c r="L4" s="9"/>
      <c r="M4" s="42" t="s">
        <v>3</v>
      </c>
      <c r="AT4" s="8" t="s">
        <v>0</v>
      </c>
    </row>
    <row r="5" spans="1:46" s="1" customFormat="1" ht="6.95" customHeight="1" x14ac:dyDescent="0.2">
      <c r="B5" s="9"/>
      <c r="I5" s="37"/>
      <c r="L5" s="9"/>
    </row>
    <row r="6" spans="1:46" s="1" customFormat="1" ht="12" customHeight="1" x14ac:dyDescent="0.2">
      <c r="B6" s="9"/>
      <c r="D6" s="43" t="s">
        <v>4</v>
      </c>
      <c r="I6" s="37"/>
      <c r="L6" s="9"/>
    </row>
    <row r="7" spans="1:46" s="1" customFormat="1" ht="16.5" customHeight="1" x14ac:dyDescent="0.2">
      <c r="B7" s="9"/>
      <c r="E7" s="150" t="s">
        <v>671</v>
      </c>
      <c r="F7" s="151"/>
      <c r="G7" s="151"/>
      <c r="H7" s="151"/>
      <c r="I7" s="37"/>
      <c r="L7" s="9"/>
    </row>
    <row r="8" spans="1:46" s="1" customFormat="1" ht="12" customHeight="1" x14ac:dyDescent="0.2">
      <c r="B8" s="9"/>
      <c r="D8" s="43" t="s">
        <v>41</v>
      </c>
      <c r="I8" s="37"/>
      <c r="L8" s="9"/>
    </row>
    <row r="9" spans="1:46" s="2" customFormat="1" ht="16.5" customHeight="1" x14ac:dyDescent="0.2">
      <c r="A9" s="17"/>
      <c r="B9" s="20"/>
      <c r="C9" s="17"/>
      <c r="D9" s="17"/>
      <c r="E9" s="150" t="s">
        <v>106</v>
      </c>
      <c r="F9" s="152"/>
      <c r="G9" s="152"/>
      <c r="H9" s="152"/>
      <c r="I9" s="44"/>
      <c r="J9" s="17"/>
      <c r="K9" s="17"/>
      <c r="L9" s="45"/>
      <c r="S9" s="17"/>
      <c r="T9" s="17"/>
      <c r="U9" s="17"/>
      <c r="V9" s="17"/>
      <c r="W9" s="17"/>
      <c r="X9" s="17"/>
      <c r="Y9" s="17"/>
      <c r="Z9" s="17"/>
      <c r="AA9" s="17"/>
      <c r="AB9" s="17"/>
      <c r="AC9" s="17"/>
      <c r="AD9" s="17"/>
      <c r="AE9" s="17"/>
    </row>
    <row r="10" spans="1:46" s="2" customFormat="1" ht="12" customHeight="1" x14ac:dyDescent="0.2">
      <c r="A10" s="17"/>
      <c r="B10" s="20"/>
      <c r="C10" s="17"/>
      <c r="D10" s="43" t="s">
        <v>42</v>
      </c>
      <c r="E10" s="17"/>
      <c r="F10" s="17"/>
      <c r="G10" s="17"/>
      <c r="H10" s="17"/>
      <c r="I10" s="44"/>
      <c r="J10" s="17"/>
      <c r="K10" s="17"/>
      <c r="L10" s="45"/>
      <c r="S10" s="17"/>
      <c r="T10" s="17"/>
      <c r="U10" s="17"/>
      <c r="V10" s="17"/>
      <c r="W10" s="17"/>
      <c r="X10" s="17"/>
      <c r="Y10" s="17"/>
      <c r="Z10" s="17"/>
      <c r="AA10" s="17"/>
      <c r="AB10" s="17"/>
      <c r="AC10" s="17"/>
      <c r="AD10" s="17"/>
      <c r="AE10" s="17"/>
    </row>
    <row r="11" spans="1:46" s="2" customFormat="1" ht="16.5" customHeight="1" x14ac:dyDescent="0.2">
      <c r="A11" s="17"/>
      <c r="B11" s="20"/>
      <c r="C11" s="17"/>
      <c r="D11" s="17"/>
      <c r="E11" s="153" t="s">
        <v>187</v>
      </c>
      <c r="F11" s="152"/>
      <c r="G11" s="152"/>
      <c r="H11" s="152"/>
      <c r="I11" s="44"/>
      <c r="J11" s="17"/>
      <c r="K11" s="17"/>
      <c r="L11" s="45"/>
      <c r="S11" s="17"/>
      <c r="T11" s="17"/>
      <c r="U11" s="17"/>
      <c r="V11" s="17"/>
      <c r="W11" s="17"/>
      <c r="X11" s="17"/>
      <c r="Y11" s="17"/>
      <c r="Z11" s="17"/>
      <c r="AA11" s="17"/>
      <c r="AB11" s="17"/>
      <c r="AC11" s="17"/>
      <c r="AD11" s="17"/>
      <c r="AE11" s="17"/>
    </row>
    <row r="12" spans="1:46" s="2" customFormat="1" x14ac:dyDescent="0.2">
      <c r="A12" s="17"/>
      <c r="B12" s="20"/>
      <c r="C12" s="17"/>
      <c r="D12" s="17"/>
      <c r="E12" s="17"/>
      <c r="F12" s="17"/>
      <c r="G12" s="17"/>
      <c r="H12" s="17"/>
      <c r="I12" s="44"/>
      <c r="J12" s="17"/>
      <c r="K12" s="17"/>
      <c r="L12" s="45"/>
      <c r="S12" s="17"/>
      <c r="T12" s="17"/>
      <c r="U12" s="17"/>
      <c r="V12" s="17"/>
      <c r="W12" s="17"/>
      <c r="X12" s="17"/>
      <c r="Y12" s="17"/>
      <c r="Z12" s="17"/>
      <c r="AA12" s="17"/>
      <c r="AB12" s="17"/>
      <c r="AC12" s="17"/>
      <c r="AD12" s="17"/>
      <c r="AE12" s="17"/>
    </row>
    <row r="13" spans="1:46" s="2" customFormat="1" ht="12" customHeight="1" x14ac:dyDescent="0.2">
      <c r="A13" s="17"/>
      <c r="B13" s="20"/>
      <c r="C13" s="17"/>
      <c r="D13" s="43" t="s">
        <v>5</v>
      </c>
      <c r="E13" s="17"/>
      <c r="F13" s="36" t="s">
        <v>38</v>
      </c>
      <c r="G13" s="17"/>
      <c r="H13" s="17"/>
      <c r="I13" s="46" t="s">
        <v>6</v>
      </c>
      <c r="J13" s="36" t="s">
        <v>11</v>
      </c>
      <c r="K13" s="17"/>
      <c r="L13" s="45"/>
      <c r="S13" s="17"/>
      <c r="T13" s="17"/>
      <c r="U13" s="17"/>
      <c r="V13" s="17"/>
      <c r="W13" s="17"/>
      <c r="X13" s="17"/>
      <c r="Y13" s="17"/>
      <c r="Z13" s="17"/>
      <c r="AA13" s="17"/>
      <c r="AB13" s="17"/>
      <c r="AC13" s="17"/>
      <c r="AD13" s="17"/>
      <c r="AE13" s="17"/>
    </row>
    <row r="14" spans="1:46" s="2" customFormat="1" ht="12" customHeight="1" x14ac:dyDescent="0.2">
      <c r="A14" s="17"/>
      <c r="B14" s="20"/>
      <c r="C14" s="17"/>
      <c r="D14" s="43" t="s">
        <v>7</v>
      </c>
      <c r="E14" s="17"/>
      <c r="F14" s="142" t="s">
        <v>671</v>
      </c>
      <c r="G14" s="17"/>
      <c r="H14" s="17"/>
      <c r="I14" s="46" t="s">
        <v>8</v>
      </c>
      <c r="J14" s="47"/>
      <c r="K14" s="17"/>
      <c r="L14" s="45"/>
      <c r="S14" s="17"/>
      <c r="T14" s="17"/>
      <c r="U14" s="17"/>
      <c r="V14" s="17"/>
      <c r="W14" s="17"/>
      <c r="X14" s="17"/>
      <c r="Y14" s="17"/>
      <c r="Z14" s="17"/>
      <c r="AA14" s="17"/>
      <c r="AB14" s="17"/>
      <c r="AC14" s="17"/>
      <c r="AD14" s="17"/>
      <c r="AE14" s="17"/>
    </row>
    <row r="15" spans="1:46" s="2" customFormat="1" ht="10.9" customHeight="1" x14ac:dyDescent="0.2">
      <c r="A15" s="17"/>
      <c r="B15" s="20"/>
      <c r="C15" s="17"/>
      <c r="D15" s="17"/>
      <c r="E15" s="17"/>
      <c r="F15" s="17"/>
      <c r="G15" s="17"/>
      <c r="H15" s="17"/>
      <c r="I15" s="44"/>
      <c r="J15" s="17"/>
      <c r="K15" s="17"/>
      <c r="L15" s="45"/>
      <c r="S15" s="17"/>
      <c r="T15" s="17"/>
      <c r="U15" s="17"/>
      <c r="V15" s="17"/>
      <c r="W15" s="17"/>
      <c r="X15" s="17"/>
      <c r="Y15" s="17"/>
      <c r="Z15" s="17"/>
      <c r="AA15" s="17"/>
      <c r="AB15" s="17"/>
      <c r="AC15" s="17"/>
      <c r="AD15" s="17"/>
      <c r="AE15" s="17"/>
    </row>
    <row r="16" spans="1:46" s="2" customFormat="1" ht="12" customHeight="1" x14ac:dyDescent="0.2">
      <c r="A16" s="17"/>
      <c r="B16" s="20"/>
      <c r="C16" s="17"/>
      <c r="D16" s="43" t="s">
        <v>9</v>
      </c>
      <c r="E16" s="17"/>
      <c r="F16" s="17"/>
      <c r="G16" s="17"/>
      <c r="H16" s="17"/>
      <c r="I16" s="46" t="s">
        <v>10</v>
      </c>
      <c r="J16" s="36"/>
      <c r="K16" s="17"/>
      <c r="L16" s="45"/>
      <c r="S16" s="17"/>
      <c r="T16" s="17"/>
      <c r="U16" s="17"/>
      <c r="V16" s="17"/>
      <c r="W16" s="17"/>
      <c r="X16" s="17"/>
      <c r="Y16" s="17"/>
      <c r="Z16" s="17"/>
      <c r="AA16" s="17"/>
      <c r="AB16" s="17"/>
      <c r="AC16" s="17"/>
      <c r="AD16" s="17"/>
      <c r="AE16" s="17"/>
    </row>
    <row r="17" spans="1:31" s="2" customFormat="1" ht="18" customHeight="1" x14ac:dyDescent="0.2">
      <c r="A17" s="17"/>
      <c r="B17" s="20"/>
      <c r="C17" s="17"/>
      <c r="D17" s="17"/>
      <c r="E17" s="36"/>
      <c r="F17" s="17"/>
      <c r="G17" s="17"/>
      <c r="H17" s="17"/>
      <c r="I17" s="46" t="s">
        <v>12</v>
      </c>
      <c r="J17" s="36"/>
      <c r="K17" s="17"/>
      <c r="L17" s="45"/>
      <c r="S17" s="17"/>
      <c r="T17" s="17"/>
      <c r="U17" s="17"/>
      <c r="V17" s="17"/>
      <c r="W17" s="17"/>
      <c r="X17" s="17"/>
      <c r="Y17" s="17"/>
      <c r="Z17" s="17"/>
      <c r="AA17" s="17"/>
      <c r="AB17" s="17"/>
      <c r="AC17" s="17"/>
      <c r="AD17" s="17"/>
      <c r="AE17" s="17"/>
    </row>
    <row r="18" spans="1:31" s="2" customFormat="1" ht="6.95" customHeight="1" x14ac:dyDescent="0.2">
      <c r="A18" s="17"/>
      <c r="B18" s="20"/>
      <c r="C18" s="17"/>
      <c r="D18" s="17"/>
      <c r="E18" s="17"/>
      <c r="F18" s="17"/>
      <c r="G18" s="17"/>
      <c r="H18" s="17"/>
      <c r="I18" s="44"/>
      <c r="J18" s="17"/>
      <c r="K18" s="17"/>
      <c r="L18" s="45"/>
      <c r="S18" s="17"/>
      <c r="T18" s="17"/>
      <c r="U18" s="17"/>
      <c r="V18" s="17"/>
      <c r="W18" s="17"/>
      <c r="X18" s="17"/>
      <c r="Y18" s="17"/>
      <c r="Z18" s="17"/>
      <c r="AA18" s="17"/>
      <c r="AB18" s="17"/>
      <c r="AC18" s="17"/>
      <c r="AD18" s="17"/>
      <c r="AE18" s="17"/>
    </row>
    <row r="19" spans="1:31" s="2" customFormat="1" ht="12" customHeight="1" x14ac:dyDescent="0.2">
      <c r="A19" s="17"/>
      <c r="B19" s="20"/>
      <c r="C19" s="17"/>
      <c r="D19" s="43" t="s">
        <v>13</v>
      </c>
      <c r="E19" s="17"/>
      <c r="F19" s="17"/>
      <c r="G19" s="17"/>
      <c r="H19" s="17"/>
      <c r="I19" s="46" t="s">
        <v>10</v>
      </c>
      <c r="J19" s="15"/>
      <c r="K19" s="17"/>
      <c r="L19" s="45"/>
      <c r="S19" s="17"/>
      <c r="T19" s="17"/>
      <c r="U19" s="17"/>
      <c r="V19" s="17"/>
      <c r="W19" s="17"/>
      <c r="X19" s="17"/>
      <c r="Y19" s="17"/>
      <c r="Z19" s="17"/>
      <c r="AA19" s="17"/>
      <c r="AB19" s="17"/>
      <c r="AC19" s="17"/>
      <c r="AD19" s="17"/>
      <c r="AE19" s="17"/>
    </row>
    <row r="20" spans="1:31" s="2" customFormat="1" ht="18" customHeight="1" x14ac:dyDescent="0.2">
      <c r="A20" s="17"/>
      <c r="B20" s="20"/>
      <c r="C20" s="17"/>
      <c r="D20" s="17"/>
      <c r="E20" s="154"/>
      <c r="F20" s="155"/>
      <c r="G20" s="155"/>
      <c r="H20" s="155"/>
      <c r="I20" s="46" t="s">
        <v>12</v>
      </c>
      <c r="J20" s="15"/>
      <c r="K20" s="17"/>
      <c r="L20" s="45"/>
      <c r="S20" s="17"/>
      <c r="T20" s="17"/>
      <c r="U20" s="17"/>
      <c r="V20" s="17"/>
      <c r="W20" s="17"/>
      <c r="X20" s="17"/>
      <c r="Y20" s="17"/>
      <c r="Z20" s="17"/>
      <c r="AA20" s="17"/>
      <c r="AB20" s="17"/>
      <c r="AC20" s="17"/>
      <c r="AD20" s="17"/>
      <c r="AE20" s="17"/>
    </row>
    <row r="21" spans="1:31" s="2" customFormat="1" ht="6.95" customHeight="1" x14ac:dyDescent="0.2">
      <c r="A21" s="17"/>
      <c r="B21" s="20"/>
      <c r="C21" s="17"/>
      <c r="D21" s="17"/>
      <c r="E21" s="17"/>
      <c r="F21" s="17"/>
      <c r="G21" s="17"/>
      <c r="H21" s="17"/>
      <c r="I21" s="44"/>
      <c r="J21" s="17"/>
      <c r="K21" s="17"/>
      <c r="L21" s="45"/>
      <c r="S21" s="17"/>
      <c r="T21" s="17"/>
      <c r="U21" s="17"/>
      <c r="V21" s="17"/>
      <c r="W21" s="17"/>
      <c r="X21" s="17"/>
      <c r="Y21" s="17"/>
      <c r="Z21" s="17"/>
      <c r="AA21" s="17"/>
      <c r="AB21" s="17"/>
      <c r="AC21" s="17"/>
      <c r="AD21" s="17"/>
      <c r="AE21" s="17"/>
    </row>
    <row r="22" spans="1:31" s="2" customFormat="1" ht="12" customHeight="1" x14ac:dyDescent="0.2">
      <c r="A22" s="17"/>
      <c r="B22" s="20"/>
      <c r="C22" s="17"/>
      <c r="D22" s="43" t="s">
        <v>14</v>
      </c>
      <c r="E22" s="17"/>
      <c r="F22" s="17"/>
      <c r="G22" s="17"/>
      <c r="H22" s="17"/>
      <c r="I22" s="46" t="s">
        <v>10</v>
      </c>
      <c r="J22" s="36"/>
      <c r="K22" s="17"/>
      <c r="L22" s="45"/>
      <c r="S22" s="17"/>
      <c r="T22" s="17"/>
      <c r="U22" s="17"/>
      <c r="V22" s="17"/>
      <c r="W22" s="17"/>
      <c r="X22" s="17"/>
      <c r="Y22" s="17"/>
      <c r="Z22" s="17"/>
      <c r="AA22" s="17"/>
      <c r="AB22" s="17"/>
      <c r="AC22" s="17"/>
      <c r="AD22" s="17"/>
      <c r="AE22" s="17"/>
    </row>
    <row r="23" spans="1:31" s="2" customFormat="1" ht="18" customHeight="1" x14ac:dyDescent="0.2">
      <c r="A23" s="17"/>
      <c r="B23" s="20"/>
      <c r="C23" s="17"/>
      <c r="D23" s="17"/>
      <c r="E23" s="36"/>
      <c r="F23" s="17"/>
      <c r="G23" s="17"/>
      <c r="H23" s="17"/>
      <c r="I23" s="46" t="s">
        <v>12</v>
      </c>
      <c r="J23" s="36"/>
      <c r="K23" s="17"/>
      <c r="L23" s="45"/>
      <c r="S23" s="17"/>
      <c r="T23" s="17"/>
      <c r="U23" s="17"/>
      <c r="V23" s="17"/>
      <c r="W23" s="17"/>
      <c r="X23" s="17"/>
      <c r="Y23" s="17"/>
      <c r="Z23" s="17"/>
      <c r="AA23" s="17"/>
      <c r="AB23" s="17"/>
      <c r="AC23" s="17"/>
      <c r="AD23" s="17"/>
      <c r="AE23" s="17"/>
    </row>
    <row r="24" spans="1:31" s="2" customFormat="1" ht="6.95" customHeight="1" x14ac:dyDescent="0.2">
      <c r="A24" s="17"/>
      <c r="B24" s="20"/>
      <c r="C24" s="17"/>
      <c r="D24" s="17"/>
      <c r="E24" s="17"/>
      <c r="F24" s="17"/>
      <c r="G24" s="17"/>
      <c r="H24" s="17"/>
      <c r="I24" s="44"/>
      <c r="J24" s="17"/>
      <c r="K24" s="17"/>
      <c r="L24" s="45"/>
      <c r="S24" s="17"/>
      <c r="T24" s="17"/>
      <c r="U24" s="17"/>
      <c r="V24" s="17"/>
      <c r="W24" s="17"/>
      <c r="X24" s="17"/>
      <c r="Y24" s="17"/>
      <c r="Z24" s="17"/>
      <c r="AA24" s="17"/>
      <c r="AB24" s="17"/>
      <c r="AC24" s="17"/>
      <c r="AD24" s="17"/>
      <c r="AE24" s="17"/>
    </row>
    <row r="25" spans="1:31" s="2" customFormat="1" ht="12" customHeight="1" x14ac:dyDescent="0.2">
      <c r="A25" s="17"/>
      <c r="B25" s="20"/>
      <c r="C25" s="17"/>
      <c r="D25" s="43" t="s">
        <v>15</v>
      </c>
      <c r="E25" s="17"/>
      <c r="F25" s="17"/>
      <c r="G25" s="17"/>
      <c r="H25" s="17"/>
      <c r="I25" s="46" t="s">
        <v>10</v>
      </c>
      <c r="J25" s="36"/>
      <c r="K25" s="17"/>
      <c r="L25" s="45"/>
      <c r="S25" s="17"/>
      <c r="T25" s="17"/>
      <c r="U25" s="17"/>
      <c r="V25" s="17"/>
      <c r="W25" s="17"/>
      <c r="X25" s="17"/>
      <c r="Y25" s="17"/>
      <c r="Z25" s="17"/>
      <c r="AA25" s="17"/>
      <c r="AB25" s="17"/>
      <c r="AC25" s="17"/>
      <c r="AD25" s="17"/>
      <c r="AE25" s="17"/>
    </row>
    <row r="26" spans="1:31" s="2" customFormat="1" ht="18" customHeight="1" x14ac:dyDescent="0.2">
      <c r="A26" s="17"/>
      <c r="B26" s="20"/>
      <c r="C26" s="17"/>
      <c r="D26" s="17"/>
      <c r="E26" s="36"/>
      <c r="F26" s="17"/>
      <c r="G26" s="17"/>
      <c r="H26" s="17"/>
      <c r="I26" s="46" t="s">
        <v>12</v>
      </c>
      <c r="J26" s="36"/>
      <c r="K26" s="17"/>
      <c r="L26" s="45"/>
      <c r="S26" s="17"/>
      <c r="T26" s="17"/>
      <c r="U26" s="17"/>
      <c r="V26" s="17"/>
      <c r="W26" s="17"/>
      <c r="X26" s="17"/>
      <c r="Y26" s="17"/>
      <c r="Z26" s="17"/>
      <c r="AA26" s="17"/>
      <c r="AB26" s="17"/>
      <c r="AC26" s="17"/>
      <c r="AD26" s="17"/>
      <c r="AE26" s="17"/>
    </row>
    <row r="27" spans="1:31" s="2" customFormat="1" ht="6.95" customHeight="1" x14ac:dyDescent="0.2">
      <c r="A27" s="17"/>
      <c r="B27" s="20"/>
      <c r="C27" s="17"/>
      <c r="D27" s="17"/>
      <c r="E27" s="17"/>
      <c r="F27" s="17"/>
      <c r="G27" s="17"/>
      <c r="H27" s="17"/>
      <c r="I27" s="44"/>
      <c r="J27" s="17"/>
      <c r="K27" s="17"/>
      <c r="L27" s="45"/>
      <c r="S27" s="17"/>
      <c r="T27" s="17"/>
      <c r="U27" s="17"/>
      <c r="V27" s="17"/>
      <c r="W27" s="17"/>
      <c r="X27" s="17"/>
      <c r="Y27" s="17"/>
      <c r="Z27" s="17"/>
      <c r="AA27" s="17"/>
      <c r="AB27" s="17"/>
      <c r="AC27" s="17"/>
      <c r="AD27" s="17"/>
      <c r="AE27" s="17"/>
    </row>
    <row r="28" spans="1:31" s="2" customFormat="1" ht="12" customHeight="1" x14ac:dyDescent="0.2">
      <c r="A28" s="17"/>
      <c r="B28" s="20"/>
      <c r="C28" s="17"/>
      <c r="D28" s="43" t="s">
        <v>16</v>
      </c>
      <c r="E28" s="17"/>
      <c r="F28" s="17"/>
      <c r="G28" s="17"/>
      <c r="H28" s="17"/>
      <c r="I28" s="44"/>
      <c r="J28" s="17"/>
      <c r="K28" s="17"/>
      <c r="L28" s="45"/>
      <c r="S28" s="17"/>
      <c r="T28" s="17"/>
      <c r="U28" s="17"/>
      <c r="V28" s="17"/>
      <c r="W28" s="17"/>
      <c r="X28" s="17"/>
      <c r="Y28" s="17"/>
      <c r="Z28" s="17"/>
      <c r="AA28" s="17"/>
      <c r="AB28" s="17"/>
      <c r="AC28" s="17"/>
      <c r="AD28" s="17"/>
      <c r="AE28" s="17"/>
    </row>
    <row r="29" spans="1:31" s="3" customFormat="1" ht="16.5" customHeight="1" x14ac:dyDescent="0.2">
      <c r="A29" s="48"/>
      <c r="B29" s="49"/>
      <c r="C29" s="48"/>
      <c r="D29" s="48"/>
      <c r="E29" s="156" t="s">
        <v>11</v>
      </c>
      <c r="F29" s="156"/>
      <c r="G29" s="156"/>
      <c r="H29" s="156"/>
      <c r="I29" s="50"/>
      <c r="J29" s="48"/>
      <c r="K29" s="48"/>
      <c r="L29" s="51"/>
      <c r="S29" s="48"/>
      <c r="T29" s="48"/>
      <c r="U29" s="48"/>
      <c r="V29" s="48"/>
      <c r="W29" s="48"/>
      <c r="X29" s="48"/>
      <c r="Y29" s="48"/>
      <c r="Z29" s="48"/>
      <c r="AA29" s="48"/>
      <c r="AB29" s="48"/>
      <c r="AC29" s="48"/>
      <c r="AD29" s="48"/>
      <c r="AE29" s="48"/>
    </row>
    <row r="30" spans="1:31" s="2" customFormat="1" ht="6.95" customHeight="1" x14ac:dyDescent="0.2">
      <c r="A30" s="17"/>
      <c r="B30" s="20"/>
      <c r="C30" s="17"/>
      <c r="D30" s="17"/>
      <c r="E30" s="17"/>
      <c r="F30" s="17"/>
      <c r="G30" s="17"/>
      <c r="H30" s="17"/>
      <c r="I30" s="44"/>
      <c r="J30" s="17"/>
      <c r="K30" s="17"/>
      <c r="L30" s="45"/>
      <c r="S30" s="17"/>
      <c r="T30" s="17"/>
      <c r="U30" s="17"/>
      <c r="V30" s="17"/>
      <c r="W30" s="17"/>
      <c r="X30" s="17"/>
      <c r="Y30" s="17"/>
      <c r="Z30" s="17"/>
      <c r="AA30" s="17"/>
      <c r="AB30" s="17"/>
      <c r="AC30" s="17"/>
      <c r="AD30" s="17"/>
      <c r="AE30" s="17"/>
    </row>
    <row r="31" spans="1:31" s="2" customFormat="1" ht="6.95" customHeight="1" x14ac:dyDescent="0.2">
      <c r="A31" s="17"/>
      <c r="B31" s="20"/>
      <c r="C31" s="17"/>
      <c r="D31" s="52"/>
      <c r="E31" s="52"/>
      <c r="F31" s="52"/>
      <c r="G31" s="52"/>
      <c r="H31" s="52"/>
      <c r="I31" s="53"/>
      <c r="J31" s="52"/>
      <c r="K31" s="52"/>
      <c r="L31" s="45"/>
      <c r="S31" s="17"/>
      <c r="T31" s="17"/>
      <c r="U31" s="17"/>
      <c r="V31" s="17"/>
      <c r="W31" s="17"/>
      <c r="X31" s="17"/>
      <c r="Y31" s="17"/>
      <c r="Z31" s="17"/>
      <c r="AA31" s="17"/>
      <c r="AB31" s="17"/>
      <c r="AC31" s="17"/>
      <c r="AD31" s="17"/>
      <c r="AE31" s="17"/>
    </row>
    <row r="32" spans="1:31" s="2" customFormat="1" ht="25.35" customHeight="1" x14ac:dyDescent="0.2">
      <c r="A32" s="17"/>
      <c r="B32" s="20"/>
      <c r="C32" s="17"/>
      <c r="D32" s="54" t="s">
        <v>17</v>
      </c>
      <c r="E32" s="17"/>
      <c r="F32" s="17"/>
      <c r="G32" s="17"/>
      <c r="H32" s="17"/>
      <c r="I32" s="44"/>
      <c r="J32" s="55">
        <f>ROUND(J101, 2)</f>
        <v>0</v>
      </c>
      <c r="K32" s="17"/>
      <c r="L32" s="45"/>
      <c r="S32" s="17"/>
      <c r="T32" s="17"/>
      <c r="U32" s="17"/>
      <c r="V32" s="17"/>
      <c r="W32" s="17"/>
      <c r="X32" s="17"/>
      <c r="Y32" s="17"/>
      <c r="Z32" s="17"/>
      <c r="AA32" s="17"/>
      <c r="AB32" s="17"/>
      <c r="AC32" s="17"/>
      <c r="AD32" s="17"/>
      <c r="AE32" s="17"/>
    </row>
    <row r="33" spans="1:31" s="2" customFormat="1" ht="6.95" customHeight="1" x14ac:dyDescent="0.2">
      <c r="A33" s="17"/>
      <c r="B33" s="20"/>
      <c r="C33" s="17"/>
      <c r="D33" s="52"/>
      <c r="E33" s="52"/>
      <c r="F33" s="52"/>
      <c r="G33" s="52"/>
      <c r="H33" s="52"/>
      <c r="I33" s="53"/>
      <c r="J33" s="52"/>
      <c r="K33" s="52"/>
      <c r="L33" s="45"/>
      <c r="S33" s="17"/>
      <c r="T33" s="17"/>
      <c r="U33" s="17"/>
      <c r="V33" s="17"/>
      <c r="W33" s="17"/>
      <c r="X33" s="17"/>
      <c r="Y33" s="17"/>
      <c r="Z33" s="17"/>
      <c r="AA33" s="17"/>
      <c r="AB33" s="17"/>
      <c r="AC33" s="17"/>
      <c r="AD33" s="17"/>
      <c r="AE33" s="17"/>
    </row>
    <row r="34" spans="1:31" s="2" customFormat="1" ht="14.45" customHeight="1" x14ac:dyDescent="0.2">
      <c r="A34" s="17"/>
      <c r="B34" s="20"/>
      <c r="C34" s="17"/>
      <c r="D34" s="17"/>
      <c r="E34" s="17"/>
      <c r="F34" s="56" t="s">
        <v>19</v>
      </c>
      <c r="G34" s="17"/>
      <c r="H34" s="17"/>
      <c r="I34" s="57" t="s">
        <v>18</v>
      </c>
      <c r="J34" s="56" t="s">
        <v>20</v>
      </c>
      <c r="K34" s="17"/>
      <c r="L34" s="45"/>
      <c r="S34" s="17"/>
      <c r="T34" s="17"/>
      <c r="U34" s="17"/>
      <c r="V34" s="17"/>
      <c r="W34" s="17"/>
      <c r="X34" s="17"/>
      <c r="Y34" s="17"/>
      <c r="Z34" s="17"/>
      <c r="AA34" s="17"/>
      <c r="AB34" s="17"/>
      <c r="AC34" s="17"/>
      <c r="AD34" s="17"/>
      <c r="AE34" s="17"/>
    </row>
    <row r="35" spans="1:31" s="2" customFormat="1" ht="14.45" customHeight="1" x14ac:dyDescent="0.2">
      <c r="A35" s="17"/>
      <c r="B35" s="20"/>
      <c r="C35" s="17"/>
      <c r="D35" s="58" t="s">
        <v>21</v>
      </c>
      <c r="E35" s="43" t="s">
        <v>22</v>
      </c>
      <c r="F35" s="59">
        <f>ROUND((SUM(BE101:BE352)),  2)</f>
        <v>0</v>
      </c>
      <c r="G35" s="17"/>
      <c r="H35" s="17"/>
      <c r="I35" s="60">
        <v>0.21</v>
      </c>
      <c r="J35" s="59">
        <f>ROUND(((SUM(BE101:BE352))*I35),  2)</f>
        <v>0</v>
      </c>
      <c r="K35" s="17"/>
      <c r="L35" s="45"/>
      <c r="S35" s="17"/>
      <c r="T35" s="17"/>
      <c r="U35" s="17"/>
      <c r="V35" s="17"/>
      <c r="W35" s="17"/>
      <c r="X35" s="17"/>
      <c r="Y35" s="17"/>
      <c r="Z35" s="17"/>
      <c r="AA35" s="17"/>
      <c r="AB35" s="17"/>
      <c r="AC35" s="17"/>
      <c r="AD35" s="17"/>
      <c r="AE35" s="17"/>
    </row>
    <row r="36" spans="1:31" s="2" customFormat="1" ht="14.45" customHeight="1" x14ac:dyDescent="0.2">
      <c r="A36" s="17"/>
      <c r="B36" s="20"/>
      <c r="C36" s="17"/>
      <c r="D36" s="17"/>
      <c r="E36" s="43" t="s">
        <v>23</v>
      </c>
      <c r="F36" s="59">
        <f>ROUND((SUM(BF101:BF352)),  2)</f>
        <v>0</v>
      </c>
      <c r="G36" s="17"/>
      <c r="H36" s="17"/>
      <c r="I36" s="60">
        <v>0.15</v>
      </c>
      <c r="J36" s="59">
        <f>ROUND(((SUM(BF101:BF352))*I36),  2)</f>
        <v>0</v>
      </c>
      <c r="K36" s="17"/>
      <c r="L36" s="45"/>
      <c r="S36" s="17"/>
      <c r="T36" s="17"/>
      <c r="U36" s="17"/>
      <c r="V36" s="17"/>
      <c r="W36" s="17"/>
      <c r="X36" s="17"/>
      <c r="Y36" s="17"/>
      <c r="Z36" s="17"/>
      <c r="AA36" s="17"/>
      <c r="AB36" s="17"/>
      <c r="AC36" s="17"/>
      <c r="AD36" s="17"/>
      <c r="AE36" s="17"/>
    </row>
    <row r="37" spans="1:31" s="2" customFormat="1" ht="14.45" hidden="1" customHeight="1" x14ac:dyDescent="0.2">
      <c r="A37" s="17"/>
      <c r="B37" s="20"/>
      <c r="C37" s="17"/>
      <c r="D37" s="17"/>
      <c r="E37" s="43" t="s">
        <v>24</v>
      </c>
      <c r="F37" s="59">
        <f>ROUND((SUM(BG101:BG352)),  2)</f>
        <v>0</v>
      </c>
      <c r="G37" s="17"/>
      <c r="H37" s="17"/>
      <c r="I37" s="60">
        <v>0.21</v>
      </c>
      <c r="J37" s="59">
        <f>0</f>
        <v>0</v>
      </c>
      <c r="K37" s="17"/>
      <c r="L37" s="45"/>
      <c r="S37" s="17"/>
      <c r="T37" s="17"/>
      <c r="U37" s="17"/>
      <c r="V37" s="17"/>
      <c r="W37" s="17"/>
      <c r="X37" s="17"/>
      <c r="Y37" s="17"/>
      <c r="Z37" s="17"/>
      <c r="AA37" s="17"/>
      <c r="AB37" s="17"/>
      <c r="AC37" s="17"/>
      <c r="AD37" s="17"/>
      <c r="AE37" s="17"/>
    </row>
    <row r="38" spans="1:31" s="2" customFormat="1" ht="14.45" hidden="1" customHeight="1" x14ac:dyDescent="0.2">
      <c r="A38" s="17"/>
      <c r="B38" s="20"/>
      <c r="C38" s="17"/>
      <c r="D38" s="17"/>
      <c r="E38" s="43" t="s">
        <v>25</v>
      </c>
      <c r="F38" s="59">
        <f>ROUND((SUM(BH101:BH352)),  2)</f>
        <v>0</v>
      </c>
      <c r="G38" s="17"/>
      <c r="H38" s="17"/>
      <c r="I38" s="60">
        <v>0.15</v>
      </c>
      <c r="J38" s="59">
        <f>0</f>
        <v>0</v>
      </c>
      <c r="K38" s="17"/>
      <c r="L38" s="45"/>
      <c r="S38" s="17"/>
      <c r="T38" s="17"/>
      <c r="U38" s="17"/>
      <c r="V38" s="17"/>
      <c r="W38" s="17"/>
      <c r="X38" s="17"/>
      <c r="Y38" s="17"/>
      <c r="Z38" s="17"/>
      <c r="AA38" s="17"/>
      <c r="AB38" s="17"/>
      <c r="AC38" s="17"/>
      <c r="AD38" s="17"/>
      <c r="AE38" s="17"/>
    </row>
    <row r="39" spans="1:31" s="2" customFormat="1" ht="14.45" hidden="1" customHeight="1" x14ac:dyDescent="0.2">
      <c r="A39" s="17"/>
      <c r="B39" s="20"/>
      <c r="C39" s="17"/>
      <c r="D39" s="17"/>
      <c r="E39" s="43" t="s">
        <v>26</v>
      </c>
      <c r="F39" s="59">
        <f>ROUND((SUM(BI101:BI352)),  2)</f>
        <v>0</v>
      </c>
      <c r="G39" s="17"/>
      <c r="H39" s="17"/>
      <c r="I39" s="60">
        <v>0</v>
      </c>
      <c r="J39" s="59">
        <f>0</f>
        <v>0</v>
      </c>
      <c r="K39" s="17"/>
      <c r="L39" s="45"/>
      <c r="S39" s="17"/>
      <c r="T39" s="17"/>
      <c r="U39" s="17"/>
      <c r="V39" s="17"/>
      <c r="W39" s="17"/>
      <c r="X39" s="17"/>
      <c r="Y39" s="17"/>
      <c r="Z39" s="17"/>
      <c r="AA39" s="17"/>
      <c r="AB39" s="17"/>
      <c r="AC39" s="17"/>
      <c r="AD39" s="17"/>
      <c r="AE39" s="17"/>
    </row>
    <row r="40" spans="1:31" s="2" customFormat="1" ht="6.95" customHeight="1" x14ac:dyDescent="0.2">
      <c r="A40" s="17"/>
      <c r="B40" s="20"/>
      <c r="C40" s="17"/>
      <c r="D40" s="17"/>
      <c r="E40" s="17"/>
      <c r="F40" s="17"/>
      <c r="G40" s="17"/>
      <c r="H40" s="17"/>
      <c r="I40" s="44"/>
      <c r="J40" s="17"/>
      <c r="K40" s="17"/>
      <c r="L40" s="45"/>
      <c r="S40" s="17"/>
      <c r="T40" s="17"/>
      <c r="U40" s="17"/>
      <c r="V40" s="17"/>
      <c r="W40" s="17"/>
      <c r="X40" s="17"/>
      <c r="Y40" s="17"/>
      <c r="Z40" s="17"/>
      <c r="AA40" s="17"/>
      <c r="AB40" s="17"/>
      <c r="AC40" s="17"/>
      <c r="AD40" s="17"/>
      <c r="AE40" s="17"/>
    </row>
    <row r="41" spans="1:31" s="2" customFormat="1" ht="25.35" customHeight="1" x14ac:dyDescent="0.2">
      <c r="A41" s="17"/>
      <c r="B41" s="20"/>
      <c r="C41" s="61"/>
      <c r="D41" s="62" t="s">
        <v>27</v>
      </c>
      <c r="E41" s="63"/>
      <c r="F41" s="63"/>
      <c r="G41" s="64" t="s">
        <v>28</v>
      </c>
      <c r="H41" s="65" t="s">
        <v>29</v>
      </c>
      <c r="I41" s="66"/>
      <c r="J41" s="67">
        <f>SUM(J32:J39)</f>
        <v>0</v>
      </c>
      <c r="K41" s="68"/>
      <c r="L41" s="45"/>
      <c r="S41" s="17"/>
      <c r="T41" s="17"/>
      <c r="U41" s="17"/>
      <c r="V41" s="17"/>
      <c r="W41" s="17"/>
      <c r="X41" s="17"/>
      <c r="Y41" s="17"/>
      <c r="Z41" s="17"/>
      <c r="AA41" s="17"/>
      <c r="AB41" s="17"/>
      <c r="AC41" s="17"/>
      <c r="AD41" s="17"/>
      <c r="AE41" s="17"/>
    </row>
    <row r="42" spans="1:31" s="2" customFormat="1" ht="14.45" customHeight="1" x14ac:dyDescent="0.2">
      <c r="A42" s="17"/>
      <c r="B42" s="69"/>
      <c r="C42" s="70"/>
      <c r="D42" s="70"/>
      <c r="E42" s="70"/>
      <c r="F42" s="70"/>
      <c r="G42" s="70"/>
      <c r="H42" s="70"/>
      <c r="I42" s="71"/>
      <c r="J42" s="70"/>
      <c r="K42" s="70"/>
      <c r="L42" s="45"/>
      <c r="S42" s="17"/>
      <c r="T42" s="17"/>
      <c r="U42" s="17"/>
      <c r="V42" s="17"/>
      <c r="W42" s="17"/>
      <c r="X42" s="17"/>
      <c r="Y42" s="17"/>
      <c r="Z42" s="17"/>
      <c r="AA42" s="17"/>
      <c r="AB42" s="17"/>
      <c r="AC42" s="17"/>
      <c r="AD42" s="17"/>
      <c r="AE42" s="17"/>
    </row>
    <row r="46" spans="1:31" s="2" customFormat="1" ht="6.95" customHeight="1" x14ac:dyDescent="0.2">
      <c r="A46" s="17"/>
      <c r="B46" s="72"/>
      <c r="C46" s="73"/>
      <c r="D46" s="73"/>
      <c r="E46" s="73"/>
      <c r="F46" s="73"/>
      <c r="G46" s="73"/>
      <c r="H46" s="73"/>
      <c r="I46" s="74"/>
      <c r="J46" s="73"/>
      <c r="K46" s="73"/>
      <c r="L46" s="45"/>
      <c r="S46" s="17"/>
      <c r="T46" s="17"/>
      <c r="U46" s="17"/>
      <c r="V46" s="17"/>
      <c r="W46" s="17"/>
      <c r="X46" s="17"/>
      <c r="Y46" s="17"/>
      <c r="Z46" s="17"/>
      <c r="AA46" s="17"/>
      <c r="AB46" s="17"/>
      <c r="AC46" s="17"/>
      <c r="AD46" s="17"/>
      <c r="AE46" s="17"/>
    </row>
    <row r="47" spans="1:31" s="2" customFormat="1" ht="24.95" customHeight="1" x14ac:dyDescent="0.2">
      <c r="A47" s="17"/>
      <c r="B47" s="18"/>
      <c r="C47" s="12" t="s">
        <v>43</v>
      </c>
      <c r="D47" s="19"/>
      <c r="E47" s="19"/>
      <c r="F47" s="19"/>
      <c r="G47" s="19"/>
      <c r="H47" s="19"/>
      <c r="I47" s="44"/>
      <c r="J47" s="19"/>
      <c r="K47" s="19"/>
      <c r="L47" s="45"/>
      <c r="S47" s="17"/>
      <c r="T47" s="17"/>
      <c r="U47" s="17"/>
      <c r="V47" s="17"/>
      <c r="W47" s="17"/>
      <c r="X47" s="17"/>
      <c r="Y47" s="17"/>
      <c r="Z47" s="17"/>
      <c r="AA47" s="17"/>
      <c r="AB47" s="17"/>
      <c r="AC47" s="17"/>
      <c r="AD47" s="17"/>
      <c r="AE47" s="17"/>
    </row>
    <row r="48" spans="1:31" s="2" customFormat="1" ht="6.95" customHeight="1" x14ac:dyDescent="0.2">
      <c r="A48" s="17"/>
      <c r="B48" s="18"/>
      <c r="C48" s="19"/>
      <c r="D48" s="19"/>
      <c r="E48" s="19"/>
      <c r="F48" s="19"/>
      <c r="G48" s="19"/>
      <c r="H48" s="19"/>
      <c r="I48" s="44"/>
      <c r="J48" s="19"/>
      <c r="K48" s="19"/>
      <c r="L48" s="45"/>
      <c r="S48" s="17"/>
      <c r="T48" s="17"/>
      <c r="U48" s="17"/>
      <c r="V48" s="17"/>
      <c r="W48" s="17"/>
      <c r="X48" s="17"/>
      <c r="Y48" s="17"/>
      <c r="Z48" s="17"/>
      <c r="AA48" s="17"/>
      <c r="AB48" s="17"/>
      <c r="AC48" s="17"/>
      <c r="AD48" s="17"/>
      <c r="AE48" s="17"/>
    </row>
    <row r="49" spans="1:47" s="2" customFormat="1" ht="12" customHeight="1" x14ac:dyDescent="0.2">
      <c r="A49" s="17"/>
      <c r="B49" s="18"/>
      <c r="C49" s="14" t="s">
        <v>4</v>
      </c>
      <c r="D49" s="19"/>
      <c r="E49" s="19"/>
      <c r="F49" s="19"/>
      <c r="G49" s="19"/>
      <c r="H49" s="19"/>
      <c r="I49" s="44"/>
      <c r="J49" s="19"/>
      <c r="K49" s="19"/>
      <c r="L49" s="45"/>
      <c r="S49" s="17"/>
      <c r="T49" s="17"/>
      <c r="U49" s="17"/>
      <c r="V49" s="17"/>
      <c r="W49" s="17"/>
      <c r="X49" s="17"/>
      <c r="Y49" s="17"/>
      <c r="Z49" s="17"/>
      <c r="AA49" s="17"/>
      <c r="AB49" s="17"/>
      <c r="AC49" s="17"/>
      <c r="AD49" s="17"/>
      <c r="AE49" s="17"/>
    </row>
    <row r="50" spans="1:47" s="2" customFormat="1" ht="16.5" customHeight="1" x14ac:dyDescent="0.2">
      <c r="A50" s="17"/>
      <c r="B50" s="18"/>
      <c r="C50" s="19"/>
      <c r="D50" s="19"/>
      <c r="E50" s="148" t="str">
        <f>E7</f>
        <v>OÚ Kamenný Újezd</v>
      </c>
      <c r="F50" s="149"/>
      <c r="G50" s="149"/>
      <c r="H50" s="149"/>
      <c r="I50" s="44"/>
      <c r="J50" s="19"/>
      <c r="K50" s="19"/>
      <c r="L50" s="45"/>
      <c r="S50" s="17"/>
      <c r="T50" s="17"/>
      <c r="U50" s="17"/>
      <c r="V50" s="17"/>
      <c r="W50" s="17"/>
      <c r="X50" s="17"/>
      <c r="Y50" s="17"/>
      <c r="Z50" s="17"/>
      <c r="AA50" s="17"/>
      <c r="AB50" s="17"/>
      <c r="AC50" s="17"/>
      <c r="AD50" s="17"/>
      <c r="AE50" s="17"/>
    </row>
    <row r="51" spans="1:47" s="1" customFormat="1" ht="12" customHeight="1" x14ac:dyDescent="0.2">
      <c r="B51" s="10"/>
      <c r="C51" s="14" t="s">
        <v>41</v>
      </c>
      <c r="D51" s="11"/>
      <c r="E51" s="11"/>
      <c r="F51" s="11"/>
      <c r="G51" s="11"/>
      <c r="H51" s="11"/>
      <c r="I51" s="37"/>
      <c r="J51" s="11"/>
      <c r="K51" s="11"/>
      <c r="L51" s="9"/>
    </row>
    <row r="52" spans="1:47" s="2" customFormat="1" ht="16.5" customHeight="1" x14ac:dyDescent="0.2">
      <c r="A52" s="17"/>
      <c r="B52" s="18"/>
      <c r="C52" s="19"/>
      <c r="D52" s="19"/>
      <c r="E52" s="148" t="s">
        <v>106</v>
      </c>
      <c r="F52" s="146"/>
      <c r="G52" s="146"/>
      <c r="H52" s="146"/>
      <c r="I52" s="44"/>
      <c r="J52" s="19"/>
      <c r="K52" s="19"/>
      <c r="L52" s="45"/>
      <c r="S52" s="17"/>
      <c r="T52" s="17"/>
      <c r="U52" s="17"/>
      <c r="V52" s="17"/>
      <c r="W52" s="17"/>
      <c r="X52" s="17"/>
      <c r="Y52" s="17"/>
      <c r="Z52" s="17"/>
      <c r="AA52" s="17"/>
      <c r="AB52" s="17"/>
      <c r="AC52" s="17"/>
      <c r="AD52" s="17"/>
      <c r="AE52" s="17"/>
    </row>
    <row r="53" spans="1:47" s="2" customFormat="1" ht="12" customHeight="1" x14ac:dyDescent="0.2">
      <c r="A53" s="17"/>
      <c r="B53" s="18"/>
      <c r="C53" s="14" t="s">
        <v>42</v>
      </c>
      <c r="D53" s="19"/>
      <c r="E53" s="19"/>
      <c r="F53" s="19"/>
      <c r="G53" s="19"/>
      <c r="H53" s="19"/>
      <c r="I53" s="44"/>
      <c r="J53" s="19"/>
      <c r="K53" s="19"/>
      <c r="L53" s="45"/>
      <c r="S53" s="17"/>
      <c r="T53" s="17"/>
      <c r="U53" s="17"/>
      <c r="V53" s="17"/>
      <c r="W53" s="17"/>
      <c r="X53" s="17"/>
      <c r="Y53" s="17"/>
      <c r="Z53" s="17"/>
      <c r="AA53" s="17"/>
      <c r="AB53" s="17"/>
      <c r="AC53" s="17"/>
      <c r="AD53" s="17"/>
      <c r="AE53" s="17"/>
    </row>
    <row r="54" spans="1:47" s="2" customFormat="1" ht="16.5" customHeight="1" x14ac:dyDescent="0.2">
      <c r="A54" s="17"/>
      <c r="B54" s="18"/>
      <c r="C54" s="19"/>
      <c r="D54" s="19"/>
      <c r="E54" s="145" t="str">
        <f>E11</f>
        <v>0102 - D.1.2 - Vytápění</v>
      </c>
      <c r="F54" s="146"/>
      <c r="G54" s="146"/>
      <c r="H54" s="146"/>
      <c r="I54" s="44"/>
      <c r="J54" s="19"/>
      <c r="K54" s="19"/>
      <c r="L54" s="45"/>
      <c r="S54" s="17"/>
      <c r="T54" s="17"/>
      <c r="U54" s="17"/>
      <c r="V54" s="17"/>
      <c r="W54" s="17"/>
      <c r="X54" s="17"/>
      <c r="Y54" s="17"/>
      <c r="Z54" s="17"/>
      <c r="AA54" s="17"/>
      <c r="AB54" s="17"/>
      <c r="AC54" s="17"/>
      <c r="AD54" s="17"/>
      <c r="AE54" s="17"/>
    </row>
    <row r="55" spans="1:47" s="2" customFormat="1" ht="6.95" customHeight="1" x14ac:dyDescent="0.2">
      <c r="A55" s="17"/>
      <c r="B55" s="18"/>
      <c r="C55" s="19"/>
      <c r="D55" s="19"/>
      <c r="E55" s="19"/>
      <c r="F55" s="19"/>
      <c r="G55" s="19"/>
      <c r="H55" s="19"/>
      <c r="I55" s="44"/>
      <c r="J55" s="19"/>
      <c r="K55" s="19"/>
      <c r="L55" s="45"/>
      <c r="S55" s="17"/>
      <c r="T55" s="17"/>
      <c r="U55" s="17"/>
      <c r="V55" s="17"/>
      <c r="W55" s="17"/>
      <c r="X55" s="17"/>
      <c r="Y55" s="17"/>
      <c r="Z55" s="17"/>
      <c r="AA55" s="17"/>
      <c r="AB55" s="17"/>
      <c r="AC55" s="17"/>
      <c r="AD55" s="17"/>
      <c r="AE55" s="17"/>
    </row>
    <row r="56" spans="1:47" s="2" customFormat="1" ht="12" customHeight="1" x14ac:dyDescent="0.2">
      <c r="A56" s="17"/>
      <c r="B56" s="18"/>
      <c r="C56" s="14" t="s">
        <v>7</v>
      </c>
      <c r="D56" s="19"/>
      <c r="E56" s="19"/>
      <c r="F56" s="13" t="str">
        <f>F14</f>
        <v>OÚ Kamenný Újezd</v>
      </c>
      <c r="G56" s="19"/>
      <c r="H56" s="19"/>
      <c r="I56" s="46" t="s">
        <v>8</v>
      </c>
      <c r="J56" s="25" t="str">
        <f>IF(J14="","",J14)</f>
        <v/>
      </c>
      <c r="K56" s="19"/>
      <c r="L56" s="45"/>
      <c r="S56" s="17"/>
      <c r="T56" s="17"/>
      <c r="U56" s="17"/>
      <c r="V56" s="17"/>
      <c r="W56" s="17"/>
      <c r="X56" s="17"/>
      <c r="Y56" s="17"/>
      <c r="Z56" s="17"/>
      <c r="AA56" s="17"/>
      <c r="AB56" s="17"/>
      <c r="AC56" s="17"/>
      <c r="AD56" s="17"/>
      <c r="AE56" s="17"/>
    </row>
    <row r="57" spans="1:47" s="2" customFormat="1" ht="6.95" customHeight="1" x14ac:dyDescent="0.2">
      <c r="A57" s="17"/>
      <c r="B57" s="18"/>
      <c r="C57" s="19"/>
      <c r="D57" s="19"/>
      <c r="E57" s="19"/>
      <c r="F57" s="19"/>
      <c r="G57" s="19"/>
      <c r="H57" s="19"/>
      <c r="I57" s="44"/>
      <c r="J57" s="19"/>
      <c r="K57" s="19"/>
      <c r="L57" s="45"/>
      <c r="S57" s="17"/>
      <c r="T57" s="17"/>
      <c r="U57" s="17"/>
      <c r="V57" s="17"/>
      <c r="W57" s="17"/>
      <c r="X57" s="17"/>
      <c r="Y57" s="17"/>
      <c r="Z57" s="17"/>
      <c r="AA57" s="17"/>
      <c r="AB57" s="17"/>
      <c r="AC57" s="17"/>
      <c r="AD57" s="17"/>
      <c r="AE57" s="17"/>
    </row>
    <row r="58" spans="1:47" s="2" customFormat="1" ht="27.95" customHeight="1" x14ac:dyDescent="0.2">
      <c r="A58" s="17"/>
      <c r="B58" s="18"/>
      <c r="C58" s="14" t="s">
        <v>9</v>
      </c>
      <c r="D58" s="19"/>
      <c r="E58" s="19"/>
      <c r="F58" s="13">
        <f>E17</f>
        <v>0</v>
      </c>
      <c r="G58" s="19"/>
      <c r="H58" s="19"/>
      <c r="I58" s="46" t="s">
        <v>14</v>
      </c>
      <c r="J58" s="16">
        <f>E23</f>
        <v>0</v>
      </c>
      <c r="K58" s="19"/>
      <c r="L58" s="45"/>
      <c r="S58" s="17"/>
      <c r="T58" s="17"/>
      <c r="U58" s="17"/>
      <c r="V58" s="17"/>
      <c r="W58" s="17"/>
      <c r="X58" s="17"/>
      <c r="Y58" s="17"/>
      <c r="Z58" s="17"/>
      <c r="AA58" s="17"/>
      <c r="AB58" s="17"/>
      <c r="AC58" s="17"/>
      <c r="AD58" s="17"/>
      <c r="AE58" s="17"/>
    </row>
    <row r="59" spans="1:47" s="2" customFormat="1" ht="15.2" customHeight="1" x14ac:dyDescent="0.2">
      <c r="A59" s="17"/>
      <c r="B59" s="18"/>
      <c r="C59" s="14" t="s">
        <v>13</v>
      </c>
      <c r="D59" s="19"/>
      <c r="E59" s="19"/>
      <c r="F59" s="13" t="str">
        <f>IF(E20="","",E20)</f>
        <v/>
      </c>
      <c r="G59" s="19"/>
      <c r="H59" s="19"/>
      <c r="I59" s="46" t="s">
        <v>15</v>
      </c>
      <c r="J59" s="16">
        <f>E26</f>
        <v>0</v>
      </c>
      <c r="K59" s="19"/>
      <c r="L59" s="45"/>
      <c r="S59" s="17"/>
      <c r="T59" s="17"/>
      <c r="U59" s="17"/>
      <c r="V59" s="17"/>
      <c r="W59" s="17"/>
      <c r="X59" s="17"/>
      <c r="Y59" s="17"/>
      <c r="Z59" s="17"/>
      <c r="AA59" s="17"/>
      <c r="AB59" s="17"/>
      <c r="AC59" s="17"/>
      <c r="AD59" s="17"/>
      <c r="AE59" s="17"/>
    </row>
    <row r="60" spans="1:47" s="2" customFormat="1" ht="10.35" customHeight="1" x14ac:dyDescent="0.2">
      <c r="A60" s="17"/>
      <c r="B60" s="18"/>
      <c r="C60" s="19"/>
      <c r="D60" s="19"/>
      <c r="E60" s="19"/>
      <c r="F60" s="19"/>
      <c r="G60" s="19"/>
      <c r="H60" s="19"/>
      <c r="I60" s="44"/>
      <c r="J60" s="19"/>
      <c r="K60" s="19"/>
      <c r="L60" s="45"/>
      <c r="S60" s="17"/>
      <c r="T60" s="17"/>
      <c r="U60" s="17"/>
      <c r="V60" s="17"/>
      <c r="W60" s="17"/>
      <c r="X60" s="17"/>
      <c r="Y60" s="17"/>
      <c r="Z60" s="17"/>
      <c r="AA60" s="17"/>
      <c r="AB60" s="17"/>
      <c r="AC60" s="17"/>
      <c r="AD60" s="17"/>
      <c r="AE60" s="17"/>
    </row>
    <row r="61" spans="1:47" s="2" customFormat="1" ht="29.25" customHeight="1" x14ac:dyDescent="0.2">
      <c r="A61" s="17"/>
      <c r="B61" s="18"/>
      <c r="C61" s="75" t="s">
        <v>44</v>
      </c>
      <c r="D61" s="76"/>
      <c r="E61" s="76"/>
      <c r="F61" s="76"/>
      <c r="G61" s="76"/>
      <c r="H61" s="76"/>
      <c r="I61" s="77"/>
      <c r="J61" s="78" t="s">
        <v>45</v>
      </c>
      <c r="K61" s="76"/>
      <c r="L61" s="45"/>
      <c r="S61" s="17"/>
      <c r="T61" s="17"/>
      <c r="U61" s="17"/>
      <c r="V61" s="17"/>
      <c r="W61" s="17"/>
      <c r="X61" s="17"/>
      <c r="Y61" s="17"/>
      <c r="Z61" s="17"/>
      <c r="AA61" s="17"/>
      <c r="AB61" s="17"/>
      <c r="AC61" s="17"/>
      <c r="AD61" s="17"/>
      <c r="AE61" s="17"/>
    </row>
    <row r="62" spans="1:47" s="2" customFormat="1" ht="10.35" customHeight="1" x14ac:dyDescent="0.2">
      <c r="A62" s="17"/>
      <c r="B62" s="18"/>
      <c r="C62" s="19"/>
      <c r="D62" s="19"/>
      <c r="E62" s="19"/>
      <c r="F62" s="19"/>
      <c r="G62" s="19"/>
      <c r="H62" s="19"/>
      <c r="I62" s="44"/>
      <c r="J62" s="19"/>
      <c r="K62" s="19"/>
      <c r="L62" s="45"/>
      <c r="S62" s="17"/>
      <c r="T62" s="17"/>
      <c r="U62" s="17"/>
      <c r="V62" s="17"/>
      <c r="W62" s="17"/>
      <c r="X62" s="17"/>
      <c r="Y62" s="17"/>
      <c r="Z62" s="17"/>
      <c r="AA62" s="17"/>
      <c r="AB62" s="17"/>
      <c r="AC62" s="17"/>
      <c r="AD62" s="17"/>
      <c r="AE62" s="17"/>
    </row>
    <row r="63" spans="1:47" s="2" customFormat="1" ht="22.9" customHeight="1" x14ac:dyDescent="0.2">
      <c r="A63" s="17"/>
      <c r="B63" s="18"/>
      <c r="C63" s="79" t="s">
        <v>33</v>
      </c>
      <c r="D63" s="19"/>
      <c r="E63" s="19"/>
      <c r="F63" s="19"/>
      <c r="G63" s="19"/>
      <c r="H63" s="19"/>
      <c r="I63" s="44"/>
      <c r="J63" s="34">
        <f>J101</f>
        <v>0</v>
      </c>
      <c r="K63" s="19"/>
      <c r="L63" s="45"/>
      <c r="S63" s="17"/>
      <c r="T63" s="17"/>
      <c r="U63" s="17"/>
      <c r="V63" s="17"/>
      <c r="W63" s="17"/>
      <c r="X63" s="17"/>
      <c r="Y63" s="17"/>
      <c r="Z63" s="17"/>
      <c r="AA63" s="17"/>
      <c r="AB63" s="17"/>
      <c r="AC63" s="17"/>
      <c r="AD63" s="17"/>
      <c r="AE63" s="17"/>
      <c r="AU63" s="8" t="s">
        <v>46</v>
      </c>
    </row>
    <row r="64" spans="1:47" s="4" customFormat="1" ht="24.95" customHeight="1" x14ac:dyDescent="0.2">
      <c r="B64" s="80"/>
      <c r="C64" s="81"/>
      <c r="D64" s="82" t="s">
        <v>107</v>
      </c>
      <c r="E64" s="83"/>
      <c r="F64" s="83"/>
      <c r="G64" s="83"/>
      <c r="H64" s="83"/>
      <c r="I64" s="84"/>
      <c r="J64" s="85">
        <f>J102</f>
        <v>0</v>
      </c>
      <c r="K64" s="81"/>
      <c r="L64" s="86"/>
    </row>
    <row r="65" spans="1:31" s="5" customFormat="1" ht="19.899999999999999" customHeight="1" x14ac:dyDescent="0.2">
      <c r="B65" s="87"/>
      <c r="C65" s="35"/>
      <c r="D65" s="88" t="s">
        <v>108</v>
      </c>
      <c r="E65" s="89"/>
      <c r="F65" s="89"/>
      <c r="G65" s="89"/>
      <c r="H65" s="89"/>
      <c r="I65" s="90"/>
      <c r="J65" s="91">
        <f>J103</f>
        <v>0</v>
      </c>
      <c r="K65" s="35"/>
      <c r="L65" s="92"/>
    </row>
    <row r="66" spans="1:31" s="5" customFormat="1" ht="19.899999999999999" customHeight="1" x14ac:dyDescent="0.2">
      <c r="B66" s="87"/>
      <c r="C66" s="35"/>
      <c r="D66" s="88" t="s">
        <v>109</v>
      </c>
      <c r="E66" s="89"/>
      <c r="F66" s="89"/>
      <c r="G66" s="89"/>
      <c r="H66" s="89"/>
      <c r="I66" s="90"/>
      <c r="J66" s="91">
        <f>J119</f>
        <v>0</v>
      </c>
      <c r="K66" s="35"/>
      <c r="L66" s="92"/>
    </row>
    <row r="67" spans="1:31" s="4" customFormat="1" ht="24.95" customHeight="1" x14ac:dyDescent="0.2">
      <c r="B67" s="80"/>
      <c r="C67" s="81"/>
      <c r="D67" s="82" t="s">
        <v>110</v>
      </c>
      <c r="E67" s="83"/>
      <c r="F67" s="83"/>
      <c r="G67" s="83"/>
      <c r="H67" s="83"/>
      <c r="I67" s="84"/>
      <c r="J67" s="85">
        <f>J130</f>
        <v>0</v>
      </c>
      <c r="K67" s="81"/>
      <c r="L67" s="86"/>
    </row>
    <row r="68" spans="1:31" s="5" customFormat="1" ht="19.899999999999999" customHeight="1" x14ac:dyDescent="0.2">
      <c r="B68" s="87"/>
      <c r="C68" s="35"/>
      <c r="D68" s="88" t="s">
        <v>188</v>
      </c>
      <c r="E68" s="89"/>
      <c r="F68" s="89"/>
      <c r="G68" s="89"/>
      <c r="H68" s="89"/>
      <c r="I68" s="90"/>
      <c r="J68" s="91">
        <f>J131</f>
        <v>0</v>
      </c>
      <c r="K68" s="35"/>
      <c r="L68" s="92"/>
    </row>
    <row r="69" spans="1:31" s="5" customFormat="1" ht="14.85" customHeight="1" x14ac:dyDescent="0.2">
      <c r="B69" s="87"/>
      <c r="C69" s="35"/>
      <c r="D69" s="88" t="s">
        <v>189</v>
      </c>
      <c r="E69" s="89"/>
      <c r="F69" s="89"/>
      <c r="G69" s="89"/>
      <c r="H69" s="89"/>
      <c r="I69" s="90"/>
      <c r="J69" s="91">
        <f>J132</f>
        <v>0</v>
      </c>
      <c r="K69" s="35"/>
      <c r="L69" s="92"/>
    </row>
    <row r="70" spans="1:31" s="5" customFormat="1" ht="14.85" customHeight="1" x14ac:dyDescent="0.2">
      <c r="B70" s="87"/>
      <c r="C70" s="35"/>
      <c r="D70" s="88" t="s">
        <v>190</v>
      </c>
      <c r="E70" s="89"/>
      <c r="F70" s="89"/>
      <c r="G70" s="89"/>
      <c r="H70" s="89"/>
      <c r="I70" s="90"/>
      <c r="J70" s="91">
        <f>J140</f>
        <v>0</v>
      </c>
      <c r="K70" s="35"/>
      <c r="L70" s="92"/>
    </row>
    <row r="71" spans="1:31" s="5" customFormat="1" ht="14.85" customHeight="1" x14ac:dyDescent="0.2">
      <c r="B71" s="87"/>
      <c r="C71" s="35"/>
      <c r="D71" s="88" t="s">
        <v>191</v>
      </c>
      <c r="E71" s="89"/>
      <c r="F71" s="89"/>
      <c r="G71" s="89"/>
      <c r="H71" s="89"/>
      <c r="I71" s="90"/>
      <c r="J71" s="91">
        <f>J145</f>
        <v>0</v>
      </c>
      <c r="K71" s="35"/>
      <c r="L71" s="92"/>
    </row>
    <row r="72" spans="1:31" s="5" customFormat="1" ht="14.85" customHeight="1" x14ac:dyDescent="0.2">
      <c r="B72" s="87"/>
      <c r="C72" s="35"/>
      <c r="D72" s="88" t="s">
        <v>192</v>
      </c>
      <c r="E72" s="89"/>
      <c r="F72" s="89"/>
      <c r="G72" s="89"/>
      <c r="H72" s="89"/>
      <c r="I72" s="90"/>
      <c r="J72" s="91">
        <f>J150</f>
        <v>0</v>
      </c>
      <c r="K72" s="35"/>
      <c r="L72" s="92"/>
    </row>
    <row r="73" spans="1:31" s="5" customFormat="1" ht="14.85" customHeight="1" x14ac:dyDescent="0.2">
      <c r="B73" s="87"/>
      <c r="C73" s="35"/>
      <c r="D73" s="88" t="s">
        <v>193</v>
      </c>
      <c r="E73" s="89"/>
      <c r="F73" s="89"/>
      <c r="G73" s="89"/>
      <c r="H73" s="89"/>
      <c r="I73" s="90"/>
      <c r="J73" s="91">
        <f>J157</f>
        <v>0</v>
      </c>
      <c r="K73" s="35"/>
      <c r="L73" s="92"/>
    </row>
    <row r="74" spans="1:31" s="5" customFormat="1" ht="14.85" customHeight="1" x14ac:dyDescent="0.2">
      <c r="B74" s="87"/>
      <c r="C74" s="35"/>
      <c r="D74" s="88" t="s">
        <v>194</v>
      </c>
      <c r="E74" s="89"/>
      <c r="F74" s="89"/>
      <c r="G74" s="89"/>
      <c r="H74" s="89"/>
      <c r="I74" s="90"/>
      <c r="J74" s="91">
        <f>J214</f>
        <v>0</v>
      </c>
      <c r="K74" s="35"/>
      <c r="L74" s="92"/>
    </row>
    <row r="75" spans="1:31" s="5" customFormat="1" ht="14.85" customHeight="1" x14ac:dyDescent="0.2">
      <c r="B75" s="87"/>
      <c r="C75" s="35"/>
      <c r="D75" s="88" t="s">
        <v>195</v>
      </c>
      <c r="E75" s="89"/>
      <c r="F75" s="89"/>
      <c r="G75" s="89"/>
      <c r="H75" s="89"/>
      <c r="I75" s="90"/>
      <c r="J75" s="91">
        <f>J227</f>
        <v>0</v>
      </c>
      <c r="K75" s="35"/>
      <c r="L75" s="92"/>
    </row>
    <row r="76" spans="1:31" s="5" customFormat="1" ht="14.85" customHeight="1" x14ac:dyDescent="0.2">
      <c r="B76" s="87"/>
      <c r="C76" s="35"/>
      <c r="D76" s="88" t="s">
        <v>196</v>
      </c>
      <c r="E76" s="89"/>
      <c r="F76" s="89"/>
      <c r="G76" s="89"/>
      <c r="H76" s="89"/>
      <c r="I76" s="90"/>
      <c r="J76" s="91">
        <f>J234</f>
        <v>0</v>
      </c>
      <c r="K76" s="35"/>
      <c r="L76" s="92"/>
    </row>
    <row r="77" spans="1:31" s="5" customFormat="1" ht="14.85" customHeight="1" x14ac:dyDescent="0.2">
      <c r="B77" s="87"/>
      <c r="C77" s="35"/>
      <c r="D77" s="88" t="s">
        <v>197</v>
      </c>
      <c r="E77" s="89"/>
      <c r="F77" s="89"/>
      <c r="G77" s="89"/>
      <c r="H77" s="89"/>
      <c r="I77" s="90"/>
      <c r="J77" s="91">
        <f>J263</f>
        <v>0</v>
      </c>
      <c r="K77" s="35"/>
      <c r="L77" s="92"/>
    </row>
    <row r="78" spans="1:31" s="4" customFormat="1" ht="24.95" customHeight="1" x14ac:dyDescent="0.2">
      <c r="B78" s="80"/>
      <c r="C78" s="81"/>
      <c r="D78" s="82" t="s">
        <v>47</v>
      </c>
      <c r="E78" s="83"/>
      <c r="F78" s="83"/>
      <c r="G78" s="83"/>
      <c r="H78" s="83"/>
      <c r="I78" s="84"/>
      <c r="J78" s="85">
        <f>J300</f>
        <v>0</v>
      </c>
      <c r="K78" s="81"/>
      <c r="L78" s="86"/>
    </row>
    <row r="79" spans="1:31" s="5" customFormat="1" ht="19.899999999999999" customHeight="1" x14ac:dyDescent="0.2">
      <c r="B79" s="87"/>
      <c r="C79" s="35"/>
      <c r="D79" s="88" t="s">
        <v>48</v>
      </c>
      <c r="E79" s="89"/>
      <c r="F79" s="89"/>
      <c r="G79" s="89"/>
      <c r="H79" s="89"/>
      <c r="I79" s="90"/>
      <c r="J79" s="91">
        <f>J301</f>
        <v>0</v>
      </c>
      <c r="K79" s="35"/>
      <c r="L79" s="92"/>
    </row>
    <row r="80" spans="1:31" s="2" customFormat="1" ht="21.75" customHeight="1" x14ac:dyDescent="0.2">
      <c r="A80" s="17"/>
      <c r="B80" s="18"/>
      <c r="C80" s="19"/>
      <c r="D80" s="19"/>
      <c r="E80" s="19"/>
      <c r="F80" s="19"/>
      <c r="G80" s="19"/>
      <c r="H80" s="19"/>
      <c r="I80" s="44"/>
      <c r="J80" s="19"/>
      <c r="K80" s="19"/>
      <c r="L80" s="45"/>
      <c r="S80" s="17"/>
      <c r="T80" s="17"/>
      <c r="U80" s="17"/>
      <c r="V80" s="17"/>
      <c r="W80" s="17"/>
      <c r="X80" s="17"/>
      <c r="Y80" s="17"/>
      <c r="Z80" s="17"/>
      <c r="AA80" s="17"/>
      <c r="AB80" s="17"/>
      <c r="AC80" s="17"/>
      <c r="AD80" s="17"/>
      <c r="AE80" s="17"/>
    </row>
    <row r="81" spans="1:31" s="2" customFormat="1" ht="6.95" customHeight="1" x14ac:dyDescent="0.2">
      <c r="A81" s="17"/>
      <c r="B81" s="21"/>
      <c r="C81" s="22"/>
      <c r="D81" s="22"/>
      <c r="E81" s="22"/>
      <c r="F81" s="22"/>
      <c r="G81" s="22"/>
      <c r="H81" s="22"/>
      <c r="I81" s="71"/>
      <c r="J81" s="22"/>
      <c r="K81" s="22"/>
      <c r="L81" s="45"/>
      <c r="S81" s="17"/>
      <c r="T81" s="17"/>
      <c r="U81" s="17"/>
      <c r="V81" s="17"/>
      <c r="W81" s="17"/>
      <c r="X81" s="17"/>
      <c r="Y81" s="17"/>
      <c r="Z81" s="17"/>
      <c r="AA81" s="17"/>
      <c r="AB81" s="17"/>
      <c r="AC81" s="17"/>
      <c r="AD81" s="17"/>
      <c r="AE81" s="17"/>
    </row>
    <row r="85" spans="1:31" s="2" customFormat="1" ht="6.95" customHeight="1" x14ac:dyDescent="0.2">
      <c r="A85" s="17"/>
      <c r="B85" s="23"/>
      <c r="C85" s="24"/>
      <c r="D85" s="24"/>
      <c r="E85" s="24"/>
      <c r="F85" s="24"/>
      <c r="G85" s="24"/>
      <c r="H85" s="24"/>
      <c r="I85" s="74"/>
      <c r="J85" s="24"/>
      <c r="K85" s="24"/>
      <c r="L85" s="45"/>
      <c r="S85" s="17"/>
      <c r="T85" s="17"/>
      <c r="U85" s="17"/>
      <c r="V85" s="17"/>
      <c r="W85" s="17"/>
      <c r="X85" s="17"/>
      <c r="Y85" s="17"/>
      <c r="Z85" s="17"/>
      <c r="AA85" s="17"/>
      <c r="AB85" s="17"/>
      <c r="AC85" s="17"/>
      <c r="AD85" s="17"/>
      <c r="AE85" s="17"/>
    </row>
    <row r="86" spans="1:31" s="2" customFormat="1" ht="24.95" customHeight="1" x14ac:dyDescent="0.2">
      <c r="A86" s="17"/>
      <c r="B86" s="18"/>
      <c r="C86" s="12" t="s">
        <v>49</v>
      </c>
      <c r="D86" s="19"/>
      <c r="E86" s="19"/>
      <c r="F86" s="19"/>
      <c r="G86" s="19"/>
      <c r="H86" s="19"/>
      <c r="I86" s="44"/>
      <c r="J86" s="19"/>
      <c r="K86" s="19"/>
      <c r="L86" s="45"/>
      <c r="S86" s="17"/>
      <c r="T86" s="17"/>
      <c r="U86" s="17"/>
      <c r="V86" s="17"/>
      <c r="W86" s="17"/>
      <c r="X86" s="17"/>
      <c r="Y86" s="17"/>
      <c r="Z86" s="17"/>
      <c r="AA86" s="17"/>
      <c r="AB86" s="17"/>
      <c r="AC86" s="17"/>
      <c r="AD86" s="17"/>
      <c r="AE86" s="17"/>
    </row>
    <row r="87" spans="1:31" s="2" customFormat="1" ht="6.95" customHeight="1" x14ac:dyDescent="0.2">
      <c r="A87" s="17"/>
      <c r="B87" s="18"/>
      <c r="C87" s="19"/>
      <c r="D87" s="19"/>
      <c r="E87" s="19"/>
      <c r="F87" s="19"/>
      <c r="G87" s="19"/>
      <c r="H87" s="19"/>
      <c r="I87" s="44"/>
      <c r="J87" s="19"/>
      <c r="K87" s="19"/>
      <c r="L87" s="45"/>
      <c r="S87" s="17"/>
      <c r="T87" s="17"/>
      <c r="U87" s="17"/>
      <c r="V87" s="17"/>
      <c r="W87" s="17"/>
      <c r="X87" s="17"/>
      <c r="Y87" s="17"/>
      <c r="Z87" s="17"/>
      <c r="AA87" s="17"/>
      <c r="AB87" s="17"/>
      <c r="AC87" s="17"/>
      <c r="AD87" s="17"/>
      <c r="AE87" s="17"/>
    </row>
    <row r="88" spans="1:31" s="2" customFormat="1" ht="12" customHeight="1" x14ac:dyDescent="0.2">
      <c r="A88" s="17"/>
      <c r="B88" s="18"/>
      <c r="C88" s="14" t="s">
        <v>4</v>
      </c>
      <c r="D88" s="19"/>
      <c r="E88" s="19"/>
      <c r="F88" s="19"/>
      <c r="G88" s="19"/>
      <c r="H88" s="19"/>
      <c r="I88" s="44"/>
      <c r="J88" s="19"/>
      <c r="K88" s="19"/>
      <c r="L88" s="45"/>
      <c r="S88" s="17"/>
      <c r="T88" s="17"/>
      <c r="U88" s="17"/>
      <c r="V88" s="17"/>
      <c r="W88" s="17"/>
      <c r="X88" s="17"/>
      <c r="Y88" s="17"/>
      <c r="Z88" s="17"/>
      <c r="AA88" s="17"/>
      <c r="AB88" s="17"/>
      <c r="AC88" s="17"/>
      <c r="AD88" s="17"/>
      <c r="AE88" s="17"/>
    </row>
    <row r="89" spans="1:31" s="2" customFormat="1" ht="16.5" customHeight="1" x14ac:dyDescent="0.2">
      <c r="A89" s="17"/>
      <c r="B89" s="18"/>
      <c r="C89" s="19"/>
      <c r="D89" s="19"/>
      <c r="E89" s="148" t="str">
        <f>E7</f>
        <v>OÚ Kamenný Újezd</v>
      </c>
      <c r="F89" s="149"/>
      <c r="G89" s="149"/>
      <c r="H89" s="149"/>
      <c r="I89" s="44"/>
      <c r="J89" s="19"/>
      <c r="K89" s="19"/>
      <c r="L89" s="45"/>
      <c r="S89" s="17"/>
      <c r="T89" s="17"/>
      <c r="U89" s="17"/>
      <c r="V89" s="17"/>
      <c r="W89" s="17"/>
      <c r="X89" s="17"/>
      <c r="Y89" s="17"/>
      <c r="Z89" s="17"/>
      <c r="AA89" s="17"/>
      <c r="AB89" s="17"/>
      <c r="AC89" s="17"/>
      <c r="AD89" s="17"/>
      <c r="AE89" s="17"/>
    </row>
    <row r="90" spans="1:31" s="1" customFormat="1" ht="12" customHeight="1" x14ac:dyDescent="0.2">
      <c r="B90" s="10"/>
      <c r="C90" s="14" t="s">
        <v>41</v>
      </c>
      <c r="D90" s="11"/>
      <c r="E90" s="11"/>
      <c r="F90" s="11"/>
      <c r="G90" s="11"/>
      <c r="H90" s="11"/>
      <c r="I90" s="37"/>
      <c r="J90" s="11"/>
      <c r="K90" s="11"/>
      <c r="L90" s="9"/>
    </row>
    <row r="91" spans="1:31" s="2" customFormat="1" ht="16.5" customHeight="1" x14ac:dyDescent="0.2">
      <c r="A91" s="17"/>
      <c r="B91" s="18"/>
      <c r="C91" s="19"/>
      <c r="D91" s="19"/>
      <c r="E91" s="148" t="s">
        <v>106</v>
      </c>
      <c r="F91" s="146"/>
      <c r="G91" s="146"/>
      <c r="H91" s="146"/>
      <c r="I91" s="44"/>
      <c r="J91" s="19"/>
      <c r="K91" s="19"/>
      <c r="L91" s="45"/>
      <c r="S91" s="17"/>
      <c r="T91" s="17"/>
      <c r="U91" s="17"/>
      <c r="V91" s="17"/>
      <c r="W91" s="17"/>
      <c r="X91" s="17"/>
      <c r="Y91" s="17"/>
      <c r="Z91" s="17"/>
      <c r="AA91" s="17"/>
      <c r="AB91" s="17"/>
      <c r="AC91" s="17"/>
      <c r="AD91" s="17"/>
      <c r="AE91" s="17"/>
    </row>
    <row r="92" spans="1:31" s="2" customFormat="1" ht="12" customHeight="1" x14ac:dyDescent="0.2">
      <c r="A92" s="17"/>
      <c r="B92" s="18"/>
      <c r="C92" s="14" t="s">
        <v>42</v>
      </c>
      <c r="D92" s="19"/>
      <c r="E92" s="19"/>
      <c r="F92" s="19"/>
      <c r="G92" s="19"/>
      <c r="H92" s="19"/>
      <c r="I92" s="44"/>
      <c r="J92" s="19"/>
      <c r="K92" s="19"/>
      <c r="L92" s="45"/>
      <c r="S92" s="17"/>
      <c r="T92" s="17"/>
      <c r="U92" s="17"/>
      <c r="V92" s="17"/>
      <c r="W92" s="17"/>
      <c r="X92" s="17"/>
      <c r="Y92" s="17"/>
      <c r="Z92" s="17"/>
      <c r="AA92" s="17"/>
      <c r="AB92" s="17"/>
      <c r="AC92" s="17"/>
      <c r="AD92" s="17"/>
      <c r="AE92" s="17"/>
    </row>
    <row r="93" spans="1:31" s="2" customFormat="1" ht="16.5" customHeight="1" x14ac:dyDescent="0.2">
      <c r="A93" s="17"/>
      <c r="B93" s="18"/>
      <c r="C93" s="19"/>
      <c r="D93" s="19"/>
      <c r="E93" s="145" t="str">
        <f>E11</f>
        <v>0102 - D.1.2 - Vytápění</v>
      </c>
      <c r="F93" s="146"/>
      <c r="G93" s="146"/>
      <c r="H93" s="146"/>
      <c r="I93" s="44"/>
      <c r="J93" s="19"/>
      <c r="K93" s="19"/>
      <c r="L93" s="45"/>
      <c r="S93" s="17"/>
      <c r="T93" s="17"/>
      <c r="U93" s="17"/>
      <c r="V93" s="17"/>
      <c r="W93" s="17"/>
      <c r="X93" s="17"/>
      <c r="Y93" s="17"/>
      <c r="Z93" s="17"/>
      <c r="AA93" s="17"/>
      <c r="AB93" s="17"/>
      <c r="AC93" s="17"/>
      <c r="AD93" s="17"/>
      <c r="AE93" s="17"/>
    </row>
    <row r="94" spans="1:31" s="2" customFormat="1" ht="6.95" customHeight="1" x14ac:dyDescent="0.2">
      <c r="A94" s="17"/>
      <c r="B94" s="18"/>
      <c r="C94" s="19"/>
      <c r="D94" s="19"/>
      <c r="E94" s="19"/>
      <c r="F94" s="19"/>
      <c r="G94" s="19"/>
      <c r="H94" s="19"/>
      <c r="I94" s="44"/>
      <c r="J94" s="19"/>
      <c r="K94" s="19"/>
      <c r="L94" s="45"/>
      <c r="S94" s="17"/>
      <c r="T94" s="17"/>
      <c r="U94" s="17"/>
      <c r="V94" s="17"/>
      <c r="W94" s="17"/>
      <c r="X94" s="17"/>
      <c r="Y94" s="17"/>
      <c r="Z94" s="17"/>
      <c r="AA94" s="17"/>
      <c r="AB94" s="17"/>
      <c r="AC94" s="17"/>
      <c r="AD94" s="17"/>
      <c r="AE94" s="17"/>
    </row>
    <row r="95" spans="1:31" s="2" customFormat="1" ht="12" customHeight="1" x14ac:dyDescent="0.2">
      <c r="A95" s="17"/>
      <c r="B95" s="18"/>
      <c r="C95" s="14" t="s">
        <v>7</v>
      </c>
      <c r="D95" s="19"/>
      <c r="E95" s="19"/>
      <c r="F95" s="13" t="str">
        <f>F14</f>
        <v>OÚ Kamenný Újezd</v>
      </c>
      <c r="G95" s="19"/>
      <c r="H95" s="19"/>
      <c r="I95" s="46" t="s">
        <v>8</v>
      </c>
      <c r="J95" s="25" t="str">
        <f>IF(J14="","",J14)</f>
        <v/>
      </c>
      <c r="K95" s="19"/>
      <c r="L95" s="45"/>
      <c r="S95" s="17"/>
      <c r="T95" s="17"/>
      <c r="U95" s="17"/>
      <c r="V95" s="17"/>
      <c r="W95" s="17"/>
      <c r="X95" s="17"/>
      <c r="Y95" s="17"/>
      <c r="Z95" s="17"/>
      <c r="AA95" s="17"/>
      <c r="AB95" s="17"/>
      <c r="AC95" s="17"/>
      <c r="AD95" s="17"/>
      <c r="AE95" s="17"/>
    </row>
    <row r="96" spans="1:31" s="2" customFormat="1" ht="6.95" customHeight="1" x14ac:dyDescent="0.2">
      <c r="A96" s="17"/>
      <c r="B96" s="18"/>
      <c r="C96" s="19"/>
      <c r="D96" s="19"/>
      <c r="E96" s="19"/>
      <c r="F96" s="19"/>
      <c r="G96" s="19"/>
      <c r="H96" s="19"/>
      <c r="I96" s="44"/>
      <c r="J96" s="19"/>
      <c r="K96" s="19"/>
      <c r="L96" s="45"/>
      <c r="S96" s="17"/>
      <c r="T96" s="17"/>
      <c r="U96" s="17"/>
      <c r="V96" s="17"/>
      <c r="W96" s="17"/>
      <c r="X96" s="17"/>
      <c r="Y96" s="17"/>
      <c r="Z96" s="17"/>
      <c r="AA96" s="17"/>
      <c r="AB96" s="17"/>
      <c r="AC96" s="17"/>
      <c r="AD96" s="17"/>
      <c r="AE96" s="17"/>
    </row>
    <row r="97" spans="1:65" s="2" customFormat="1" ht="27.95" customHeight="1" x14ac:dyDescent="0.2">
      <c r="A97" s="17"/>
      <c r="B97" s="18"/>
      <c r="C97" s="14" t="s">
        <v>9</v>
      </c>
      <c r="D97" s="19"/>
      <c r="E97" s="19"/>
      <c r="F97" s="13">
        <f>E17</f>
        <v>0</v>
      </c>
      <c r="G97" s="19"/>
      <c r="H97" s="19"/>
      <c r="I97" s="46" t="s">
        <v>14</v>
      </c>
      <c r="J97" s="16">
        <f>E23</f>
        <v>0</v>
      </c>
      <c r="K97" s="19"/>
      <c r="L97" s="45"/>
      <c r="S97" s="17"/>
      <c r="T97" s="17"/>
      <c r="U97" s="17"/>
      <c r="V97" s="17"/>
      <c r="W97" s="17"/>
      <c r="X97" s="17"/>
      <c r="Y97" s="17"/>
      <c r="Z97" s="17"/>
      <c r="AA97" s="17"/>
      <c r="AB97" s="17"/>
      <c r="AC97" s="17"/>
      <c r="AD97" s="17"/>
      <c r="AE97" s="17"/>
    </row>
    <row r="98" spans="1:65" s="2" customFormat="1" ht="15.2" customHeight="1" x14ac:dyDescent="0.2">
      <c r="A98" s="17"/>
      <c r="B98" s="18"/>
      <c r="C98" s="14" t="s">
        <v>13</v>
      </c>
      <c r="D98" s="19"/>
      <c r="E98" s="19"/>
      <c r="F98" s="13" t="str">
        <f>IF(E20="","",E20)</f>
        <v/>
      </c>
      <c r="G98" s="19"/>
      <c r="H98" s="19"/>
      <c r="I98" s="46" t="s">
        <v>15</v>
      </c>
      <c r="J98" s="16">
        <f>E26</f>
        <v>0</v>
      </c>
      <c r="K98" s="19"/>
      <c r="L98" s="45"/>
      <c r="S98" s="17"/>
      <c r="T98" s="17"/>
      <c r="U98" s="17"/>
      <c r="V98" s="17"/>
      <c r="W98" s="17"/>
      <c r="X98" s="17"/>
      <c r="Y98" s="17"/>
      <c r="Z98" s="17"/>
      <c r="AA98" s="17"/>
      <c r="AB98" s="17"/>
      <c r="AC98" s="17"/>
      <c r="AD98" s="17"/>
      <c r="AE98" s="17"/>
    </row>
    <row r="99" spans="1:65" s="2" customFormat="1" ht="10.35" customHeight="1" x14ac:dyDescent="0.2">
      <c r="A99" s="17"/>
      <c r="B99" s="18"/>
      <c r="C99" s="19"/>
      <c r="D99" s="19"/>
      <c r="E99" s="19"/>
      <c r="F99" s="19"/>
      <c r="G99" s="19"/>
      <c r="H99" s="19"/>
      <c r="I99" s="44"/>
      <c r="J99" s="19"/>
      <c r="K99" s="19"/>
      <c r="L99" s="45"/>
      <c r="S99" s="17"/>
      <c r="T99" s="17"/>
      <c r="U99" s="17"/>
      <c r="V99" s="17"/>
      <c r="W99" s="17"/>
      <c r="X99" s="17"/>
      <c r="Y99" s="17"/>
      <c r="Z99" s="17"/>
      <c r="AA99" s="17"/>
      <c r="AB99" s="17"/>
      <c r="AC99" s="17"/>
      <c r="AD99" s="17"/>
      <c r="AE99" s="17"/>
    </row>
    <row r="100" spans="1:65" s="6" customFormat="1" ht="29.25" customHeight="1" x14ac:dyDescent="0.2">
      <c r="A100" s="93"/>
      <c r="B100" s="94"/>
      <c r="C100" s="95" t="s">
        <v>50</v>
      </c>
      <c r="D100" s="96" t="s">
        <v>32</v>
      </c>
      <c r="E100" s="96" t="s">
        <v>30</v>
      </c>
      <c r="F100" s="96" t="s">
        <v>31</v>
      </c>
      <c r="G100" s="96" t="s">
        <v>51</v>
      </c>
      <c r="H100" s="96" t="s">
        <v>52</v>
      </c>
      <c r="I100" s="97" t="s">
        <v>53</v>
      </c>
      <c r="J100" s="96" t="s">
        <v>45</v>
      </c>
      <c r="K100" s="98" t="s">
        <v>54</v>
      </c>
      <c r="L100" s="99"/>
      <c r="M100" s="28" t="s">
        <v>11</v>
      </c>
      <c r="N100" s="29" t="s">
        <v>21</v>
      </c>
      <c r="O100" s="29" t="s">
        <v>55</v>
      </c>
      <c r="P100" s="29" t="s">
        <v>56</v>
      </c>
      <c r="Q100" s="29" t="s">
        <v>57</v>
      </c>
      <c r="R100" s="29" t="s">
        <v>58</v>
      </c>
      <c r="S100" s="29" t="s">
        <v>59</v>
      </c>
      <c r="T100" s="30" t="s">
        <v>60</v>
      </c>
      <c r="U100" s="93"/>
      <c r="V100" s="93"/>
      <c r="W100" s="93"/>
      <c r="X100" s="93"/>
      <c r="Y100" s="93"/>
      <c r="Z100" s="93"/>
      <c r="AA100" s="93"/>
      <c r="AB100" s="93"/>
      <c r="AC100" s="93"/>
      <c r="AD100" s="93"/>
      <c r="AE100" s="93"/>
    </row>
    <row r="101" spans="1:65" s="2" customFormat="1" ht="22.9" customHeight="1" x14ac:dyDescent="0.25">
      <c r="A101" s="17"/>
      <c r="B101" s="18"/>
      <c r="C101" s="33" t="s">
        <v>61</v>
      </c>
      <c r="D101" s="19"/>
      <c r="E101" s="19"/>
      <c r="F101" s="19"/>
      <c r="G101" s="19"/>
      <c r="H101" s="19"/>
      <c r="I101" s="44"/>
      <c r="J101" s="100">
        <f>BK101</f>
        <v>0</v>
      </c>
      <c r="K101" s="19"/>
      <c r="L101" s="20"/>
      <c r="M101" s="31"/>
      <c r="N101" s="101"/>
      <c r="O101" s="32"/>
      <c r="P101" s="102">
        <f>P102+P130+P300</f>
        <v>0</v>
      </c>
      <c r="Q101" s="32"/>
      <c r="R101" s="102">
        <f>R102+R130+R300</f>
        <v>0</v>
      </c>
      <c r="S101" s="32"/>
      <c r="T101" s="103">
        <f>T102+T130+T300</f>
        <v>0</v>
      </c>
      <c r="U101" s="17"/>
      <c r="V101" s="17"/>
      <c r="W101" s="17"/>
      <c r="X101" s="17"/>
      <c r="Y101" s="17"/>
      <c r="Z101" s="17"/>
      <c r="AA101" s="17"/>
      <c r="AB101" s="17"/>
      <c r="AC101" s="17"/>
      <c r="AD101" s="17"/>
      <c r="AE101" s="17"/>
      <c r="AT101" s="8" t="s">
        <v>34</v>
      </c>
      <c r="AU101" s="8" t="s">
        <v>46</v>
      </c>
      <c r="BK101" s="104">
        <f>BK102+BK130+BK300</f>
        <v>0</v>
      </c>
    </row>
    <row r="102" spans="1:65" s="7" customFormat="1" ht="25.9" customHeight="1" x14ac:dyDescent="0.2">
      <c r="B102" s="105"/>
      <c r="C102" s="106"/>
      <c r="D102" s="107" t="s">
        <v>34</v>
      </c>
      <c r="E102" s="108" t="s">
        <v>111</v>
      </c>
      <c r="F102" s="108" t="s">
        <v>112</v>
      </c>
      <c r="G102" s="106"/>
      <c r="H102" s="106"/>
      <c r="I102" s="109"/>
      <c r="J102" s="110">
        <f>BK102</f>
        <v>0</v>
      </c>
      <c r="K102" s="106"/>
      <c r="L102" s="111"/>
      <c r="M102" s="112"/>
      <c r="N102" s="113"/>
      <c r="O102" s="113"/>
      <c r="P102" s="114">
        <f>P103+P119</f>
        <v>0</v>
      </c>
      <c r="Q102" s="113"/>
      <c r="R102" s="114">
        <f>R103+R119</f>
        <v>0</v>
      </c>
      <c r="S102" s="113"/>
      <c r="T102" s="115">
        <f>T103+T119</f>
        <v>0</v>
      </c>
      <c r="AR102" s="116" t="s">
        <v>36</v>
      </c>
      <c r="AT102" s="117" t="s">
        <v>34</v>
      </c>
      <c r="AU102" s="117" t="s">
        <v>35</v>
      </c>
      <c r="AY102" s="116" t="s">
        <v>65</v>
      </c>
      <c r="BK102" s="118">
        <f>BK103+BK119</f>
        <v>0</v>
      </c>
    </row>
    <row r="103" spans="1:65" s="7" customFormat="1" ht="22.9" customHeight="1" x14ac:dyDescent="0.2">
      <c r="B103" s="105"/>
      <c r="C103" s="106"/>
      <c r="D103" s="107" t="s">
        <v>34</v>
      </c>
      <c r="E103" s="119" t="s">
        <v>74</v>
      </c>
      <c r="F103" s="119" t="s">
        <v>118</v>
      </c>
      <c r="G103" s="106"/>
      <c r="H103" s="106"/>
      <c r="I103" s="109"/>
      <c r="J103" s="120">
        <f>BK103</f>
        <v>0</v>
      </c>
      <c r="K103" s="106"/>
      <c r="L103" s="111"/>
      <c r="M103" s="112"/>
      <c r="N103" s="113"/>
      <c r="O103" s="113"/>
      <c r="P103" s="114">
        <f>SUM(P104:P118)</f>
        <v>0</v>
      </c>
      <c r="Q103" s="113"/>
      <c r="R103" s="114">
        <f>SUM(R104:R118)</f>
        <v>0</v>
      </c>
      <c r="S103" s="113"/>
      <c r="T103" s="115">
        <f>SUM(T104:T118)</f>
        <v>0</v>
      </c>
      <c r="AR103" s="116" t="s">
        <v>36</v>
      </c>
      <c r="AT103" s="117" t="s">
        <v>34</v>
      </c>
      <c r="AU103" s="117" t="s">
        <v>36</v>
      </c>
      <c r="AY103" s="116" t="s">
        <v>65</v>
      </c>
      <c r="BK103" s="118">
        <f>SUM(BK104:BK118)</f>
        <v>0</v>
      </c>
    </row>
    <row r="104" spans="1:65" s="2" customFormat="1" ht="36" customHeight="1" x14ac:dyDescent="0.2">
      <c r="A104" s="17"/>
      <c r="B104" s="18"/>
      <c r="C104" s="133" t="s">
        <v>84</v>
      </c>
      <c r="D104" s="133" t="s">
        <v>113</v>
      </c>
      <c r="E104" s="134" t="s">
        <v>198</v>
      </c>
      <c r="F104" s="135" t="s">
        <v>199</v>
      </c>
      <c r="G104" s="136" t="s">
        <v>115</v>
      </c>
      <c r="H104" s="137">
        <v>0</v>
      </c>
      <c r="I104" s="143"/>
      <c r="J104" s="139">
        <f>ROUND(I104*H104,2)</f>
        <v>0</v>
      </c>
      <c r="K104" s="135" t="s">
        <v>11</v>
      </c>
      <c r="L104" s="20"/>
      <c r="M104" s="140" t="s">
        <v>11</v>
      </c>
      <c r="N104" s="141" t="s">
        <v>22</v>
      </c>
      <c r="O104" s="26"/>
      <c r="P104" s="121">
        <f>O104*H104</f>
        <v>0</v>
      </c>
      <c r="Q104" s="121">
        <v>0</v>
      </c>
      <c r="R104" s="121">
        <f>Q104*H104</f>
        <v>0</v>
      </c>
      <c r="S104" s="121">
        <v>0</v>
      </c>
      <c r="T104" s="122">
        <f>S104*H104</f>
        <v>0</v>
      </c>
      <c r="U104" s="17"/>
      <c r="V104" s="17"/>
      <c r="W104" s="17"/>
      <c r="X104" s="17"/>
      <c r="Y104" s="17"/>
      <c r="Z104" s="17"/>
      <c r="AA104" s="17"/>
      <c r="AB104" s="17"/>
      <c r="AC104" s="17"/>
      <c r="AD104" s="17"/>
      <c r="AE104" s="17"/>
      <c r="AR104" s="123" t="s">
        <v>73</v>
      </c>
      <c r="AT104" s="123" t="s">
        <v>113</v>
      </c>
      <c r="AU104" s="123" t="s">
        <v>37</v>
      </c>
      <c r="AY104" s="8" t="s">
        <v>65</v>
      </c>
      <c r="BE104" s="124">
        <f>IF(N104="základní",J104,0)</f>
        <v>0</v>
      </c>
      <c r="BF104" s="124">
        <f>IF(N104="snížená",J104,0)</f>
        <v>0</v>
      </c>
      <c r="BG104" s="124">
        <f>IF(N104="zákl. přenesená",J104,0)</f>
        <v>0</v>
      </c>
      <c r="BH104" s="124">
        <f>IF(N104="sníž. přenesená",J104,0)</f>
        <v>0</v>
      </c>
      <c r="BI104" s="124">
        <f>IF(N104="nulová",J104,0)</f>
        <v>0</v>
      </c>
      <c r="BJ104" s="8" t="s">
        <v>36</v>
      </c>
      <c r="BK104" s="124">
        <f>ROUND(I104*H104,2)</f>
        <v>0</v>
      </c>
      <c r="BL104" s="8" t="s">
        <v>73</v>
      </c>
      <c r="BM104" s="123" t="s">
        <v>200</v>
      </c>
    </row>
    <row r="105" spans="1:65" s="2" customFormat="1" ht="29.25" x14ac:dyDescent="0.2">
      <c r="A105" s="17"/>
      <c r="B105" s="18"/>
      <c r="C105" s="19"/>
      <c r="D105" s="125" t="s">
        <v>69</v>
      </c>
      <c r="E105" s="19"/>
      <c r="F105" s="126" t="s">
        <v>201</v>
      </c>
      <c r="G105" s="19"/>
      <c r="H105" s="19"/>
      <c r="I105" s="144"/>
      <c r="J105" s="19"/>
      <c r="K105" s="19"/>
      <c r="L105" s="20"/>
      <c r="M105" s="127"/>
      <c r="N105" s="128"/>
      <c r="O105" s="26"/>
      <c r="P105" s="26"/>
      <c r="Q105" s="26"/>
      <c r="R105" s="26"/>
      <c r="S105" s="26"/>
      <c r="T105" s="27"/>
      <c r="U105" s="17"/>
      <c r="V105" s="17"/>
      <c r="W105" s="17"/>
      <c r="X105" s="17"/>
      <c r="Y105" s="17"/>
      <c r="Z105" s="17"/>
      <c r="AA105" s="17"/>
      <c r="AB105" s="17"/>
      <c r="AC105" s="17"/>
      <c r="AD105" s="17"/>
      <c r="AE105" s="17"/>
      <c r="AT105" s="8" t="s">
        <v>69</v>
      </c>
      <c r="AU105" s="8" t="s">
        <v>37</v>
      </c>
    </row>
    <row r="106" spans="1:65" s="2" customFormat="1" ht="16.5" customHeight="1" x14ac:dyDescent="0.2">
      <c r="A106" s="17"/>
      <c r="B106" s="18"/>
      <c r="C106" s="133" t="s">
        <v>89</v>
      </c>
      <c r="D106" s="133" t="s">
        <v>113</v>
      </c>
      <c r="E106" s="134" t="s">
        <v>202</v>
      </c>
      <c r="F106" s="135" t="s">
        <v>203</v>
      </c>
      <c r="G106" s="136" t="s">
        <v>115</v>
      </c>
      <c r="H106" s="137">
        <v>0</v>
      </c>
      <c r="I106" s="143"/>
      <c r="J106" s="139">
        <f>ROUND(I106*H106,2)</f>
        <v>0</v>
      </c>
      <c r="K106" s="135" t="s">
        <v>11</v>
      </c>
      <c r="L106" s="20"/>
      <c r="M106" s="140" t="s">
        <v>11</v>
      </c>
      <c r="N106" s="141" t="s">
        <v>22</v>
      </c>
      <c r="O106" s="26"/>
      <c r="P106" s="121">
        <f>O106*H106</f>
        <v>0</v>
      </c>
      <c r="Q106" s="121">
        <v>0</v>
      </c>
      <c r="R106" s="121">
        <f>Q106*H106</f>
        <v>0</v>
      </c>
      <c r="S106" s="121">
        <v>0</v>
      </c>
      <c r="T106" s="122">
        <f>S106*H106</f>
        <v>0</v>
      </c>
      <c r="U106" s="17"/>
      <c r="V106" s="17"/>
      <c r="W106" s="17"/>
      <c r="X106" s="17"/>
      <c r="Y106" s="17"/>
      <c r="Z106" s="17"/>
      <c r="AA106" s="17"/>
      <c r="AB106" s="17"/>
      <c r="AC106" s="17"/>
      <c r="AD106" s="17"/>
      <c r="AE106" s="17"/>
      <c r="AR106" s="123" t="s">
        <v>73</v>
      </c>
      <c r="AT106" s="123" t="s">
        <v>113</v>
      </c>
      <c r="AU106" s="123" t="s">
        <v>37</v>
      </c>
      <c r="AY106" s="8" t="s">
        <v>65</v>
      </c>
      <c r="BE106" s="124">
        <f>IF(N106="základní",J106,0)</f>
        <v>0</v>
      </c>
      <c r="BF106" s="124">
        <f>IF(N106="snížená",J106,0)</f>
        <v>0</v>
      </c>
      <c r="BG106" s="124">
        <f>IF(N106="zákl. přenesená",J106,0)</f>
        <v>0</v>
      </c>
      <c r="BH106" s="124">
        <f>IF(N106="sníž. přenesená",J106,0)</f>
        <v>0</v>
      </c>
      <c r="BI106" s="124">
        <f>IF(N106="nulová",J106,0)</f>
        <v>0</v>
      </c>
      <c r="BJ106" s="8" t="s">
        <v>36</v>
      </c>
      <c r="BK106" s="124">
        <f>ROUND(I106*H106,2)</f>
        <v>0</v>
      </c>
      <c r="BL106" s="8" t="s">
        <v>73</v>
      </c>
      <c r="BM106" s="123" t="s">
        <v>204</v>
      </c>
    </row>
    <row r="107" spans="1:65" s="2" customFormat="1" ht="29.25" x14ac:dyDescent="0.2">
      <c r="A107" s="17"/>
      <c r="B107" s="18"/>
      <c r="C107" s="19"/>
      <c r="D107" s="125" t="s">
        <v>69</v>
      </c>
      <c r="E107" s="19"/>
      <c r="F107" s="126" t="s">
        <v>205</v>
      </c>
      <c r="G107" s="19"/>
      <c r="H107" s="19"/>
      <c r="I107" s="144"/>
      <c r="J107" s="19"/>
      <c r="K107" s="19"/>
      <c r="L107" s="20"/>
      <c r="M107" s="127"/>
      <c r="N107" s="128"/>
      <c r="O107" s="26"/>
      <c r="P107" s="26"/>
      <c r="Q107" s="26"/>
      <c r="R107" s="26"/>
      <c r="S107" s="26"/>
      <c r="T107" s="27"/>
      <c r="U107" s="17"/>
      <c r="V107" s="17"/>
      <c r="W107" s="17"/>
      <c r="X107" s="17"/>
      <c r="Y107" s="17"/>
      <c r="Z107" s="17"/>
      <c r="AA107" s="17"/>
      <c r="AB107" s="17"/>
      <c r="AC107" s="17"/>
      <c r="AD107" s="17"/>
      <c r="AE107" s="17"/>
      <c r="AT107" s="8" t="s">
        <v>69</v>
      </c>
      <c r="AU107" s="8" t="s">
        <v>37</v>
      </c>
    </row>
    <row r="108" spans="1:65" s="2" customFormat="1" ht="16.5" customHeight="1" x14ac:dyDescent="0.2">
      <c r="A108" s="17"/>
      <c r="B108" s="18"/>
      <c r="C108" s="133" t="s">
        <v>79</v>
      </c>
      <c r="D108" s="133" t="s">
        <v>113</v>
      </c>
      <c r="E108" s="134" t="s">
        <v>206</v>
      </c>
      <c r="F108" s="135" t="s">
        <v>207</v>
      </c>
      <c r="G108" s="136" t="s">
        <v>114</v>
      </c>
      <c r="H108" s="137">
        <v>0</v>
      </c>
      <c r="I108" s="143"/>
      <c r="J108" s="139">
        <f>ROUND(I108*H108,2)</f>
        <v>0</v>
      </c>
      <c r="K108" s="135" t="s">
        <v>11</v>
      </c>
      <c r="L108" s="20"/>
      <c r="M108" s="140" t="s">
        <v>11</v>
      </c>
      <c r="N108" s="141" t="s">
        <v>22</v>
      </c>
      <c r="O108" s="26"/>
      <c r="P108" s="121">
        <f>O108*H108</f>
        <v>0</v>
      </c>
      <c r="Q108" s="121">
        <v>0</v>
      </c>
      <c r="R108" s="121">
        <f>Q108*H108</f>
        <v>0</v>
      </c>
      <c r="S108" s="121">
        <v>0</v>
      </c>
      <c r="T108" s="122">
        <f>S108*H108</f>
        <v>0</v>
      </c>
      <c r="U108" s="17"/>
      <c r="V108" s="17"/>
      <c r="W108" s="17"/>
      <c r="X108" s="17"/>
      <c r="Y108" s="17"/>
      <c r="Z108" s="17"/>
      <c r="AA108" s="17"/>
      <c r="AB108" s="17"/>
      <c r="AC108" s="17"/>
      <c r="AD108" s="17"/>
      <c r="AE108" s="17"/>
      <c r="AR108" s="123" t="s">
        <v>73</v>
      </c>
      <c r="AT108" s="123" t="s">
        <v>113</v>
      </c>
      <c r="AU108" s="123" t="s">
        <v>37</v>
      </c>
      <c r="AY108" s="8" t="s">
        <v>65</v>
      </c>
      <c r="BE108" s="124">
        <f>IF(N108="základní",J108,0)</f>
        <v>0</v>
      </c>
      <c r="BF108" s="124">
        <f>IF(N108="snížená",J108,0)</f>
        <v>0</v>
      </c>
      <c r="BG108" s="124">
        <f>IF(N108="zákl. přenesená",J108,0)</f>
        <v>0</v>
      </c>
      <c r="BH108" s="124">
        <f>IF(N108="sníž. přenesená",J108,0)</f>
        <v>0</v>
      </c>
      <c r="BI108" s="124">
        <f>IF(N108="nulová",J108,0)</f>
        <v>0</v>
      </c>
      <c r="BJ108" s="8" t="s">
        <v>36</v>
      </c>
      <c r="BK108" s="124">
        <f>ROUND(I108*H108,2)</f>
        <v>0</v>
      </c>
      <c r="BL108" s="8" t="s">
        <v>73</v>
      </c>
      <c r="BM108" s="123" t="s">
        <v>208</v>
      </c>
    </row>
    <row r="109" spans="1:65" s="2" customFormat="1" ht="29.25" x14ac:dyDescent="0.2">
      <c r="A109" s="17"/>
      <c r="B109" s="18"/>
      <c r="C109" s="19"/>
      <c r="D109" s="125" t="s">
        <v>69</v>
      </c>
      <c r="E109" s="19"/>
      <c r="F109" s="126" t="s">
        <v>209</v>
      </c>
      <c r="G109" s="19"/>
      <c r="H109" s="19"/>
      <c r="I109" s="144"/>
      <c r="J109" s="19"/>
      <c r="K109" s="19"/>
      <c r="L109" s="20"/>
      <c r="M109" s="127"/>
      <c r="N109" s="128"/>
      <c r="O109" s="26"/>
      <c r="P109" s="26"/>
      <c r="Q109" s="26"/>
      <c r="R109" s="26"/>
      <c r="S109" s="26"/>
      <c r="T109" s="27"/>
      <c r="U109" s="17"/>
      <c r="V109" s="17"/>
      <c r="W109" s="17"/>
      <c r="X109" s="17"/>
      <c r="Y109" s="17"/>
      <c r="Z109" s="17"/>
      <c r="AA109" s="17"/>
      <c r="AB109" s="17"/>
      <c r="AC109" s="17"/>
      <c r="AD109" s="17"/>
      <c r="AE109" s="17"/>
      <c r="AT109" s="8" t="s">
        <v>69</v>
      </c>
      <c r="AU109" s="8" t="s">
        <v>37</v>
      </c>
    </row>
    <row r="110" spans="1:65" s="2" customFormat="1" ht="24" customHeight="1" x14ac:dyDescent="0.2">
      <c r="A110" s="17"/>
      <c r="B110" s="18"/>
      <c r="C110" s="133" t="s">
        <v>77</v>
      </c>
      <c r="D110" s="133" t="s">
        <v>113</v>
      </c>
      <c r="E110" s="134" t="s">
        <v>210</v>
      </c>
      <c r="F110" s="135" t="s">
        <v>211</v>
      </c>
      <c r="G110" s="136" t="s">
        <v>115</v>
      </c>
      <c r="H110" s="137">
        <v>0</v>
      </c>
      <c r="I110" s="143"/>
      <c r="J110" s="139">
        <f>ROUND(I110*H110,2)</f>
        <v>0</v>
      </c>
      <c r="K110" s="135" t="s">
        <v>11</v>
      </c>
      <c r="L110" s="20"/>
      <c r="M110" s="140" t="s">
        <v>11</v>
      </c>
      <c r="N110" s="141" t="s">
        <v>22</v>
      </c>
      <c r="O110" s="26"/>
      <c r="P110" s="121">
        <f>O110*H110</f>
        <v>0</v>
      </c>
      <c r="Q110" s="121">
        <v>0</v>
      </c>
      <c r="R110" s="121">
        <f>Q110*H110</f>
        <v>0</v>
      </c>
      <c r="S110" s="121">
        <v>0</v>
      </c>
      <c r="T110" s="122">
        <f>S110*H110</f>
        <v>0</v>
      </c>
      <c r="U110" s="17"/>
      <c r="V110" s="17"/>
      <c r="W110" s="17"/>
      <c r="X110" s="17"/>
      <c r="Y110" s="17"/>
      <c r="Z110" s="17"/>
      <c r="AA110" s="17"/>
      <c r="AB110" s="17"/>
      <c r="AC110" s="17"/>
      <c r="AD110" s="17"/>
      <c r="AE110" s="17"/>
      <c r="AR110" s="123" t="s">
        <v>73</v>
      </c>
      <c r="AT110" s="123" t="s">
        <v>113</v>
      </c>
      <c r="AU110" s="123" t="s">
        <v>37</v>
      </c>
      <c r="AY110" s="8" t="s">
        <v>65</v>
      </c>
      <c r="BE110" s="124">
        <f>IF(N110="základní",J110,0)</f>
        <v>0</v>
      </c>
      <c r="BF110" s="124">
        <f>IF(N110="snížená",J110,0)</f>
        <v>0</v>
      </c>
      <c r="BG110" s="124">
        <f>IF(N110="zákl. přenesená",J110,0)</f>
        <v>0</v>
      </c>
      <c r="BH110" s="124">
        <f>IF(N110="sníž. přenesená",J110,0)</f>
        <v>0</v>
      </c>
      <c r="BI110" s="124">
        <f>IF(N110="nulová",J110,0)</f>
        <v>0</v>
      </c>
      <c r="BJ110" s="8" t="s">
        <v>36</v>
      </c>
      <c r="BK110" s="124">
        <f>ROUND(I110*H110,2)</f>
        <v>0</v>
      </c>
      <c r="BL110" s="8" t="s">
        <v>73</v>
      </c>
      <c r="BM110" s="123" t="s">
        <v>212</v>
      </c>
    </row>
    <row r="111" spans="1:65" s="2" customFormat="1" ht="19.5" x14ac:dyDescent="0.2">
      <c r="A111" s="17"/>
      <c r="B111" s="18"/>
      <c r="C111" s="19"/>
      <c r="D111" s="125" t="s">
        <v>69</v>
      </c>
      <c r="E111" s="19"/>
      <c r="F111" s="126" t="s">
        <v>213</v>
      </c>
      <c r="G111" s="19"/>
      <c r="H111" s="19"/>
      <c r="I111" s="144"/>
      <c r="J111" s="19"/>
      <c r="K111" s="19"/>
      <c r="L111" s="20"/>
      <c r="M111" s="127"/>
      <c r="N111" s="128"/>
      <c r="O111" s="26"/>
      <c r="P111" s="26"/>
      <c r="Q111" s="26"/>
      <c r="R111" s="26"/>
      <c r="S111" s="26"/>
      <c r="T111" s="27"/>
      <c r="U111" s="17"/>
      <c r="V111" s="17"/>
      <c r="W111" s="17"/>
      <c r="X111" s="17"/>
      <c r="Y111" s="17"/>
      <c r="Z111" s="17"/>
      <c r="AA111" s="17"/>
      <c r="AB111" s="17"/>
      <c r="AC111" s="17"/>
      <c r="AD111" s="17"/>
      <c r="AE111" s="17"/>
      <c r="AT111" s="8" t="s">
        <v>69</v>
      </c>
      <c r="AU111" s="8" t="s">
        <v>37</v>
      </c>
    </row>
    <row r="112" spans="1:65" s="2" customFormat="1" ht="16.5" customHeight="1" x14ac:dyDescent="0.2">
      <c r="A112" s="17"/>
      <c r="B112" s="18"/>
      <c r="C112" s="133" t="s">
        <v>78</v>
      </c>
      <c r="D112" s="133" t="s">
        <v>113</v>
      </c>
      <c r="E112" s="134" t="s">
        <v>214</v>
      </c>
      <c r="F112" s="135" t="s">
        <v>215</v>
      </c>
      <c r="G112" s="136" t="s">
        <v>115</v>
      </c>
      <c r="H112" s="137">
        <v>0</v>
      </c>
      <c r="I112" s="143"/>
      <c r="J112" s="139">
        <f>ROUND(I112*H112,2)</f>
        <v>0</v>
      </c>
      <c r="K112" s="135" t="s">
        <v>11</v>
      </c>
      <c r="L112" s="20"/>
      <c r="M112" s="140" t="s">
        <v>11</v>
      </c>
      <c r="N112" s="141" t="s">
        <v>22</v>
      </c>
      <c r="O112" s="26"/>
      <c r="P112" s="121">
        <f>O112*H112</f>
        <v>0</v>
      </c>
      <c r="Q112" s="121">
        <v>0</v>
      </c>
      <c r="R112" s="121">
        <f>Q112*H112</f>
        <v>0</v>
      </c>
      <c r="S112" s="121">
        <v>0</v>
      </c>
      <c r="T112" s="122">
        <f>S112*H112</f>
        <v>0</v>
      </c>
      <c r="U112" s="17"/>
      <c r="V112" s="17"/>
      <c r="W112" s="17"/>
      <c r="X112" s="17"/>
      <c r="Y112" s="17"/>
      <c r="Z112" s="17"/>
      <c r="AA112" s="17"/>
      <c r="AB112" s="17"/>
      <c r="AC112" s="17"/>
      <c r="AD112" s="17"/>
      <c r="AE112" s="17"/>
      <c r="AR112" s="123" t="s">
        <v>73</v>
      </c>
      <c r="AT112" s="123" t="s">
        <v>113</v>
      </c>
      <c r="AU112" s="123" t="s">
        <v>37</v>
      </c>
      <c r="AY112" s="8" t="s">
        <v>65</v>
      </c>
      <c r="BE112" s="124">
        <f>IF(N112="základní",J112,0)</f>
        <v>0</v>
      </c>
      <c r="BF112" s="124">
        <f>IF(N112="snížená",J112,0)</f>
        <v>0</v>
      </c>
      <c r="BG112" s="124">
        <f>IF(N112="zákl. přenesená",J112,0)</f>
        <v>0</v>
      </c>
      <c r="BH112" s="124">
        <f>IF(N112="sníž. přenesená",J112,0)</f>
        <v>0</v>
      </c>
      <c r="BI112" s="124">
        <f>IF(N112="nulová",J112,0)</f>
        <v>0</v>
      </c>
      <c r="BJ112" s="8" t="s">
        <v>36</v>
      </c>
      <c r="BK112" s="124">
        <f>ROUND(I112*H112,2)</f>
        <v>0</v>
      </c>
      <c r="BL112" s="8" t="s">
        <v>73</v>
      </c>
      <c r="BM112" s="123" t="s">
        <v>216</v>
      </c>
    </row>
    <row r="113" spans="1:65" s="2" customFormat="1" ht="19.5" x14ac:dyDescent="0.2">
      <c r="A113" s="17"/>
      <c r="B113" s="18"/>
      <c r="C113" s="19"/>
      <c r="D113" s="125" t="s">
        <v>69</v>
      </c>
      <c r="E113" s="19"/>
      <c r="F113" s="126" t="s">
        <v>217</v>
      </c>
      <c r="G113" s="19"/>
      <c r="H113" s="19"/>
      <c r="I113" s="144"/>
      <c r="J113" s="19"/>
      <c r="K113" s="19"/>
      <c r="L113" s="20"/>
      <c r="M113" s="127"/>
      <c r="N113" s="128"/>
      <c r="O113" s="26"/>
      <c r="P113" s="26"/>
      <c r="Q113" s="26"/>
      <c r="R113" s="26"/>
      <c r="S113" s="26"/>
      <c r="T113" s="27"/>
      <c r="U113" s="17"/>
      <c r="V113" s="17"/>
      <c r="W113" s="17"/>
      <c r="X113" s="17"/>
      <c r="Y113" s="17"/>
      <c r="Z113" s="17"/>
      <c r="AA113" s="17"/>
      <c r="AB113" s="17"/>
      <c r="AC113" s="17"/>
      <c r="AD113" s="17"/>
      <c r="AE113" s="17"/>
      <c r="AT113" s="8" t="s">
        <v>69</v>
      </c>
      <c r="AU113" s="8" t="s">
        <v>37</v>
      </c>
    </row>
    <row r="114" spans="1:65" s="2" customFormat="1" ht="24" customHeight="1" x14ac:dyDescent="0.2">
      <c r="A114" s="17"/>
      <c r="B114" s="18"/>
      <c r="C114" s="133" t="s">
        <v>2</v>
      </c>
      <c r="D114" s="133" t="s">
        <v>113</v>
      </c>
      <c r="E114" s="134" t="s">
        <v>218</v>
      </c>
      <c r="F114" s="135" t="s">
        <v>219</v>
      </c>
      <c r="G114" s="136" t="s">
        <v>115</v>
      </c>
      <c r="H114" s="137">
        <v>0</v>
      </c>
      <c r="I114" s="143"/>
      <c r="J114" s="139">
        <f>ROUND(I114*H114,2)</f>
        <v>0</v>
      </c>
      <c r="K114" s="135" t="s">
        <v>11</v>
      </c>
      <c r="L114" s="20"/>
      <c r="M114" s="140" t="s">
        <v>11</v>
      </c>
      <c r="N114" s="141" t="s">
        <v>22</v>
      </c>
      <c r="O114" s="26"/>
      <c r="P114" s="121">
        <f>O114*H114</f>
        <v>0</v>
      </c>
      <c r="Q114" s="121">
        <v>0</v>
      </c>
      <c r="R114" s="121">
        <f>Q114*H114</f>
        <v>0</v>
      </c>
      <c r="S114" s="121">
        <v>0</v>
      </c>
      <c r="T114" s="122">
        <f>S114*H114</f>
        <v>0</v>
      </c>
      <c r="U114" s="17"/>
      <c r="V114" s="17"/>
      <c r="W114" s="17"/>
      <c r="X114" s="17"/>
      <c r="Y114" s="17"/>
      <c r="Z114" s="17"/>
      <c r="AA114" s="17"/>
      <c r="AB114" s="17"/>
      <c r="AC114" s="17"/>
      <c r="AD114" s="17"/>
      <c r="AE114" s="17"/>
      <c r="AR114" s="123" t="s">
        <v>73</v>
      </c>
      <c r="AT114" s="123" t="s">
        <v>113</v>
      </c>
      <c r="AU114" s="123" t="s">
        <v>37</v>
      </c>
      <c r="AY114" s="8" t="s">
        <v>65</v>
      </c>
      <c r="BE114" s="124">
        <f>IF(N114="základní",J114,0)</f>
        <v>0</v>
      </c>
      <c r="BF114" s="124">
        <f>IF(N114="snížená",J114,0)</f>
        <v>0</v>
      </c>
      <c r="BG114" s="124">
        <f>IF(N114="zákl. přenesená",J114,0)</f>
        <v>0</v>
      </c>
      <c r="BH114" s="124">
        <f>IF(N114="sníž. přenesená",J114,0)</f>
        <v>0</v>
      </c>
      <c r="BI114" s="124">
        <f>IF(N114="nulová",J114,0)</f>
        <v>0</v>
      </c>
      <c r="BJ114" s="8" t="s">
        <v>36</v>
      </c>
      <c r="BK114" s="124">
        <f>ROUND(I114*H114,2)</f>
        <v>0</v>
      </c>
      <c r="BL114" s="8" t="s">
        <v>73</v>
      </c>
      <c r="BM114" s="123" t="s">
        <v>220</v>
      </c>
    </row>
    <row r="115" spans="1:65" s="2" customFormat="1" ht="156" customHeight="1" x14ac:dyDescent="0.2">
      <c r="A115" s="17"/>
      <c r="B115" s="18"/>
      <c r="C115" s="133" t="s">
        <v>76</v>
      </c>
      <c r="D115" s="133" t="s">
        <v>113</v>
      </c>
      <c r="E115" s="134" t="s">
        <v>221</v>
      </c>
      <c r="F115" s="135" t="s">
        <v>222</v>
      </c>
      <c r="G115" s="136" t="s">
        <v>173</v>
      </c>
      <c r="H115" s="137">
        <v>1</v>
      </c>
      <c r="I115" s="138"/>
      <c r="J115" s="139">
        <f>ROUND(I115*H115,2)</f>
        <v>0</v>
      </c>
      <c r="K115" s="135" t="s">
        <v>11</v>
      </c>
      <c r="L115" s="20"/>
      <c r="M115" s="140" t="s">
        <v>11</v>
      </c>
      <c r="N115" s="141" t="s">
        <v>22</v>
      </c>
      <c r="O115" s="26"/>
      <c r="P115" s="121">
        <f>O115*H115</f>
        <v>0</v>
      </c>
      <c r="Q115" s="121">
        <v>0</v>
      </c>
      <c r="R115" s="121">
        <f>Q115*H115</f>
        <v>0</v>
      </c>
      <c r="S115" s="121">
        <v>0</v>
      </c>
      <c r="T115" s="122">
        <f>S115*H115</f>
        <v>0</v>
      </c>
      <c r="U115" s="17"/>
      <c r="V115" s="17"/>
      <c r="W115" s="17"/>
      <c r="X115" s="17"/>
      <c r="Y115" s="17"/>
      <c r="Z115" s="17"/>
      <c r="AA115" s="17"/>
      <c r="AB115" s="17"/>
      <c r="AC115" s="17"/>
      <c r="AD115" s="17"/>
      <c r="AE115" s="17"/>
      <c r="AR115" s="123" t="s">
        <v>73</v>
      </c>
      <c r="AT115" s="123" t="s">
        <v>113</v>
      </c>
      <c r="AU115" s="123" t="s">
        <v>37</v>
      </c>
      <c r="AY115" s="8" t="s">
        <v>65</v>
      </c>
      <c r="BE115" s="124">
        <f>IF(N115="základní",J115,0)</f>
        <v>0</v>
      </c>
      <c r="BF115" s="124">
        <f>IF(N115="snížená",J115,0)</f>
        <v>0</v>
      </c>
      <c r="BG115" s="124">
        <f>IF(N115="zákl. přenesená",J115,0)</f>
        <v>0</v>
      </c>
      <c r="BH115" s="124">
        <f>IF(N115="sníž. přenesená",J115,0)</f>
        <v>0</v>
      </c>
      <c r="BI115" s="124">
        <f>IF(N115="nulová",J115,0)</f>
        <v>0</v>
      </c>
      <c r="BJ115" s="8" t="s">
        <v>36</v>
      </c>
      <c r="BK115" s="124">
        <f>ROUND(I115*H115,2)</f>
        <v>0</v>
      </c>
      <c r="BL115" s="8" t="s">
        <v>73</v>
      </c>
      <c r="BM115" s="123" t="s">
        <v>223</v>
      </c>
    </row>
    <row r="116" spans="1:65" s="2" customFormat="1" ht="48.75" x14ac:dyDescent="0.2">
      <c r="A116" s="17"/>
      <c r="B116" s="18"/>
      <c r="C116" s="19"/>
      <c r="D116" s="125" t="s">
        <v>69</v>
      </c>
      <c r="E116" s="19"/>
      <c r="F116" s="126" t="s">
        <v>224</v>
      </c>
      <c r="G116" s="19"/>
      <c r="H116" s="19"/>
      <c r="I116" s="44"/>
      <c r="J116" s="19"/>
      <c r="K116" s="19"/>
      <c r="L116" s="20"/>
      <c r="M116" s="127"/>
      <c r="N116" s="128"/>
      <c r="O116" s="26"/>
      <c r="P116" s="26"/>
      <c r="Q116" s="26"/>
      <c r="R116" s="26"/>
      <c r="S116" s="26"/>
      <c r="T116" s="27"/>
      <c r="U116" s="17"/>
      <c r="V116" s="17"/>
      <c r="W116" s="17"/>
      <c r="X116" s="17"/>
      <c r="Y116" s="17"/>
      <c r="Z116" s="17"/>
      <c r="AA116" s="17"/>
      <c r="AB116" s="17"/>
      <c r="AC116" s="17"/>
      <c r="AD116" s="17"/>
      <c r="AE116" s="17"/>
      <c r="AT116" s="8" t="s">
        <v>69</v>
      </c>
      <c r="AU116" s="8" t="s">
        <v>37</v>
      </c>
    </row>
    <row r="117" spans="1:65" s="2" customFormat="1" ht="16.5" customHeight="1" x14ac:dyDescent="0.2">
      <c r="A117" s="17"/>
      <c r="B117" s="18"/>
      <c r="C117" s="133" t="s">
        <v>80</v>
      </c>
      <c r="D117" s="133" t="s">
        <v>113</v>
      </c>
      <c r="E117" s="134" t="s">
        <v>225</v>
      </c>
      <c r="F117" s="135" t="s">
        <v>226</v>
      </c>
      <c r="G117" s="136" t="s">
        <v>114</v>
      </c>
      <c r="H117" s="137">
        <v>0</v>
      </c>
      <c r="I117" s="143"/>
      <c r="J117" s="139">
        <f>ROUND(I117*H117,2)</f>
        <v>0</v>
      </c>
      <c r="K117" s="135" t="s">
        <v>11</v>
      </c>
      <c r="L117" s="20"/>
      <c r="M117" s="140" t="s">
        <v>11</v>
      </c>
      <c r="N117" s="141" t="s">
        <v>22</v>
      </c>
      <c r="O117" s="26"/>
      <c r="P117" s="121">
        <f>O117*H117</f>
        <v>0</v>
      </c>
      <c r="Q117" s="121">
        <v>0</v>
      </c>
      <c r="R117" s="121">
        <f>Q117*H117</f>
        <v>0</v>
      </c>
      <c r="S117" s="121">
        <v>0</v>
      </c>
      <c r="T117" s="122">
        <f>S117*H117</f>
        <v>0</v>
      </c>
      <c r="U117" s="17"/>
      <c r="V117" s="17"/>
      <c r="W117" s="17"/>
      <c r="X117" s="17"/>
      <c r="Y117" s="17"/>
      <c r="Z117" s="17"/>
      <c r="AA117" s="17"/>
      <c r="AB117" s="17"/>
      <c r="AC117" s="17"/>
      <c r="AD117" s="17"/>
      <c r="AE117" s="17"/>
      <c r="AR117" s="123" t="s">
        <v>73</v>
      </c>
      <c r="AT117" s="123" t="s">
        <v>113</v>
      </c>
      <c r="AU117" s="123" t="s">
        <v>37</v>
      </c>
      <c r="AY117" s="8" t="s">
        <v>65</v>
      </c>
      <c r="BE117" s="124">
        <f>IF(N117="základní",J117,0)</f>
        <v>0</v>
      </c>
      <c r="BF117" s="124">
        <f>IF(N117="snížená",J117,0)</f>
        <v>0</v>
      </c>
      <c r="BG117" s="124">
        <f>IF(N117="zákl. přenesená",J117,0)</f>
        <v>0</v>
      </c>
      <c r="BH117" s="124">
        <f>IF(N117="sníž. přenesená",J117,0)</f>
        <v>0</v>
      </c>
      <c r="BI117" s="124">
        <f>IF(N117="nulová",J117,0)</f>
        <v>0</v>
      </c>
      <c r="BJ117" s="8" t="s">
        <v>36</v>
      </c>
      <c r="BK117" s="124">
        <f>ROUND(I117*H117,2)</f>
        <v>0</v>
      </c>
      <c r="BL117" s="8" t="s">
        <v>73</v>
      </c>
      <c r="BM117" s="123" t="s">
        <v>227</v>
      </c>
    </row>
    <row r="118" spans="1:65" s="2" customFormat="1" ht="48.75" x14ac:dyDescent="0.2">
      <c r="A118" s="17"/>
      <c r="B118" s="18"/>
      <c r="C118" s="19"/>
      <c r="D118" s="125" t="s">
        <v>69</v>
      </c>
      <c r="E118" s="19"/>
      <c r="F118" s="126" t="s">
        <v>228</v>
      </c>
      <c r="G118" s="19"/>
      <c r="H118" s="19"/>
      <c r="I118" s="44"/>
      <c r="J118" s="19"/>
      <c r="K118" s="19"/>
      <c r="L118" s="20"/>
      <c r="M118" s="127"/>
      <c r="N118" s="128"/>
      <c r="O118" s="26"/>
      <c r="P118" s="26"/>
      <c r="Q118" s="26"/>
      <c r="R118" s="26"/>
      <c r="S118" s="26"/>
      <c r="T118" s="27"/>
      <c r="U118" s="17"/>
      <c r="V118" s="17"/>
      <c r="W118" s="17"/>
      <c r="X118" s="17"/>
      <c r="Y118" s="17"/>
      <c r="Z118" s="17"/>
      <c r="AA118" s="17"/>
      <c r="AB118" s="17"/>
      <c r="AC118" s="17"/>
      <c r="AD118" s="17"/>
      <c r="AE118" s="17"/>
      <c r="AT118" s="8" t="s">
        <v>69</v>
      </c>
      <c r="AU118" s="8" t="s">
        <v>37</v>
      </c>
    </row>
    <row r="119" spans="1:65" s="7" customFormat="1" ht="22.9" customHeight="1" x14ac:dyDescent="0.2">
      <c r="B119" s="105"/>
      <c r="C119" s="106"/>
      <c r="D119" s="107" t="s">
        <v>34</v>
      </c>
      <c r="E119" s="119" t="s">
        <v>77</v>
      </c>
      <c r="F119" s="119" t="s">
        <v>136</v>
      </c>
      <c r="G119" s="106"/>
      <c r="H119" s="106"/>
      <c r="I119" s="109"/>
      <c r="J119" s="120">
        <f>BK119</f>
        <v>0</v>
      </c>
      <c r="K119" s="106"/>
      <c r="L119" s="111"/>
      <c r="M119" s="112"/>
      <c r="N119" s="113"/>
      <c r="O119" s="113"/>
      <c r="P119" s="114">
        <f>SUM(P120:P129)</f>
        <v>0</v>
      </c>
      <c r="Q119" s="113"/>
      <c r="R119" s="114">
        <f>SUM(R120:R129)</f>
        <v>0</v>
      </c>
      <c r="S119" s="113"/>
      <c r="T119" s="115">
        <f>SUM(T120:T129)</f>
        <v>0</v>
      </c>
      <c r="AR119" s="116" t="s">
        <v>36</v>
      </c>
      <c r="AT119" s="117" t="s">
        <v>34</v>
      </c>
      <c r="AU119" s="117" t="s">
        <v>36</v>
      </c>
      <c r="AY119" s="116" t="s">
        <v>65</v>
      </c>
      <c r="BK119" s="118">
        <f>SUM(BK120:BK129)</f>
        <v>0</v>
      </c>
    </row>
    <row r="120" spans="1:65" s="2" customFormat="1" ht="24" customHeight="1" x14ac:dyDescent="0.2">
      <c r="A120" s="17"/>
      <c r="B120" s="18"/>
      <c r="C120" s="133" t="s">
        <v>70</v>
      </c>
      <c r="D120" s="133" t="s">
        <v>113</v>
      </c>
      <c r="E120" s="134" t="s">
        <v>229</v>
      </c>
      <c r="F120" s="135" t="s">
        <v>230</v>
      </c>
      <c r="G120" s="136" t="s">
        <v>115</v>
      </c>
      <c r="H120" s="137">
        <v>0</v>
      </c>
      <c r="I120" s="143"/>
      <c r="J120" s="139">
        <f>ROUND(I120*H120,2)</f>
        <v>0</v>
      </c>
      <c r="K120" s="135" t="s">
        <v>11</v>
      </c>
      <c r="L120" s="20"/>
      <c r="M120" s="140" t="s">
        <v>11</v>
      </c>
      <c r="N120" s="141" t="s">
        <v>22</v>
      </c>
      <c r="O120" s="26"/>
      <c r="P120" s="121">
        <f>O120*H120</f>
        <v>0</v>
      </c>
      <c r="Q120" s="121">
        <v>0</v>
      </c>
      <c r="R120" s="121">
        <f>Q120*H120</f>
        <v>0</v>
      </c>
      <c r="S120" s="121">
        <v>0</v>
      </c>
      <c r="T120" s="122">
        <f>S120*H120</f>
        <v>0</v>
      </c>
      <c r="U120" s="17"/>
      <c r="V120" s="17"/>
      <c r="W120" s="17"/>
      <c r="X120" s="17"/>
      <c r="Y120" s="17"/>
      <c r="Z120" s="17"/>
      <c r="AA120" s="17"/>
      <c r="AB120" s="17"/>
      <c r="AC120" s="17"/>
      <c r="AD120" s="17"/>
      <c r="AE120" s="17"/>
      <c r="AR120" s="123" t="s">
        <v>73</v>
      </c>
      <c r="AT120" s="123" t="s">
        <v>113</v>
      </c>
      <c r="AU120" s="123" t="s">
        <v>37</v>
      </c>
      <c r="AY120" s="8" t="s">
        <v>65</v>
      </c>
      <c r="BE120" s="124">
        <f>IF(N120="základní",J120,0)</f>
        <v>0</v>
      </c>
      <c r="BF120" s="124">
        <f>IF(N120="snížená",J120,0)</f>
        <v>0</v>
      </c>
      <c r="BG120" s="124">
        <f>IF(N120="zákl. přenesená",J120,0)</f>
        <v>0</v>
      </c>
      <c r="BH120" s="124">
        <f>IF(N120="sníž. přenesená",J120,0)</f>
        <v>0</v>
      </c>
      <c r="BI120" s="124">
        <f>IF(N120="nulová",J120,0)</f>
        <v>0</v>
      </c>
      <c r="BJ120" s="8" t="s">
        <v>36</v>
      </c>
      <c r="BK120" s="124">
        <f>ROUND(I120*H120,2)</f>
        <v>0</v>
      </c>
      <c r="BL120" s="8" t="s">
        <v>73</v>
      </c>
      <c r="BM120" s="123" t="s">
        <v>231</v>
      </c>
    </row>
    <row r="121" spans="1:65" s="2" customFormat="1" ht="19.5" x14ac:dyDescent="0.2">
      <c r="A121" s="17"/>
      <c r="B121" s="18"/>
      <c r="C121" s="19"/>
      <c r="D121" s="125" t="s">
        <v>69</v>
      </c>
      <c r="E121" s="19"/>
      <c r="F121" s="126" t="s">
        <v>232</v>
      </c>
      <c r="G121" s="19"/>
      <c r="H121" s="19"/>
      <c r="I121" s="144"/>
      <c r="J121" s="19"/>
      <c r="K121" s="19"/>
      <c r="L121" s="20"/>
      <c r="M121" s="127"/>
      <c r="N121" s="128"/>
      <c r="O121" s="26"/>
      <c r="P121" s="26"/>
      <c r="Q121" s="26"/>
      <c r="R121" s="26"/>
      <c r="S121" s="26"/>
      <c r="T121" s="27"/>
      <c r="U121" s="17"/>
      <c r="V121" s="17"/>
      <c r="W121" s="17"/>
      <c r="X121" s="17"/>
      <c r="Y121" s="17"/>
      <c r="Z121" s="17"/>
      <c r="AA121" s="17"/>
      <c r="AB121" s="17"/>
      <c r="AC121" s="17"/>
      <c r="AD121" s="17"/>
      <c r="AE121" s="17"/>
      <c r="AT121" s="8" t="s">
        <v>69</v>
      </c>
      <c r="AU121" s="8" t="s">
        <v>37</v>
      </c>
    </row>
    <row r="122" spans="1:65" s="2" customFormat="1" ht="16.5" customHeight="1" x14ac:dyDescent="0.2">
      <c r="A122" s="17"/>
      <c r="B122" s="18"/>
      <c r="C122" s="133" t="s">
        <v>73</v>
      </c>
      <c r="D122" s="133" t="s">
        <v>113</v>
      </c>
      <c r="E122" s="134" t="s">
        <v>233</v>
      </c>
      <c r="F122" s="135" t="s">
        <v>234</v>
      </c>
      <c r="G122" s="136" t="s">
        <v>115</v>
      </c>
      <c r="H122" s="137">
        <v>0</v>
      </c>
      <c r="I122" s="143"/>
      <c r="J122" s="139">
        <f>ROUND(I122*H122,2)</f>
        <v>0</v>
      </c>
      <c r="K122" s="135" t="s">
        <v>11</v>
      </c>
      <c r="L122" s="20"/>
      <c r="M122" s="140" t="s">
        <v>11</v>
      </c>
      <c r="N122" s="141" t="s">
        <v>22</v>
      </c>
      <c r="O122" s="26"/>
      <c r="P122" s="121">
        <f>O122*H122</f>
        <v>0</v>
      </c>
      <c r="Q122" s="121">
        <v>0</v>
      </c>
      <c r="R122" s="121">
        <f>Q122*H122</f>
        <v>0</v>
      </c>
      <c r="S122" s="121">
        <v>0</v>
      </c>
      <c r="T122" s="122">
        <f>S122*H122</f>
        <v>0</v>
      </c>
      <c r="U122" s="17"/>
      <c r="V122" s="17"/>
      <c r="W122" s="17"/>
      <c r="X122" s="17"/>
      <c r="Y122" s="17"/>
      <c r="Z122" s="17"/>
      <c r="AA122" s="17"/>
      <c r="AB122" s="17"/>
      <c r="AC122" s="17"/>
      <c r="AD122" s="17"/>
      <c r="AE122" s="17"/>
      <c r="AR122" s="123" t="s">
        <v>73</v>
      </c>
      <c r="AT122" s="123" t="s">
        <v>113</v>
      </c>
      <c r="AU122" s="123" t="s">
        <v>37</v>
      </c>
      <c r="AY122" s="8" t="s">
        <v>65</v>
      </c>
      <c r="BE122" s="124">
        <f>IF(N122="základní",J122,0)</f>
        <v>0</v>
      </c>
      <c r="BF122" s="124">
        <f>IF(N122="snížená",J122,0)</f>
        <v>0</v>
      </c>
      <c r="BG122" s="124">
        <f>IF(N122="zákl. přenesená",J122,0)</f>
        <v>0</v>
      </c>
      <c r="BH122" s="124">
        <f>IF(N122="sníž. přenesená",J122,0)</f>
        <v>0</v>
      </c>
      <c r="BI122" s="124">
        <f>IF(N122="nulová",J122,0)</f>
        <v>0</v>
      </c>
      <c r="BJ122" s="8" t="s">
        <v>36</v>
      </c>
      <c r="BK122" s="124">
        <f>ROUND(I122*H122,2)</f>
        <v>0</v>
      </c>
      <c r="BL122" s="8" t="s">
        <v>73</v>
      </c>
      <c r="BM122" s="123" t="s">
        <v>235</v>
      </c>
    </row>
    <row r="123" spans="1:65" s="2" customFormat="1" ht="19.5" x14ac:dyDescent="0.2">
      <c r="A123" s="17"/>
      <c r="B123" s="18"/>
      <c r="C123" s="19"/>
      <c r="D123" s="125" t="s">
        <v>69</v>
      </c>
      <c r="E123" s="19"/>
      <c r="F123" s="126" t="s">
        <v>236</v>
      </c>
      <c r="G123" s="19"/>
      <c r="H123" s="19"/>
      <c r="I123" s="144"/>
      <c r="J123" s="19"/>
      <c r="K123" s="19"/>
      <c r="L123" s="20"/>
      <c r="M123" s="127"/>
      <c r="N123" s="128"/>
      <c r="O123" s="26"/>
      <c r="P123" s="26"/>
      <c r="Q123" s="26"/>
      <c r="R123" s="26"/>
      <c r="S123" s="26"/>
      <c r="T123" s="27"/>
      <c r="U123" s="17"/>
      <c r="V123" s="17"/>
      <c r="W123" s="17"/>
      <c r="X123" s="17"/>
      <c r="Y123" s="17"/>
      <c r="Z123" s="17"/>
      <c r="AA123" s="17"/>
      <c r="AB123" s="17"/>
      <c r="AC123" s="17"/>
      <c r="AD123" s="17"/>
      <c r="AE123" s="17"/>
      <c r="AT123" s="8" t="s">
        <v>69</v>
      </c>
      <c r="AU123" s="8" t="s">
        <v>37</v>
      </c>
    </row>
    <row r="124" spans="1:65" s="2" customFormat="1" ht="16.5" customHeight="1" x14ac:dyDescent="0.2">
      <c r="A124" s="17"/>
      <c r="B124" s="18"/>
      <c r="C124" s="133" t="s">
        <v>64</v>
      </c>
      <c r="D124" s="133" t="s">
        <v>113</v>
      </c>
      <c r="E124" s="134" t="s">
        <v>237</v>
      </c>
      <c r="F124" s="135" t="s">
        <v>238</v>
      </c>
      <c r="G124" s="136" t="s">
        <v>114</v>
      </c>
      <c r="H124" s="137">
        <v>0</v>
      </c>
      <c r="I124" s="143"/>
      <c r="J124" s="139">
        <f>ROUND(I124*H124,2)</f>
        <v>0</v>
      </c>
      <c r="K124" s="135" t="s">
        <v>11</v>
      </c>
      <c r="L124" s="20"/>
      <c r="M124" s="140" t="s">
        <v>11</v>
      </c>
      <c r="N124" s="141" t="s">
        <v>22</v>
      </c>
      <c r="O124" s="26"/>
      <c r="P124" s="121">
        <f>O124*H124</f>
        <v>0</v>
      </c>
      <c r="Q124" s="121">
        <v>0</v>
      </c>
      <c r="R124" s="121">
        <f>Q124*H124</f>
        <v>0</v>
      </c>
      <c r="S124" s="121">
        <v>0</v>
      </c>
      <c r="T124" s="122">
        <f>S124*H124</f>
        <v>0</v>
      </c>
      <c r="U124" s="17"/>
      <c r="V124" s="17"/>
      <c r="W124" s="17"/>
      <c r="X124" s="17"/>
      <c r="Y124" s="17"/>
      <c r="Z124" s="17"/>
      <c r="AA124" s="17"/>
      <c r="AB124" s="17"/>
      <c r="AC124" s="17"/>
      <c r="AD124" s="17"/>
      <c r="AE124" s="17"/>
      <c r="AR124" s="123" t="s">
        <v>73</v>
      </c>
      <c r="AT124" s="123" t="s">
        <v>113</v>
      </c>
      <c r="AU124" s="123" t="s">
        <v>37</v>
      </c>
      <c r="AY124" s="8" t="s">
        <v>65</v>
      </c>
      <c r="BE124" s="124">
        <f>IF(N124="základní",J124,0)</f>
        <v>0</v>
      </c>
      <c r="BF124" s="124">
        <f>IF(N124="snížená",J124,0)</f>
        <v>0</v>
      </c>
      <c r="BG124" s="124">
        <f>IF(N124="zákl. přenesená",J124,0)</f>
        <v>0</v>
      </c>
      <c r="BH124" s="124">
        <f>IF(N124="sníž. přenesená",J124,0)</f>
        <v>0</v>
      </c>
      <c r="BI124" s="124">
        <f>IF(N124="nulová",J124,0)</f>
        <v>0</v>
      </c>
      <c r="BJ124" s="8" t="s">
        <v>36</v>
      </c>
      <c r="BK124" s="124">
        <f>ROUND(I124*H124,2)</f>
        <v>0</v>
      </c>
      <c r="BL124" s="8" t="s">
        <v>73</v>
      </c>
      <c r="BM124" s="123" t="s">
        <v>239</v>
      </c>
    </row>
    <row r="125" spans="1:65" s="2" customFormat="1" ht="19.5" x14ac:dyDescent="0.2">
      <c r="A125" s="17"/>
      <c r="B125" s="18"/>
      <c r="C125" s="19"/>
      <c r="D125" s="125" t="s">
        <v>69</v>
      </c>
      <c r="E125" s="19"/>
      <c r="F125" s="126" t="s">
        <v>240</v>
      </c>
      <c r="G125" s="19"/>
      <c r="H125" s="19"/>
      <c r="I125" s="44"/>
      <c r="J125" s="19"/>
      <c r="K125" s="19"/>
      <c r="L125" s="20"/>
      <c r="M125" s="127"/>
      <c r="N125" s="128"/>
      <c r="O125" s="26"/>
      <c r="P125" s="26"/>
      <c r="Q125" s="26"/>
      <c r="R125" s="26"/>
      <c r="S125" s="26"/>
      <c r="T125" s="27"/>
      <c r="U125" s="17"/>
      <c r="V125" s="17"/>
      <c r="W125" s="17"/>
      <c r="X125" s="17"/>
      <c r="Y125" s="17"/>
      <c r="Z125" s="17"/>
      <c r="AA125" s="17"/>
      <c r="AB125" s="17"/>
      <c r="AC125" s="17"/>
      <c r="AD125" s="17"/>
      <c r="AE125" s="17"/>
      <c r="AT125" s="8" t="s">
        <v>69</v>
      </c>
      <c r="AU125" s="8" t="s">
        <v>37</v>
      </c>
    </row>
    <row r="126" spans="1:65" s="2" customFormat="1" ht="24" customHeight="1" x14ac:dyDescent="0.2">
      <c r="A126" s="17"/>
      <c r="B126" s="18"/>
      <c r="C126" s="133" t="s">
        <v>36</v>
      </c>
      <c r="D126" s="133" t="s">
        <v>113</v>
      </c>
      <c r="E126" s="134" t="s">
        <v>241</v>
      </c>
      <c r="F126" s="135" t="s">
        <v>242</v>
      </c>
      <c r="G126" s="136" t="s">
        <v>173</v>
      </c>
      <c r="H126" s="137">
        <v>1</v>
      </c>
      <c r="I126" s="138"/>
      <c r="J126" s="139">
        <f>ROUND(I126*H126,2)</f>
        <v>0</v>
      </c>
      <c r="K126" s="135" t="s">
        <v>11</v>
      </c>
      <c r="L126" s="20"/>
      <c r="M126" s="140" t="s">
        <v>11</v>
      </c>
      <c r="N126" s="141" t="s">
        <v>22</v>
      </c>
      <c r="O126" s="26"/>
      <c r="P126" s="121">
        <f>O126*H126</f>
        <v>0</v>
      </c>
      <c r="Q126" s="121">
        <v>0</v>
      </c>
      <c r="R126" s="121">
        <f>Q126*H126</f>
        <v>0</v>
      </c>
      <c r="S126" s="121">
        <v>0</v>
      </c>
      <c r="T126" s="122">
        <f>S126*H126</f>
        <v>0</v>
      </c>
      <c r="U126" s="17"/>
      <c r="V126" s="17"/>
      <c r="W126" s="17"/>
      <c r="X126" s="17"/>
      <c r="Y126" s="17"/>
      <c r="Z126" s="17"/>
      <c r="AA126" s="17"/>
      <c r="AB126" s="17"/>
      <c r="AC126" s="17"/>
      <c r="AD126" s="17"/>
      <c r="AE126" s="17"/>
      <c r="AR126" s="123" t="s">
        <v>73</v>
      </c>
      <c r="AT126" s="123" t="s">
        <v>113</v>
      </c>
      <c r="AU126" s="123" t="s">
        <v>37</v>
      </c>
      <c r="AY126" s="8" t="s">
        <v>65</v>
      </c>
      <c r="BE126" s="124">
        <f>IF(N126="základní",J126,0)</f>
        <v>0</v>
      </c>
      <c r="BF126" s="124">
        <f>IF(N126="snížená",J126,0)</f>
        <v>0</v>
      </c>
      <c r="BG126" s="124">
        <f>IF(N126="zákl. přenesená",J126,0)</f>
        <v>0</v>
      </c>
      <c r="BH126" s="124">
        <f>IF(N126="sníž. přenesená",J126,0)</f>
        <v>0</v>
      </c>
      <c r="BI126" s="124">
        <f>IF(N126="nulová",J126,0)</f>
        <v>0</v>
      </c>
      <c r="BJ126" s="8" t="s">
        <v>36</v>
      </c>
      <c r="BK126" s="124">
        <f>ROUND(I126*H126,2)</f>
        <v>0</v>
      </c>
      <c r="BL126" s="8" t="s">
        <v>73</v>
      </c>
      <c r="BM126" s="123" t="s">
        <v>243</v>
      </c>
    </row>
    <row r="127" spans="1:65" s="2" customFormat="1" ht="19.5" x14ac:dyDescent="0.2">
      <c r="A127" s="17"/>
      <c r="B127" s="18"/>
      <c r="C127" s="19"/>
      <c r="D127" s="125" t="s">
        <v>69</v>
      </c>
      <c r="E127" s="19"/>
      <c r="F127" s="126" t="s">
        <v>244</v>
      </c>
      <c r="G127" s="19"/>
      <c r="H127" s="19"/>
      <c r="I127" s="44"/>
      <c r="J127" s="19"/>
      <c r="K127" s="19"/>
      <c r="L127" s="20"/>
      <c r="M127" s="127"/>
      <c r="N127" s="128"/>
      <c r="O127" s="26"/>
      <c r="P127" s="26"/>
      <c r="Q127" s="26"/>
      <c r="R127" s="26"/>
      <c r="S127" s="26"/>
      <c r="T127" s="27"/>
      <c r="U127" s="17"/>
      <c r="V127" s="17"/>
      <c r="W127" s="17"/>
      <c r="X127" s="17"/>
      <c r="Y127" s="17"/>
      <c r="Z127" s="17"/>
      <c r="AA127" s="17"/>
      <c r="AB127" s="17"/>
      <c r="AC127" s="17"/>
      <c r="AD127" s="17"/>
      <c r="AE127" s="17"/>
      <c r="AT127" s="8" t="s">
        <v>69</v>
      </c>
      <c r="AU127" s="8" t="s">
        <v>37</v>
      </c>
    </row>
    <row r="128" spans="1:65" s="2" customFormat="1" ht="24" customHeight="1" x14ac:dyDescent="0.2">
      <c r="A128" s="17"/>
      <c r="B128" s="18"/>
      <c r="C128" s="133" t="s">
        <v>37</v>
      </c>
      <c r="D128" s="133" t="s">
        <v>113</v>
      </c>
      <c r="E128" s="134" t="s">
        <v>245</v>
      </c>
      <c r="F128" s="135" t="s">
        <v>246</v>
      </c>
      <c r="G128" s="136" t="s">
        <v>173</v>
      </c>
      <c r="H128" s="137">
        <v>21</v>
      </c>
      <c r="I128" s="138"/>
      <c r="J128" s="139">
        <f>ROUND(I128*H128,2)</f>
        <v>0</v>
      </c>
      <c r="K128" s="135" t="s">
        <v>11</v>
      </c>
      <c r="L128" s="20"/>
      <c r="M128" s="140" t="s">
        <v>11</v>
      </c>
      <c r="N128" s="141" t="s">
        <v>22</v>
      </c>
      <c r="O128" s="26"/>
      <c r="P128" s="121">
        <f>O128*H128</f>
        <v>0</v>
      </c>
      <c r="Q128" s="121">
        <v>0</v>
      </c>
      <c r="R128" s="121">
        <f>Q128*H128</f>
        <v>0</v>
      </c>
      <c r="S128" s="121">
        <v>0</v>
      </c>
      <c r="T128" s="122">
        <f>S128*H128</f>
        <v>0</v>
      </c>
      <c r="U128" s="17"/>
      <c r="V128" s="17"/>
      <c r="W128" s="17"/>
      <c r="X128" s="17"/>
      <c r="Y128" s="17"/>
      <c r="Z128" s="17"/>
      <c r="AA128" s="17"/>
      <c r="AB128" s="17"/>
      <c r="AC128" s="17"/>
      <c r="AD128" s="17"/>
      <c r="AE128" s="17"/>
      <c r="AR128" s="123" t="s">
        <v>73</v>
      </c>
      <c r="AT128" s="123" t="s">
        <v>113</v>
      </c>
      <c r="AU128" s="123" t="s">
        <v>37</v>
      </c>
      <c r="AY128" s="8" t="s">
        <v>65</v>
      </c>
      <c r="BE128" s="124">
        <f>IF(N128="základní",J128,0)</f>
        <v>0</v>
      </c>
      <c r="BF128" s="124">
        <f>IF(N128="snížená",J128,0)</f>
        <v>0</v>
      </c>
      <c r="BG128" s="124">
        <f>IF(N128="zákl. přenesená",J128,0)</f>
        <v>0</v>
      </c>
      <c r="BH128" s="124">
        <f>IF(N128="sníž. přenesená",J128,0)</f>
        <v>0</v>
      </c>
      <c r="BI128" s="124">
        <f>IF(N128="nulová",J128,0)</f>
        <v>0</v>
      </c>
      <c r="BJ128" s="8" t="s">
        <v>36</v>
      </c>
      <c r="BK128" s="124">
        <f>ROUND(I128*H128,2)</f>
        <v>0</v>
      </c>
      <c r="BL128" s="8" t="s">
        <v>73</v>
      </c>
      <c r="BM128" s="123" t="s">
        <v>247</v>
      </c>
    </row>
    <row r="129" spans="1:65" s="2" customFormat="1" ht="19.5" x14ac:dyDescent="0.2">
      <c r="A129" s="17"/>
      <c r="B129" s="18"/>
      <c r="C129" s="19"/>
      <c r="D129" s="125" t="s">
        <v>69</v>
      </c>
      <c r="E129" s="19"/>
      <c r="F129" s="126" t="s">
        <v>248</v>
      </c>
      <c r="G129" s="19"/>
      <c r="H129" s="19"/>
      <c r="I129" s="44"/>
      <c r="J129" s="19"/>
      <c r="K129" s="19"/>
      <c r="L129" s="20"/>
      <c r="M129" s="127"/>
      <c r="N129" s="128"/>
      <c r="O129" s="26"/>
      <c r="P129" s="26"/>
      <c r="Q129" s="26"/>
      <c r="R129" s="26"/>
      <c r="S129" s="26"/>
      <c r="T129" s="27"/>
      <c r="U129" s="17"/>
      <c r="V129" s="17"/>
      <c r="W129" s="17"/>
      <c r="X129" s="17"/>
      <c r="Y129" s="17"/>
      <c r="Z129" s="17"/>
      <c r="AA129" s="17"/>
      <c r="AB129" s="17"/>
      <c r="AC129" s="17"/>
      <c r="AD129" s="17"/>
      <c r="AE129" s="17"/>
      <c r="AT129" s="8" t="s">
        <v>69</v>
      </c>
      <c r="AU129" s="8" t="s">
        <v>37</v>
      </c>
    </row>
    <row r="130" spans="1:65" s="7" customFormat="1" ht="25.9" customHeight="1" x14ac:dyDescent="0.2">
      <c r="B130" s="105"/>
      <c r="C130" s="106"/>
      <c r="D130" s="107" t="s">
        <v>34</v>
      </c>
      <c r="E130" s="108" t="s">
        <v>153</v>
      </c>
      <c r="F130" s="108" t="s">
        <v>154</v>
      </c>
      <c r="G130" s="106"/>
      <c r="H130" s="106"/>
      <c r="I130" s="109"/>
      <c r="J130" s="110">
        <f>BK130</f>
        <v>0</v>
      </c>
      <c r="K130" s="106"/>
      <c r="L130" s="111"/>
      <c r="M130" s="112"/>
      <c r="N130" s="113"/>
      <c r="O130" s="113"/>
      <c r="P130" s="114">
        <f>P131</f>
        <v>0</v>
      </c>
      <c r="Q130" s="113"/>
      <c r="R130" s="114">
        <f>R131</f>
        <v>0</v>
      </c>
      <c r="S130" s="113"/>
      <c r="T130" s="115">
        <f>T131</f>
        <v>0</v>
      </c>
      <c r="AR130" s="116" t="s">
        <v>37</v>
      </c>
      <c r="AT130" s="117" t="s">
        <v>34</v>
      </c>
      <c r="AU130" s="117" t="s">
        <v>35</v>
      </c>
      <c r="AY130" s="116" t="s">
        <v>65</v>
      </c>
      <c r="BK130" s="118">
        <f>BK131</f>
        <v>0</v>
      </c>
    </row>
    <row r="131" spans="1:65" s="7" customFormat="1" ht="22.9" customHeight="1" x14ac:dyDescent="0.2">
      <c r="B131" s="105"/>
      <c r="C131" s="106"/>
      <c r="D131" s="107" t="s">
        <v>34</v>
      </c>
      <c r="E131" s="119" t="s">
        <v>249</v>
      </c>
      <c r="F131" s="119" t="s">
        <v>250</v>
      </c>
      <c r="G131" s="106"/>
      <c r="H131" s="106"/>
      <c r="I131" s="109"/>
      <c r="J131" s="120">
        <f>BK131</f>
        <v>0</v>
      </c>
      <c r="K131" s="106"/>
      <c r="L131" s="111"/>
      <c r="M131" s="112"/>
      <c r="N131" s="113"/>
      <c r="O131" s="113"/>
      <c r="P131" s="114">
        <f>P132+P140+P145+P150+P157+P214+P227+P234+P263</f>
        <v>0</v>
      </c>
      <c r="Q131" s="113"/>
      <c r="R131" s="114">
        <f>R132+R140+R145+R150+R157+R214+R227+R234+R263</f>
        <v>0</v>
      </c>
      <c r="S131" s="113"/>
      <c r="T131" s="115">
        <f>T132+T140+T145+T150+T157+T214+T227+T234+T263</f>
        <v>0</v>
      </c>
      <c r="AR131" s="116" t="s">
        <v>37</v>
      </c>
      <c r="AT131" s="117" t="s">
        <v>34</v>
      </c>
      <c r="AU131" s="117" t="s">
        <v>36</v>
      </c>
      <c r="AY131" s="116" t="s">
        <v>65</v>
      </c>
      <c r="BK131" s="118">
        <f>BK132+BK140+BK145+BK150+BK157+BK214+BK227+BK234+BK263</f>
        <v>0</v>
      </c>
    </row>
    <row r="132" spans="1:65" s="7" customFormat="1" ht="20.85" customHeight="1" x14ac:dyDescent="0.2">
      <c r="B132" s="105"/>
      <c r="C132" s="106"/>
      <c r="D132" s="107" t="s">
        <v>34</v>
      </c>
      <c r="E132" s="119" t="s">
        <v>251</v>
      </c>
      <c r="F132" s="119" t="s">
        <v>252</v>
      </c>
      <c r="G132" s="106"/>
      <c r="H132" s="106"/>
      <c r="I132" s="109"/>
      <c r="J132" s="120">
        <f>BK132</f>
        <v>0</v>
      </c>
      <c r="K132" s="106"/>
      <c r="L132" s="111"/>
      <c r="M132" s="112"/>
      <c r="N132" s="113"/>
      <c r="O132" s="113"/>
      <c r="P132" s="114">
        <f>SUM(P133:P139)</f>
        <v>0</v>
      </c>
      <c r="Q132" s="113"/>
      <c r="R132" s="114">
        <f>SUM(R133:R139)</f>
        <v>0</v>
      </c>
      <c r="S132" s="113"/>
      <c r="T132" s="115">
        <f>SUM(T133:T139)</f>
        <v>0</v>
      </c>
      <c r="AR132" s="116" t="s">
        <v>36</v>
      </c>
      <c r="AT132" s="117" t="s">
        <v>34</v>
      </c>
      <c r="AU132" s="117" t="s">
        <v>37</v>
      </c>
      <c r="AY132" s="116" t="s">
        <v>65</v>
      </c>
      <c r="BK132" s="118">
        <f>SUM(BK133:BK139)</f>
        <v>0</v>
      </c>
    </row>
    <row r="133" spans="1:65" s="2" customFormat="1" ht="288" customHeight="1" x14ac:dyDescent="0.2">
      <c r="A133" s="17"/>
      <c r="B133" s="18"/>
      <c r="C133" s="133" t="s">
        <v>82</v>
      </c>
      <c r="D133" s="133" t="s">
        <v>113</v>
      </c>
      <c r="E133" s="134" t="s">
        <v>253</v>
      </c>
      <c r="F133" s="135" t="s">
        <v>254</v>
      </c>
      <c r="G133" s="136" t="s">
        <v>173</v>
      </c>
      <c r="H133" s="137">
        <v>2</v>
      </c>
      <c r="I133" s="138"/>
      <c r="J133" s="139">
        <f>ROUND(I133*H133,2)</f>
        <v>0</v>
      </c>
      <c r="K133" s="135" t="s">
        <v>11</v>
      </c>
      <c r="L133" s="20"/>
      <c r="M133" s="140" t="s">
        <v>11</v>
      </c>
      <c r="N133" s="141" t="s">
        <v>22</v>
      </c>
      <c r="O133" s="26"/>
      <c r="P133" s="121">
        <f>O133*H133</f>
        <v>0</v>
      </c>
      <c r="Q133" s="121">
        <v>0</v>
      </c>
      <c r="R133" s="121">
        <f>Q133*H133</f>
        <v>0</v>
      </c>
      <c r="S133" s="121">
        <v>0</v>
      </c>
      <c r="T133" s="122">
        <f>S133*H133</f>
        <v>0</v>
      </c>
      <c r="U133" s="17"/>
      <c r="V133" s="17"/>
      <c r="W133" s="17"/>
      <c r="X133" s="17"/>
      <c r="Y133" s="17"/>
      <c r="Z133" s="17"/>
      <c r="AA133" s="17"/>
      <c r="AB133" s="17"/>
      <c r="AC133" s="17"/>
      <c r="AD133" s="17"/>
      <c r="AE133" s="17"/>
      <c r="AR133" s="123" t="s">
        <v>82</v>
      </c>
      <c r="AT133" s="123" t="s">
        <v>113</v>
      </c>
      <c r="AU133" s="123" t="s">
        <v>70</v>
      </c>
      <c r="AY133" s="8" t="s">
        <v>65</v>
      </c>
      <c r="BE133" s="124">
        <f>IF(N133="základní",J133,0)</f>
        <v>0</v>
      </c>
      <c r="BF133" s="124">
        <f>IF(N133="snížená",J133,0)</f>
        <v>0</v>
      </c>
      <c r="BG133" s="124">
        <f>IF(N133="zákl. přenesená",J133,0)</f>
        <v>0</v>
      </c>
      <c r="BH133" s="124">
        <f>IF(N133="sníž. přenesená",J133,0)</f>
        <v>0</v>
      </c>
      <c r="BI133" s="124">
        <f>IF(N133="nulová",J133,0)</f>
        <v>0</v>
      </c>
      <c r="BJ133" s="8" t="s">
        <v>36</v>
      </c>
      <c r="BK133" s="124">
        <f>ROUND(I133*H133,2)</f>
        <v>0</v>
      </c>
      <c r="BL133" s="8" t="s">
        <v>82</v>
      </c>
      <c r="BM133" s="123" t="s">
        <v>255</v>
      </c>
    </row>
    <row r="134" spans="1:65" s="2" customFormat="1" ht="185.25" x14ac:dyDescent="0.2">
      <c r="A134" s="17"/>
      <c r="B134" s="18"/>
      <c r="C134" s="19"/>
      <c r="D134" s="125" t="s">
        <v>69</v>
      </c>
      <c r="E134" s="19"/>
      <c r="F134" s="126" t="s">
        <v>256</v>
      </c>
      <c r="G134" s="19"/>
      <c r="H134" s="19"/>
      <c r="I134" s="44"/>
      <c r="J134" s="19"/>
      <c r="K134" s="19"/>
      <c r="L134" s="20"/>
      <c r="M134" s="127"/>
      <c r="N134" s="128"/>
      <c r="O134" s="26"/>
      <c r="P134" s="26"/>
      <c r="Q134" s="26"/>
      <c r="R134" s="26"/>
      <c r="S134" s="26"/>
      <c r="T134" s="27"/>
      <c r="U134" s="17"/>
      <c r="V134" s="17"/>
      <c r="W134" s="17"/>
      <c r="X134" s="17"/>
      <c r="Y134" s="17"/>
      <c r="Z134" s="17"/>
      <c r="AA134" s="17"/>
      <c r="AB134" s="17"/>
      <c r="AC134" s="17"/>
      <c r="AD134" s="17"/>
      <c r="AE134" s="17"/>
      <c r="AT134" s="8" t="s">
        <v>69</v>
      </c>
      <c r="AU134" s="8" t="s">
        <v>70</v>
      </c>
    </row>
    <row r="135" spans="1:65" s="2" customFormat="1" ht="48" customHeight="1" x14ac:dyDescent="0.2">
      <c r="A135" s="17"/>
      <c r="B135" s="18"/>
      <c r="C135" s="133" t="s">
        <v>85</v>
      </c>
      <c r="D135" s="133" t="s">
        <v>113</v>
      </c>
      <c r="E135" s="134" t="s">
        <v>257</v>
      </c>
      <c r="F135" s="135" t="s">
        <v>258</v>
      </c>
      <c r="G135" s="136" t="s">
        <v>123</v>
      </c>
      <c r="H135" s="137">
        <v>3</v>
      </c>
      <c r="I135" s="138"/>
      <c r="J135" s="139">
        <f>ROUND(I135*H135,2)</f>
        <v>0</v>
      </c>
      <c r="K135" s="135" t="s">
        <v>11</v>
      </c>
      <c r="L135" s="20"/>
      <c r="M135" s="140" t="s">
        <v>11</v>
      </c>
      <c r="N135" s="141" t="s">
        <v>22</v>
      </c>
      <c r="O135" s="26"/>
      <c r="P135" s="121">
        <f>O135*H135</f>
        <v>0</v>
      </c>
      <c r="Q135" s="121">
        <v>0</v>
      </c>
      <c r="R135" s="121">
        <f>Q135*H135</f>
        <v>0</v>
      </c>
      <c r="S135" s="121">
        <v>0</v>
      </c>
      <c r="T135" s="122">
        <f>S135*H135</f>
        <v>0</v>
      </c>
      <c r="U135" s="17"/>
      <c r="V135" s="17"/>
      <c r="W135" s="17"/>
      <c r="X135" s="17"/>
      <c r="Y135" s="17"/>
      <c r="Z135" s="17"/>
      <c r="AA135" s="17"/>
      <c r="AB135" s="17"/>
      <c r="AC135" s="17"/>
      <c r="AD135" s="17"/>
      <c r="AE135" s="17"/>
      <c r="AR135" s="123" t="s">
        <v>82</v>
      </c>
      <c r="AT135" s="123" t="s">
        <v>113</v>
      </c>
      <c r="AU135" s="123" t="s">
        <v>70</v>
      </c>
      <c r="AY135" s="8" t="s">
        <v>65</v>
      </c>
      <c r="BE135" s="124">
        <f>IF(N135="základní",J135,0)</f>
        <v>0</v>
      </c>
      <c r="BF135" s="124">
        <f>IF(N135="snížená",J135,0)</f>
        <v>0</v>
      </c>
      <c r="BG135" s="124">
        <f>IF(N135="zákl. přenesená",J135,0)</f>
        <v>0</v>
      </c>
      <c r="BH135" s="124">
        <f>IF(N135="sníž. přenesená",J135,0)</f>
        <v>0</v>
      </c>
      <c r="BI135" s="124">
        <f>IF(N135="nulová",J135,0)</f>
        <v>0</v>
      </c>
      <c r="BJ135" s="8" t="s">
        <v>36</v>
      </c>
      <c r="BK135" s="124">
        <f>ROUND(I135*H135,2)</f>
        <v>0</v>
      </c>
      <c r="BL135" s="8" t="s">
        <v>82</v>
      </c>
      <c r="BM135" s="123" t="s">
        <v>259</v>
      </c>
    </row>
    <row r="136" spans="1:65" s="2" customFormat="1" ht="96" customHeight="1" x14ac:dyDescent="0.2">
      <c r="A136" s="17"/>
      <c r="B136" s="18"/>
      <c r="C136" s="133" t="s">
        <v>86</v>
      </c>
      <c r="D136" s="133" t="s">
        <v>113</v>
      </c>
      <c r="E136" s="134" t="s">
        <v>260</v>
      </c>
      <c r="F136" s="135" t="s">
        <v>261</v>
      </c>
      <c r="G136" s="136" t="s">
        <v>123</v>
      </c>
      <c r="H136" s="137">
        <v>40</v>
      </c>
      <c r="I136" s="138"/>
      <c r="J136" s="139">
        <f>ROUND(I136*H136,2)</f>
        <v>0</v>
      </c>
      <c r="K136" s="135" t="s">
        <v>11</v>
      </c>
      <c r="L136" s="20"/>
      <c r="M136" s="140" t="s">
        <v>11</v>
      </c>
      <c r="N136" s="141" t="s">
        <v>22</v>
      </c>
      <c r="O136" s="26"/>
      <c r="P136" s="121">
        <f>O136*H136</f>
        <v>0</v>
      </c>
      <c r="Q136" s="121">
        <v>0</v>
      </c>
      <c r="R136" s="121">
        <f>Q136*H136</f>
        <v>0</v>
      </c>
      <c r="S136" s="121">
        <v>0</v>
      </c>
      <c r="T136" s="122">
        <f>S136*H136</f>
        <v>0</v>
      </c>
      <c r="U136" s="17"/>
      <c r="V136" s="17"/>
      <c r="W136" s="17"/>
      <c r="X136" s="17"/>
      <c r="Y136" s="17"/>
      <c r="Z136" s="17"/>
      <c r="AA136" s="17"/>
      <c r="AB136" s="17"/>
      <c r="AC136" s="17"/>
      <c r="AD136" s="17"/>
      <c r="AE136" s="17"/>
      <c r="AR136" s="123" t="s">
        <v>82</v>
      </c>
      <c r="AT136" s="123" t="s">
        <v>113</v>
      </c>
      <c r="AU136" s="123" t="s">
        <v>70</v>
      </c>
      <c r="AY136" s="8" t="s">
        <v>65</v>
      </c>
      <c r="BE136" s="124">
        <f>IF(N136="základní",J136,0)</f>
        <v>0</v>
      </c>
      <c r="BF136" s="124">
        <f>IF(N136="snížená",J136,0)</f>
        <v>0</v>
      </c>
      <c r="BG136" s="124">
        <f>IF(N136="zákl. přenesená",J136,0)</f>
        <v>0</v>
      </c>
      <c r="BH136" s="124">
        <f>IF(N136="sníž. přenesená",J136,0)</f>
        <v>0</v>
      </c>
      <c r="BI136" s="124">
        <f>IF(N136="nulová",J136,0)</f>
        <v>0</v>
      </c>
      <c r="BJ136" s="8" t="s">
        <v>36</v>
      </c>
      <c r="BK136" s="124">
        <f>ROUND(I136*H136,2)</f>
        <v>0</v>
      </c>
      <c r="BL136" s="8" t="s">
        <v>82</v>
      </c>
      <c r="BM136" s="123" t="s">
        <v>262</v>
      </c>
    </row>
    <row r="137" spans="1:65" s="2" customFormat="1" ht="144" customHeight="1" x14ac:dyDescent="0.2">
      <c r="A137" s="17"/>
      <c r="B137" s="18"/>
      <c r="C137" s="133" t="s">
        <v>1</v>
      </c>
      <c r="D137" s="133" t="s">
        <v>113</v>
      </c>
      <c r="E137" s="134" t="s">
        <v>263</v>
      </c>
      <c r="F137" s="135" t="s">
        <v>264</v>
      </c>
      <c r="G137" s="136" t="s">
        <v>173</v>
      </c>
      <c r="H137" s="137">
        <v>1</v>
      </c>
      <c r="I137" s="138"/>
      <c r="J137" s="139">
        <f>ROUND(I137*H137,2)</f>
        <v>0</v>
      </c>
      <c r="K137" s="135" t="s">
        <v>11</v>
      </c>
      <c r="L137" s="20"/>
      <c r="M137" s="140" t="s">
        <v>11</v>
      </c>
      <c r="N137" s="141" t="s">
        <v>22</v>
      </c>
      <c r="O137" s="26"/>
      <c r="P137" s="121">
        <f>O137*H137</f>
        <v>0</v>
      </c>
      <c r="Q137" s="121">
        <v>0</v>
      </c>
      <c r="R137" s="121">
        <f>Q137*H137</f>
        <v>0</v>
      </c>
      <c r="S137" s="121">
        <v>0</v>
      </c>
      <c r="T137" s="122">
        <f>S137*H137</f>
        <v>0</v>
      </c>
      <c r="U137" s="17"/>
      <c r="V137" s="17"/>
      <c r="W137" s="17"/>
      <c r="X137" s="17"/>
      <c r="Y137" s="17"/>
      <c r="Z137" s="17"/>
      <c r="AA137" s="17"/>
      <c r="AB137" s="17"/>
      <c r="AC137" s="17"/>
      <c r="AD137" s="17"/>
      <c r="AE137" s="17"/>
      <c r="AR137" s="123" t="s">
        <v>82</v>
      </c>
      <c r="AT137" s="123" t="s">
        <v>113</v>
      </c>
      <c r="AU137" s="123" t="s">
        <v>70</v>
      </c>
      <c r="AY137" s="8" t="s">
        <v>65</v>
      </c>
      <c r="BE137" s="124">
        <f>IF(N137="základní",J137,0)</f>
        <v>0</v>
      </c>
      <c r="BF137" s="124">
        <f>IF(N137="snížená",J137,0)</f>
        <v>0</v>
      </c>
      <c r="BG137" s="124">
        <f>IF(N137="zákl. přenesená",J137,0)</f>
        <v>0</v>
      </c>
      <c r="BH137" s="124">
        <f>IF(N137="sníž. přenesená",J137,0)</f>
        <v>0</v>
      </c>
      <c r="BI137" s="124">
        <f>IF(N137="nulová",J137,0)</f>
        <v>0</v>
      </c>
      <c r="BJ137" s="8" t="s">
        <v>36</v>
      </c>
      <c r="BK137" s="124">
        <f>ROUND(I137*H137,2)</f>
        <v>0</v>
      </c>
      <c r="BL137" s="8" t="s">
        <v>82</v>
      </c>
      <c r="BM137" s="123" t="s">
        <v>265</v>
      </c>
    </row>
    <row r="138" spans="1:65" s="2" customFormat="1" ht="24" customHeight="1" x14ac:dyDescent="0.2">
      <c r="A138" s="17"/>
      <c r="B138" s="18"/>
      <c r="C138" s="133" t="s">
        <v>91</v>
      </c>
      <c r="D138" s="133" t="s">
        <v>113</v>
      </c>
      <c r="E138" s="134" t="s">
        <v>266</v>
      </c>
      <c r="F138" s="135" t="s">
        <v>267</v>
      </c>
      <c r="G138" s="136" t="s">
        <v>123</v>
      </c>
      <c r="H138" s="137">
        <v>40</v>
      </c>
      <c r="I138" s="138"/>
      <c r="J138" s="139">
        <f>ROUND(I138*H138,2)</f>
        <v>0</v>
      </c>
      <c r="K138" s="135" t="s">
        <v>11</v>
      </c>
      <c r="L138" s="20"/>
      <c r="M138" s="140" t="s">
        <v>11</v>
      </c>
      <c r="N138" s="141" t="s">
        <v>22</v>
      </c>
      <c r="O138" s="26"/>
      <c r="P138" s="121">
        <f>O138*H138</f>
        <v>0</v>
      </c>
      <c r="Q138" s="121">
        <v>0</v>
      </c>
      <c r="R138" s="121">
        <f>Q138*H138</f>
        <v>0</v>
      </c>
      <c r="S138" s="121">
        <v>0</v>
      </c>
      <c r="T138" s="122">
        <f>S138*H138</f>
        <v>0</v>
      </c>
      <c r="U138" s="17"/>
      <c r="V138" s="17"/>
      <c r="W138" s="17"/>
      <c r="X138" s="17"/>
      <c r="Y138" s="17"/>
      <c r="Z138" s="17"/>
      <c r="AA138" s="17"/>
      <c r="AB138" s="17"/>
      <c r="AC138" s="17"/>
      <c r="AD138" s="17"/>
      <c r="AE138" s="17"/>
      <c r="AR138" s="123" t="s">
        <v>82</v>
      </c>
      <c r="AT138" s="123" t="s">
        <v>113</v>
      </c>
      <c r="AU138" s="123" t="s">
        <v>70</v>
      </c>
      <c r="AY138" s="8" t="s">
        <v>65</v>
      </c>
      <c r="BE138" s="124">
        <f>IF(N138="základní",J138,0)</f>
        <v>0</v>
      </c>
      <c r="BF138" s="124">
        <f>IF(N138="snížená",J138,0)</f>
        <v>0</v>
      </c>
      <c r="BG138" s="124">
        <f>IF(N138="zákl. přenesená",J138,0)</f>
        <v>0</v>
      </c>
      <c r="BH138" s="124">
        <f>IF(N138="sníž. přenesená",J138,0)</f>
        <v>0</v>
      </c>
      <c r="BI138" s="124">
        <f>IF(N138="nulová",J138,0)</f>
        <v>0</v>
      </c>
      <c r="BJ138" s="8" t="s">
        <v>36</v>
      </c>
      <c r="BK138" s="124">
        <f>ROUND(I138*H138,2)</f>
        <v>0</v>
      </c>
      <c r="BL138" s="8" t="s">
        <v>82</v>
      </c>
      <c r="BM138" s="123" t="s">
        <v>268</v>
      </c>
    </row>
    <row r="139" spans="1:65" s="2" customFormat="1" ht="72" customHeight="1" x14ac:dyDescent="0.2">
      <c r="A139" s="17"/>
      <c r="B139" s="18"/>
      <c r="C139" s="133" t="s">
        <v>93</v>
      </c>
      <c r="D139" s="133" t="s">
        <v>113</v>
      </c>
      <c r="E139" s="134" t="s">
        <v>269</v>
      </c>
      <c r="F139" s="135" t="s">
        <v>270</v>
      </c>
      <c r="G139" s="136" t="s">
        <v>173</v>
      </c>
      <c r="H139" s="137">
        <v>2</v>
      </c>
      <c r="I139" s="138"/>
      <c r="J139" s="139">
        <f>ROUND(I139*H139,2)</f>
        <v>0</v>
      </c>
      <c r="K139" s="135" t="s">
        <v>11</v>
      </c>
      <c r="L139" s="20"/>
      <c r="M139" s="140" t="s">
        <v>11</v>
      </c>
      <c r="N139" s="141" t="s">
        <v>22</v>
      </c>
      <c r="O139" s="26"/>
      <c r="P139" s="121">
        <f>O139*H139</f>
        <v>0</v>
      </c>
      <c r="Q139" s="121">
        <v>0</v>
      </c>
      <c r="R139" s="121">
        <f>Q139*H139</f>
        <v>0</v>
      </c>
      <c r="S139" s="121">
        <v>0</v>
      </c>
      <c r="T139" s="122">
        <f>S139*H139</f>
        <v>0</v>
      </c>
      <c r="U139" s="17"/>
      <c r="V139" s="17"/>
      <c r="W139" s="17"/>
      <c r="X139" s="17"/>
      <c r="Y139" s="17"/>
      <c r="Z139" s="17"/>
      <c r="AA139" s="17"/>
      <c r="AB139" s="17"/>
      <c r="AC139" s="17"/>
      <c r="AD139" s="17"/>
      <c r="AE139" s="17"/>
      <c r="AR139" s="123" t="s">
        <v>82</v>
      </c>
      <c r="AT139" s="123" t="s">
        <v>113</v>
      </c>
      <c r="AU139" s="123" t="s">
        <v>70</v>
      </c>
      <c r="AY139" s="8" t="s">
        <v>65</v>
      </c>
      <c r="BE139" s="124">
        <f>IF(N139="základní",J139,0)</f>
        <v>0</v>
      </c>
      <c r="BF139" s="124">
        <f>IF(N139="snížená",J139,0)</f>
        <v>0</v>
      </c>
      <c r="BG139" s="124">
        <f>IF(N139="zákl. přenesená",J139,0)</f>
        <v>0</v>
      </c>
      <c r="BH139" s="124">
        <f>IF(N139="sníž. přenesená",J139,0)</f>
        <v>0</v>
      </c>
      <c r="BI139" s="124">
        <f>IF(N139="nulová",J139,0)</f>
        <v>0</v>
      </c>
      <c r="BJ139" s="8" t="s">
        <v>36</v>
      </c>
      <c r="BK139" s="124">
        <f>ROUND(I139*H139,2)</f>
        <v>0</v>
      </c>
      <c r="BL139" s="8" t="s">
        <v>82</v>
      </c>
      <c r="BM139" s="123" t="s">
        <v>271</v>
      </c>
    </row>
    <row r="140" spans="1:65" s="7" customFormat="1" ht="20.85" customHeight="1" x14ac:dyDescent="0.2">
      <c r="B140" s="105"/>
      <c r="C140" s="106"/>
      <c r="D140" s="107" t="s">
        <v>34</v>
      </c>
      <c r="E140" s="119" t="s">
        <v>272</v>
      </c>
      <c r="F140" s="119" t="s">
        <v>273</v>
      </c>
      <c r="G140" s="106"/>
      <c r="H140" s="106"/>
      <c r="I140" s="109"/>
      <c r="J140" s="120">
        <f>BK140</f>
        <v>0</v>
      </c>
      <c r="K140" s="106"/>
      <c r="L140" s="111"/>
      <c r="M140" s="112"/>
      <c r="N140" s="113"/>
      <c r="O140" s="113"/>
      <c r="P140" s="114">
        <f>SUM(P141:P144)</f>
        <v>0</v>
      </c>
      <c r="Q140" s="113"/>
      <c r="R140" s="114">
        <f>SUM(R141:R144)</f>
        <v>0</v>
      </c>
      <c r="S140" s="113"/>
      <c r="T140" s="115">
        <f>SUM(T141:T144)</f>
        <v>0</v>
      </c>
      <c r="AR140" s="116" t="s">
        <v>36</v>
      </c>
      <c r="AT140" s="117" t="s">
        <v>34</v>
      </c>
      <c r="AU140" s="117" t="s">
        <v>37</v>
      </c>
      <c r="AY140" s="116" t="s">
        <v>65</v>
      </c>
      <c r="BK140" s="118">
        <f>SUM(BK141:BK144)</f>
        <v>0</v>
      </c>
    </row>
    <row r="141" spans="1:65" s="2" customFormat="1" ht="24" customHeight="1" x14ac:dyDescent="0.2">
      <c r="A141" s="17"/>
      <c r="B141" s="18"/>
      <c r="C141" s="133" t="s">
        <v>101</v>
      </c>
      <c r="D141" s="133" t="s">
        <v>113</v>
      </c>
      <c r="E141" s="134" t="s">
        <v>274</v>
      </c>
      <c r="F141" s="135" t="s">
        <v>275</v>
      </c>
      <c r="G141" s="136" t="s">
        <v>173</v>
      </c>
      <c r="H141" s="137">
        <v>1</v>
      </c>
      <c r="I141" s="138"/>
      <c r="J141" s="139">
        <f>ROUND(I141*H141,2)</f>
        <v>0</v>
      </c>
      <c r="K141" s="135" t="s">
        <v>11</v>
      </c>
      <c r="L141" s="20"/>
      <c r="M141" s="140" t="s">
        <v>11</v>
      </c>
      <c r="N141" s="141" t="s">
        <v>22</v>
      </c>
      <c r="O141" s="26"/>
      <c r="P141" s="121">
        <f>O141*H141</f>
        <v>0</v>
      </c>
      <c r="Q141" s="121">
        <v>0</v>
      </c>
      <c r="R141" s="121">
        <f>Q141*H141</f>
        <v>0</v>
      </c>
      <c r="S141" s="121">
        <v>0</v>
      </c>
      <c r="T141" s="122">
        <f>S141*H141</f>
        <v>0</v>
      </c>
      <c r="U141" s="17"/>
      <c r="V141" s="17"/>
      <c r="W141" s="17"/>
      <c r="X141" s="17"/>
      <c r="Y141" s="17"/>
      <c r="Z141" s="17"/>
      <c r="AA141" s="17"/>
      <c r="AB141" s="17"/>
      <c r="AC141" s="17"/>
      <c r="AD141" s="17"/>
      <c r="AE141" s="17"/>
      <c r="AR141" s="123" t="s">
        <v>82</v>
      </c>
      <c r="AT141" s="123" t="s">
        <v>113</v>
      </c>
      <c r="AU141" s="123" t="s">
        <v>70</v>
      </c>
      <c r="AY141" s="8" t="s">
        <v>65</v>
      </c>
      <c r="BE141" s="124">
        <f>IF(N141="základní",J141,0)</f>
        <v>0</v>
      </c>
      <c r="BF141" s="124">
        <f>IF(N141="snížená",J141,0)</f>
        <v>0</v>
      </c>
      <c r="BG141" s="124">
        <f>IF(N141="zákl. přenesená",J141,0)</f>
        <v>0</v>
      </c>
      <c r="BH141" s="124">
        <f>IF(N141="sníž. přenesená",J141,0)</f>
        <v>0</v>
      </c>
      <c r="BI141" s="124">
        <f>IF(N141="nulová",J141,0)</f>
        <v>0</v>
      </c>
      <c r="BJ141" s="8" t="s">
        <v>36</v>
      </c>
      <c r="BK141" s="124">
        <f>ROUND(I141*H141,2)</f>
        <v>0</v>
      </c>
      <c r="BL141" s="8" t="s">
        <v>82</v>
      </c>
      <c r="BM141" s="123" t="s">
        <v>276</v>
      </c>
    </row>
    <row r="142" spans="1:65" s="2" customFormat="1" ht="87.75" x14ac:dyDescent="0.2">
      <c r="A142" s="17"/>
      <c r="B142" s="18"/>
      <c r="C142" s="19"/>
      <c r="D142" s="125" t="s">
        <v>69</v>
      </c>
      <c r="E142" s="19"/>
      <c r="F142" s="126" t="s">
        <v>277</v>
      </c>
      <c r="G142" s="19"/>
      <c r="H142" s="19"/>
      <c r="I142" s="44"/>
      <c r="J142" s="19"/>
      <c r="K142" s="19"/>
      <c r="L142" s="20"/>
      <c r="M142" s="127"/>
      <c r="N142" s="128"/>
      <c r="O142" s="26"/>
      <c r="P142" s="26"/>
      <c r="Q142" s="26"/>
      <c r="R142" s="26"/>
      <c r="S142" s="26"/>
      <c r="T142" s="27"/>
      <c r="U142" s="17"/>
      <c r="V142" s="17"/>
      <c r="W142" s="17"/>
      <c r="X142" s="17"/>
      <c r="Y142" s="17"/>
      <c r="Z142" s="17"/>
      <c r="AA142" s="17"/>
      <c r="AB142" s="17"/>
      <c r="AC142" s="17"/>
      <c r="AD142" s="17"/>
      <c r="AE142" s="17"/>
      <c r="AT142" s="8" t="s">
        <v>69</v>
      </c>
      <c r="AU142" s="8" t="s">
        <v>70</v>
      </c>
    </row>
    <row r="143" spans="1:65" s="2" customFormat="1" ht="84" customHeight="1" x14ac:dyDescent="0.2">
      <c r="A143" s="17"/>
      <c r="B143" s="18"/>
      <c r="C143" s="133" t="s">
        <v>104</v>
      </c>
      <c r="D143" s="133" t="s">
        <v>113</v>
      </c>
      <c r="E143" s="134" t="s">
        <v>278</v>
      </c>
      <c r="F143" s="135" t="s">
        <v>279</v>
      </c>
      <c r="G143" s="136" t="s">
        <v>173</v>
      </c>
      <c r="H143" s="137">
        <v>1</v>
      </c>
      <c r="I143" s="138"/>
      <c r="J143" s="139">
        <f>ROUND(I143*H143,2)</f>
        <v>0</v>
      </c>
      <c r="K143" s="135" t="s">
        <v>11</v>
      </c>
      <c r="L143" s="20"/>
      <c r="M143" s="140" t="s">
        <v>11</v>
      </c>
      <c r="N143" s="141" t="s">
        <v>22</v>
      </c>
      <c r="O143" s="26"/>
      <c r="P143" s="121">
        <f>O143*H143</f>
        <v>0</v>
      </c>
      <c r="Q143" s="121">
        <v>0</v>
      </c>
      <c r="R143" s="121">
        <f>Q143*H143</f>
        <v>0</v>
      </c>
      <c r="S143" s="121">
        <v>0</v>
      </c>
      <c r="T143" s="122">
        <f>S143*H143</f>
        <v>0</v>
      </c>
      <c r="U143" s="17"/>
      <c r="V143" s="17"/>
      <c r="W143" s="17"/>
      <c r="X143" s="17"/>
      <c r="Y143" s="17"/>
      <c r="Z143" s="17"/>
      <c r="AA143" s="17"/>
      <c r="AB143" s="17"/>
      <c r="AC143" s="17"/>
      <c r="AD143" s="17"/>
      <c r="AE143" s="17"/>
      <c r="AR143" s="123" t="s">
        <v>82</v>
      </c>
      <c r="AT143" s="123" t="s">
        <v>113</v>
      </c>
      <c r="AU143" s="123" t="s">
        <v>70</v>
      </c>
      <c r="AY143" s="8" t="s">
        <v>65</v>
      </c>
      <c r="BE143" s="124">
        <f>IF(N143="základní",J143,0)</f>
        <v>0</v>
      </c>
      <c r="BF143" s="124">
        <f>IF(N143="snížená",J143,0)</f>
        <v>0</v>
      </c>
      <c r="BG143" s="124">
        <f>IF(N143="zákl. přenesená",J143,0)</f>
        <v>0</v>
      </c>
      <c r="BH143" s="124">
        <f>IF(N143="sníž. přenesená",J143,0)</f>
        <v>0</v>
      </c>
      <c r="BI143" s="124">
        <f>IF(N143="nulová",J143,0)</f>
        <v>0</v>
      </c>
      <c r="BJ143" s="8" t="s">
        <v>36</v>
      </c>
      <c r="BK143" s="124">
        <f>ROUND(I143*H143,2)</f>
        <v>0</v>
      </c>
      <c r="BL143" s="8" t="s">
        <v>82</v>
      </c>
      <c r="BM143" s="123" t="s">
        <v>280</v>
      </c>
    </row>
    <row r="144" spans="1:65" s="2" customFormat="1" ht="58.5" x14ac:dyDescent="0.2">
      <c r="A144" s="17"/>
      <c r="B144" s="18"/>
      <c r="C144" s="19"/>
      <c r="D144" s="125" t="s">
        <v>69</v>
      </c>
      <c r="E144" s="19"/>
      <c r="F144" s="126" t="s">
        <v>281</v>
      </c>
      <c r="G144" s="19"/>
      <c r="H144" s="19"/>
      <c r="I144" s="44"/>
      <c r="J144" s="19"/>
      <c r="K144" s="19"/>
      <c r="L144" s="20"/>
      <c r="M144" s="127"/>
      <c r="N144" s="128"/>
      <c r="O144" s="26"/>
      <c r="P144" s="26"/>
      <c r="Q144" s="26"/>
      <c r="R144" s="26"/>
      <c r="S144" s="26"/>
      <c r="T144" s="27"/>
      <c r="U144" s="17"/>
      <c r="V144" s="17"/>
      <c r="W144" s="17"/>
      <c r="X144" s="17"/>
      <c r="Y144" s="17"/>
      <c r="Z144" s="17"/>
      <c r="AA144" s="17"/>
      <c r="AB144" s="17"/>
      <c r="AC144" s="17"/>
      <c r="AD144" s="17"/>
      <c r="AE144" s="17"/>
      <c r="AT144" s="8" t="s">
        <v>69</v>
      </c>
      <c r="AU144" s="8" t="s">
        <v>70</v>
      </c>
    </row>
    <row r="145" spans="1:65" s="7" customFormat="1" ht="20.85" customHeight="1" x14ac:dyDescent="0.2">
      <c r="B145" s="105"/>
      <c r="C145" s="106"/>
      <c r="D145" s="107" t="s">
        <v>34</v>
      </c>
      <c r="E145" s="119" t="s">
        <v>282</v>
      </c>
      <c r="F145" s="119" t="s">
        <v>283</v>
      </c>
      <c r="G145" s="106"/>
      <c r="H145" s="106"/>
      <c r="I145" s="109"/>
      <c r="J145" s="120">
        <f>BK145</f>
        <v>0</v>
      </c>
      <c r="K145" s="106"/>
      <c r="L145" s="111"/>
      <c r="M145" s="112"/>
      <c r="N145" s="113"/>
      <c r="O145" s="113"/>
      <c r="P145" s="114">
        <f>SUM(P146:P149)</f>
        <v>0</v>
      </c>
      <c r="Q145" s="113"/>
      <c r="R145" s="114">
        <f>SUM(R146:R149)</f>
        <v>0</v>
      </c>
      <c r="S145" s="113"/>
      <c r="T145" s="115">
        <f>SUM(T146:T149)</f>
        <v>0</v>
      </c>
      <c r="AR145" s="116" t="s">
        <v>36</v>
      </c>
      <c r="AT145" s="117" t="s">
        <v>34</v>
      </c>
      <c r="AU145" s="117" t="s">
        <v>37</v>
      </c>
      <c r="AY145" s="116" t="s">
        <v>65</v>
      </c>
      <c r="BK145" s="118">
        <f>SUM(BK146:BK149)</f>
        <v>0</v>
      </c>
    </row>
    <row r="146" spans="1:65" s="2" customFormat="1" ht="48" customHeight="1" x14ac:dyDescent="0.2">
      <c r="A146" s="17"/>
      <c r="B146" s="18"/>
      <c r="C146" s="133" t="s">
        <v>284</v>
      </c>
      <c r="D146" s="133" t="s">
        <v>113</v>
      </c>
      <c r="E146" s="134" t="s">
        <v>285</v>
      </c>
      <c r="F146" s="135" t="s">
        <v>286</v>
      </c>
      <c r="G146" s="136" t="s">
        <v>173</v>
      </c>
      <c r="H146" s="137">
        <v>1</v>
      </c>
      <c r="I146" s="138"/>
      <c r="J146" s="139">
        <f>ROUND(I146*H146,2)</f>
        <v>0</v>
      </c>
      <c r="K146" s="135" t="s">
        <v>11</v>
      </c>
      <c r="L146" s="20"/>
      <c r="M146" s="140" t="s">
        <v>11</v>
      </c>
      <c r="N146" s="141" t="s">
        <v>22</v>
      </c>
      <c r="O146" s="26"/>
      <c r="P146" s="121">
        <f>O146*H146</f>
        <v>0</v>
      </c>
      <c r="Q146" s="121">
        <v>0</v>
      </c>
      <c r="R146" s="121">
        <f>Q146*H146</f>
        <v>0</v>
      </c>
      <c r="S146" s="121">
        <v>0</v>
      </c>
      <c r="T146" s="122">
        <f>S146*H146</f>
        <v>0</v>
      </c>
      <c r="U146" s="17"/>
      <c r="V146" s="17"/>
      <c r="W146" s="17"/>
      <c r="X146" s="17"/>
      <c r="Y146" s="17"/>
      <c r="Z146" s="17"/>
      <c r="AA146" s="17"/>
      <c r="AB146" s="17"/>
      <c r="AC146" s="17"/>
      <c r="AD146" s="17"/>
      <c r="AE146" s="17"/>
      <c r="AR146" s="123" t="s">
        <v>82</v>
      </c>
      <c r="AT146" s="123" t="s">
        <v>113</v>
      </c>
      <c r="AU146" s="123" t="s">
        <v>70</v>
      </c>
      <c r="AY146" s="8" t="s">
        <v>65</v>
      </c>
      <c r="BE146" s="124">
        <f>IF(N146="základní",J146,0)</f>
        <v>0</v>
      </c>
      <c r="BF146" s="124">
        <f>IF(N146="snížená",J146,0)</f>
        <v>0</v>
      </c>
      <c r="BG146" s="124">
        <f>IF(N146="zákl. přenesená",J146,0)</f>
        <v>0</v>
      </c>
      <c r="BH146" s="124">
        <f>IF(N146="sníž. přenesená",J146,0)</f>
        <v>0</v>
      </c>
      <c r="BI146" s="124">
        <f>IF(N146="nulová",J146,0)</f>
        <v>0</v>
      </c>
      <c r="BJ146" s="8" t="s">
        <v>36</v>
      </c>
      <c r="BK146" s="124">
        <f>ROUND(I146*H146,2)</f>
        <v>0</v>
      </c>
      <c r="BL146" s="8" t="s">
        <v>82</v>
      </c>
      <c r="BM146" s="123" t="s">
        <v>287</v>
      </c>
    </row>
    <row r="147" spans="1:65" s="2" customFormat="1" ht="87.75" x14ac:dyDescent="0.2">
      <c r="A147" s="17"/>
      <c r="B147" s="18"/>
      <c r="C147" s="19"/>
      <c r="D147" s="125" t="s">
        <v>69</v>
      </c>
      <c r="E147" s="19"/>
      <c r="F147" s="126" t="s">
        <v>288</v>
      </c>
      <c r="G147" s="19"/>
      <c r="H147" s="19"/>
      <c r="I147" s="44"/>
      <c r="J147" s="19"/>
      <c r="K147" s="19"/>
      <c r="L147" s="20"/>
      <c r="M147" s="127"/>
      <c r="N147" s="128"/>
      <c r="O147" s="26"/>
      <c r="P147" s="26"/>
      <c r="Q147" s="26"/>
      <c r="R147" s="26"/>
      <c r="S147" s="26"/>
      <c r="T147" s="27"/>
      <c r="U147" s="17"/>
      <c r="V147" s="17"/>
      <c r="W147" s="17"/>
      <c r="X147" s="17"/>
      <c r="Y147" s="17"/>
      <c r="Z147" s="17"/>
      <c r="AA147" s="17"/>
      <c r="AB147" s="17"/>
      <c r="AC147" s="17"/>
      <c r="AD147" s="17"/>
      <c r="AE147" s="17"/>
      <c r="AT147" s="8" t="s">
        <v>69</v>
      </c>
      <c r="AU147" s="8" t="s">
        <v>70</v>
      </c>
    </row>
    <row r="148" spans="1:65" s="2" customFormat="1" ht="48" customHeight="1" x14ac:dyDescent="0.2">
      <c r="A148" s="17"/>
      <c r="B148" s="18"/>
      <c r="C148" s="133" t="s">
        <v>142</v>
      </c>
      <c r="D148" s="133" t="s">
        <v>113</v>
      </c>
      <c r="E148" s="134" t="s">
        <v>289</v>
      </c>
      <c r="F148" s="135" t="s">
        <v>290</v>
      </c>
      <c r="G148" s="136" t="s">
        <v>291</v>
      </c>
      <c r="H148" s="137">
        <v>10</v>
      </c>
      <c r="I148" s="138"/>
      <c r="J148" s="139">
        <f>ROUND(I148*H148,2)</f>
        <v>0</v>
      </c>
      <c r="K148" s="135" t="s">
        <v>11</v>
      </c>
      <c r="L148" s="20"/>
      <c r="M148" s="140" t="s">
        <v>11</v>
      </c>
      <c r="N148" s="141" t="s">
        <v>22</v>
      </c>
      <c r="O148" s="26"/>
      <c r="P148" s="121">
        <f>O148*H148</f>
        <v>0</v>
      </c>
      <c r="Q148" s="121">
        <v>0</v>
      </c>
      <c r="R148" s="121">
        <f>Q148*H148</f>
        <v>0</v>
      </c>
      <c r="S148" s="121">
        <v>0</v>
      </c>
      <c r="T148" s="122">
        <f>S148*H148</f>
        <v>0</v>
      </c>
      <c r="U148" s="17"/>
      <c r="V148" s="17"/>
      <c r="W148" s="17"/>
      <c r="X148" s="17"/>
      <c r="Y148" s="17"/>
      <c r="Z148" s="17"/>
      <c r="AA148" s="17"/>
      <c r="AB148" s="17"/>
      <c r="AC148" s="17"/>
      <c r="AD148" s="17"/>
      <c r="AE148" s="17"/>
      <c r="AR148" s="123" t="s">
        <v>82</v>
      </c>
      <c r="AT148" s="123" t="s">
        <v>113</v>
      </c>
      <c r="AU148" s="123" t="s">
        <v>70</v>
      </c>
      <c r="AY148" s="8" t="s">
        <v>65</v>
      </c>
      <c r="BE148" s="124">
        <f>IF(N148="základní",J148,0)</f>
        <v>0</v>
      </c>
      <c r="BF148" s="124">
        <f>IF(N148="snížená",J148,0)</f>
        <v>0</v>
      </c>
      <c r="BG148" s="124">
        <f>IF(N148="zákl. přenesená",J148,0)</f>
        <v>0</v>
      </c>
      <c r="BH148" s="124">
        <f>IF(N148="sníž. přenesená",J148,0)</f>
        <v>0</v>
      </c>
      <c r="BI148" s="124">
        <f>IF(N148="nulová",J148,0)</f>
        <v>0</v>
      </c>
      <c r="BJ148" s="8" t="s">
        <v>36</v>
      </c>
      <c r="BK148" s="124">
        <f>ROUND(I148*H148,2)</f>
        <v>0</v>
      </c>
      <c r="BL148" s="8" t="s">
        <v>82</v>
      </c>
      <c r="BM148" s="123" t="s">
        <v>292</v>
      </c>
    </row>
    <row r="149" spans="1:65" s="2" customFormat="1" ht="39" x14ac:dyDescent="0.2">
      <c r="A149" s="17"/>
      <c r="B149" s="18"/>
      <c r="C149" s="19"/>
      <c r="D149" s="125" t="s">
        <v>69</v>
      </c>
      <c r="E149" s="19"/>
      <c r="F149" s="126" t="s">
        <v>293</v>
      </c>
      <c r="G149" s="19"/>
      <c r="H149" s="19"/>
      <c r="I149" s="44"/>
      <c r="J149" s="19"/>
      <c r="K149" s="19"/>
      <c r="L149" s="20"/>
      <c r="M149" s="127"/>
      <c r="N149" s="128"/>
      <c r="O149" s="26"/>
      <c r="P149" s="26"/>
      <c r="Q149" s="26"/>
      <c r="R149" s="26"/>
      <c r="S149" s="26"/>
      <c r="T149" s="27"/>
      <c r="U149" s="17"/>
      <c r="V149" s="17"/>
      <c r="W149" s="17"/>
      <c r="X149" s="17"/>
      <c r="Y149" s="17"/>
      <c r="Z149" s="17"/>
      <c r="AA149" s="17"/>
      <c r="AB149" s="17"/>
      <c r="AC149" s="17"/>
      <c r="AD149" s="17"/>
      <c r="AE149" s="17"/>
      <c r="AT149" s="8" t="s">
        <v>69</v>
      </c>
      <c r="AU149" s="8" t="s">
        <v>70</v>
      </c>
    </row>
    <row r="150" spans="1:65" s="7" customFormat="1" ht="20.85" customHeight="1" x14ac:dyDescent="0.2">
      <c r="B150" s="105"/>
      <c r="C150" s="106"/>
      <c r="D150" s="107" t="s">
        <v>34</v>
      </c>
      <c r="E150" s="119" t="s">
        <v>294</v>
      </c>
      <c r="F150" s="119" t="s">
        <v>295</v>
      </c>
      <c r="G150" s="106"/>
      <c r="H150" s="106"/>
      <c r="I150" s="109"/>
      <c r="J150" s="120">
        <f>BK150</f>
        <v>0</v>
      </c>
      <c r="K150" s="106"/>
      <c r="L150" s="111"/>
      <c r="M150" s="112"/>
      <c r="N150" s="113"/>
      <c r="O150" s="113"/>
      <c r="P150" s="114">
        <f>SUM(P151:P156)</f>
        <v>0</v>
      </c>
      <c r="Q150" s="113"/>
      <c r="R150" s="114">
        <f>SUM(R151:R156)</f>
        <v>0</v>
      </c>
      <c r="S150" s="113"/>
      <c r="T150" s="115">
        <f>SUM(T151:T156)</f>
        <v>0</v>
      </c>
      <c r="AR150" s="116" t="s">
        <v>36</v>
      </c>
      <c r="AT150" s="117" t="s">
        <v>34</v>
      </c>
      <c r="AU150" s="117" t="s">
        <v>37</v>
      </c>
      <c r="AY150" s="116" t="s">
        <v>65</v>
      </c>
      <c r="BK150" s="118">
        <f>SUM(BK151:BK156)</f>
        <v>0</v>
      </c>
    </row>
    <row r="151" spans="1:65" s="2" customFormat="1" ht="36" customHeight="1" x14ac:dyDescent="0.2">
      <c r="A151" s="17"/>
      <c r="B151" s="18"/>
      <c r="C151" s="133" t="s">
        <v>143</v>
      </c>
      <c r="D151" s="133" t="s">
        <v>113</v>
      </c>
      <c r="E151" s="134" t="s">
        <v>296</v>
      </c>
      <c r="F151" s="135" t="s">
        <v>297</v>
      </c>
      <c r="G151" s="136" t="s">
        <v>173</v>
      </c>
      <c r="H151" s="137">
        <v>1</v>
      </c>
      <c r="I151" s="138"/>
      <c r="J151" s="139">
        <f>ROUND(I151*H151,2)</f>
        <v>0</v>
      </c>
      <c r="K151" s="135" t="s">
        <v>11</v>
      </c>
      <c r="L151" s="20"/>
      <c r="M151" s="140" t="s">
        <v>11</v>
      </c>
      <c r="N151" s="141" t="s">
        <v>22</v>
      </c>
      <c r="O151" s="26"/>
      <c r="P151" s="121">
        <f>O151*H151</f>
        <v>0</v>
      </c>
      <c r="Q151" s="121">
        <v>0</v>
      </c>
      <c r="R151" s="121">
        <f>Q151*H151</f>
        <v>0</v>
      </c>
      <c r="S151" s="121">
        <v>0</v>
      </c>
      <c r="T151" s="122">
        <f>S151*H151</f>
        <v>0</v>
      </c>
      <c r="U151" s="17"/>
      <c r="V151" s="17"/>
      <c r="W151" s="17"/>
      <c r="X151" s="17"/>
      <c r="Y151" s="17"/>
      <c r="Z151" s="17"/>
      <c r="AA151" s="17"/>
      <c r="AB151" s="17"/>
      <c r="AC151" s="17"/>
      <c r="AD151" s="17"/>
      <c r="AE151" s="17"/>
      <c r="AR151" s="123" t="s">
        <v>82</v>
      </c>
      <c r="AT151" s="123" t="s">
        <v>113</v>
      </c>
      <c r="AU151" s="123" t="s">
        <v>70</v>
      </c>
      <c r="AY151" s="8" t="s">
        <v>65</v>
      </c>
      <c r="BE151" s="124">
        <f>IF(N151="základní",J151,0)</f>
        <v>0</v>
      </c>
      <c r="BF151" s="124">
        <f>IF(N151="snížená",J151,0)</f>
        <v>0</v>
      </c>
      <c r="BG151" s="124">
        <f>IF(N151="zákl. přenesená",J151,0)</f>
        <v>0</v>
      </c>
      <c r="BH151" s="124">
        <f>IF(N151="sníž. přenesená",J151,0)</f>
        <v>0</v>
      </c>
      <c r="BI151" s="124">
        <f>IF(N151="nulová",J151,0)</f>
        <v>0</v>
      </c>
      <c r="BJ151" s="8" t="s">
        <v>36</v>
      </c>
      <c r="BK151" s="124">
        <f>ROUND(I151*H151,2)</f>
        <v>0</v>
      </c>
      <c r="BL151" s="8" t="s">
        <v>82</v>
      </c>
      <c r="BM151" s="123" t="s">
        <v>298</v>
      </c>
    </row>
    <row r="152" spans="1:65" s="2" customFormat="1" ht="58.5" x14ac:dyDescent="0.2">
      <c r="A152" s="17"/>
      <c r="B152" s="18"/>
      <c r="C152" s="19"/>
      <c r="D152" s="125" t="s">
        <v>69</v>
      </c>
      <c r="E152" s="19"/>
      <c r="F152" s="126" t="s">
        <v>299</v>
      </c>
      <c r="G152" s="19"/>
      <c r="H152" s="19"/>
      <c r="I152" s="44"/>
      <c r="J152" s="19"/>
      <c r="K152" s="19"/>
      <c r="L152" s="20"/>
      <c r="M152" s="127"/>
      <c r="N152" s="128"/>
      <c r="O152" s="26"/>
      <c r="P152" s="26"/>
      <c r="Q152" s="26"/>
      <c r="R152" s="26"/>
      <c r="S152" s="26"/>
      <c r="T152" s="27"/>
      <c r="U152" s="17"/>
      <c r="V152" s="17"/>
      <c r="W152" s="17"/>
      <c r="X152" s="17"/>
      <c r="Y152" s="17"/>
      <c r="Z152" s="17"/>
      <c r="AA152" s="17"/>
      <c r="AB152" s="17"/>
      <c r="AC152" s="17"/>
      <c r="AD152" s="17"/>
      <c r="AE152" s="17"/>
      <c r="AT152" s="8" t="s">
        <v>69</v>
      </c>
      <c r="AU152" s="8" t="s">
        <v>70</v>
      </c>
    </row>
    <row r="153" spans="1:65" s="2" customFormat="1" ht="36" customHeight="1" x14ac:dyDescent="0.2">
      <c r="A153" s="17"/>
      <c r="B153" s="18"/>
      <c r="C153" s="133" t="s">
        <v>300</v>
      </c>
      <c r="D153" s="133" t="s">
        <v>113</v>
      </c>
      <c r="E153" s="134" t="s">
        <v>301</v>
      </c>
      <c r="F153" s="135" t="s">
        <v>302</v>
      </c>
      <c r="G153" s="136" t="s">
        <v>173</v>
      </c>
      <c r="H153" s="137">
        <v>1</v>
      </c>
      <c r="I153" s="138"/>
      <c r="J153" s="139">
        <f>ROUND(I153*H153,2)</f>
        <v>0</v>
      </c>
      <c r="K153" s="135" t="s">
        <v>11</v>
      </c>
      <c r="L153" s="20"/>
      <c r="M153" s="140" t="s">
        <v>11</v>
      </c>
      <c r="N153" s="141" t="s">
        <v>22</v>
      </c>
      <c r="O153" s="26"/>
      <c r="P153" s="121">
        <f>O153*H153</f>
        <v>0</v>
      </c>
      <c r="Q153" s="121">
        <v>0</v>
      </c>
      <c r="R153" s="121">
        <f>Q153*H153</f>
        <v>0</v>
      </c>
      <c r="S153" s="121">
        <v>0</v>
      </c>
      <c r="T153" s="122">
        <f>S153*H153</f>
        <v>0</v>
      </c>
      <c r="U153" s="17"/>
      <c r="V153" s="17"/>
      <c r="W153" s="17"/>
      <c r="X153" s="17"/>
      <c r="Y153" s="17"/>
      <c r="Z153" s="17"/>
      <c r="AA153" s="17"/>
      <c r="AB153" s="17"/>
      <c r="AC153" s="17"/>
      <c r="AD153" s="17"/>
      <c r="AE153" s="17"/>
      <c r="AR153" s="123" t="s">
        <v>82</v>
      </c>
      <c r="AT153" s="123" t="s">
        <v>113</v>
      </c>
      <c r="AU153" s="123" t="s">
        <v>70</v>
      </c>
      <c r="AY153" s="8" t="s">
        <v>65</v>
      </c>
      <c r="BE153" s="124">
        <f>IF(N153="základní",J153,0)</f>
        <v>0</v>
      </c>
      <c r="BF153" s="124">
        <f>IF(N153="snížená",J153,0)</f>
        <v>0</v>
      </c>
      <c r="BG153" s="124">
        <f>IF(N153="zákl. přenesená",J153,0)</f>
        <v>0</v>
      </c>
      <c r="BH153" s="124">
        <f>IF(N153="sníž. přenesená",J153,0)</f>
        <v>0</v>
      </c>
      <c r="BI153" s="124">
        <f>IF(N153="nulová",J153,0)</f>
        <v>0</v>
      </c>
      <c r="BJ153" s="8" t="s">
        <v>36</v>
      </c>
      <c r="BK153" s="124">
        <f>ROUND(I153*H153,2)</f>
        <v>0</v>
      </c>
      <c r="BL153" s="8" t="s">
        <v>82</v>
      </c>
      <c r="BM153" s="123" t="s">
        <v>303</v>
      </c>
    </row>
    <row r="154" spans="1:65" s="2" customFormat="1" ht="58.5" x14ac:dyDescent="0.2">
      <c r="A154" s="17"/>
      <c r="B154" s="18"/>
      <c r="C154" s="19"/>
      <c r="D154" s="125" t="s">
        <v>69</v>
      </c>
      <c r="E154" s="19"/>
      <c r="F154" s="126" t="s">
        <v>299</v>
      </c>
      <c r="G154" s="19"/>
      <c r="H154" s="19"/>
      <c r="I154" s="44"/>
      <c r="J154" s="19"/>
      <c r="K154" s="19"/>
      <c r="L154" s="20"/>
      <c r="M154" s="127"/>
      <c r="N154" s="128"/>
      <c r="O154" s="26"/>
      <c r="P154" s="26"/>
      <c r="Q154" s="26"/>
      <c r="R154" s="26"/>
      <c r="S154" s="26"/>
      <c r="T154" s="27"/>
      <c r="U154" s="17"/>
      <c r="V154" s="17"/>
      <c r="W154" s="17"/>
      <c r="X154" s="17"/>
      <c r="Y154" s="17"/>
      <c r="Z154" s="17"/>
      <c r="AA154" s="17"/>
      <c r="AB154" s="17"/>
      <c r="AC154" s="17"/>
      <c r="AD154" s="17"/>
      <c r="AE154" s="17"/>
      <c r="AT154" s="8" t="s">
        <v>69</v>
      </c>
      <c r="AU154" s="8" t="s">
        <v>70</v>
      </c>
    </row>
    <row r="155" spans="1:65" s="2" customFormat="1" ht="36" customHeight="1" x14ac:dyDescent="0.2">
      <c r="A155" s="17"/>
      <c r="B155" s="18"/>
      <c r="C155" s="133" t="s">
        <v>144</v>
      </c>
      <c r="D155" s="133" t="s">
        <v>113</v>
      </c>
      <c r="E155" s="134" t="s">
        <v>304</v>
      </c>
      <c r="F155" s="135" t="s">
        <v>305</v>
      </c>
      <c r="G155" s="136" t="s">
        <v>173</v>
      </c>
      <c r="H155" s="137">
        <v>1</v>
      </c>
      <c r="I155" s="138"/>
      <c r="J155" s="139">
        <f>ROUND(I155*H155,2)</f>
        <v>0</v>
      </c>
      <c r="K155" s="135" t="s">
        <v>11</v>
      </c>
      <c r="L155" s="20"/>
      <c r="M155" s="140" t="s">
        <v>11</v>
      </c>
      <c r="N155" s="141" t="s">
        <v>22</v>
      </c>
      <c r="O155" s="26"/>
      <c r="P155" s="121">
        <f>O155*H155</f>
        <v>0</v>
      </c>
      <c r="Q155" s="121">
        <v>0</v>
      </c>
      <c r="R155" s="121">
        <f>Q155*H155</f>
        <v>0</v>
      </c>
      <c r="S155" s="121">
        <v>0</v>
      </c>
      <c r="T155" s="122">
        <f>S155*H155</f>
        <v>0</v>
      </c>
      <c r="U155" s="17"/>
      <c r="V155" s="17"/>
      <c r="W155" s="17"/>
      <c r="X155" s="17"/>
      <c r="Y155" s="17"/>
      <c r="Z155" s="17"/>
      <c r="AA155" s="17"/>
      <c r="AB155" s="17"/>
      <c r="AC155" s="17"/>
      <c r="AD155" s="17"/>
      <c r="AE155" s="17"/>
      <c r="AR155" s="123" t="s">
        <v>82</v>
      </c>
      <c r="AT155" s="123" t="s">
        <v>113</v>
      </c>
      <c r="AU155" s="123" t="s">
        <v>70</v>
      </c>
      <c r="AY155" s="8" t="s">
        <v>65</v>
      </c>
      <c r="BE155" s="124">
        <f>IF(N155="základní",J155,0)</f>
        <v>0</v>
      </c>
      <c r="BF155" s="124">
        <f>IF(N155="snížená",J155,0)</f>
        <v>0</v>
      </c>
      <c r="BG155" s="124">
        <f>IF(N155="zákl. přenesená",J155,0)</f>
        <v>0</v>
      </c>
      <c r="BH155" s="124">
        <f>IF(N155="sníž. přenesená",J155,0)</f>
        <v>0</v>
      </c>
      <c r="BI155" s="124">
        <f>IF(N155="nulová",J155,0)</f>
        <v>0</v>
      </c>
      <c r="BJ155" s="8" t="s">
        <v>36</v>
      </c>
      <c r="BK155" s="124">
        <f>ROUND(I155*H155,2)</f>
        <v>0</v>
      </c>
      <c r="BL155" s="8" t="s">
        <v>82</v>
      </c>
      <c r="BM155" s="123" t="s">
        <v>306</v>
      </c>
    </row>
    <row r="156" spans="1:65" s="2" customFormat="1" ht="58.5" x14ac:dyDescent="0.2">
      <c r="A156" s="17"/>
      <c r="B156" s="18"/>
      <c r="C156" s="19"/>
      <c r="D156" s="125" t="s">
        <v>69</v>
      </c>
      <c r="E156" s="19"/>
      <c r="F156" s="126" t="s">
        <v>299</v>
      </c>
      <c r="G156" s="19"/>
      <c r="H156" s="19"/>
      <c r="I156" s="44"/>
      <c r="J156" s="19"/>
      <c r="K156" s="19"/>
      <c r="L156" s="20"/>
      <c r="M156" s="127"/>
      <c r="N156" s="128"/>
      <c r="O156" s="26"/>
      <c r="P156" s="26"/>
      <c r="Q156" s="26"/>
      <c r="R156" s="26"/>
      <c r="S156" s="26"/>
      <c r="T156" s="27"/>
      <c r="U156" s="17"/>
      <c r="V156" s="17"/>
      <c r="W156" s="17"/>
      <c r="X156" s="17"/>
      <c r="Y156" s="17"/>
      <c r="Z156" s="17"/>
      <c r="AA156" s="17"/>
      <c r="AB156" s="17"/>
      <c r="AC156" s="17"/>
      <c r="AD156" s="17"/>
      <c r="AE156" s="17"/>
      <c r="AT156" s="8" t="s">
        <v>69</v>
      </c>
      <c r="AU156" s="8" t="s">
        <v>70</v>
      </c>
    </row>
    <row r="157" spans="1:65" s="7" customFormat="1" ht="20.85" customHeight="1" x14ac:dyDescent="0.2">
      <c r="B157" s="105"/>
      <c r="C157" s="106"/>
      <c r="D157" s="107" t="s">
        <v>34</v>
      </c>
      <c r="E157" s="119" t="s">
        <v>307</v>
      </c>
      <c r="F157" s="119" t="s">
        <v>308</v>
      </c>
      <c r="G157" s="106"/>
      <c r="H157" s="106"/>
      <c r="I157" s="109"/>
      <c r="J157" s="120">
        <f>BK157</f>
        <v>0</v>
      </c>
      <c r="K157" s="106"/>
      <c r="L157" s="111"/>
      <c r="M157" s="112"/>
      <c r="N157" s="113"/>
      <c r="O157" s="113"/>
      <c r="P157" s="114">
        <f>SUM(P158:P213)</f>
        <v>0</v>
      </c>
      <c r="Q157" s="113"/>
      <c r="R157" s="114">
        <f>SUM(R158:R213)</f>
        <v>0</v>
      </c>
      <c r="S157" s="113"/>
      <c r="T157" s="115">
        <f>SUM(T158:T213)</f>
        <v>0</v>
      </c>
      <c r="AR157" s="116" t="s">
        <v>36</v>
      </c>
      <c r="AT157" s="117" t="s">
        <v>34</v>
      </c>
      <c r="AU157" s="117" t="s">
        <v>37</v>
      </c>
      <c r="AY157" s="116" t="s">
        <v>65</v>
      </c>
      <c r="BK157" s="118">
        <f>SUM(BK158:BK213)</f>
        <v>0</v>
      </c>
    </row>
    <row r="158" spans="1:65" s="2" customFormat="1" ht="120" customHeight="1" x14ac:dyDescent="0.2">
      <c r="A158" s="17"/>
      <c r="B158" s="18"/>
      <c r="C158" s="133" t="s">
        <v>145</v>
      </c>
      <c r="D158" s="133" t="s">
        <v>113</v>
      </c>
      <c r="E158" s="134" t="s">
        <v>309</v>
      </c>
      <c r="F158" s="135" t="s">
        <v>310</v>
      </c>
      <c r="G158" s="136" t="s">
        <v>173</v>
      </c>
      <c r="H158" s="137">
        <v>1</v>
      </c>
      <c r="I158" s="138"/>
      <c r="J158" s="139">
        <f>ROUND(I158*H158,2)</f>
        <v>0</v>
      </c>
      <c r="K158" s="135" t="s">
        <v>11</v>
      </c>
      <c r="L158" s="20"/>
      <c r="M158" s="140" t="s">
        <v>11</v>
      </c>
      <c r="N158" s="141" t="s">
        <v>22</v>
      </c>
      <c r="O158" s="26"/>
      <c r="P158" s="121">
        <f>O158*H158</f>
        <v>0</v>
      </c>
      <c r="Q158" s="121">
        <v>0</v>
      </c>
      <c r="R158" s="121">
        <f>Q158*H158</f>
        <v>0</v>
      </c>
      <c r="S158" s="121">
        <v>0</v>
      </c>
      <c r="T158" s="122">
        <f>S158*H158</f>
        <v>0</v>
      </c>
      <c r="U158" s="17"/>
      <c r="V158" s="17"/>
      <c r="W158" s="17"/>
      <c r="X158" s="17"/>
      <c r="Y158" s="17"/>
      <c r="Z158" s="17"/>
      <c r="AA158" s="17"/>
      <c r="AB158" s="17"/>
      <c r="AC158" s="17"/>
      <c r="AD158" s="17"/>
      <c r="AE158" s="17"/>
      <c r="AR158" s="123" t="s">
        <v>82</v>
      </c>
      <c r="AT158" s="123" t="s">
        <v>113</v>
      </c>
      <c r="AU158" s="123" t="s">
        <v>70</v>
      </c>
      <c r="AY158" s="8" t="s">
        <v>65</v>
      </c>
      <c r="BE158" s="124">
        <f>IF(N158="základní",J158,0)</f>
        <v>0</v>
      </c>
      <c r="BF158" s="124">
        <f>IF(N158="snížená",J158,0)</f>
        <v>0</v>
      </c>
      <c r="BG158" s="124">
        <f>IF(N158="zákl. přenesená",J158,0)</f>
        <v>0</v>
      </c>
      <c r="BH158" s="124">
        <f>IF(N158="sníž. přenesená",J158,0)</f>
        <v>0</v>
      </c>
      <c r="BI158" s="124">
        <f>IF(N158="nulová",J158,0)</f>
        <v>0</v>
      </c>
      <c r="BJ158" s="8" t="s">
        <v>36</v>
      </c>
      <c r="BK158" s="124">
        <f>ROUND(I158*H158,2)</f>
        <v>0</v>
      </c>
      <c r="BL158" s="8" t="s">
        <v>82</v>
      </c>
      <c r="BM158" s="123" t="s">
        <v>311</v>
      </c>
    </row>
    <row r="159" spans="1:65" s="2" customFormat="1" ht="48.75" x14ac:dyDescent="0.2">
      <c r="A159" s="17"/>
      <c r="B159" s="18"/>
      <c r="C159" s="19"/>
      <c r="D159" s="125" t="s">
        <v>69</v>
      </c>
      <c r="E159" s="19"/>
      <c r="F159" s="126" t="s">
        <v>312</v>
      </c>
      <c r="G159" s="19"/>
      <c r="H159" s="19"/>
      <c r="I159" s="44"/>
      <c r="J159" s="19"/>
      <c r="K159" s="19"/>
      <c r="L159" s="20"/>
      <c r="M159" s="127"/>
      <c r="N159" s="128"/>
      <c r="O159" s="26"/>
      <c r="P159" s="26"/>
      <c r="Q159" s="26"/>
      <c r="R159" s="26"/>
      <c r="S159" s="26"/>
      <c r="T159" s="27"/>
      <c r="U159" s="17"/>
      <c r="V159" s="17"/>
      <c r="W159" s="17"/>
      <c r="X159" s="17"/>
      <c r="Y159" s="17"/>
      <c r="Z159" s="17"/>
      <c r="AA159" s="17"/>
      <c r="AB159" s="17"/>
      <c r="AC159" s="17"/>
      <c r="AD159" s="17"/>
      <c r="AE159" s="17"/>
      <c r="AT159" s="8" t="s">
        <v>69</v>
      </c>
      <c r="AU159" s="8" t="s">
        <v>70</v>
      </c>
    </row>
    <row r="160" spans="1:65" s="2" customFormat="1" ht="120" customHeight="1" x14ac:dyDescent="0.2">
      <c r="A160" s="17"/>
      <c r="B160" s="18"/>
      <c r="C160" s="133" t="s">
        <v>155</v>
      </c>
      <c r="D160" s="133" t="s">
        <v>113</v>
      </c>
      <c r="E160" s="134" t="s">
        <v>313</v>
      </c>
      <c r="F160" s="135" t="s">
        <v>314</v>
      </c>
      <c r="G160" s="136" t="s">
        <v>173</v>
      </c>
      <c r="H160" s="137">
        <v>4</v>
      </c>
      <c r="I160" s="138"/>
      <c r="J160" s="139">
        <f>ROUND(I160*H160,2)</f>
        <v>0</v>
      </c>
      <c r="K160" s="135" t="s">
        <v>11</v>
      </c>
      <c r="L160" s="20"/>
      <c r="M160" s="140" t="s">
        <v>11</v>
      </c>
      <c r="N160" s="141" t="s">
        <v>22</v>
      </c>
      <c r="O160" s="26"/>
      <c r="P160" s="121">
        <f>O160*H160</f>
        <v>0</v>
      </c>
      <c r="Q160" s="121">
        <v>0</v>
      </c>
      <c r="R160" s="121">
        <f>Q160*H160</f>
        <v>0</v>
      </c>
      <c r="S160" s="121">
        <v>0</v>
      </c>
      <c r="T160" s="122">
        <f>S160*H160</f>
        <v>0</v>
      </c>
      <c r="U160" s="17"/>
      <c r="V160" s="17"/>
      <c r="W160" s="17"/>
      <c r="X160" s="17"/>
      <c r="Y160" s="17"/>
      <c r="Z160" s="17"/>
      <c r="AA160" s="17"/>
      <c r="AB160" s="17"/>
      <c r="AC160" s="17"/>
      <c r="AD160" s="17"/>
      <c r="AE160" s="17"/>
      <c r="AR160" s="123" t="s">
        <v>82</v>
      </c>
      <c r="AT160" s="123" t="s">
        <v>113</v>
      </c>
      <c r="AU160" s="123" t="s">
        <v>70</v>
      </c>
      <c r="AY160" s="8" t="s">
        <v>65</v>
      </c>
      <c r="BE160" s="124">
        <f>IF(N160="základní",J160,0)</f>
        <v>0</v>
      </c>
      <c r="BF160" s="124">
        <f>IF(N160="snížená",J160,0)</f>
        <v>0</v>
      </c>
      <c r="BG160" s="124">
        <f>IF(N160="zákl. přenesená",J160,0)</f>
        <v>0</v>
      </c>
      <c r="BH160" s="124">
        <f>IF(N160="sníž. přenesená",J160,0)</f>
        <v>0</v>
      </c>
      <c r="BI160" s="124">
        <f>IF(N160="nulová",J160,0)</f>
        <v>0</v>
      </c>
      <c r="BJ160" s="8" t="s">
        <v>36</v>
      </c>
      <c r="BK160" s="124">
        <f>ROUND(I160*H160,2)</f>
        <v>0</v>
      </c>
      <c r="BL160" s="8" t="s">
        <v>82</v>
      </c>
      <c r="BM160" s="123" t="s">
        <v>315</v>
      </c>
    </row>
    <row r="161" spans="1:65" s="2" customFormat="1" ht="48.75" x14ac:dyDescent="0.2">
      <c r="A161" s="17"/>
      <c r="B161" s="18"/>
      <c r="C161" s="19"/>
      <c r="D161" s="125" t="s">
        <v>69</v>
      </c>
      <c r="E161" s="19"/>
      <c r="F161" s="126" t="s">
        <v>312</v>
      </c>
      <c r="G161" s="19"/>
      <c r="H161" s="19"/>
      <c r="I161" s="44"/>
      <c r="J161" s="19"/>
      <c r="K161" s="19"/>
      <c r="L161" s="20"/>
      <c r="M161" s="127"/>
      <c r="N161" s="128"/>
      <c r="O161" s="26"/>
      <c r="P161" s="26"/>
      <c r="Q161" s="26"/>
      <c r="R161" s="26"/>
      <c r="S161" s="26"/>
      <c r="T161" s="27"/>
      <c r="U161" s="17"/>
      <c r="V161" s="17"/>
      <c r="W161" s="17"/>
      <c r="X161" s="17"/>
      <c r="Y161" s="17"/>
      <c r="Z161" s="17"/>
      <c r="AA161" s="17"/>
      <c r="AB161" s="17"/>
      <c r="AC161" s="17"/>
      <c r="AD161" s="17"/>
      <c r="AE161" s="17"/>
      <c r="AT161" s="8" t="s">
        <v>69</v>
      </c>
      <c r="AU161" s="8" t="s">
        <v>70</v>
      </c>
    </row>
    <row r="162" spans="1:65" s="2" customFormat="1" ht="120" customHeight="1" x14ac:dyDescent="0.2">
      <c r="A162" s="17"/>
      <c r="B162" s="18"/>
      <c r="C162" s="133" t="s">
        <v>147</v>
      </c>
      <c r="D162" s="133" t="s">
        <v>113</v>
      </c>
      <c r="E162" s="134" t="s">
        <v>316</v>
      </c>
      <c r="F162" s="135" t="s">
        <v>317</v>
      </c>
      <c r="G162" s="136" t="s">
        <v>173</v>
      </c>
      <c r="H162" s="137">
        <v>4</v>
      </c>
      <c r="I162" s="138"/>
      <c r="J162" s="139">
        <f>ROUND(I162*H162,2)</f>
        <v>0</v>
      </c>
      <c r="K162" s="135" t="s">
        <v>11</v>
      </c>
      <c r="L162" s="20"/>
      <c r="M162" s="140" t="s">
        <v>11</v>
      </c>
      <c r="N162" s="141" t="s">
        <v>22</v>
      </c>
      <c r="O162" s="26"/>
      <c r="P162" s="121">
        <f>O162*H162</f>
        <v>0</v>
      </c>
      <c r="Q162" s="121">
        <v>0</v>
      </c>
      <c r="R162" s="121">
        <f>Q162*H162</f>
        <v>0</v>
      </c>
      <c r="S162" s="121">
        <v>0</v>
      </c>
      <c r="T162" s="122">
        <f>S162*H162</f>
        <v>0</v>
      </c>
      <c r="U162" s="17"/>
      <c r="V162" s="17"/>
      <c r="W162" s="17"/>
      <c r="X162" s="17"/>
      <c r="Y162" s="17"/>
      <c r="Z162" s="17"/>
      <c r="AA162" s="17"/>
      <c r="AB162" s="17"/>
      <c r="AC162" s="17"/>
      <c r="AD162" s="17"/>
      <c r="AE162" s="17"/>
      <c r="AR162" s="123" t="s">
        <v>82</v>
      </c>
      <c r="AT162" s="123" t="s">
        <v>113</v>
      </c>
      <c r="AU162" s="123" t="s">
        <v>70</v>
      </c>
      <c r="AY162" s="8" t="s">
        <v>65</v>
      </c>
      <c r="BE162" s="124">
        <f>IF(N162="základní",J162,0)</f>
        <v>0</v>
      </c>
      <c r="BF162" s="124">
        <f>IF(N162="snížená",J162,0)</f>
        <v>0</v>
      </c>
      <c r="BG162" s="124">
        <f>IF(N162="zákl. přenesená",J162,0)</f>
        <v>0</v>
      </c>
      <c r="BH162" s="124">
        <f>IF(N162="sníž. přenesená",J162,0)</f>
        <v>0</v>
      </c>
      <c r="BI162" s="124">
        <f>IF(N162="nulová",J162,0)</f>
        <v>0</v>
      </c>
      <c r="BJ162" s="8" t="s">
        <v>36</v>
      </c>
      <c r="BK162" s="124">
        <f>ROUND(I162*H162,2)</f>
        <v>0</v>
      </c>
      <c r="BL162" s="8" t="s">
        <v>82</v>
      </c>
      <c r="BM162" s="123" t="s">
        <v>318</v>
      </c>
    </row>
    <row r="163" spans="1:65" s="2" customFormat="1" ht="48.75" x14ac:dyDescent="0.2">
      <c r="A163" s="17"/>
      <c r="B163" s="18"/>
      <c r="C163" s="19"/>
      <c r="D163" s="125" t="s">
        <v>69</v>
      </c>
      <c r="E163" s="19"/>
      <c r="F163" s="126" t="s">
        <v>312</v>
      </c>
      <c r="G163" s="19"/>
      <c r="H163" s="19"/>
      <c r="I163" s="44"/>
      <c r="J163" s="19"/>
      <c r="K163" s="19"/>
      <c r="L163" s="20"/>
      <c r="M163" s="127"/>
      <c r="N163" s="128"/>
      <c r="O163" s="26"/>
      <c r="P163" s="26"/>
      <c r="Q163" s="26"/>
      <c r="R163" s="26"/>
      <c r="S163" s="26"/>
      <c r="T163" s="27"/>
      <c r="U163" s="17"/>
      <c r="V163" s="17"/>
      <c r="W163" s="17"/>
      <c r="X163" s="17"/>
      <c r="Y163" s="17"/>
      <c r="Z163" s="17"/>
      <c r="AA163" s="17"/>
      <c r="AB163" s="17"/>
      <c r="AC163" s="17"/>
      <c r="AD163" s="17"/>
      <c r="AE163" s="17"/>
      <c r="AT163" s="8" t="s">
        <v>69</v>
      </c>
      <c r="AU163" s="8" t="s">
        <v>70</v>
      </c>
    </row>
    <row r="164" spans="1:65" s="2" customFormat="1" ht="120" customHeight="1" x14ac:dyDescent="0.2">
      <c r="A164" s="17"/>
      <c r="B164" s="18"/>
      <c r="C164" s="133" t="s">
        <v>148</v>
      </c>
      <c r="D164" s="133" t="s">
        <v>113</v>
      </c>
      <c r="E164" s="134" t="s">
        <v>319</v>
      </c>
      <c r="F164" s="135" t="s">
        <v>320</v>
      </c>
      <c r="G164" s="136" t="s">
        <v>173</v>
      </c>
      <c r="H164" s="137">
        <v>1</v>
      </c>
      <c r="I164" s="138"/>
      <c r="J164" s="139">
        <f>ROUND(I164*H164,2)</f>
        <v>0</v>
      </c>
      <c r="K164" s="135" t="s">
        <v>11</v>
      </c>
      <c r="L164" s="20"/>
      <c r="M164" s="140" t="s">
        <v>11</v>
      </c>
      <c r="N164" s="141" t="s">
        <v>22</v>
      </c>
      <c r="O164" s="26"/>
      <c r="P164" s="121">
        <f>O164*H164</f>
        <v>0</v>
      </c>
      <c r="Q164" s="121">
        <v>0</v>
      </c>
      <c r="R164" s="121">
        <f>Q164*H164</f>
        <v>0</v>
      </c>
      <c r="S164" s="121">
        <v>0</v>
      </c>
      <c r="T164" s="122">
        <f>S164*H164</f>
        <v>0</v>
      </c>
      <c r="U164" s="17"/>
      <c r="V164" s="17"/>
      <c r="W164" s="17"/>
      <c r="X164" s="17"/>
      <c r="Y164" s="17"/>
      <c r="Z164" s="17"/>
      <c r="AA164" s="17"/>
      <c r="AB164" s="17"/>
      <c r="AC164" s="17"/>
      <c r="AD164" s="17"/>
      <c r="AE164" s="17"/>
      <c r="AR164" s="123" t="s">
        <v>82</v>
      </c>
      <c r="AT164" s="123" t="s">
        <v>113</v>
      </c>
      <c r="AU164" s="123" t="s">
        <v>70</v>
      </c>
      <c r="AY164" s="8" t="s">
        <v>65</v>
      </c>
      <c r="BE164" s="124">
        <f>IF(N164="základní",J164,0)</f>
        <v>0</v>
      </c>
      <c r="BF164" s="124">
        <f>IF(N164="snížená",J164,0)</f>
        <v>0</v>
      </c>
      <c r="BG164" s="124">
        <f>IF(N164="zákl. přenesená",J164,0)</f>
        <v>0</v>
      </c>
      <c r="BH164" s="124">
        <f>IF(N164="sníž. přenesená",J164,0)</f>
        <v>0</v>
      </c>
      <c r="BI164" s="124">
        <f>IF(N164="nulová",J164,0)</f>
        <v>0</v>
      </c>
      <c r="BJ164" s="8" t="s">
        <v>36</v>
      </c>
      <c r="BK164" s="124">
        <f>ROUND(I164*H164,2)</f>
        <v>0</v>
      </c>
      <c r="BL164" s="8" t="s">
        <v>82</v>
      </c>
      <c r="BM164" s="123" t="s">
        <v>321</v>
      </c>
    </row>
    <row r="165" spans="1:65" s="2" customFormat="1" ht="48.75" x14ac:dyDescent="0.2">
      <c r="A165" s="17"/>
      <c r="B165" s="18"/>
      <c r="C165" s="19"/>
      <c r="D165" s="125" t="s">
        <v>69</v>
      </c>
      <c r="E165" s="19"/>
      <c r="F165" s="126" t="s">
        <v>312</v>
      </c>
      <c r="G165" s="19"/>
      <c r="H165" s="19"/>
      <c r="I165" s="44"/>
      <c r="J165" s="19"/>
      <c r="K165" s="19"/>
      <c r="L165" s="20"/>
      <c r="M165" s="127"/>
      <c r="N165" s="128"/>
      <c r="O165" s="26"/>
      <c r="P165" s="26"/>
      <c r="Q165" s="26"/>
      <c r="R165" s="26"/>
      <c r="S165" s="26"/>
      <c r="T165" s="27"/>
      <c r="U165" s="17"/>
      <c r="V165" s="17"/>
      <c r="W165" s="17"/>
      <c r="X165" s="17"/>
      <c r="Y165" s="17"/>
      <c r="Z165" s="17"/>
      <c r="AA165" s="17"/>
      <c r="AB165" s="17"/>
      <c r="AC165" s="17"/>
      <c r="AD165" s="17"/>
      <c r="AE165" s="17"/>
      <c r="AT165" s="8" t="s">
        <v>69</v>
      </c>
      <c r="AU165" s="8" t="s">
        <v>70</v>
      </c>
    </row>
    <row r="166" spans="1:65" s="2" customFormat="1" ht="120" customHeight="1" x14ac:dyDescent="0.2">
      <c r="A166" s="17"/>
      <c r="B166" s="18"/>
      <c r="C166" s="133" t="s">
        <v>149</v>
      </c>
      <c r="D166" s="133" t="s">
        <v>113</v>
      </c>
      <c r="E166" s="134" t="s">
        <v>322</v>
      </c>
      <c r="F166" s="135" t="s">
        <v>323</v>
      </c>
      <c r="G166" s="136" t="s">
        <v>173</v>
      </c>
      <c r="H166" s="137">
        <v>2</v>
      </c>
      <c r="I166" s="138"/>
      <c r="J166" s="139">
        <f>ROUND(I166*H166,2)</f>
        <v>0</v>
      </c>
      <c r="K166" s="135" t="s">
        <v>11</v>
      </c>
      <c r="L166" s="20"/>
      <c r="M166" s="140" t="s">
        <v>11</v>
      </c>
      <c r="N166" s="141" t="s">
        <v>22</v>
      </c>
      <c r="O166" s="26"/>
      <c r="P166" s="121">
        <f>O166*H166</f>
        <v>0</v>
      </c>
      <c r="Q166" s="121">
        <v>0</v>
      </c>
      <c r="R166" s="121">
        <f>Q166*H166</f>
        <v>0</v>
      </c>
      <c r="S166" s="121">
        <v>0</v>
      </c>
      <c r="T166" s="122">
        <f>S166*H166</f>
        <v>0</v>
      </c>
      <c r="U166" s="17"/>
      <c r="V166" s="17"/>
      <c r="W166" s="17"/>
      <c r="X166" s="17"/>
      <c r="Y166" s="17"/>
      <c r="Z166" s="17"/>
      <c r="AA166" s="17"/>
      <c r="AB166" s="17"/>
      <c r="AC166" s="17"/>
      <c r="AD166" s="17"/>
      <c r="AE166" s="17"/>
      <c r="AR166" s="123" t="s">
        <v>82</v>
      </c>
      <c r="AT166" s="123" t="s">
        <v>113</v>
      </c>
      <c r="AU166" s="123" t="s">
        <v>70</v>
      </c>
      <c r="AY166" s="8" t="s">
        <v>65</v>
      </c>
      <c r="BE166" s="124">
        <f>IF(N166="základní",J166,0)</f>
        <v>0</v>
      </c>
      <c r="BF166" s="124">
        <f>IF(N166="snížená",J166,0)</f>
        <v>0</v>
      </c>
      <c r="BG166" s="124">
        <f>IF(N166="zákl. přenesená",J166,0)</f>
        <v>0</v>
      </c>
      <c r="BH166" s="124">
        <f>IF(N166="sníž. přenesená",J166,0)</f>
        <v>0</v>
      </c>
      <c r="BI166" s="124">
        <f>IF(N166="nulová",J166,0)</f>
        <v>0</v>
      </c>
      <c r="BJ166" s="8" t="s">
        <v>36</v>
      </c>
      <c r="BK166" s="124">
        <f>ROUND(I166*H166,2)</f>
        <v>0</v>
      </c>
      <c r="BL166" s="8" t="s">
        <v>82</v>
      </c>
      <c r="BM166" s="123" t="s">
        <v>324</v>
      </c>
    </row>
    <row r="167" spans="1:65" s="2" customFormat="1" ht="48.75" x14ac:dyDescent="0.2">
      <c r="A167" s="17"/>
      <c r="B167" s="18"/>
      <c r="C167" s="19"/>
      <c r="D167" s="125" t="s">
        <v>69</v>
      </c>
      <c r="E167" s="19"/>
      <c r="F167" s="126" t="s">
        <v>312</v>
      </c>
      <c r="G167" s="19"/>
      <c r="H167" s="19"/>
      <c r="I167" s="44"/>
      <c r="J167" s="19"/>
      <c r="K167" s="19"/>
      <c r="L167" s="20"/>
      <c r="M167" s="127"/>
      <c r="N167" s="128"/>
      <c r="O167" s="26"/>
      <c r="P167" s="26"/>
      <c r="Q167" s="26"/>
      <c r="R167" s="26"/>
      <c r="S167" s="26"/>
      <c r="T167" s="27"/>
      <c r="U167" s="17"/>
      <c r="V167" s="17"/>
      <c r="W167" s="17"/>
      <c r="X167" s="17"/>
      <c r="Y167" s="17"/>
      <c r="Z167" s="17"/>
      <c r="AA167" s="17"/>
      <c r="AB167" s="17"/>
      <c r="AC167" s="17"/>
      <c r="AD167" s="17"/>
      <c r="AE167" s="17"/>
      <c r="AT167" s="8" t="s">
        <v>69</v>
      </c>
      <c r="AU167" s="8" t="s">
        <v>70</v>
      </c>
    </row>
    <row r="168" spans="1:65" s="2" customFormat="1" ht="120" customHeight="1" x14ac:dyDescent="0.2">
      <c r="A168" s="17"/>
      <c r="B168" s="18"/>
      <c r="C168" s="133" t="s">
        <v>325</v>
      </c>
      <c r="D168" s="133" t="s">
        <v>113</v>
      </c>
      <c r="E168" s="134" t="s">
        <v>326</v>
      </c>
      <c r="F168" s="135" t="s">
        <v>327</v>
      </c>
      <c r="G168" s="136" t="s">
        <v>173</v>
      </c>
      <c r="H168" s="137">
        <v>1</v>
      </c>
      <c r="I168" s="138"/>
      <c r="J168" s="139">
        <f>ROUND(I168*H168,2)</f>
        <v>0</v>
      </c>
      <c r="K168" s="135" t="s">
        <v>11</v>
      </c>
      <c r="L168" s="20"/>
      <c r="M168" s="140" t="s">
        <v>11</v>
      </c>
      <c r="N168" s="141" t="s">
        <v>22</v>
      </c>
      <c r="O168" s="26"/>
      <c r="P168" s="121">
        <f>O168*H168</f>
        <v>0</v>
      </c>
      <c r="Q168" s="121">
        <v>0</v>
      </c>
      <c r="R168" s="121">
        <f>Q168*H168</f>
        <v>0</v>
      </c>
      <c r="S168" s="121">
        <v>0</v>
      </c>
      <c r="T168" s="122">
        <f>S168*H168</f>
        <v>0</v>
      </c>
      <c r="U168" s="17"/>
      <c r="V168" s="17"/>
      <c r="W168" s="17"/>
      <c r="X168" s="17"/>
      <c r="Y168" s="17"/>
      <c r="Z168" s="17"/>
      <c r="AA168" s="17"/>
      <c r="AB168" s="17"/>
      <c r="AC168" s="17"/>
      <c r="AD168" s="17"/>
      <c r="AE168" s="17"/>
      <c r="AR168" s="123" t="s">
        <v>82</v>
      </c>
      <c r="AT168" s="123" t="s">
        <v>113</v>
      </c>
      <c r="AU168" s="123" t="s">
        <v>70</v>
      </c>
      <c r="AY168" s="8" t="s">
        <v>65</v>
      </c>
      <c r="BE168" s="124">
        <f>IF(N168="základní",J168,0)</f>
        <v>0</v>
      </c>
      <c r="BF168" s="124">
        <f>IF(N168="snížená",J168,0)</f>
        <v>0</v>
      </c>
      <c r="BG168" s="124">
        <f>IF(N168="zákl. přenesená",J168,0)</f>
        <v>0</v>
      </c>
      <c r="BH168" s="124">
        <f>IF(N168="sníž. přenesená",J168,0)</f>
        <v>0</v>
      </c>
      <c r="BI168" s="124">
        <f>IF(N168="nulová",J168,0)</f>
        <v>0</v>
      </c>
      <c r="BJ168" s="8" t="s">
        <v>36</v>
      </c>
      <c r="BK168" s="124">
        <f>ROUND(I168*H168,2)</f>
        <v>0</v>
      </c>
      <c r="BL168" s="8" t="s">
        <v>82</v>
      </c>
      <c r="BM168" s="123" t="s">
        <v>328</v>
      </c>
    </row>
    <row r="169" spans="1:65" s="2" customFormat="1" ht="48.75" x14ac:dyDescent="0.2">
      <c r="A169" s="17"/>
      <c r="B169" s="18"/>
      <c r="C169" s="19"/>
      <c r="D169" s="125" t="s">
        <v>69</v>
      </c>
      <c r="E169" s="19"/>
      <c r="F169" s="126" t="s">
        <v>312</v>
      </c>
      <c r="G169" s="19"/>
      <c r="H169" s="19"/>
      <c r="I169" s="44"/>
      <c r="J169" s="19"/>
      <c r="K169" s="19"/>
      <c r="L169" s="20"/>
      <c r="M169" s="127"/>
      <c r="N169" s="128"/>
      <c r="O169" s="26"/>
      <c r="P169" s="26"/>
      <c r="Q169" s="26"/>
      <c r="R169" s="26"/>
      <c r="S169" s="26"/>
      <c r="T169" s="27"/>
      <c r="U169" s="17"/>
      <c r="V169" s="17"/>
      <c r="W169" s="17"/>
      <c r="X169" s="17"/>
      <c r="Y169" s="17"/>
      <c r="Z169" s="17"/>
      <c r="AA169" s="17"/>
      <c r="AB169" s="17"/>
      <c r="AC169" s="17"/>
      <c r="AD169" s="17"/>
      <c r="AE169" s="17"/>
      <c r="AT169" s="8" t="s">
        <v>69</v>
      </c>
      <c r="AU169" s="8" t="s">
        <v>70</v>
      </c>
    </row>
    <row r="170" spans="1:65" s="2" customFormat="1" ht="120" customHeight="1" x14ac:dyDescent="0.2">
      <c r="A170" s="17"/>
      <c r="B170" s="18"/>
      <c r="C170" s="133" t="s">
        <v>150</v>
      </c>
      <c r="D170" s="133" t="s">
        <v>113</v>
      </c>
      <c r="E170" s="134" t="s">
        <v>329</v>
      </c>
      <c r="F170" s="135" t="s">
        <v>330</v>
      </c>
      <c r="G170" s="136" t="s">
        <v>173</v>
      </c>
      <c r="H170" s="137">
        <v>1</v>
      </c>
      <c r="I170" s="138"/>
      <c r="J170" s="139">
        <f>ROUND(I170*H170,2)</f>
        <v>0</v>
      </c>
      <c r="K170" s="135" t="s">
        <v>11</v>
      </c>
      <c r="L170" s="20"/>
      <c r="M170" s="140" t="s">
        <v>11</v>
      </c>
      <c r="N170" s="141" t="s">
        <v>22</v>
      </c>
      <c r="O170" s="26"/>
      <c r="P170" s="121">
        <f>O170*H170</f>
        <v>0</v>
      </c>
      <c r="Q170" s="121">
        <v>0</v>
      </c>
      <c r="R170" s="121">
        <f>Q170*H170</f>
        <v>0</v>
      </c>
      <c r="S170" s="121">
        <v>0</v>
      </c>
      <c r="T170" s="122">
        <f>S170*H170</f>
        <v>0</v>
      </c>
      <c r="U170" s="17"/>
      <c r="V170" s="17"/>
      <c r="W170" s="17"/>
      <c r="X170" s="17"/>
      <c r="Y170" s="17"/>
      <c r="Z170" s="17"/>
      <c r="AA170" s="17"/>
      <c r="AB170" s="17"/>
      <c r="AC170" s="17"/>
      <c r="AD170" s="17"/>
      <c r="AE170" s="17"/>
      <c r="AR170" s="123" t="s">
        <v>82</v>
      </c>
      <c r="AT170" s="123" t="s">
        <v>113</v>
      </c>
      <c r="AU170" s="123" t="s">
        <v>70</v>
      </c>
      <c r="AY170" s="8" t="s">
        <v>65</v>
      </c>
      <c r="BE170" s="124">
        <f>IF(N170="základní",J170,0)</f>
        <v>0</v>
      </c>
      <c r="BF170" s="124">
        <f>IF(N170="snížená",J170,0)</f>
        <v>0</v>
      </c>
      <c r="BG170" s="124">
        <f>IF(N170="zákl. přenesená",J170,0)</f>
        <v>0</v>
      </c>
      <c r="BH170" s="124">
        <f>IF(N170="sníž. přenesená",J170,0)</f>
        <v>0</v>
      </c>
      <c r="BI170" s="124">
        <f>IF(N170="nulová",J170,0)</f>
        <v>0</v>
      </c>
      <c r="BJ170" s="8" t="s">
        <v>36</v>
      </c>
      <c r="BK170" s="124">
        <f>ROUND(I170*H170,2)</f>
        <v>0</v>
      </c>
      <c r="BL170" s="8" t="s">
        <v>82</v>
      </c>
      <c r="BM170" s="123" t="s">
        <v>331</v>
      </c>
    </row>
    <row r="171" spans="1:65" s="2" customFormat="1" ht="48.75" x14ac:dyDescent="0.2">
      <c r="A171" s="17"/>
      <c r="B171" s="18"/>
      <c r="C171" s="19"/>
      <c r="D171" s="125" t="s">
        <v>69</v>
      </c>
      <c r="E171" s="19"/>
      <c r="F171" s="126" t="s">
        <v>312</v>
      </c>
      <c r="G171" s="19"/>
      <c r="H171" s="19"/>
      <c r="I171" s="44"/>
      <c r="J171" s="19"/>
      <c r="K171" s="19"/>
      <c r="L171" s="20"/>
      <c r="M171" s="127"/>
      <c r="N171" s="128"/>
      <c r="O171" s="26"/>
      <c r="P171" s="26"/>
      <c r="Q171" s="26"/>
      <c r="R171" s="26"/>
      <c r="S171" s="26"/>
      <c r="T171" s="27"/>
      <c r="U171" s="17"/>
      <c r="V171" s="17"/>
      <c r="W171" s="17"/>
      <c r="X171" s="17"/>
      <c r="Y171" s="17"/>
      <c r="Z171" s="17"/>
      <c r="AA171" s="17"/>
      <c r="AB171" s="17"/>
      <c r="AC171" s="17"/>
      <c r="AD171" s="17"/>
      <c r="AE171" s="17"/>
      <c r="AT171" s="8" t="s">
        <v>69</v>
      </c>
      <c r="AU171" s="8" t="s">
        <v>70</v>
      </c>
    </row>
    <row r="172" spans="1:65" s="2" customFormat="1" ht="120" customHeight="1" x14ac:dyDescent="0.2">
      <c r="A172" s="17"/>
      <c r="B172" s="18"/>
      <c r="C172" s="133" t="s">
        <v>332</v>
      </c>
      <c r="D172" s="133" t="s">
        <v>113</v>
      </c>
      <c r="E172" s="134" t="s">
        <v>333</v>
      </c>
      <c r="F172" s="135" t="s">
        <v>334</v>
      </c>
      <c r="G172" s="136" t="s">
        <v>173</v>
      </c>
      <c r="H172" s="137">
        <v>3</v>
      </c>
      <c r="I172" s="138"/>
      <c r="J172" s="139">
        <f>ROUND(I172*H172,2)</f>
        <v>0</v>
      </c>
      <c r="K172" s="135" t="s">
        <v>11</v>
      </c>
      <c r="L172" s="20"/>
      <c r="M172" s="140" t="s">
        <v>11</v>
      </c>
      <c r="N172" s="141" t="s">
        <v>22</v>
      </c>
      <c r="O172" s="26"/>
      <c r="P172" s="121">
        <f>O172*H172</f>
        <v>0</v>
      </c>
      <c r="Q172" s="121">
        <v>0</v>
      </c>
      <c r="R172" s="121">
        <f>Q172*H172</f>
        <v>0</v>
      </c>
      <c r="S172" s="121">
        <v>0</v>
      </c>
      <c r="T172" s="122">
        <f>S172*H172</f>
        <v>0</v>
      </c>
      <c r="U172" s="17"/>
      <c r="V172" s="17"/>
      <c r="W172" s="17"/>
      <c r="X172" s="17"/>
      <c r="Y172" s="17"/>
      <c r="Z172" s="17"/>
      <c r="AA172" s="17"/>
      <c r="AB172" s="17"/>
      <c r="AC172" s="17"/>
      <c r="AD172" s="17"/>
      <c r="AE172" s="17"/>
      <c r="AR172" s="123" t="s">
        <v>82</v>
      </c>
      <c r="AT172" s="123" t="s">
        <v>113</v>
      </c>
      <c r="AU172" s="123" t="s">
        <v>70</v>
      </c>
      <c r="AY172" s="8" t="s">
        <v>65</v>
      </c>
      <c r="BE172" s="124">
        <f>IF(N172="základní",J172,0)</f>
        <v>0</v>
      </c>
      <c r="BF172" s="124">
        <f>IF(N172="snížená",J172,0)</f>
        <v>0</v>
      </c>
      <c r="BG172" s="124">
        <f>IF(N172="zákl. přenesená",J172,0)</f>
        <v>0</v>
      </c>
      <c r="BH172" s="124">
        <f>IF(N172="sníž. přenesená",J172,0)</f>
        <v>0</v>
      </c>
      <c r="BI172" s="124">
        <f>IF(N172="nulová",J172,0)</f>
        <v>0</v>
      </c>
      <c r="BJ172" s="8" t="s">
        <v>36</v>
      </c>
      <c r="BK172" s="124">
        <f>ROUND(I172*H172,2)</f>
        <v>0</v>
      </c>
      <c r="BL172" s="8" t="s">
        <v>82</v>
      </c>
      <c r="BM172" s="123" t="s">
        <v>335</v>
      </c>
    </row>
    <row r="173" spans="1:65" s="2" customFormat="1" ht="48.75" x14ac:dyDescent="0.2">
      <c r="A173" s="17"/>
      <c r="B173" s="18"/>
      <c r="C173" s="19"/>
      <c r="D173" s="125" t="s">
        <v>69</v>
      </c>
      <c r="E173" s="19"/>
      <c r="F173" s="126" t="s">
        <v>312</v>
      </c>
      <c r="G173" s="19"/>
      <c r="H173" s="19"/>
      <c r="I173" s="44"/>
      <c r="J173" s="19"/>
      <c r="K173" s="19"/>
      <c r="L173" s="20"/>
      <c r="M173" s="127"/>
      <c r="N173" s="128"/>
      <c r="O173" s="26"/>
      <c r="P173" s="26"/>
      <c r="Q173" s="26"/>
      <c r="R173" s="26"/>
      <c r="S173" s="26"/>
      <c r="T173" s="27"/>
      <c r="U173" s="17"/>
      <c r="V173" s="17"/>
      <c r="W173" s="17"/>
      <c r="X173" s="17"/>
      <c r="Y173" s="17"/>
      <c r="Z173" s="17"/>
      <c r="AA173" s="17"/>
      <c r="AB173" s="17"/>
      <c r="AC173" s="17"/>
      <c r="AD173" s="17"/>
      <c r="AE173" s="17"/>
      <c r="AT173" s="8" t="s">
        <v>69</v>
      </c>
      <c r="AU173" s="8" t="s">
        <v>70</v>
      </c>
    </row>
    <row r="174" spans="1:65" s="2" customFormat="1" ht="120" customHeight="1" x14ac:dyDescent="0.2">
      <c r="A174" s="17"/>
      <c r="B174" s="18"/>
      <c r="C174" s="133" t="s">
        <v>336</v>
      </c>
      <c r="D174" s="133" t="s">
        <v>113</v>
      </c>
      <c r="E174" s="134" t="s">
        <v>337</v>
      </c>
      <c r="F174" s="135" t="s">
        <v>338</v>
      </c>
      <c r="G174" s="136" t="s">
        <v>173</v>
      </c>
      <c r="H174" s="137">
        <v>1</v>
      </c>
      <c r="I174" s="138"/>
      <c r="J174" s="139">
        <f>ROUND(I174*H174,2)</f>
        <v>0</v>
      </c>
      <c r="K174" s="135" t="s">
        <v>11</v>
      </c>
      <c r="L174" s="20"/>
      <c r="M174" s="140" t="s">
        <v>11</v>
      </c>
      <c r="N174" s="141" t="s">
        <v>22</v>
      </c>
      <c r="O174" s="26"/>
      <c r="P174" s="121">
        <f>O174*H174</f>
        <v>0</v>
      </c>
      <c r="Q174" s="121">
        <v>0</v>
      </c>
      <c r="R174" s="121">
        <f>Q174*H174</f>
        <v>0</v>
      </c>
      <c r="S174" s="121">
        <v>0</v>
      </c>
      <c r="T174" s="122">
        <f>S174*H174</f>
        <v>0</v>
      </c>
      <c r="U174" s="17"/>
      <c r="V174" s="17"/>
      <c r="W174" s="17"/>
      <c r="X174" s="17"/>
      <c r="Y174" s="17"/>
      <c r="Z174" s="17"/>
      <c r="AA174" s="17"/>
      <c r="AB174" s="17"/>
      <c r="AC174" s="17"/>
      <c r="AD174" s="17"/>
      <c r="AE174" s="17"/>
      <c r="AR174" s="123" t="s">
        <v>82</v>
      </c>
      <c r="AT174" s="123" t="s">
        <v>113</v>
      </c>
      <c r="AU174" s="123" t="s">
        <v>70</v>
      </c>
      <c r="AY174" s="8" t="s">
        <v>65</v>
      </c>
      <c r="BE174" s="124">
        <f>IF(N174="základní",J174,0)</f>
        <v>0</v>
      </c>
      <c r="BF174" s="124">
        <f>IF(N174="snížená",J174,0)</f>
        <v>0</v>
      </c>
      <c r="BG174" s="124">
        <f>IF(N174="zákl. přenesená",J174,0)</f>
        <v>0</v>
      </c>
      <c r="BH174" s="124">
        <f>IF(N174="sníž. přenesená",J174,0)</f>
        <v>0</v>
      </c>
      <c r="BI174" s="124">
        <f>IF(N174="nulová",J174,0)</f>
        <v>0</v>
      </c>
      <c r="BJ174" s="8" t="s">
        <v>36</v>
      </c>
      <c r="BK174" s="124">
        <f>ROUND(I174*H174,2)</f>
        <v>0</v>
      </c>
      <c r="BL174" s="8" t="s">
        <v>82</v>
      </c>
      <c r="BM174" s="123" t="s">
        <v>339</v>
      </c>
    </row>
    <row r="175" spans="1:65" s="2" customFormat="1" ht="48.75" x14ac:dyDescent="0.2">
      <c r="A175" s="17"/>
      <c r="B175" s="18"/>
      <c r="C175" s="19"/>
      <c r="D175" s="125" t="s">
        <v>69</v>
      </c>
      <c r="E175" s="19"/>
      <c r="F175" s="126" t="s">
        <v>312</v>
      </c>
      <c r="G175" s="19"/>
      <c r="H175" s="19"/>
      <c r="I175" s="44"/>
      <c r="J175" s="19"/>
      <c r="K175" s="19"/>
      <c r="L175" s="20"/>
      <c r="M175" s="127"/>
      <c r="N175" s="128"/>
      <c r="O175" s="26"/>
      <c r="P175" s="26"/>
      <c r="Q175" s="26"/>
      <c r="R175" s="26"/>
      <c r="S175" s="26"/>
      <c r="T175" s="27"/>
      <c r="U175" s="17"/>
      <c r="V175" s="17"/>
      <c r="W175" s="17"/>
      <c r="X175" s="17"/>
      <c r="Y175" s="17"/>
      <c r="Z175" s="17"/>
      <c r="AA175" s="17"/>
      <c r="AB175" s="17"/>
      <c r="AC175" s="17"/>
      <c r="AD175" s="17"/>
      <c r="AE175" s="17"/>
      <c r="AT175" s="8" t="s">
        <v>69</v>
      </c>
      <c r="AU175" s="8" t="s">
        <v>70</v>
      </c>
    </row>
    <row r="176" spans="1:65" s="2" customFormat="1" ht="120" customHeight="1" x14ac:dyDescent="0.2">
      <c r="A176" s="17"/>
      <c r="B176" s="18"/>
      <c r="C176" s="133" t="s">
        <v>340</v>
      </c>
      <c r="D176" s="133" t="s">
        <v>113</v>
      </c>
      <c r="E176" s="134" t="s">
        <v>341</v>
      </c>
      <c r="F176" s="135" t="s">
        <v>342</v>
      </c>
      <c r="G176" s="136" t="s">
        <v>173</v>
      </c>
      <c r="H176" s="137">
        <v>1</v>
      </c>
      <c r="I176" s="138"/>
      <c r="J176" s="139">
        <f>ROUND(I176*H176,2)</f>
        <v>0</v>
      </c>
      <c r="K176" s="135" t="s">
        <v>11</v>
      </c>
      <c r="L176" s="20"/>
      <c r="M176" s="140" t="s">
        <v>11</v>
      </c>
      <c r="N176" s="141" t="s">
        <v>22</v>
      </c>
      <c r="O176" s="26"/>
      <c r="P176" s="121">
        <f>O176*H176</f>
        <v>0</v>
      </c>
      <c r="Q176" s="121">
        <v>0</v>
      </c>
      <c r="R176" s="121">
        <f>Q176*H176</f>
        <v>0</v>
      </c>
      <c r="S176" s="121">
        <v>0</v>
      </c>
      <c r="T176" s="122">
        <f>S176*H176</f>
        <v>0</v>
      </c>
      <c r="U176" s="17"/>
      <c r="V176" s="17"/>
      <c r="W176" s="17"/>
      <c r="X176" s="17"/>
      <c r="Y176" s="17"/>
      <c r="Z176" s="17"/>
      <c r="AA176" s="17"/>
      <c r="AB176" s="17"/>
      <c r="AC176" s="17"/>
      <c r="AD176" s="17"/>
      <c r="AE176" s="17"/>
      <c r="AR176" s="123" t="s">
        <v>82</v>
      </c>
      <c r="AT176" s="123" t="s">
        <v>113</v>
      </c>
      <c r="AU176" s="123" t="s">
        <v>70</v>
      </c>
      <c r="AY176" s="8" t="s">
        <v>65</v>
      </c>
      <c r="BE176" s="124">
        <f>IF(N176="základní",J176,0)</f>
        <v>0</v>
      </c>
      <c r="BF176" s="124">
        <f>IF(N176="snížená",J176,0)</f>
        <v>0</v>
      </c>
      <c r="BG176" s="124">
        <f>IF(N176="zákl. přenesená",J176,0)</f>
        <v>0</v>
      </c>
      <c r="BH176" s="124">
        <f>IF(N176="sníž. přenesená",J176,0)</f>
        <v>0</v>
      </c>
      <c r="BI176" s="124">
        <f>IF(N176="nulová",J176,0)</f>
        <v>0</v>
      </c>
      <c r="BJ176" s="8" t="s">
        <v>36</v>
      </c>
      <c r="BK176" s="124">
        <f>ROUND(I176*H176,2)</f>
        <v>0</v>
      </c>
      <c r="BL176" s="8" t="s">
        <v>82</v>
      </c>
      <c r="BM176" s="123" t="s">
        <v>343</v>
      </c>
    </row>
    <row r="177" spans="1:65" s="2" customFormat="1" ht="48.75" x14ac:dyDescent="0.2">
      <c r="A177" s="17"/>
      <c r="B177" s="18"/>
      <c r="C177" s="19"/>
      <c r="D177" s="125" t="s">
        <v>69</v>
      </c>
      <c r="E177" s="19"/>
      <c r="F177" s="126" t="s">
        <v>312</v>
      </c>
      <c r="G177" s="19"/>
      <c r="H177" s="19"/>
      <c r="I177" s="44"/>
      <c r="J177" s="19"/>
      <c r="K177" s="19"/>
      <c r="L177" s="20"/>
      <c r="M177" s="127"/>
      <c r="N177" s="128"/>
      <c r="O177" s="26"/>
      <c r="P177" s="26"/>
      <c r="Q177" s="26"/>
      <c r="R177" s="26"/>
      <c r="S177" s="26"/>
      <c r="T177" s="27"/>
      <c r="U177" s="17"/>
      <c r="V177" s="17"/>
      <c r="W177" s="17"/>
      <c r="X177" s="17"/>
      <c r="Y177" s="17"/>
      <c r="Z177" s="17"/>
      <c r="AA177" s="17"/>
      <c r="AB177" s="17"/>
      <c r="AC177" s="17"/>
      <c r="AD177" s="17"/>
      <c r="AE177" s="17"/>
      <c r="AT177" s="8" t="s">
        <v>69</v>
      </c>
      <c r="AU177" s="8" t="s">
        <v>70</v>
      </c>
    </row>
    <row r="178" spans="1:65" s="2" customFormat="1" ht="120" customHeight="1" x14ac:dyDescent="0.2">
      <c r="A178" s="17"/>
      <c r="B178" s="18"/>
      <c r="C178" s="133" t="s">
        <v>151</v>
      </c>
      <c r="D178" s="133" t="s">
        <v>113</v>
      </c>
      <c r="E178" s="134" t="s">
        <v>344</v>
      </c>
      <c r="F178" s="135" t="s">
        <v>345</v>
      </c>
      <c r="G178" s="136" t="s">
        <v>173</v>
      </c>
      <c r="H178" s="137">
        <v>1</v>
      </c>
      <c r="I178" s="138"/>
      <c r="J178" s="139">
        <f>ROUND(I178*H178,2)</f>
        <v>0</v>
      </c>
      <c r="K178" s="135" t="s">
        <v>11</v>
      </c>
      <c r="L178" s="20"/>
      <c r="M178" s="140" t="s">
        <v>11</v>
      </c>
      <c r="N178" s="141" t="s">
        <v>22</v>
      </c>
      <c r="O178" s="26"/>
      <c r="P178" s="121">
        <f>O178*H178</f>
        <v>0</v>
      </c>
      <c r="Q178" s="121">
        <v>0</v>
      </c>
      <c r="R178" s="121">
        <f>Q178*H178</f>
        <v>0</v>
      </c>
      <c r="S178" s="121">
        <v>0</v>
      </c>
      <c r="T178" s="122">
        <f>S178*H178</f>
        <v>0</v>
      </c>
      <c r="U178" s="17"/>
      <c r="V178" s="17"/>
      <c r="W178" s="17"/>
      <c r="X178" s="17"/>
      <c r="Y178" s="17"/>
      <c r="Z178" s="17"/>
      <c r="AA178" s="17"/>
      <c r="AB178" s="17"/>
      <c r="AC178" s="17"/>
      <c r="AD178" s="17"/>
      <c r="AE178" s="17"/>
      <c r="AR178" s="123" t="s">
        <v>82</v>
      </c>
      <c r="AT178" s="123" t="s">
        <v>113</v>
      </c>
      <c r="AU178" s="123" t="s">
        <v>70</v>
      </c>
      <c r="AY178" s="8" t="s">
        <v>65</v>
      </c>
      <c r="BE178" s="124">
        <f>IF(N178="základní",J178,0)</f>
        <v>0</v>
      </c>
      <c r="BF178" s="124">
        <f>IF(N178="snížená",J178,0)</f>
        <v>0</v>
      </c>
      <c r="BG178" s="124">
        <f>IF(N178="zákl. přenesená",J178,0)</f>
        <v>0</v>
      </c>
      <c r="BH178" s="124">
        <f>IF(N178="sníž. přenesená",J178,0)</f>
        <v>0</v>
      </c>
      <c r="BI178" s="124">
        <f>IF(N178="nulová",J178,0)</f>
        <v>0</v>
      </c>
      <c r="BJ178" s="8" t="s">
        <v>36</v>
      </c>
      <c r="BK178" s="124">
        <f>ROUND(I178*H178,2)</f>
        <v>0</v>
      </c>
      <c r="BL178" s="8" t="s">
        <v>82</v>
      </c>
      <c r="BM178" s="123" t="s">
        <v>346</v>
      </c>
    </row>
    <row r="179" spans="1:65" s="2" customFormat="1" ht="48.75" x14ac:dyDescent="0.2">
      <c r="A179" s="17"/>
      <c r="B179" s="18"/>
      <c r="C179" s="19"/>
      <c r="D179" s="125" t="s">
        <v>69</v>
      </c>
      <c r="E179" s="19"/>
      <c r="F179" s="126" t="s">
        <v>312</v>
      </c>
      <c r="G179" s="19"/>
      <c r="H179" s="19"/>
      <c r="I179" s="44"/>
      <c r="J179" s="19"/>
      <c r="K179" s="19"/>
      <c r="L179" s="20"/>
      <c r="M179" s="127"/>
      <c r="N179" s="128"/>
      <c r="O179" s="26"/>
      <c r="P179" s="26"/>
      <c r="Q179" s="26"/>
      <c r="R179" s="26"/>
      <c r="S179" s="26"/>
      <c r="T179" s="27"/>
      <c r="U179" s="17"/>
      <c r="V179" s="17"/>
      <c r="W179" s="17"/>
      <c r="X179" s="17"/>
      <c r="Y179" s="17"/>
      <c r="Z179" s="17"/>
      <c r="AA179" s="17"/>
      <c r="AB179" s="17"/>
      <c r="AC179" s="17"/>
      <c r="AD179" s="17"/>
      <c r="AE179" s="17"/>
      <c r="AT179" s="8" t="s">
        <v>69</v>
      </c>
      <c r="AU179" s="8" t="s">
        <v>70</v>
      </c>
    </row>
    <row r="180" spans="1:65" s="2" customFormat="1" ht="120" customHeight="1" x14ac:dyDescent="0.2">
      <c r="A180" s="17"/>
      <c r="B180" s="18"/>
      <c r="C180" s="133" t="s">
        <v>152</v>
      </c>
      <c r="D180" s="133" t="s">
        <v>113</v>
      </c>
      <c r="E180" s="134" t="s">
        <v>347</v>
      </c>
      <c r="F180" s="135" t="s">
        <v>348</v>
      </c>
      <c r="G180" s="136" t="s">
        <v>173</v>
      </c>
      <c r="H180" s="137">
        <v>1</v>
      </c>
      <c r="I180" s="138"/>
      <c r="J180" s="139">
        <f>ROUND(I180*H180,2)</f>
        <v>0</v>
      </c>
      <c r="K180" s="135" t="s">
        <v>11</v>
      </c>
      <c r="L180" s="20"/>
      <c r="M180" s="140" t="s">
        <v>11</v>
      </c>
      <c r="N180" s="141" t="s">
        <v>22</v>
      </c>
      <c r="O180" s="26"/>
      <c r="P180" s="121">
        <f>O180*H180</f>
        <v>0</v>
      </c>
      <c r="Q180" s="121">
        <v>0</v>
      </c>
      <c r="R180" s="121">
        <f>Q180*H180</f>
        <v>0</v>
      </c>
      <c r="S180" s="121">
        <v>0</v>
      </c>
      <c r="T180" s="122">
        <f>S180*H180</f>
        <v>0</v>
      </c>
      <c r="U180" s="17"/>
      <c r="V180" s="17"/>
      <c r="W180" s="17"/>
      <c r="X180" s="17"/>
      <c r="Y180" s="17"/>
      <c r="Z180" s="17"/>
      <c r="AA180" s="17"/>
      <c r="AB180" s="17"/>
      <c r="AC180" s="17"/>
      <c r="AD180" s="17"/>
      <c r="AE180" s="17"/>
      <c r="AR180" s="123" t="s">
        <v>82</v>
      </c>
      <c r="AT180" s="123" t="s">
        <v>113</v>
      </c>
      <c r="AU180" s="123" t="s">
        <v>70</v>
      </c>
      <c r="AY180" s="8" t="s">
        <v>65</v>
      </c>
      <c r="BE180" s="124">
        <f>IF(N180="základní",J180,0)</f>
        <v>0</v>
      </c>
      <c r="BF180" s="124">
        <f>IF(N180="snížená",J180,0)</f>
        <v>0</v>
      </c>
      <c r="BG180" s="124">
        <f>IF(N180="zákl. přenesená",J180,0)</f>
        <v>0</v>
      </c>
      <c r="BH180" s="124">
        <f>IF(N180="sníž. přenesená",J180,0)</f>
        <v>0</v>
      </c>
      <c r="BI180" s="124">
        <f>IF(N180="nulová",J180,0)</f>
        <v>0</v>
      </c>
      <c r="BJ180" s="8" t="s">
        <v>36</v>
      </c>
      <c r="BK180" s="124">
        <f>ROUND(I180*H180,2)</f>
        <v>0</v>
      </c>
      <c r="BL180" s="8" t="s">
        <v>82</v>
      </c>
      <c r="BM180" s="123" t="s">
        <v>349</v>
      </c>
    </row>
    <row r="181" spans="1:65" s="2" customFormat="1" ht="48.75" x14ac:dyDescent="0.2">
      <c r="A181" s="17"/>
      <c r="B181" s="18"/>
      <c r="C181" s="19"/>
      <c r="D181" s="125" t="s">
        <v>69</v>
      </c>
      <c r="E181" s="19"/>
      <c r="F181" s="126" t="s">
        <v>312</v>
      </c>
      <c r="G181" s="19"/>
      <c r="H181" s="19"/>
      <c r="I181" s="44"/>
      <c r="J181" s="19"/>
      <c r="K181" s="19"/>
      <c r="L181" s="20"/>
      <c r="M181" s="127"/>
      <c r="N181" s="128"/>
      <c r="O181" s="26"/>
      <c r="P181" s="26"/>
      <c r="Q181" s="26"/>
      <c r="R181" s="26"/>
      <c r="S181" s="26"/>
      <c r="T181" s="27"/>
      <c r="U181" s="17"/>
      <c r="V181" s="17"/>
      <c r="W181" s="17"/>
      <c r="X181" s="17"/>
      <c r="Y181" s="17"/>
      <c r="Z181" s="17"/>
      <c r="AA181" s="17"/>
      <c r="AB181" s="17"/>
      <c r="AC181" s="17"/>
      <c r="AD181" s="17"/>
      <c r="AE181" s="17"/>
      <c r="AT181" s="8" t="s">
        <v>69</v>
      </c>
      <c r="AU181" s="8" t="s">
        <v>70</v>
      </c>
    </row>
    <row r="182" spans="1:65" s="2" customFormat="1" ht="120" customHeight="1" x14ac:dyDescent="0.2">
      <c r="A182" s="17"/>
      <c r="B182" s="18"/>
      <c r="C182" s="133" t="s">
        <v>156</v>
      </c>
      <c r="D182" s="133" t="s">
        <v>113</v>
      </c>
      <c r="E182" s="134" t="s">
        <v>350</v>
      </c>
      <c r="F182" s="135" t="s">
        <v>351</v>
      </c>
      <c r="G182" s="136" t="s">
        <v>173</v>
      </c>
      <c r="H182" s="137">
        <v>1</v>
      </c>
      <c r="I182" s="138"/>
      <c r="J182" s="139">
        <f>ROUND(I182*H182,2)</f>
        <v>0</v>
      </c>
      <c r="K182" s="135" t="s">
        <v>11</v>
      </c>
      <c r="L182" s="20"/>
      <c r="M182" s="140" t="s">
        <v>11</v>
      </c>
      <c r="N182" s="141" t="s">
        <v>22</v>
      </c>
      <c r="O182" s="26"/>
      <c r="P182" s="121">
        <f>O182*H182</f>
        <v>0</v>
      </c>
      <c r="Q182" s="121">
        <v>0</v>
      </c>
      <c r="R182" s="121">
        <f>Q182*H182</f>
        <v>0</v>
      </c>
      <c r="S182" s="121">
        <v>0</v>
      </c>
      <c r="T182" s="122">
        <f>S182*H182</f>
        <v>0</v>
      </c>
      <c r="U182" s="17"/>
      <c r="V182" s="17"/>
      <c r="W182" s="17"/>
      <c r="X182" s="17"/>
      <c r="Y182" s="17"/>
      <c r="Z182" s="17"/>
      <c r="AA182" s="17"/>
      <c r="AB182" s="17"/>
      <c r="AC182" s="17"/>
      <c r="AD182" s="17"/>
      <c r="AE182" s="17"/>
      <c r="AR182" s="123" t="s">
        <v>82</v>
      </c>
      <c r="AT182" s="123" t="s">
        <v>113</v>
      </c>
      <c r="AU182" s="123" t="s">
        <v>70</v>
      </c>
      <c r="AY182" s="8" t="s">
        <v>65</v>
      </c>
      <c r="BE182" s="124">
        <f>IF(N182="základní",J182,0)</f>
        <v>0</v>
      </c>
      <c r="BF182" s="124">
        <f>IF(N182="snížená",J182,0)</f>
        <v>0</v>
      </c>
      <c r="BG182" s="124">
        <f>IF(N182="zákl. přenesená",J182,0)</f>
        <v>0</v>
      </c>
      <c r="BH182" s="124">
        <f>IF(N182="sníž. přenesená",J182,0)</f>
        <v>0</v>
      </c>
      <c r="BI182" s="124">
        <f>IF(N182="nulová",J182,0)</f>
        <v>0</v>
      </c>
      <c r="BJ182" s="8" t="s">
        <v>36</v>
      </c>
      <c r="BK182" s="124">
        <f>ROUND(I182*H182,2)</f>
        <v>0</v>
      </c>
      <c r="BL182" s="8" t="s">
        <v>82</v>
      </c>
      <c r="BM182" s="123" t="s">
        <v>352</v>
      </c>
    </row>
    <row r="183" spans="1:65" s="2" customFormat="1" ht="48.75" x14ac:dyDescent="0.2">
      <c r="A183" s="17"/>
      <c r="B183" s="18"/>
      <c r="C183" s="19"/>
      <c r="D183" s="125" t="s">
        <v>69</v>
      </c>
      <c r="E183" s="19"/>
      <c r="F183" s="126" t="s">
        <v>312</v>
      </c>
      <c r="G183" s="19"/>
      <c r="H183" s="19"/>
      <c r="I183" s="44"/>
      <c r="J183" s="19"/>
      <c r="K183" s="19"/>
      <c r="L183" s="20"/>
      <c r="M183" s="127"/>
      <c r="N183" s="128"/>
      <c r="O183" s="26"/>
      <c r="P183" s="26"/>
      <c r="Q183" s="26"/>
      <c r="R183" s="26"/>
      <c r="S183" s="26"/>
      <c r="T183" s="27"/>
      <c r="U183" s="17"/>
      <c r="V183" s="17"/>
      <c r="W183" s="17"/>
      <c r="X183" s="17"/>
      <c r="Y183" s="17"/>
      <c r="Z183" s="17"/>
      <c r="AA183" s="17"/>
      <c r="AB183" s="17"/>
      <c r="AC183" s="17"/>
      <c r="AD183" s="17"/>
      <c r="AE183" s="17"/>
      <c r="AT183" s="8" t="s">
        <v>69</v>
      </c>
      <c r="AU183" s="8" t="s">
        <v>70</v>
      </c>
    </row>
    <row r="184" spans="1:65" s="2" customFormat="1" ht="120" customHeight="1" x14ac:dyDescent="0.2">
      <c r="A184" s="17"/>
      <c r="B184" s="18"/>
      <c r="C184" s="133" t="s">
        <v>157</v>
      </c>
      <c r="D184" s="133" t="s">
        <v>113</v>
      </c>
      <c r="E184" s="134" t="s">
        <v>353</v>
      </c>
      <c r="F184" s="135" t="s">
        <v>354</v>
      </c>
      <c r="G184" s="136" t="s">
        <v>173</v>
      </c>
      <c r="H184" s="137">
        <v>3</v>
      </c>
      <c r="I184" s="138"/>
      <c r="J184" s="139">
        <f>ROUND(I184*H184,2)</f>
        <v>0</v>
      </c>
      <c r="K184" s="135" t="s">
        <v>11</v>
      </c>
      <c r="L184" s="20"/>
      <c r="M184" s="140" t="s">
        <v>11</v>
      </c>
      <c r="N184" s="141" t="s">
        <v>22</v>
      </c>
      <c r="O184" s="26"/>
      <c r="P184" s="121">
        <f>O184*H184</f>
        <v>0</v>
      </c>
      <c r="Q184" s="121">
        <v>0</v>
      </c>
      <c r="R184" s="121">
        <f>Q184*H184</f>
        <v>0</v>
      </c>
      <c r="S184" s="121">
        <v>0</v>
      </c>
      <c r="T184" s="122">
        <f>S184*H184</f>
        <v>0</v>
      </c>
      <c r="U184" s="17"/>
      <c r="V184" s="17"/>
      <c r="W184" s="17"/>
      <c r="X184" s="17"/>
      <c r="Y184" s="17"/>
      <c r="Z184" s="17"/>
      <c r="AA184" s="17"/>
      <c r="AB184" s="17"/>
      <c r="AC184" s="17"/>
      <c r="AD184" s="17"/>
      <c r="AE184" s="17"/>
      <c r="AR184" s="123" t="s">
        <v>82</v>
      </c>
      <c r="AT184" s="123" t="s">
        <v>113</v>
      </c>
      <c r="AU184" s="123" t="s">
        <v>70</v>
      </c>
      <c r="AY184" s="8" t="s">
        <v>65</v>
      </c>
      <c r="BE184" s="124">
        <f>IF(N184="základní",J184,0)</f>
        <v>0</v>
      </c>
      <c r="BF184" s="124">
        <f>IF(N184="snížená",J184,0)</f>
        <v>0</v>
      </c>
      <c r="BG184" s="124">
        <f>IF(N184="zákl. přenesená",J184,0)</f>
        <v>0</v>
      </c>
      <c r="BH184" s="124">
        <f>IF(N184="sníž. přenesená",J184,0)</f>
        <v>0</v>
      </c>
      <c r="BI184" s="124">
        <f>IF(N184="nulová",J184,0)</f>
        <v>0</v>
      </c>
      <c r="BJ184" s="8" t="s">
        <v>36</v>
      </c>
      <c r="BK184" s="124">
        <f>ROUND(I184*H184,2)</f>
        <v>0</v>
      </c>
      <c r="BL184" s="8" t="s">
        <v>82</v>
      </c>
      <c r="BM184" s="123" t="s">
        <v>355</v>
      </c>
    </row>
    <row r="185" spans="1:65" s="2" customFormat="1" ht="48.75" x14ac:dyDescent="0.2">
      <c r="A185" s="17"/>
      <c r="B185" s="18"/>
      <c r="C185" s="19"/>
      <c r="D185" s="125" t="s">
        <v>69</v>
      </c>
      <c r="E185" s="19"/>
      <c r="F185" s="126" t="s">
        <v>312</v>
      </c>
      <c r="G185" s="19"/>
      <c r="H185" s="19"/>
      <c r="I185" s="44"/>
      <c r="J185" s="19"/>
      <c r="K185" s="19"/>
      <c r="L185" s="20"/>
      <c r="M185" s="127"/>
      <c r="N185" s="128"/>
      <c r="O185" s="26"/>
      <c r="P185" s="26"/>
      <c r="Q185" s="26"/>
      <c r="R185" s="26"/>
      <c r="S185" s="26"/>
      <c r="T185" s="27"/>
      <c r="U185" s="17"/>
      <c r="V185" s="17"/>
      <c r="W185" s="17"/>
      <c r="X185" s="17"/>
      <c r="Y185" s="17"/>
      <c r="Z185" s="17"/>
      <c r="AA185" s="17"/>
      <c r="AB185" s="17"/>
      <c r="AC185" s="17"/>
      <c r="AD185" s="17"/>
      <c r="AE185" s="17"/>
      <c r="AT185" s="8" t="s">
        <v>69</v>
      </c>
      <c r="AU185" s="8" t="s">
        <v>70</v>
      </c>
    </row>
    <row r="186" spans="1:65" s="2" customFormat="1" ht="120" customHeight="1" x14ac:dyDescent="0.2">
      <c r="A186" s="17"/>
      <c r="B186" s="18"/>
      <c r="C186" s="133" t="s">
        <v>356</v>
      </c>
      <c r="D186" s="133" t="s">
        <v>113</v>
      </c>
      <c r="E186" s="134" t="s">
        <v>357</v>
      </c>
      <c r="F186" s="135" t="s">
        <v>358</v>
      </c>
      <c r="G186" s="136" t="s">
        <v>173</v>
      </c>
      <c r="H186" s="137">
        <v>1</v>
      </c>
      <c r="I186" s="138"/>
      <c r="J186" s="139">
        <f>ROUND(I186*H186,2)</f>
        <v>0</v>
      </c>
      <c r="K186" s="135" t="s">
        <v>11</v>
      </c>
      <c r="L186" s="20"/>
      <c r="M186" s="140" t="s">
        <v>11</v>
      </c>
      <c r="N186" s="141" t="s">
        <v>22</v>
      </c>
      <c r="O186" s="26"/>
      <c r="P186" s="121">
        <f>O186*H186</f>
        <v>0</v>
      </c>
      <c r="Q186" s="121">
        <v>0</v>
      </c>
      <c r="R186" s="121">
        <f>Q186*H186</f>
        <v>0</v>
      </c>
      <c r="S186" s="121">
        <v>0</v>
      </c>
      <c r="T186" s="122">
        <f>S186*H186</f>
        <v>0</v>
      </c>
      <c r="U186" s="17"/>
      <c r="V186" s="17"/>
      <c r="W186" s="17"/>
      <c r="X186" s="17"/>
      <c r="Y186" s="17"/>
      <c r="Z186" s="17"/>
      <c r="AA186" s="17"/>
      <c r="AB186" s="17"/>
      <c r="AC186" s="17"/>
      <c r="AD186" s="17"/>
      <c r="AE186" s="17"/>
      <c r="AR186" s="123" t="s">
        <v>82</v>
      </c>
      <c r="AT186" s="123" t="s">
        <v>113</v>
      </c>
      <c r="AU186" s="123" t="s">
        <v>70</v>
      </c>
      <c r="AY186" s="8" t="s">
        <v>65</v>
      </c>
      <c r="BE186" s="124">
        <f>IF(N186="základní",J186,0)</f>
        <v>0</v>
      </c>
      <c r="BF186" s="124">
        <f>IF(N186="snížená",J186,0)</f>
        <v>0</v>
      </c>
      <c r="BG186" s="124">
        <f>IF(N186="zákl. přenesená",J186,0)</f>
        <v>0</v>
      </c>
      <c r="BH186" s="124">
        <f>IF(N186="sníž. přenesená",J186,0)</f>
        <v>0</v>
      </c>
      <c r="BI186" s="124">
        <f>IF(N186="nulová",J186,0)</f>
        <v>0</v>
      </c>
      <c r="BJ186" s="8" t="s">
        <v>36</v>
      </c>
      <c r="BK186" s="124">
        <f>ROUND(I186*H186,2)</f>
        <v>0</v>
      </c>
      <c r="BL186" s="8" t="s">
        <v>82</v>
      </c>
      <c r="BM186" s="123" t="s">
        <v>359</v>
      </c>
    </row>
    <row r="187" spans="1:65" s="2" customFormat="1" ht="48.75" x14ac:dyDescent="0.2">
      <c r="A187" s="17"/>
      <c r="B187" s="18"/>
      <c r="C187" s="19"/>
      <c r="D187" s="125" t="s">
        <v>69</v>
      </c>
      <c r="E187" s="19"/>
      <c r="F187" s="126" t="s">
        <v>312</v>
      </c>
      <c r="G187" s="19"/>
      <c r="H187" s="19"/>
      <c r="I187" s="44"/>
      <c r="J187" s="19"/>
      <c r="K187" s="19"/>
      <c r="L187" s="20"/>
      <c r="M187" s="127"/>
      <c r="N187" s="128"/>
      <c r="O187" s="26"/>
      <c r="P187" s="26"/>
      <c r="Q187" s="26"/>
      <c r="R187" s="26"/>
      <c r="S187" s="26"/>
      <c r="T187" s="27"/>
      <c r="U187" s="17"/>
      <c r="V187" s="17"/>
      <c r="W187" s="17"/>
      <c r="X187" s="17"/>
      <c r="Y187" s="17"/>
      <c r="Z187" s="17"/>
      <c r="AA187" s="17"/>
      <c r="AB187" s="17"/>
      <c r="AC187" s="17"/>
      <c r="AD187" s="17"/>
      <c r="AE187" s="17"/>
      <c r="AT187" s="8" t="s">
        <v>69</v>
      </c>
      <c r="AU187" s="8" t="s">
        <v>70</v>
      </c>
    </row>
    <row r="188" spans="1:65" s="2" customFormat="1" ht="120" customHeight="1" x14ac:dyDescent="0.2">
      <c r="A188" s="17"/>
      <c r="B188" s="18"/>
      <c r="C188" s="133" t="s">
        <v>158</v>
      </c>
      <c r="D188" s="133" t="s">
        <v>113</v>
      </c>
      <c r="E188" s="134" t="s">
        <v>360</v>
      </c>
      <c r="F188" s="135" t="s">
        <v>361</v>
      </c>
      <c r="G188" s="136" t="s">
        <v>173</v>
      </c>
      <c r="H188" s="137">
        <v>4</v>
      </c>
      <c r="I188" s="138"/>
      <c r="J188" s="139">
        <f>ROUND(I188*H188,2)</f>
        <v>0</v>
      </c>
      <c r="K188" s="135" t="s">
        <v>11</v>
      </c>
      <c r="L188" s="20"/>
      <c r="M188" s="140" t="s">
        <v>11</v>
      </c>
      <c r="N188" s="141" t="s">
        <v>22</v>
      </c>
      <c r="O188" s="26"/>
      <c r="P188" s="121">
        <f>O188*H188</f>
        <v>0</v>
      </c>
      <c r="Q188" s="121">
        <v>0</v>
      </c>
      <c r="R188" s="121">
        <f>Q188*H188</f>
        <v>0</v>
      </c>
      <c r="S188" s="121">
        <v>0</v>
      </c>
      <c r="T188" s="122">
        <f>S188*H188</f>
        <v>0</v>
      </c>
      <c r="U188" s="17"/>
      <c r="V188" s="17"/>
      <c r="W188" s="17"/>
      <c r="X188" s="17"/>
      <c r="Y188" s="17"/>
      <c r="Z188" s="17"/>
      <c r="AA188" s="17"/>
      <c r="AB188" s="17"/>
      <c r="AC188" s="17"/>
      <c r="AD188" s="17"/>
      <c r="AE188" s="17"/>
      <c r="AR188" s="123" t="s">
        <v>82</v>
      </c>
      <c r="AT188" s="123" t="s">
        <v>113</v>
      </c>
      <c r="AU188" s="123" t="s">
        <v>70</v>
      </c>
      <c r="AY188" s="8" t="s">
        <v>65</v>
      </c>
      <c r="BE188" s="124">
        <f>IF(N188="základní",J188,0)</f>
        <v>0</v>
      </c>
      <c r="BF188" s="124">
        <f>IF(N188="snížená",J188,0)</f>
        <v>0</v>
      </c>
      <c r="BG188" s="124">
        <f>IF(N188="zákl. přenesená",J188,0)</f>
        <v>0</v>
      </c>
      <c r="BH188" s="124">
        <f>IF(N188="sníž. přenesená",J188,0)</f>
        <v>0</v>
      </c>
      <c r="BI188" s="124">
        <f>IF(N188="nulová",J188,0)</f>
        <v>0</v>
      </c>
      <c r="BJ188" s="8" t="s">
        <v>36</v>
      </c>
      <c r="BK188" s="124">
        <f>ROUND(I188*H188,2)</f>
        <v>0</v>
      </c>
      <c r="BL188" s="8" t="s">
        <v>82</v>
      </c>
      <c r="BM188" s="123" t="s">
        <v>362</v>
      </c>
    </row>
    <row r="189" spans="1:65" s="2" customFormat="1" ht="48.75" x14ac:dyDescent="0.2">
      <c r="A189" s="17"/>
      <c r="B189" s="18"/>
      <c r="C189" s="19"/>
      <c r="D189" s="125" t="s">
        <v>69</v>
      </c>
      <c r="E189" s="19"/>
      <c r="F189" s="126" t="s">
        <v>312</v>
      </c>
      <c r="G189" s="19"/>
      <c r="H189" s="19"/>
      <c r="I189" s="44"/>
      <c r="J189" s="19"/>
      <c r="K189" s="19"/>
      <c r="L189" s="20"/>
      <c r="M189" s="127"/>
      <c r="N189" s="128"/>
      <c r="O189" s="26"/>
      <c r="P189" s="26"/>
      <c r="Q189" s="26"/>
      <c r="R189" s="26"/>
      <c r="S189" s="26"/>
      <c r="T189" s="27"/>
      <c r="U189" s="17"/>
      <c r="V189" s="17"/>
      <c r="W189" s="17"/>
      <c r="X189" s="17"/>
      <c r="Y189" s="17"/>
      <c r="Z189" s="17"/>
      <c r="AA189" s="17"/>
      <c r="AB189" s="17"/>
      <c r="AC189" s="17"/>
      <c r="AD189" s="17"/>
      <c r="AE189" s="17"/>
      <c r="AT189" s="8" t="s">
        <v>69</v>
      </c>
      <c r="AU189" s="8" t="s">
        <v>70</v>
      </c>
    </row>
    <row r="190" spans="1:65" s="2" customFormat="1" ht="120" customHeight="1" x14ac:dyDescent="0.2">
      <c r="A190" s="17"/>
      <c r="B190" s="18"/>
      <c r="C190" s="133" t="s">
        <v>363</v>
      </c>
      <c r="D190" s="133" t="s">
        <v>113</v>
      </c>
      <c r="E190" s="134" t="s">
        <v>364</v>
      </c>
      <c r="F190" s="135" t="s">
        <v>365</v>
      </c>
      <c r="G190" s="136" t="s">
        <v>173</v>
      </c>
      <c r="H190" s="137">
        <v>1</v>
      </c>
      <c r="I190" s="138"/>
      <c r="J190" s="139">
        <f>ROUND(I190*H190,2)</f>
        <v>0</v>
      </c>
      <c r="K190" s="135" t="s">
        <v>11</v>
      </c>
      <c r="L190" s="20"/>
      <c r="M190" s="140" t="s">
        <v>11</v>
      </c>
      <c r="N190" s="141" t="s">
        <v>22</v>
      </c>
      <c r="O190" s="26"/>
      <c r="P190" s="121">
        <f>O190*H190</f>
        <v>0</v>
      </c>
      <c r="Q190" s="121">
        <v>0</v>
      </c>
      <c r="R190" s="121">
        <f>Q190*H190</f>
        <v>0</v>
      </c>
      <c r="S190" s="121">
        <v>0</v>
      </c>
      <c r="T190" s="122">
        <f>S190*H190</f>
        <v>0</v>
      </c>
      <c r="U190" s="17"/>
      <c r="V190" s="17"/>
      <c r="W190" s="17"/>
      <c r="X190" s="17"/>
      <c r="Y190" s="17"/>
      <c r="Z190" s="17"/>
      <c r="AA190" s="17"/>
      <c r="AB190" s="17"/>
      <c r="AC190" s="17"/>
      <c r="AD190" s="17"/>
      <c r="AE190" s="17"/>
      <c r="AR190" s="123" t="s">
        <v>82</v>
      </c>
      <c r="AT190" s="123" t="s">
        <v>113</v>
      </c>
      <c r="AU190" s="123" t="s">
        <v>70</v>
      </c>
      <c r="AY190" s="8" t="s">
        <v>65</v>
      </c>
      <c r="BE190" s="124">
        <f>IF(N190="základní",J190,0)</f>
        <v>0</v>
      </c>
      <c r="BF190" s="124">
        <f>IF(N190="snížená",J190,0)</f>
        <v>0</v>
      </c>
      <c r="BG190" s="124">
        <f>IF(N190="zákl. přenesená",J190,0)</f>
        <v>0</v>
      </c>
      <c r="BH190" s="124">
        <f>IF(N190="sníž. přenesená",J190,0)</f>
        <v>0</v>
      </c>
      <c r="BI190" s="124">
        <f>IF(N190="nulová",J190,0)</f>
        <v>0</v>
      </c>
      <c r="BJ190" s="8" t="s">
        <v>36</v>
      </c>
      <c r="BK190" s="124">
        <f>ROUND(I190*H190,2)</f>
        <v>0</v>
      </c>
      <c r="BL190" s="8" t="s">
        <v>82</v>
      </c>
      <c r="BM190" s="123" t="s">
        <v>366</v>
      </c>
    </row>
    <row r="191" spans="1:65" s="2" customFormat="1" ht="48.75" x14ac:dyDescent="0.2">
      <c r="A191" s="17"/>
      <c r="B191" s="18"/>
      <c r="C191" s="19"/>
      <c r="D191" s="125" t="s">
        <v>69</v>
      </c>
      <c r="E191" s="19"/>
      <c r="F191" s="126" t="s">
        <v>312</v>
      </c>
      <c r="G191" s="19"/>
      <c r="H191" s="19"/>
      <c r="I191" s="44"/>
      <c r="J191" s="19"/>
      <c r="K191" s="19"/>
      <c r="L191" s="20"/>
      <c r="M191" s="127"/>
      <c r="N191" s="128"/>
      <c r="O191" s="26"/>
      <c r="P191" s="26"/>
      <c r="Q191" s="26"/>
      <c r="R191" s="26"/>
      <c r="S191" s="26"/>
      <c r="T191" s="27"/>
      <c r="U191" s="17"/>
      <c r="V191" s="17"/>
      <c r="W191" s="17"/>
      <c r="X191" s="17"/>
      <c r="Y191" s="17"/>
      <c r="Z191" s="17"/>
      <c r="AA191" s="17"/>
      <c r="AB191" s="17"/>
      <c r="AC191" s="17"/>
      <c r="AD191" s="17"/>
      <c r="AE191" s="17"/>
      <c r="AT191" s="8" t="s">
        <v>69</v>
      </c>
      <c r="AU191" s="8" t="s">
        <v>70</v>
      </c>
    </row>
    <row r="192" spans="1:65" s="2" customFormat="1" ht="120" customHeight="1" x14ac:dyDescent="0.2">
      <c r="A192" s="17"/>
      <c r="B192" s="18"/>
      <c r="C192" s="133" t="s">
        <v>367</v>
      </c>
      <c r="D192" s="133" t="s">
        <v>113</v>
      </c>
      <c r="E192" s="134" t="s">
        <v>368</v>
      </c>
      <c r="F192" s="135" t="s">
        <v>369</v>
      </c>
      <c r="G192" s="136" t="s">
        <v>173</v>
      </c>
      <c r="H192" s="137">
        <v>1</v>
      </c>
      <c r="I192" s="138"/>
      <c r="J192" s="139">
        <f>ROUND(I192*H192,2)</f>
        <v>0</v>
      </c>
      <c r="K192" s="135" t="s">
        <v>11</v>
      </c>
      <c r="L192" s="20"/>
      <c r="M192" s="140" t="s">
        <v>11</v>
      </c>
      <c r="N192" s="141" t="s">
        <v>22</v>
      </c>
      <c r="O192" s="26"/>
      <c r="P192" s="121">
        <f>O192*H192</f>
        <v>0</v>
      </c>
      <c r="Q192" s="121">
        <v>0</v>
      </c>
      <c r="R192" s="121">
        <f>Q192*H192</f>
        <v>0</v>
      </c>
      <c r="S192" s="121">
        <v>0</v>
      </c>
      <c r="T192" s="122">
        <f>S192*H192</f>
        <v>0</v>
      </c>
      <c r="U192" s="17"/>
      <c r="V192" s="17"/>
      <c r="W192" s="17"/>
      <c r="X192" s="17"/>
      <c r="Y192" s="17"/>
      <c r="Z192" s="17"/>
      <c r="AA192" s="17"/>
      <c r="AB192" s="17"/>
      <c r="AC192" s="17"/>
      <c r="AD192" s="17"/>
      <c r="AE192" s="17"/>
      <c r="AR192" s="123" t="s">
        <v>82</v>
      </c>
      <c r="AT192" s="123" t="s">
        <v>113</v>
      </c>
      <c r="AU192" s="123" t="s">
        <v>70</v>
      </c>
      <c r="AY192" s="8" t="s">
        <v>65</v>
      </c>
      <c r="BE192" s="124">
        <f>IF(N192="základní",J192,0)</f>
        <v>0</v>
      </c>
      <c r="BF192" s="124">
        <f>IF(N192="snížená",J192,0)</f>
        <v>0</v>
      </c>
      <c r="BG192" s="124">
        <f>IF(N192="zákl. přenesená",J192,0)</f>
        <v>0</v>
      </c>
      <c r="BH192" s="124">
        <f>IF(N192="sníž. přenesená",J192,0)</f>
        <v>0</v>
      </c>
      <c r="BI192" s="124">
        <f>IF(N192="nulová",J192,0)</f>
        <v>0</v>
      </c>
      <c r="BJ192" s="8" t="s">
        <v>36</v>
      </c>
      <c r="BK192" s="124">
        <f>ROUND(I192*H192,2)</f>
        <v>0</v>
      </c>
      <c r="BL192" s="8" t="s">
        <v>82</v>
      </c>
      <c r="BM192" s="123" t="s">
        <v>370</v>
      </c>
    </row>
    <row r="193" spans="1:65" s="2" customFormat="1" ht="48.75" x14ac:dyDescent="0.2">
      <c r="A193" s="17"/>
      <c r="B193" s="18"/>
      <c r="C193" s="19"/>
      <c r="D193" s="125" t="s">
        <v>69</v>
      </c>
      <c r="E193" s="19"/>
      <c r="F193" s="126" t="s">
        <v>312</v>
      </c>
      <c r="G193" s="19"/>
      <c r="H193" s="19"/>
      <c r="I193" s="44"/>
      <c r="J193" s="19"/>
      <c r="K193" s="19"/>
      <c r="L193" s="20"/>
      <c r="M193" s="127"/>
      <c r="N193" s="128"/>
      <c r="O193" s="26"/>
      <c r="P193" s="26"/>
      <c r="Q193" s="26"/>
      <c r="R193" s="26"/>
      <c r="S193" s="26"/>
      <c r="T193" s="27"/>
      <c r="U193" s="17"/>
      <c r="V193" s="17"/>
      <c r="W193" s="17"/>
      <c r="X193" s="17"/>
      <c r="Y193" s="17"/>
      <c r="Z193" s="17"/>
      <c r="AA193" s="17"/>
      <c r="AB193" s="17"/>
      <c r="AC193" s="17"/>
      <c r="AD193" s="17"/>
      <c r="AE193" s="17"/>
      <c r="AT193" s="8" t="s">
        <v>69</v>
      </c>
      <c r="AU193" s="8" t="s">
        <v>70</v>
      </c>
    </row>
    <row r="194" spans="1:65" s="2" customFormat="1" ht="120" customHeight="1" x14ac:dyDescent="0.2">
      <c r="A194" s="17"/>
      <c r="B194" s="18"/>
      <c r="C194" s="133" t="s">
        <v>371</v>
      </c>
      <c r="D194" s="133" t="s">
        <v>113</v>
      </c>
      <c r="E194" s="134" t="s">
        <v>372</v>
      </c>
      <c r="F194" s="135" t="s">
        <v>373</v>
      </c>
      <c r="G194" s="136" t="s">
        <v>173</v>
      </c>
      <c r="H194" s="137">
        <v>7</v>
      </c>
      <c r="I194" s="138"/>
      <c r="J194" s="139">
        <f>ROUND(I194*H194,2)</f>
        <v>0</v>
      </c>
      <c r="K194" s="135" t="s">
        <v>11</v>
      </c>
      <c r="L194" s="20"/>
      <c r="M194" s="140" t="s">
        <v>11</v>
      </c>
      <c r="N194" s="141" t="s">
        <v>22</v>
      </c>
      <c r="O194" s="26"/>
      <c r="P194" s="121">
        <f>O194*H194</f>
        <v>0</v>
      </c>
      <c r="Q194" s="121">
        <v>0</v>
      </c>
      <c r="R194" s="121">
        <f>Q194*H194</f>
        <v>0</v>
      </c>
      <c r="S194" s="121">
        <v>0</v>
      </c>
      <c r="T194" s="122">
        <f>S194*H194</f>
        <v>0</v>
      </c>
      <c r="U194" s="17"/>
      <c r="V194" s="17"/>
      <c r="W194" s="17"/>
      <c r="X194" s="17"/>
      <c r="Y194" s="17"/>
      <c r="Z194" s="17"/>
      <c r="AA194" s="17"/>
      <c r="AB194" s="17"/>
      <c r="AC194" s="17"/>
      <c r="AD194" s="17"/>
      <c r="AE194" s="17"/>
      <c r="AR194" s="123" t="s">
        <v>82</v>
      </c>
      <c r="AT194" s="123" t="s">
        <v>113</v>
      </c>
      <c r="AU194" s="123" t="s">
        <v>70</v>
      </c>
      <c r="AY194" s="8" t="s">
        <v>65</v>
      </c>
      <c r="BE194" s="124">
        <f>IF(N194="základní",J194,0)</f>
        <v>0</v>
      </c>
      <c r="BF194" s="124">
        <f>IF(N194="snížená",J194,0)</f>
        <v>0</v>
      </c>
      <c r="BG194" s="124">
        <f>IF(N194="zákl. přenesená",J194,0)</f>
        <v>0</v>
      </c>
      <c r="BH194" s="124">
        <f>IF(N194="sníž. přenesená",J194,0)</f>
        <v>0</v>
      </c>
      <c r="BI194" s="124">
        <f>IF(N194="nulová",J194,0)</f>
        <v>0</v>
      </c>
      <c r="BJ194" s="8" t="s">
        <v>36</v>
      </c>
      <c r="BK194" s="124">
        <f>ROUND(I194*H194,2)</f>
        <v>0</v>
      </c>
      <c r="BL194" s="8" t="s">
        <v>82</v>
      </c>
      <c r="BM194" s="123" t="s">
        <v>374</v>
      </c>
    </row>
    <row r="195" spans="1:65" s="2" customFormat="1" ht="48.75" x14ac:dyDescent="0.2">
      <c r="A195" s="17"/>
      <c r="B195" s="18"/>
      <c r="C195" s="19"/>
      <c r="D195" s="125" t="s">
        <v>69</v>
      </c>
      <c r="E195" s="19"/>
      <c r="F195" s="126" t="s">
        <v>312</v>
      </c>
      <c r="G195" s="19"/>
      <c r="H195" s="19"/>
      <c r="I195" s="44"/>
      <c r="J195" s="19"/>
      <c r="K195" s="19"/>
      <c r="L195" s="20"/>
      <c r="M195" s="127"/>
      <c r="N195" s="128"/>
      <c r="O195" s="26"/>
      <c r="P195" s="26"/>
      <c r="Q195" s="26"/>
      <c r="R195" s="26"/>
      <c r="S195" s="26"/>
      <c r="T195" s="27"/>
      <c r="U195" s="17"/>
      <c r="V195" s="17"/>
      <c r="W195" s="17"/>
      <c r="X195" s="17"/>
      <c r="Y195" s="17"/>
      <c r="Z195" s="17"/>
      <c r="AA195" s="17"/>
      <c r="AB195" s="17"/>
      <c r="AC195" s="17"/>
      <c r="AD195" s="17"/>
      <c r="AE195" s="17"/>
      <c r="AT195" s="8" t="s">
        <v>69</v>
      </c>
      <c r="AU195" s="8" t="s">
        <v>70</v>
      </c>
    </row>
    <row r="196" spans="1:65" s="2" customFormat="1" ht="120" customHeight="1" x14ac:dyDescent="0.2">
      <c r="A196" s="17"/>
      <c r="B196" s="18"/>
      <c r="C196" s="133" t="s">
        <v>375</v>
      </c>
      <c r="D196" s="133" t="s">
        <v>113</v>
      </c>
      <c r="E196" s="134" t="s">
        <v>376</v>
      </c>
      <c r="F196" s="135" t="s">
        <v>377</v>
      </c>
      <c r="G196" s="136" t="s">
        <v>173</v>
      </c>
      <c r="H196" s="137">
        <v>4</v>
      </c>
      <c r="I196" s="138"/>
      <c r="J196" s="139">
        <f>ROUND(I196*H196,2)</f>
        <v>0</v>
      </c>
      <c r="K196" s="135" t="s">
        <v>11</v>
      </c>
      <c r="L196" s="20"/>
      <c r="M196" s="140" t="s">
        <v>11</v>
      </c>
      <c r="N196" s="141" t="s">
        <v>22</v>
      </c>
      <c r="O196" s="26"/>
      <c r="P196" s="121">
        <f>O196*H196</f>
        <v>0</v>
      </c>
      <c r="Q196" s="121">
        <v>0</v>
      </c>
      <c r="R196" s="121">
        <f>Q196*H196</f>
        <v>0</v>
      </c>
      <c r="S196" s="121">
        <v>0</v>
      </c>
      <c r="T196" s="122">
        <f>S196*H196</f>
        <v>0</v>
      </c>
      <c r="U196" s="17"/>
      <c r="V196" s="17"/>
      <c r="W196" s="17"/>
      <c r="X196" s="17"/>
      <c r="Y196" s="17"/>
      <c r="Z196" s="17"/>
      <c r="AA196" s="17"/>
      <c r="AB196" s="17"/>
      <c r="AC196" s="17"/>
      <c r="AD196" s="17"/>
      <c r="AE196" s="17"/>
      <c r="AR196" s="123" t="s">
        <v>82</v>
      </c>
      <c r="AT196" s="123" t="s">
        <v>113</v>
      </c>
      <c r="AU196" s="123" t="s">
        <v>70</v>
      </c>
      <c r="AY196" s="8" t="s">
        <v>65</v>
      </c>
      <c r="BE196" s="124">
        <f>IF(N196="základní",J196,0)</f>
        <v>0</v>
      </c>
      <c r="BF196" s="124">
        <f>IF(N196="snížená",J196,0)</f>
        <v>0</v>
      </c>
      <c r="BG196" s="124">
        <f>IF(N196="zákl. přenesená",J196,0)</f>
        <v>0</v>
      </c>
      <c r="BH196" s="124">
        <f>IF(N196="sníž. přenesená",J196,0)</f>
        <v>0</v>
      </c>
      <c r="BI196" s="124">
        <f>IF(N196="nulová",J196,0)</f>
        <v>0</v>
      </c>
      <c r="BJ196" s="8" t="s">
        <v>36</v>
      </c>
      <c r="BK196" s="124">
        <f>ROUND(I196*H196,2)</f>
        <v>0</v>
      </c>
      <c r="BL196" s="8" t="s">
        <v>82</v>
      </c>
      <c r="BM196" s="123" t="s">
        <v>378</v>
      </c>
    </row>
    <row r="197" spans="1:65" s="2" customFormat="1" ht="48.75" x14ac:dyDescent="0.2">
      <c r="A197" s="17"/>
      <c r="B197" s="18"/>
      <c r="C197" s="19"/>
      <c r="D197" s="125" t="s">
        <v>69</v>
      </c>
      <c r="E197" s="19"/>
      <c r="F197" s="126" t="s">
        <v>312</v>
      </c>
      <c r="G197" s="19"/>
      <c r="H197" s="19"/>
      <c r="I197" s="44"/>
      <c r="J197" s="19"/>
      <c r="K197" s="19"/>
      <c r="L197" s="20"/>
      <c r="M197" s="127"/>
      <c r="N197" s="128"/>
      <c r="O197" s="26"/>
      <c r="P197" s="26"/>
      <c r="Q197" s="26"/>
      <c r="R197" s="26"/>
      <c r="S197" s="26"/>
      <c r="T197" s="27"/>
      <c r="U197" s="17"/>
      <c r="V197" s="17"/>
      <c r="W197" s="17"/>
      <c r="X197" s="17"/>
      <c r="Y197" s="17"/>
      <c r="Z197" s="17"/>
      <c r="AA197" s="17"/>
      <c r="AB197" s="17"/>
      <c r="AC197" s="17"/>
      <c r="AD197" s="17"/>
      <c r="AE197" s="17"/>
      <c r="AT197" s="8" t="s">
        <v>69</v>
      </c>
      <c r="AU197" s="8" t="s">
        <v>70</v>
      </c>
    </row>
    <row r="198" spans="1:65" s="2" customFormat="1" ht="120" customHeight="1" x14ac:dyDescent="0.2">
      <c r="A198" s="17"/>
      <c r="B198" s="18"/>
      <c r="C198" s="133" t="s">
        <v>379</v>
      </c>
      <c r="D198" s="133" t="s">
        <v>113</v>
      </c>
      <c r="E198" s="134" t="s">
        <v>380</v>
      </c>
      <c r="F198" s="135" t="s">
        <v>381</v>
      </c>
      <c r="G198" s="136" t="s">
        <v>173</v>
      </c>
      <c r="H198" s="137">
        <v>4</v>
      </c>
      <c r="I198" s="138"/>
      <c r="J198" s="139">
        <f>ROUND(I198*H198,2)</f>
        <v>0</v>
      </c>
      <c r="K198" s="135" t="s">
        <v>11</v>
      </c>
      <c r="L198" s="20"/>
      <c r="M198" s="140" t="s">
        <v>11</v>
      </c>
      <c r="N198" s="141" t="s">
        <v>22</v>
      </c>
      <c r="O198" s="26"/>
      <c r="P198" s="121">
        <f>O198*H198</f>
        <v>0</v>
      </c>
      <c r="Q198" s="121">
        <v>0</v>
      </c>
      <c r="R198" s="121">
        <f>Q198*H198</f>
        <v>0</v>
      </c>
      <c r="S198" s="121">
        <v>0</v>
      </c>
      <c r="T198" s="122">
        <f>S198*H198</f>
        <v>0</v>
      </c>
      <c r="U198" s="17"/>
      <c r="V198" s="17"/>
      <c r="W198" s="17"/>
      <c r="X198" s="17"/>
      <c r="Y198" s="17"/>
      <c r="Z198" s="17"/>
      <c r="AA198" s="17"/>
      <c r="AB198" s="17"/>
      <c r="AC198" s="17"/>
      <c r="AD198" s="17"/>
      <c r="AE198" s="17"/>
      <c r="AR198" s="123" t="s">
        <v>82</v>
      </c>
      <c r="AT198" s="123" t="s">
        <v>113</v>
      </c>
      <c r="AU198" s="123" t="s">
        <v>70</v>
      </c>
      <c r="AY198" s="8" t="s">
        <v>65</v>
      </c>
      <c r="BE198" s="124">
        <f>IF(N198="základní",J198,0)</f>
        <v>0</v>
      </c>
      <c r="BF198" s="124">
        <f>IF(N198="snížená",J198,0)</f>
        <v>0</v>
      </c>
      <c r="BG198" s="124">
        <f>IF(N198="zákl. přenesená",J198,0)</f>
        <v>0</v>
      </c>
      <c r="BH198" s="124">
        <f>IF(N198="sníž. přenesená",J198,0)</f>
        <v>0</v>
      </c>
      <c r="BI198" s="124">
        <f>IF(N198="nulová",J198,0)</f>
        <v>0</v>
      </c>
      <c r="BJ198" s="8" t="s">
        <v>36</v>
      </c>
      <c r="BK198" s="124">
        <f>ROUND(I198*H198,2)</f>
        <v>0</v>
      </c>
      <c r="BL198" s="8" t="s">
        <v>82</v>
      </c>
      <c r="BM198" s="123" t="s">
        <v>382</v>
      </c>
    </row>
    <row r="199" spans="1:65" s="2" customFormat="1" ht="48.75" x14ac:dyDescent="0.2">
      <c r="A199" s="17"/>
      <c r="B199" s="18"/>
      <c r="C199" s="19"/>
      <c r="D199" s="125" t="s">
        <v>69</v>
      </c>
      <c r="E199" s="19"/>
      <c r="F199" s="126" t="s">
        <v>312</v>
      </c>
      <c r="G199" s="19"/>
      <c r="H199" s="19"/>
      <c r="I199" s="44"/>
      <c r="J199" s="19"/>
      <c r="K199" s="19"/>
      <c r="L199" s="20"/>
      <c r="M199" s="127"/>
      <c r="N199" s="128"/>
      <c r="O199" s="26"/>
      <c r="P199" s="26"/>
      <c r="Q199" s="26"/>
      <c r="R199" s="26"/>
      <c r="S199" s="26"/>
      <c r="T199" s="27"/>
      <c r="U199" s="17"/>
      <c r="V199" s="17"/>
      <c r="W199" s="17"/>
      <c r="X199" s="17"/>
      <c r="Y199" s="17"/>
      <c r="Z199" s="17"/>
      <c r="AA199" s="17"/>
      <c r="AB199" s="17"/>
      <c r="AC199" s="17"/>
      <c r="AD199" s="17"/>
      <c r="AE199" s="17"/>
      <c r="AT199" s="8" t="s">
        <v>69</v>
      </c>
      <c r="AU199" s="8" t="s">
        <v>70</v>
      </c>
    </row>
    <row r="200" spans="1:65" s="2" customFormat="1" ht="120" customHeight="1" x14ac:dyDescent="0.2">
      <c r="A200" s="17"/>
      <c r="B200" s="18"/>
      <c r="C200" s="133" t="s">
        <v>383</v>
      </c>
      <c r="D200" s="133" t="s">
        <v>113</v>
      </c>
      <c r="E200" s="134" t="s">
        <v>384</v>
      </c>
      <c r="F200" s="135" t="s">
        <v>385</v>
      </c>
      <c r="G200" s="136" t="s">
        <v>173</v>
      </c>
      <c r="H200" s="137">
        <v>3</v>
      </c>
      <c r="I200" s="138"/>
      <c r="J200" s="139">
        <f>ROUND(I200*H200,2)</f>
        <v>0</v>
      </c>
      <c r="K200" s="135" t="s">
        <v>11</v>
      </c>
      <c r="L200" s="20"/>
      <c r="M200" s="140" t="s">
        <v>11</v>
      </c>
      <c r="N200" s="141" t="s">
        <v>22</v>
      </c>
      <c r="O200" s="26"/>
      <c r="P200" s="121">
        <f>O200*H200</f>
        <v>0</v>
      </c>
      <c r="Q200" s="121">
        <v>0</v>
      </c>
      <c r="R200" s="121">
        <f>Q200*H200</f>
        <v>0</v>
      </c>
      <c r="S200" s="121">
        <v>0</v>
      </c>
      <c r="T200" s="122">
        <f>S200*H200</f>
        <v>0</v>
      </c>
      <c r="U200" s="17"/>
      <c r="V200" s="17"/>
      <c r="W200" s="17"/>
      <c r="X200" s="17"/>
      <c r="Y200" s="17"/>
      <c r="Z200" s="17"/>
      <c r="AA200" s="17"/>
      <c r="AB200" s="17"/>
      <c r="AC200" s="17"/>
      <c r="AD200" s="17"/>
      <c r="AE200" s="17"/>
      <c r="AR200" s="123" t="s">
        <v>82</v>
      </c>
      <c r="AT200" s="123" t="s">
        <v>113</v>
      </c>
      <c r="AU200" s="123" t="s">
        <v>70</v>
      </c>
      <c r="AY200" s="8" t="s">
        <v>65</v>
      </c>
      <c r="BE200" s="124">
        <f>IF(N200="základní",J200,0)</f>
        <v>0</v>
      </c>
      <c r="BF200" s="124">
        <f>IF(N200="snížená",J200,0)</f>
        <v>0</v>
      </c>
      <c r="BG200" s="124">
        <f>IF(N200="zákl. přenesená",J200,0)</f>
        <v>0</v>
      </c>
      <c r="BH200" s="124">
        <f>IF(N200="sníž. přenesená",J200,0)</f>
        <v>0</v>
      </c>
      <c r="BI200" s="124">
        <f>IF(N200="nulová",J200,0)</f>
        <v>0</v>
      </c>
      <c r="BJ200" s="8" t="s">
        <v>36</v>
      </c>
      <c r="BK200" s="124">
        <f>ROUND(I200*H200,2)</f>
        <v>0</v>
      </c>
      <c r="BL200" s="8" t="s">
        <v>82</v>
      </c>
      <c r="BM200" s="123" t="s">
        <v>386</v>
      </c>
    </row>
    <row r="201" spans="1:65" s="2" customFormat="1" ht="48.75" x14ac:dyDescent="0.2">
      <c r="A201" s="17"/>
      <c r="B201" s="18"/>
      <c r="C201" s="19"/>
      <c r="D201" s="125" t="s">
        <v>69</v>
      </c>
      <c r="E201" s="19"/>
      <c r="F201" s="126" t="s">
        <v>312</v>
      </c>
      <c r="G201" s="19"/>
      <c r="H201" s="19"/>
      <c r="I201" s="44"/>
      <c r="J201" s="19"/>
      <c r="K201" s="19"/>
      <c r="L201" s="20"/>
      <c r="M201" s="127"/>
      <c r="N201" s="128"/>
      <c r="O201" s="26"/>
      <c r="P201" s="26"/>
      <c r="Q201" s="26"/>
      <c r="R201" s="26"/>
      <c r="S201" s="26"/>
      <c r="T201" s="27"/>
      <c r="U201" s="17"/>
      <c r="V201" s="17"/>
      <c r="W201" s="17"/>
      <c r="X201" s="17"/>
      <c r="Y201" s="17"/>
      <c r="Z201" s="17"/>
      <c r="AA201" s="17"/>
      <c r="AB201" s="17"/>
      <c r="AC201" s="17"/>
      <c r="AD201" s="17"/>
      <c r="AE201" s="17"/>
      <c r="AT201" s="8" t="s">
        <v>69</v>
      </c>
      <c r="AU201" s="8" t="s">
        <v>70</v>
      </c>
    </row>
    <row r="202" spans="1:65" s="2" customFormat="1" ht="120" customHeight="1" x14ac:dyDescent="0.2">
      <c r="A202" s="17"/>
      <c r="B202" s="18"/>
      <c r="C202" s="133" t="s">
        <v>387</v>
      </c>
      <c r="D202" s="133" t="s">
        <v>113</v>
      </c>
      <c r="E202" s="134" t="s">
        <v>388</v>
      </c>
      <c r="F202" s="135" t="s">
        <v>389</v>
      </c>
      <c r="G202" s="136" t="s">
        <v>173</v>
      </c>
      <c r="H202" s="137">
        <v>5</v>
      </c>
      <c r="I202" s="138"/>
      <c r="J202" s="139">
        <f>ROUND(I202*H202,2)</f>
        <v>0</v>
      </c>
      <c r="K202" s="135" t="s">
        <v>11</v>
      </c>
      <c r="L202" s="20"/>
      <c r="M202" s="140" t="s">
        <v>11</v>
      </c>
      <c r="N202" s="141" t="s">
        <v>22</v>
      </c>
      <c r="O202" s="26"/>
      <c r="P202" s="121">
        <f>O202*H202</f>
        <v>0</v>
      </c>
      <c r="Q202" s="121">
        <v>0</v>
      </c>
      <c r="R202" s="121">
        <f>Q202*H202</f>
        <v>0</v>
      </c>
      <c r="S202" s="121">
        <v>0</v>
      </c>
      <c r="T202" s="122">
        <f>S202*H202</f>
        <v>0</v>
      </c>
      <c r="U202" s="17"/>
      <c r="V202" s="17"/>
      <c r="W202" s="17"/>
      <c r="X202" s="17"/>
      <c r="Y202" s="17"/>
      <c r="Z202" s="17"/>
      <c r="AA202" s="17"/>
      <c r="AB202" s="17"/>
      <c r="AC202" s="17"/>
      <c r="AD202" s="17"/>
      <c r="AE202" s="17"/>
      <c r="AR202" s="123" t="s">
        <v>82</v>
      </c>
      <c r="AT202" s="123" t="s">
        <v>113</v>
      </c>
      <c r="AU202" s="123" t="s">
        <v>70</v>
      </c>
      <c r="AY202" s="8" t="s">
        <v>65</v>
      </c>
      <c r="BE202" s="124">
        <f>IF(N202="základní",J202,0)</f>
        <v>0</v>
      </c>
      <c r="BF202" s="124">
        <f>IF(N202="snížená",J202,0)</f>
        <v>0</v>
      </c>
      <c r="BG202" s="124">
        <f>IF(N202="zákl. přenesená",J202,0)</f>
        <v>0</v>
      </c>
      <c r="BH202" s="124">
        <f>IF(N202="sníž. přenesená",J202,0)</f>
        <v>0</v>
      </c>
      <c r="BI202" s="124">
        <f>IF(N202="nulová",J202,0)</f>
        <v>0</v>
      </c>
      <c r="BJ202" s="8" t="s">
        <v>36</v>
      </c>
      <c r="BK202" s="124">
        <f>ROUND(I202*H202,2)</f>
        <v>0</v>
      </c>
      <c r="BL202" s="8" t="s">
        <v>82</v>
      </c>
      <c r="BM202" s="123" t="s">
        <v>390</v>
      </c>
    </row>
    <row r="203" spans="1:65" s="2" customFormat="1" ht="48.75" x14ac:dyDescent="0.2">
      <c r="A203" s="17"/>
      <c r="B203" s="18"/>
      <c r="C203" s="19"/>
      <c r="D203" s="125" t="s">
        <v>69</v>
      </c>
      <c r="E203" s="19"/>
      <c r="F203" s="126" t="s">
        <v>312</v>
      </c>
      <c r="G203" s="19"/>
      <c r="H203" s="19"/>
      <c r="I203" s="44"/>
      <c r="J203" s="19"/>
      <c r="K203" s="19"/>
      <c r="L203" s="20"/>
      <c r="M203" s="127"/>
      <c r="N203" s="128"/>
      <c r="O203" s="26"/>
      <c r="P203" s="26"/>
      <c r="Q203" s="26"/>
      <c r="R203" s="26"/>
      <c r="S203" s="26"/>
      <c r="T203" s="27"/>
      <c r="U203" s="17"/>
      <c r="V203" s="17"/>
      <c r="W203" s="17"/>
      <c r="X203" s="17"/>
      <c r="Y203" s="17"/>
      <c r="Z203" s="17"/>
      <c r="AA203" s="17"/>
      <c r="AB203" s="17"/>
      <c r="AC203" s="17"/>
      <c r="AD203" s="17"/>
      <c r="AE203" s="17"/>
      <c r="AT203" s="8" t="s">
        <v>69</v>
      </c>
      <c r="AU203" s="8" t="s">
        <v>70</v>
      </c>
    </row>
    <row r="204" spans="1:65" s="2" customFormat="1" ht="120" customHeight="1" x14ac:dyDescent="0.2">
      <c r="A204" s="17"/>
      <c r="B204" s="18"/>
      <c r="C204" s="133" t="s">
        <v>391</v>
      </c>
      <c r="D204" s="133" t="s">
        <v>113</v>
      </c>
      <c r="E204" s="134" t="s">
        <v>392</v>
      </c>
      <c r="F204" s="135" t="s">
        <v>393</v>
      </c>
      <c r="G204" s="136" t="s">
        <v>173</v>
      </c>
      <c r="H204" s="137">
        <v>1</v>
      </c>
      <c r="I204" s="138"/>
      <c r="J204" s="139">
        <f>ROUND(I204*H204,2)</f>
        <v>0</v>
      </c>
      <c r="K204" s="135" t="s">
        <v>11</v>
      </c>
      <c r="L204" s="20"/>
      <c r="M204" s="140" t="s">
        <v>11</v>
      </c>
      <c r="N204" s="141" t="s">
        <v>22</v>
      </c>
      <c r="O204" s="26"/>
      <c r="P204" s="121">
        <f>O204*H204</f>
        <v>0</v>
      </c>
      <c r="Q204" s="121">
        <v>0</v>
      </c>
      <c r="R204" s="121">
        <f>Q204*H204</f>
        <v>0</v>
      </c>
      <c r="S204" s="121">
        <v>0</v>
      </c>
      <c r="T204" s="122">
        <f>S204*H204</f>
        <v>0</v>
      </c>
      <c r="U204" s="17"/>
      <c r="V204" s="17"/>
      <c r="W204" s="17"/>
      <c r="X204" s="17"/>
      <c r="Y204" s="17"/>
      <c r="Z204" s="17"/>
      <c r="AA204" s="17"/>
      <c r="AB204" s="17"/>
      <c r="AC204" s="17"/>
      <c r="AD204" s="17"/>
      <c r="AE204" s="17"/>
      <c r="AR204" s="123" t="s">
        <v>82</v>
      </c>
      <c r="AT204" s="123" t="s">
        <v>113</v>
      </c>
      <c r="AU204" s="123" t="s">
        <v>70</v>
      </c>
      <c r="AY204" s="8" t="s">
        <v>65</v>
      </c>
      <c r="BE204" s="124">
        <f>IF(N204="základní",J204,0)</f>
        <v>0</v>
      </c>
      <c r="BF204" s="124">
        <f>IF(N204="snížená",J204,0)</f>
        <v>0</v>
      </c>
      <c r="BG204" s="124">
        <f>IF(N204="zákl. přenesená",J204,0)</f>
        <v>0</v>
      </c>
      <c r="BH204" s="124">
        <f>IF(N204="sníž. přenesená",J204,0)</f>
        <v>0</v>
      </c>
      <c r="BI204" s="124">
        <f>IF(N204="nulová",J204,0)</f>
        <v>0</v>
      </c>
      <c r="BJ204" s="8" t="s">
        <v>36</v>
      </c>
      <c r="BK204" s="124">
        <f>ROUND(I204*H204,2)</f>
        <v>0</v>
      </c>
      <c r="BL204" s="8" t="s">
        <v>82</v>
      </c>
      <c r="BM204" s="123" t="s">
        <v>394</v>
      </c>
    </row>
    <row r="205" spans="1:65" s="2" customFormat="1" ht="48.75" x14ac:dyDescent="0.2">
      <c r="A205" s="17"/>
      <c r="B205" s="18"/>
      <c r="C205" s="19"/>
      <c r="D205" s="125" t="s">
        <v>69</v>
      </c>
      <c r="E205" s="19"/>
      <c r="F205" s="126" t="s">
        <v>312</v>
      </c>
      <c r="G205" s="19"/>
      <c r="H205" s="19"/>
      <c r="I205" s="44"/>
      <c r="J205" s="19"/>
      <c r="K205" s="19"/>
      <c r="L205" s="20"/>
      <c r="M205" s="127"/>
      <c r="N205" s="128"/>
      <c r="O205" s="26"/>
      <c r="P205" s="26"/>
      <c r="Q205" s="26"/>
      <c r="R205" s="26"/>
      <c r="S205" s="26"/>
      <c r="T205" s="27"/>
      <c r="U205" s="17"/>
      <c r="V205" s="17"/>
      <c r="W205" s="17"/>
      <c r="X205" s="17"/>
      <c r="Y205" s="17"/>
      <c r="Z205" s="17"/>
      <c r="AA205" s="17"/>
      <c r="AB205" s="17"/>
      <c r="AC205" s="17"/>
      <c r="AD205" s="17"/>
      <c r="AE205" s="17"/>
      <c r="AT205" s="8" t="s">
        <v>69</v>
      </c>
      <c r="AU205" s="8" t="s">
        <v>70</v>
      </c>
    </row>
    <row r="206" spans="1:65" s="2" customFormat="1" ht="120" customHeight="1" x14ac:dyDescent="0.2">
      <c r="A206" s="17"/>
      <c r="B206" s="18"/>
      <c r="C206" s="133" t="s">
        <v>395</v>
      </c>
      <c r="D206" s="133" t="s">
        <v>113</v>
      </c>
      <c r="E206" s="134" t="s">
        <v>396</v>
      </c>
      <c r="F206" s="135" t="s">
        <v>397</v>
      </c>
      <c r="G206" s="136" t="s">
        <v>173</v>
      </c>
      <c r="H206" s="137">
        <v>1</v>
      </c>
      <c r="I206" s="138"/>
      <c r="J206" s="139">
        <f>ROUND(I206*H206,2)</f>
        <v>0</v>
      </c>
      <c r="K206" s="135" t="s">
        <v>11</v>
      </c>
      <c r="L206" s="20"/>
      <c r="M206" s="140" t="s">
        <v>11</v>
      </c>
      <c r="N206" s="141" t="s">
        <v>22</v>
      </c>
      <c r="O206" s="26"/>
      <c r="P206" s="121">
        <f>O206*H206</f>
        <v>0</v>
      </c>
      <c r="Q206" s="121">
        <v>0</v>
      </c>
      <c r="R206" s="121">
        <f>Q206*H206</f>
        <v>0</v>
      </c>
      <c r="S206" s="121">
        <v>0</v>
      </c>
      <c r="T206" s="122">
        <f>S206*H206</f>
        <v>0</v>
      </c>
      <c r="U206" s="17"/>
      <c r="V206" s="17"/>
      <c r="W206" s="17"/>
      <c r="X206" s="17"/>
      <c r="Y206" s="17"/>
      <c r="Z206" s="17"/>
      <c r="AA206" s="17"/>
      <c r="AB206" s="17"/>
      <c r="AC206" s="17"/>
      <c r="AD206" s="17"/>
      <c r="AE206" s="17"/>
      <c r="AR206" s="123" t="s">
        <v>82</v>
      </c>
      <c r="AT206" s="123" t="s">
        <v>113</v>
      </c>
      <c r="AU206" s="123" t="s">
        <v>70</v>
      </c>
      <c r="AY206" s="8" t="s">
        <v>65</v>
      </c>
      <c r="BE206" s="124">
        <f>IF(N206="základní",J206,0)</f>
        <v>0</v>
      </c>
      <c r="BF206" s="124">
        <f>IF(N206="snížená",J206,0)</f>
        <v>0</v>
      </c>
      <c r="BG206" s="124">
        <f>IF(N206="zákl. přenesená",J206,0)</f>
        <v>0</v>
      </c>
      <c r="BH206" s="124">
        <f>IF(N206="sníž. přenesená",J206,0)</f>
        <v>0</v>
      </c>
      <c r="BI206" s="124">
        <f>IF(N206="nulová",J206,0)</f>
        <v>0</v>
      </c>
      <c r="BJ206" s="8" t="s">
        <v>36</v>
      </c>
      <c r="BK206" s="124">
        <f>ROUND(I206*H206,2)</f>
        <v>0</v>
      </c>
      <c r="BL206" s="8" t="s">
        <v>82</v>
      </c>
      <c r="BM206" s="123" t="s">
        <v>398</v>
      </c>
    </row>
    <row r="207" spans="1:65" s="2" customFormat="1" ht="48.75" x14ac:dyDescent="0.2">
      <c r="A207" s="17"/>
      <c r="B207" s="18"/>
      <c r="C207" s="19"/>
      <c r="D207" s="125" t="s">
        <v>69</v>
      </c>
      <c r="E207" s="19"/>
      <c r="F207" s="126" t="s">
        <v>312</v>
      </c>
      <c r="G207" s="19"/>
      <c r="H207" s="19"/>
      <c r="I207" s="44"/>
      <c r="J207" s="19"/>
      <c r="K207" s="19"/>
      <c r="L207" s="20"/>
      <c r="M207" s="127"/>
      <c r="N207" s="128"/>
      <c r="O207" s="26"/>
      <c r="P207" s="26"/>
      <c r="Q207" s="26"/>
      <c r="R207" s="26"/>
      <c r="S207" s="26"/>
      <c r="T207" s="27"/>
      <c r="U207" s="17"/>
      <c r="V207" s="17"/>
      <c r="W207" s="17"/>
      <c r="X207" s="17"/>
      <c r="Y207" s="17"/>
      <c r="Z207" s="17"/>
      <c r="AA207" s="17"/>
      <c r="AB207" s="17"/>
      <c r="AC207" s="17"/>
      <c r="AD207" s="17"/>
      <c r="AE207" s="17"/>
      <c r="AT207" s="8" t="s">
        <v>69</v>
      </c>
      <c r="AU207" s="8" t="s">
        <v>70</v>
      </c>
    </row>
    <row r="208" spans="1:65" s="2" customFormat="1" ht="120" customHeight="1" x14ac:dyDescent="0.2">
      <c r="A208" s="17"/>
      <c r="B208" s="18"/>
      <c r="C208" s="133" t="s">
        <v>399</v>
      </c>
      <c r="D208" s="133" t="s">
        <v>113</v>
      </c>
      <c r="E208" s="134" t="s">
        <v>400</v>
      </c>
      <c r="F208" s="135" t="s">
        <v>401</v>
      </c>
      <c r="G208" s="136" t="s">
        <v>173</v>
      </c>
      <c r="H208" s="137">
        <v>1</v>
      </c>
      <c r="I208" s="138"/>
      <c r="J208" s="139">
        <f>ROUND(I208*H208,2)</f>
        <v>0</v>
      </c>
      <c r="K208" s="135" t="s">
        <v>11</v>
      </c>
      <c r="L208" s="20"/>
      <c r="M208" s="140" t="s">
        <v>11</v>
      </c>
      <c r="N208" s="141" t="s">
        <v>22</v>
      </c>
      <c r="O208" s="26"/>
      <c r="P208" s="121">
        <f>O208*H208</f>
        <v>0</v>
      </c>
      <c r="Q208" s="121">
        <v>0</v>
      </c>
      <c r="R208" s="121">
        <f>Q208*H208</f>
        <v>0</v>
      </c>
      <c r="S208" s="121">
        <v>0</v>
      </c>
      <c r="T208" s="122">
        <f>S208*H208</f>
        <v>0</v>
      </c>
      <c r="U208" s="17"/>
      <c r="V208" s="17"/>
      <c r="W208" s="17"/>
      <c r="X208" s="17"/>
      <c r="Y208" s="17"/>
      <c r="Z208" s="17"/>
      <c r="AA208" s="17"/>
      <c r="AB208" s="17"/>
      <c r="AC208" s="17"/>
      <c r="AD208" s="17"/>
      <c r="AE208" s="17"/>
      <c r="AR208" s="123" t="s">
        <v>82</v>
      </c>
      <c r="AT208" s="123" t="s">
        <v>113</v>
      </c>
      <c r="AU208" s="123" t="s">
        <v>70</v>
      </c>
      <c r="AY208" s="8" t="s">
        <v>65</v>
      </c>
      <c r="BE208" s="124">
        <f>IF(N208="základní",J208,0)</f>
        <v>0</v>
      </c>
      <c r="BF208" s="124">
        <f>IF(N208="snížená",J208,0)</f>
        <v>0</v>
      </c>
      <c r="BG208" s="124">
        <f>IF(N208="zákl. přenesená",J208,0)</f>
        <v>0</v>
      </c>
      <c r="BH208" s="124">
        <f>IF(N208="sníž. přenesená",J208,0)</f>
        <v>0</v>
      </c>
      <c r="BI208" s="124">
        <f>IF(N208="nulová",J208,0)</f>
        <v>0</v>
      </c>
      <c r="BJ208" s="8" t="s">
        <v>36</v>
      </c>
      <c r="BK208" s="124">
        <f>ROUND(I208*H208,2)</f>
        <v>0</v>
      </c>
      <c r="BL208" s="8" t="s">
        <v>82</v>
      </c>
      <c r="BM208" s="123" t="s">
        <v>402</v>
      </c>
    </row>
    <row r="209" spans="1:65" s="2" customFormat="1" ht="48.75" x14ac:dyDescent="0.2">
      <c r="A209" s="17"/>
      <c r="B209" s="18"/>
      <c r="C209" s="19"/>
      <c r="D209" s="125" t="s">
        <v>69</v>
      </c>
      <c r="E209" s="19"/>
      <c r="F209" s="126" t="s">
        <v>312</v>
      </c>
      <c r="G209" s="19"/>
      <c r="H209" s="19"/>
      <c r="I209" s="44"/>
      <c r="J209" s="19"/>
      <c r="K209" s="19"/>
      <c r="L209" s="20"/>
      <c r="M209" s="127"/>
      <c r="N209" s="128"/>
      <c r="O209" s="26"/>
      <c r="P209" s="26"/>
      <c r="Q209" s="26"/>
      <c r="R209" s="26"/>
      <c r="S209" s="26"/>
      <c r="T209" s="27"/>
      <c r="U209" s="17"/>
      <c r="V209" s="17"/>
      <c r="W209" s="17"/>
      <c r="X209" s="17"/>
      <c r="Y209" s="17"/>
      <c r="Z209" s="17"/>
      <c r="AA209" s="17"/>
      <c r="AB209" s="17"/>
      <c r="AC209" s="17"/>
      <c r="AD209" s="17"/>
      <c r="AE209" s="17"/>
      <c r="AT209" s="8" t="s">
        <v>69</v>
      </c>
      <c r="AU209" s="8" t="s">
        <v>70</v>
      </c>
    </row>
    <row r="210" spans="1:65" s="2" customFormat="1" ht="120" customHeight="1" x14ac:dyDescent="0.2">
      <c r="A210" s="17"/>
      <c r="B210" s="18"/>
      <c r="C210" s="133" t="s">
        <v>403</v>
      </c>
      <c r="D210" s="133" t="s">
        <v>113</v>
      </c>
      <c r="E210" s="134" t="s">
        <v>404</v>
      </c>
      <c r="F210" s="135" t="s">
        <v>405</v>
      </c>
      <c r="G210" s="136" t="s">
        <v>173</v>
      </c>
      <c r="H210" s="137">
        <v>5</v>
      </c>
      <c r="I210" s="138"/>
      <c r="J210" s="139">
        <f>ROUND(I210*H210,2)</f>
        <v>0</v>
      </c>
      <c r="K210" s="135" t="s">
        <v>11</v>
      </c>
      <c r="L210" s="20"/>
      <c r="M210" s="140" t="s">
        <v>11</v>
      </c>
      <c r="N210" s="141" t="s">
        <v>22</v>
      </c>
      <c r="O210" s="26"/>
      <c r="P210" s="121">
        <f>O210*H210</f>
        <v>0</v>
      </c>
      <c r="Q210" s="121">
        <v>0</v>
      </c>
      <c r="R210" s="121">
        <f>Q210*H210</f>
        <v>0</v>
      </c>
      <c r="S210" s="121">
        <v>0</v>
      </c>
      <c r="T210" s="122">
        <f>S210*H210</f>
        <v>0</v>
      </c>
      <c r="U210" s="17"/>
      <c r="V210" s="17"/>
      <c r="W210" s="17"/>
      <c r="X210" s="17"/>
      <c r="Y210" s="17"/>
      <c r="Z210" s="17"/>
      <c r="AA210" s="17"/>
      <c r="AB210" s="17"/>
      <c r="AC210" s="17"/>
      <c r="AD210" s="17"/>
      <c r="AE210" s="17"/>
      <c r="AR210" s="123" t="s">
        <v>82</v>
      </c>
      <c r="AT210" s="123" t="s">
        <v>113</v>
      </c>
      <c r="AU210" s="123" t="s">
        <v>70</v>
      </c>
      <c r="AY210" s="8" t="s">
        <v>65</v>
      </c>
      <c r="BE210" s="124">
        <f>IF(N210="základní",J210,0)</f>
        <v>0</v>
      </c>
      <c r="BF210" s="124">
        <f>IF(N210="snížená",J210,0)</f>
        <v>0</v>
      </c>
      <c r="BG210" s="124">
        <f>IF(N210="zákl. přenesená",J210,0)</f>
        <v>0</v>
      </c>
      <c r="BH210" s="124">
        <f>IF(N210="sníž. přenesená",J210,0)</f>
        <v>0</v>
      </c>
      <c r="BI210" s="124">
        <f>IF(N210="nulová",J210,0)</f>
        <v>0</v>
      </c>
      <c r="BJ210" s="8" t="s">
        <v>36</v>
      </c>
      <c r="BK210" s="124">
        <f>ROUND(I210*H210,2)</f>
        <v>0</v>
      </c>
      <c r="BL210" s="8" t="s">
        <v>82</v>
      </c>
      <c r="BM210" s="123" t="s">
        <v>406</v>
      </c>
    </row>
    <row r="211" spans="1:65" s="2" customFormat="1" ht="48.75" x14ac:dyDescent="0.2">
      <c r="A211" s="17"/>
      <c r="B211" s="18"/>
      <c r="C211" s="19"/>
      <c r="D211" s="125" t="s">
        <v>69</v>
      </c>
      <c r="E211" s="19"/>
      <c r="F211" s="126" t="s">
        <v>312</v>
      </c>
      <c r="G211" s="19"/>
      <c r="H211" s="19"/>
      <c r="I211" s="44"/>
      <c r="J211" s="19"/>
      <c r="K211" s="19"/>
      <c r="L211" s="20"/>
      <c r="M211" s="127"/>
      <c r="N211" s="128"/>
      <c r="O211" s="26"/>
      <c r="P211" s="26"/>
      <c r="Q211" s="26"/>
      <c r="R211" s="26"/>
      <c r="S211" s="26"/>
      <c r="T211" s="27"/>
      <c r="U211" s="17"/>
      <c r="V211" s="17"/>
      <c r="W211" s="17"/>
      <c r="X211" s="17"/>
      <c r="Y211" s="17"/>
      <c r="Z211" s="17"/>
      <c r="AA211" s="17"/>
      <c r="AB211" s="17"/>
      <c r="AC211" s="17"/>
      <c r="AD211" s="17"/>
      <c r="AE211" s="17"/>
      <c r="AT211" s="8" t="s">
        <v>69</v>
      </c>
      <c r="AU211" s="8" t="s">
        <v>70</v>
      </c>
    </row>
    <row r="212" spans="1:65" s="2" customFormat="1" ht="120" customHeight="1" x14ac:dyDescent="0.2">
      <c r="A212" s="17"/>
      <c r="B212" s="18"/>
      <c r="C212" s="133" t="s">
        <v>407</v>
      </c>
      <c r="D212" s="133" t="s">
        <v>113</v>
      </c>
      <c r="E212" s="134" t="s">
        <v>408</v>
      </c>
      <c r="F212" s="135" t="s">
        <v>409</v>
      </c>
      <c r="G212" s="136" t="s">
        <v>173</v>
      </c>
      <c r="H212" s="137">
        <v>1</v>
      </c>
      <c r="I212" s="138"/>
      <c r="J212" s="139">
        <f>ROUND(I212*H212,2)</f>
        <v>0</v>
      </c>
      <c r="K212" s="135" t="s">
        <v>11</v>
      </c>
      <c r="L212" s="20"/>
      <c r="M212" s="140" t="s">
        <v>11</v>
      </c>
      <c r="N212" s="141" t="s">
        <v>22</v>
      </c>
      <c r="O212" s="26"/>
      <c r="P212" s="121">
        <f>O212*H212</f>
        <v>0</v>
      </c>
      <c r="Q212" s="121">
        <v>0</v>
      </c>
      <c r="R212" s="121">
        <f>Q212*H212</f>
        <v>0</v>
      </c>
      <c r="S212" s="121">
        <v>0</v>
      </c>
      <c r="T212" s="122">
        <f>S212*H212</f>
        <v>0</v>
      </c>
      <c r="U212" s="17"/>
      <c r="V212" s="17"/>
      <c r="W212" s="17"/>
      <c r="X212" s="17"/>
      <c r="Y212" s="17"/>
      <c r="Z212" s="17"/>
      <c r="AA212" s="17"/>
      <c r="AB212" s="17"/>
      <c r="AC212" s="17"/>
      <c r="AD212" s="17"/>
      <c r="AE212" s="17"/>
      <c r="AR212" s="123" t="s">
        <v>82</v>
      </c>
      <c r="AT212" s="123" t="s">
        <v>113</v>
      </c>
      <c r="AU212" s="123" t="s">
        <v>70</v>
      </c>
      <c r="AY212" s="8" t="s">
        <v>65</v>
      </c>
      <c r="BE212" s="124">
        <f>IF(N212="základní",J212,0)</f>
        <v>0</v>
      </c>
      <c r="BF212" s="124">
        <f>IF(N212="snížená",J212,0)</f>
        <v>0</v>
      </c>
      <c r="BG212" s="124">
        <f>IF(N212="zákl. přenesená",J212,0)</f>
        <v>0</v>
      </c>
      <c r="BH212" s="124">
        <f>IF(N212="sníž. přenesená",J212,0)</f>
        <v>0</v>
      </c>
      <c r="BI212" s="124">
        <f>IF(N212="nulová",J212,0)</f>
        <v>0</v>
      </c>
      <c r="BJ212" s="8" t="s">
        <v>36</v>
      </c>
      <c r="BK212" s="124">
        <f>ROUND(I212*H212,2)</f>
        <v>0</v>
      </c>
      <c r="BL212" s="8" t="s">
        <v>82</v>
      </c>
      <c r="BM212" s="123" t="s">
        <v>410</v>
      </c>
    </row>
    <row r="213" spans="1:65" s="2" customFormat="1" ht="48.75" x14ac:dyDescent="0.2">
      <c r="A213" s="17"/>
      <c r="B213" s="18"/>
      <c r="C213" s="19"/>
      <c r="D213" s="125" t="s">
        <v>69</v>
      </c>
      <c r="E213" s="19"/>
      <c r="F213" s="126" t="s">
        <v>312</v>
      </c>
      <c r="G213" s="19"/>
      <c r="H213" s="19"/>
      <c r="I213" s="44"/>
      <c r="J213" s="19"/>
      <c r="K213" s="19"/>
      <c r="L213" s="20"/>
      <c r="M213" s="127"/>
      <c r="N213" s="128"/>
      <c r="O213" s="26"/>
      <c r="P213" s="26"/>
      <c r="Q213" s="26"/>
      <c r="R213" s="26"/>
      <c r="S213" s="26"/>
      <c r="T213" s="27"/>
      <c r="U213" s="17"/>
      <c r="V213" s="17"/>
      <c r="W213" s="17"/>
      <c r="X213" s="17"/>
      <c r="Y213" s="17"/>
      <c r="Z213" s="17"/>
      <c r="AA213" s="17"/>
      <c r="AB213" s="17"/>
      <c r="AC213" s="17"/>
      <c r="AD213" s="17"/>
      <c r="AE213" s="17"/>
      <c r="AT213" s="8" t="s">
        <v>69</v>
      </c>
      <c r="AU213" s="8" t="s">
        <v>70</v>
      </c>
    </row>
    <row r="214" spans="1:65" s="7" customFormat="1" ht="20.85" customHeight="1" x14ac:dyDescent="0.2">
      <c r="B214" s="105"/>
      <c r="C214" s="106"/>
      <c r="D214" s="107" t="s">
        <v>34</v>
      </c>
      <c r="E214" s="119" t="s">
        <v>411</v>
      </c>
      <c r="F214" s="119" t="s">
        <v>412</v>
      </c>
      <c r="G214" s="106"/>
      <c r="H214" s="106"/>
      <c r="I214" s="109"/>
      <c r="J214" s="120">
        <f>BK214</f>
        <v>0</v>
      </c>
      <c r="K214" s="106"/>
      <c r="L214" s="111"/>
      <c r="M214" s="112"/>
      <c r="N214" s="113"/>
      <c r="O214" s="113"/>
      <c r="P214" s="114">
        <f>SUM(P215:P226)</f>
        <v>0</v>
      </c>
      <c r="Q214" s="113"/>
      <c r="R214" s="114">
        <f>SUM(R215:R226)</f>
        <v>0</v>
      </c>
      <c r="S214" s="113"/>
      <c r="T214" s="115">
        <f>SUM(T215:T226)</f>
        <v>0</v>
      </c>
      <c r="AR214" s="116" t="s">
        <v>36</v>
      </c>
      <c r="AT214" s="117" t="s">
        <v>34</v>
      </c>
      <c r="AU214" s="117" t="s">
        <v>37</v>
      </c>
      <c r="AY214" s="116" t="s">
        <v>65</v>
      </c>
      <c r="BK214" s="118">
        <f>SUM(BK215:BK226)</f>
        <v>0</v>
      </c>
    </row>
    <row r="215" spans="1:65" s="2" customFormat="1" ht="24" customHeight="1" x14ac:dyDescent="0.2">
      <c r="A215" s="17"/>
      <c r="B215" s="18"/>
      <c r="C215" s="133" t="s">
        <v>413</v>
      </c>
      <c r="D215" s="133" t="s">
        <v>113</v>
      </c>
      <c r="E215" s="134" t="s">
        <v>414</v>
      </c>
      <c r="F215" s="135" t="s">
        <v>415</v>
      </c>
      <c r="G215" s="136" t="s">
        <v>173</v>
      </c>
      <c r="H215" s="137">
        <v>11</v>
      </c>
      <c r="I215" s="138"/>
      <c r="J215" s="139">
        <f>ROUND(I215*H215,2)</f>
        <v>0</v>
      </c>
      <c r="K215" s="135" t="s">
        <v>11</v>
      </c>
      <c r="L215" s="20"/>
      <c r="M215" s="140" t="s">
        <v>11</v>
      </c>
      <c r="N215" s="141" t="s">
        <v>22</v>
      </c>
      <c r="O215" s="26"/>
      <c r="P215" s="121">
        <f>O215*H215</f>
        <v>0</v>
      </c>
      <c r="Q215" s="121">
        <v>0</v>
      </c>
      <c r="R215" s="121">
        <f>Q215*H215</f>
        <v>0</v>
      </c>
      <c r="S215" s="121">
        <v>0</v>
      </c>
      <c r="T215" s="122">
        <f>S215*H215</f>
        <v>0</v>
      </c>
      <c r="U215" s="17"/>
      <c r="V215" s="17"/>
      <c r="W215" s="17"/>
      <c r="X215" s="17"/>
      <c r="Y215" s="17"/>
      <c r="Z215" s="17"/>
      <c r="AA215" s="17"/>
      <c r="AB215" s="17"/>
      <c r="AC215" s="17"/>
      <c r="AD215" s="17"/>
      <c r="AE215" s="17"/>
      <c r="AR215" s="123" t="s">
        <v>82</v>
      </c>
      <c r="AT215" s="123" t="s">
        <v>113</v>
      </c>
      <c r="AU215" s="123" t="s">
        <v>70</v>
      </c>
      <c r="AY215" s="8" t="s">
        <v>65</v>
      </c>
      <c r="BE215" s="124">
        <f>IF(N215="základní",J215,0)</f>
        <v>0</v>
      </c>
      <c r="BF215" s="124">
        <f>IF(N215="snížená",J215,0)</f>
        <v>0</v>
      </c>
      <c r="BG215" s="124">
        <f>IF(N215="zákl. přenesená",J215,0)</f>
        <v>0</v>
      </c>
      <c r="BH215" s="124">
        <f>IF(N215="sníž. přenesená",J215,0)</f>
        <v>0</v>
      </c>
      <c r="BI215" s="124">
        <f>IF(N215="nulová",J215,0)</f>
        <v>0</v>
      </c>
      <c r="BJ215" s="8" t="s">
        <v>36</v>
      </c>
      <c r="BK215" s="124">
        <f>ROUND(I215*H215,2)</f>
        <v>0</v>
      </c>
      <c r="BL215" s="8" t="s">
        <v>82</v>
      </c>
      <c r="BM215" s="123" t="s">
        <v>416</v>
      </c>
    </row>
    <row r="216" spans="1:65" s="2" customFormat="1" ht="29.25" x14ac:dyDescent="0.2">
      <c r="A216" s="17"/>
      <c r="B216" s="18"/>
      <c r="C216" s="19"/>
      <c r="D216" s="125" t="s">
        <v>69</v>
      </c>
      <c r="E216" s="19"/>
      <c r="F216" s="126" t="s">
        <v>417</v>
      </c>
      <c r="G216" s="19"/>
      <c r="H216" s="19"/>
      <c r="I216" s="44"/>
      <c r="J216" s="19"/>
      <c r="K216" s="19"/>
      <c r="L216" s="20"/>
      <c r="M216" s="127"/>
      <c r="N216" s="128"/>
      <c r="O216" s="26"/>
      <c r="P216" s="26"/>
      <c r="Q216" s="26"/>
      <c r="R216" s="26"/>
      <c r="S216" s="26"/>
      <c r="T216" s="27"/>
      <c r="U216" s="17"/>
      <c r="V216" s="17"/>
      <c r="W216" s="17"/>
      <c r="X216" s="17"/>
      <c r="Y216" s="17"/>
      <c r="Z216" s="17"/>
      <c r="AA216" s="17"/>
      <c r="AB216" s="17"/>
      <c r="AC216" s="17"/>
      <c r="AD216" s="17"/>
      <c r="AE216" s="17"/>
      <c r="AT216" s="8" t="s">
        <v>69</v>
      </c>
      <c r="AU216" s="8" t="s">
        <v>70</v>
      </c>
    </row>
    <row r="217" spans="1:65" s="2" customFormat="1" ht="16.5" customHeight="1" x14ac:dyDescent="0.2">
      <c r="A217" s="17"/>
      <c r="B217" s="18"/>
      <c r="C217" s="133" t="s">
        <v>418</v>
      </c>
      <c r="D217" s="133" t="s">
        <v>113</v>
      </c>
      <c r="E217" s="134" t="s">
        <v>419</v>
      </c>
      <c r="F217" s="135" t="s">
        <v>420</v>
      </c>
      <c r="G217" s="136" t="s">
        <v>173</v>
      </c>
      <c r="H217" s="137">
        <v>3</v>
      </c>
      <c r="I217" s="138"/>
      <c r="J217" s="139">
        <f>ROUND(I217*H217,2)</f>
        <v>0</v>
      </c>
      <c r="K217" s="135" t="s">
        <v>11</v>
      </c>
      <c r="L217" s="20"/>
      <c r="M217" s="140" t="s">
        <v>11</v>
      </c>
      <c r="N217" s="141" t="s">
        <v>22</v>
      </c>
      <c r="O217" s="26"/>
      <c r="P217" s="121">
        <f>O217*H217</f>
        <v>0</v>
      </c>
      <c r="Q217" s="121">
        <v>0</v>
      </c>
      <c r="R217" s="121">
        <f>Q217*H217</f>
        <v>0</v>
      </c>
      <c r="S217" s="121">
        <v>0</v>
      </c>
      <c r="T217" s="122">
        <f>S217*H217</f>
        <v>0</v>
      </c>
      <c r="U217" s="17"/>
      <c r="V217" s="17"/>
      <c r="W217" s="17"/>
      <c r="X217" s="17"/>
      <c r="Y217" s="17"/>
      <c r="Z217" s="17"/>
      <c r="AA217" s="17"/>
      <c r="AB217" s="17"/>
      <c r="AC217" s="17"/>
      <c r="AD217" s="17"/>
      <c r="AE217" s="17"/>
      <c r="AR217" s="123" t="s">
        <v>82</v>
      </c>
      <c r="AT217" s="123" t="s">
        <v>113</v>
      </c>
      <c r="AU217" s="123" t="s">
        <v>70</v>
      </c>
      <c r="AY217" s="8" t="s">
        <v>65</v>
      </c>
      <c r="BE217" s="124">
        <f>IF(N217="základní",J217,0)</f>
        <v>0</v>
      </c>
      <c r="BF217" s="124">
        <f>IF(N217="snížená",J217,0)</f>
        <v>0</v>
      </c>
      <c r="BG217" s="124">
        <f>IF(N217="zákl. přenesená",J217,0)</f>
        <v>0</v>
      </c>
      <c r="BH217" s="124">
        <f>IF(N217="sníž. přenesená",J217,0)</f>
        <v>0</v>
      </c>
      <c r="BI217" s="124">
        <f>IF(N217="nulová",J217,0)</f>
        <v>0</v>
      </c>
      <c r="BJ217" s="8" t="s">
        <v>36</v>
      </c>
      <c r="BK217" s="124">
        <f>ROUND(I217*H217,2)</f>
        <v>0</v>
      </c>
      <c r="BL217" s="8" t="s">
        <v>82</v>
      </c>
      <c r="BM217" s="123" t="s">
        <v>421</v>
      </c>
    </row>
    <row r="218" spans="1:65" s="2" customFormat="1" ht="19.5" x14ac:dyDescent="0.2">
      <c r="A218" s="17"/>
      <c r="B218" s="18"/>
      <c r="C218" s="19"/>
      <c r="D218" s="125" t="s">
        <v>69</v>
      </c>
      <c r="E218" s="19"/>
      <c r="F218" s="126" t="s">
        <v>422</v>
      </c>
      <c r="G218" s="19"/>
      <c r="H218" s="19"/>
      <c r="I218" s="44"/>
      <c r="J218" s="19"/>
      <c r="K218" s="19"/>
      <c r="L218" s="20"/>
      <c r="M218" s="127"/>
      <c r="N218" s="128"/>
      <c r="O218" s="26"/>
      <c r="P218" s="26"/>
      <c r="Q218" s="26"/>
      <c r="R218" s="26"/>
      <c r="S218" s="26"/>
      <c r="T218" s="27"/>
      <c r="U218" s="17"/>
      <c r="V218" s="17"/>
      <c r="W218" s="17"/>
      <c r="X218" s="17"/>
      <c r="Y218" s="17"/>
      <c r="Z218" s="17"/>
      <c r="AA218" s="17"/>
      <c r="AB218" s="17"/>
      <c r="AC218" s="17"/>
      <c r="AD218" s="17"/>
      <c r="AE218" s="17"/>
      <c r="AT218" s="8" t="s">
        <v>69</v>
      </c>
      <c r="AU218" s="8" t="s">
        <v>70</v>
      </c>
    </row>
    <row r="219" spans="1:65" s="2" customFormat="1" ht="36" customHeight="1" x14ac:dyDescent="0.2">
      <c r="A219" s="17"/>
      <c r="B219" s="18"/>
      <c r="C219" s="133" t="s">
        <v>423</v>
      </c>
      <c r="D219" s="133" t="s">
        <v>113</v>
      </c>
      <c r="E219" s="134" t="s">
        <v>424</v>
      </c>
      <c r="F219" s="135" t="s">
        <v>425</v>
      </c>
      <c r="G219" s="136" t="s">
        <v>173</v>
      </c>
      <c r="H219" s="137">
        <v>1</v>
      </c>
      <c r="I219" s="138"/>
      <c r="J219" s="139">
        <f>ROUND(I219*H219,2)</f>
        <v>0</v>
      </c>
      <c r="K219" s="135" t="s">
        <v>11</v>
      </c>
      <c r="L219" s="20"/>
      <c r="M219" s="140" t="s">
        <v>11</v>
      </c>
      <c r="N219" s="141" t="s">
        <v>22</v>
      </c>
      <c r="O219" s="26"/>
      <c r="P219" s="121">
        <f>O219*H219</f>
        <v>0</v>
      </c>
      <c r="Q219" s="121">
        <v>0</v>
      </c>
      <c r="R219" s="121">
        <f>Q219*H219</f>
        <v>0</v>
      </c>
      <c r="S219" s="121">
        <v>0</v>
      </c>
      <c r="T219" s="122">
        <f>S219*H219</f>
        <v>0</v>
      </c>
      <c r="U219" s="17"/>
      <c r="V219" s="17"/>
      <c r="W219" s="17"/>
      <c r="X219" s="17"/>
      <c r="Y219" s="17"/>
      <c r="Z219" s="17"/>
      <c r="AA219" s="17"/>
      <c r="AB219" s="17"/>
      <c r="AC219" s="17"/>
      <c r="AD219" s="17"/>
      <c r="AE219" s="17"/>
      <c r="AR219" s="123" t="s">
        <v>82</v>
      </c>
      <c r="AT219" s="123" t="s">
        <v>113</v>
      </c>
      <c r="AU219" s="123" t="s">
        <v>70</v>
      </c>
      <c r="AY219" s="8" t="s">
        <v>65</v>
      </c>
      <c r="BE219" s="124">
        <f>IF(N219="základní",J219,0)</f>
        <v>0</v>
      </c>
      <c r="BF219" s="124">
        <f>IF(N219="snížená",J219,0)</f>
        <v>0</v>
      </c>
      <c r="BG219" s="124">
        <f>IF(N219="zákl. přenesená",J219,0)</f>
        <v>0</v>
      </c>
      <c r="BH219" s="124">
        <f>IF(N219="sníž. přenesená",J219,0)</f>
        <v>0</v>
      </c>
      <c r="BI219" s="124">
        <f>IF(N219="nulová",J219,0)</f>
        <v>0</v>
      </c>
      <c r="BJ219" s="8" t="s">
        <v>36</v>
      </c>
      <c r="BK219" s="124">
        <f>ROUND(I219*H219,2)</f>
        <v>0</v>
      </c>
      <c r="BL219" s="8" t="s">
        <v>82</v>
      </c>
      <c r="BM219" s="123" t="s">
        <v>426</v>
      </c>
    </row>
    <row r="220" spans="1:65" s="2" customFormat="1" ht="19.5" x14ac:dyDescent="0.2">
      <c r="A220" s="17"/>
      <c r="B220" s="18"/>
      <c r="C220" s="19"/>
      <c r="D220" s="125" t="s">
        <v>69</v>
      </c>
      <c r="E220" s="19"/>
      <c r="F220" s="126" t="s">
        <v>427</v>
      </c>
      <c r="G220" s="19"/>
      <c r="H220" s="19"/>
      <c r="I220" s="44"/>
      <c r="J220" s="19"/>
      <c r="K220" s="19"/>
      <c r="L220" s="20"/>
      <c r="M220" s="127"/>
      <c r="N220" s="128"/>
      <c r="O220" s="26"/>
      <c r="P220" s="26"/>
      <c r="Q220" s="26"/>
      <c r="R220" s="26"/>
      <c r="S220" s="26"/>
      <c r="T220" s="27"/>
      <c r="U220" s="17"/>
      <c r="V220" s="17"/>
      <c r="W220" s="17"/>
      <c r="X220" s="17"/>
      <c r="Y220" s="17"/>
      <c r="Z220" s="17"/>
      <c r="AA220" s="17"/>
      <c r="AB220" s="17"/>
      <c r="AC220" s="17"/>
      <c r="AD220" s="17"/>
      <c r="AE220" s="17"/>
      <c r="AT220" s="8" t="s">
        <v>69</v>
      </c>
      <c r="AU220" s="8" t="s">
        <v>70</v>
      </c>
    </row>
    <row r="221" spans="1:65" s="2" customFormat="1" ht="36" customHeight="1" x14ac:dyDescent="0.2">
      <c r="A221" s="17"/>
      <c r="B221" s="18"/>
      <c r="C221" s="133" t="s">
        <v>428</v>
      </c>
      <c r="D221" s="133" t="s">
        <v>113</v>
      </c>
      <c r="E221" s="134" t="s">
        <v>429</v>
      </c>
      <c r="F221" s="135" t="s">
        <v>425</v>
      </c>
      <c r="G221" s="136" t="s">
        <v>173</v>
      </c>
      <c r="H221" s="137">
        <v>1</v>
      </c>
      <c r="I221" s="138"/>
      <c r="J221" s="139">
        <f>ROUND(I221*H221,2)</f>
        <v>0</v>
      </c>
      <c r="K221" s="135" t="s">
        <v>11</v>
      </c>
      <c r="L221" s="20"/>
      <c r="M221" s="140" t="s">
        <v>11</v>
      </c>
      <c r="N221" s="141" t="s">
        <v>22</v>
      </c>
      <c r="O221" s="26"/>
      <c r="P221" s="121">
        <f>O221*H221</f>
        <v>0</v>
      </c>
      <c r="Q221" s="121">
        <v>0</v>
      </c>
      <c r="R221" s="121">
        <f>Q221*H221</f>
        <v>0</v>
      </c>
      <c r="S221" s="121">
        <v>0</v>
      </c>
      <c r="T221" s="122">
        <f>S221*H221</f>
        <v>0</v>
      </c>
      <c r="U221" s="17"/>
      <c r="V221" s="17"/>
      <c r="W221" s="17"/>
      <c r="X221" s="17"/>
      <c r="Y221" s="17"/>
      <c r="Z221" s="17"/>
      <c r="AA221" s="17"/>
      <c r="AB221" s="17"/>
      <c r="AC221" s="17"/>
      <c r="AD221" s="17"/>
      <c r="AE221" s="17"/>
      <c r="AR221" s="123" t="s">
        <v>82</v>
      </c>
      <c r="AT221" s="123" t="s">
        <v>113</v>
      </c>
      <c r="AU221" s="123" t="s">
        <v>70</v>
      </c>
      <c r="AY221" s="8" t="s">
        <v>65</v>
      </c>
      <c r="BE221" s="124">
        <f>IF(N221="základní",J221,0)</f>
        <v>0</v>
      </c>
      <c r="BF221" s="124">
        <f>IF(N221="snížená",J221,0)</f>
        <v>0</v>
      </c>
      <c r="BG221" s="124">
        <f>IF(N221="zákl. přenesená",J221,0)</f>
        <v>0</v>
      </c>
      <c r="BH221" s="124">
        <f>IF(N221="sníž. přenesená",J221,0)</f>
        <v>0</v>
      </c>
      <c r="BI221" s="124">
        <f>IF(N221="nulová",J221,0)</f>
        <v>0</v>
      </c>
      <c r="BJ221" s="8" t="s">
        <v>36</v>
      </c>
      <c r="BK221" s="124">
        <f>ROUND(I221*H221,2)</f>
        <v>0</v>
      </c>
      <c r="BL221" s="8" t="s">
        <v>82</v>
      </c>
      <c r="BM221" s="123" t="s">
        <v>430</v>
      </c>
    </row>
    <row r="222" spans="1:65" s="2" customFormat="1" ht="29.25" x14ac:dyDescent="0.2">
      <c r="A222" s="17"/>
      <c r="B222" s="18"/>
      <c r="C222" s="19"/>
      <c r="D222" s="125" t="s">
        <v>69</v>
      </c>
      <c r="E222" s="19"/>
      <c r="F222" s="126" t="s">
        <v>431</v>
      </c>
      <c r="G222" s="19"/>
      <c r="H222" s="19"/>
      <c r="I222" s="44"/>
      <c r="J222" s="19"/>
      <c r="K222" s="19"/>
      <c r="L222" s="20"/>
      <c r="M222" s="127"/>
      <c r="N222" s="128"/>
      <c r="O222" s="26"/>
      <c r="P222" s="26"/>
      <c r="Q222" s="26"/>
      <c r="R222" s="26"/>
      <c r="S222" s="26"/>
      <c r="T222" s="27"/>
      <c r="U222" s="17"/>
      <c r="V222" s="17"/>
      <c r="W222" s="17"/>
      <c r="X222" s="17"/>
      <c r="Y222" s="17"/>
      <c r="Z222" s="17"/>
      <c r="AA222" s="17"/>
      <c r="AB222" s="17"/>
      <c r="AC222" s="17"/>
      <c r="AD222" s="17"/>
      <c r="AE222" s="17"/>
      <c r="AT222" s="8" t="s">
        <v>69</v>
      </c>
      <c r="AU222" s="8" t="s">
        <v>70</v>
      </c>
    </row>
    <row r="223" spans="1:65" s="2" customFormat="1" ht="24" customHeight="1" x14ac:dyDescent="0.2">
      <c r="A223" s="17"/>
      <c r="B223" s="18"/>
      <c r="C223" s="133" t="s">
        <v>432</v>
      </c>
      <c r="D223" s="133" t="s">
        <v>113</v>
      </c>
      <c r="E223" s="134" t="s">
        <v>433</v>
      </c>
      <c r="F223" s="135" t="s">
        <v>434</v>
      </c>
      <c r="G223" s="136" t="s">
        <v>173</v>
      </c>
      <c r="H223" s="137">
        <v>1</v>
      </c>
      <c r="I223" s="138"/>
      <c r="J223" s="139">
        <f>ROUND(I223*H223,2)</f>
        <v>0</v>
      </c>
      <c r="K223" s="135" t="s">
        <v>11</v>
      </c>
      <c r="L223" s="20"/>
      <c r="M223" s="140" t="s">
        <v>11</v>
      </c>
      <c r="N223" s="141" t="s">
        <v>22</v>
      </c>
      <c r="O223" s="26"/>
      <c r="P223" s="121">
        <f>O223*H223</f>
        <v>0</v>
      </c>
      <c r="Q223" s="121">
        <v>0</v>
      </c>
      <c r="R223" s="121">
        <f>Q223*H223</f>
        <v>0</v>
      </c>
      <c r="S223" s="121">
        <v>0</v>
      </c>
      <c r="T223" s="122">
        <f>S223*H223</f>
        <v>0</v>
      </c>
      <c r="U223" s="17"/>
      <c r="V223" s="17"/>
      <c r="W223" s="17"/>
      <c r="X223" s="17"/>
      <c r="Y223" s="17"/>
      <c r="Z223" s="17"/>
      <c r="AA223" s="17"/>
      <c r="AB223" s="17"/>
      <c r="AC223" s="17"/>
      <c r="AD223" s="17"/>
      <c r="AE223" s="17"/>
      <c r="AR223" s="123" t="s">
        <v>82</v>
      </c>
      <c r="AT223" s="123" t="s">
        <v>113</v>
      </c>
      <c r="AU223" s="123" t="s">
        <v>70</v>
      </c>
      <c r="AY223" s="8" t="s">
        <v>65</v>
      </c>
      <c r="BE223" s="124">
        <f>IF(N223="základní",J223,0)</f>
        <v>0</v>
      </c>
      <c r="BF223" s="124">
        <f>IF(N223="snížená",J223,0)</f>
        <v>0</v>
      </c>
      <c r="BG223" s="124">
        <f>IF(N223="zákl. přenesená",J223,0)</f>
        <v>0</v>
      </c>
      <c r="BH223" s="124">
        <f>IF(N223="sníž. přenesená",J223,0)</f>
        <v>0</v>
      </c>
      <c r="BI223" s="124">
        <f>IF(N223="nulová",J223,0)</f>
        <v>0</v>
      </c>
      <c r="BJ223" s="8" t="s">
        <v>36</v>
      </c>
      <c r="BK223" s="124">
        <f>ROUND(I223*H223,2)</f>
        <v>0</v>
      </c>
      <c r="BL223" s="8" t="s">
        <v>82</v>
      </c>
      <c r="BM223" s="123" t="s">
        <v>435</v>
      </c>
    </row>
    <row r="224" spans="1:65" s="2" customFormat="1" ht="19.5" x14ac:dyDescent="0.2">
      <c r="A224" s="17"/>
      <c r="B224" s="18"/>
      <c r="C224" s="19"/>
      <c r="D224" s="125" t="s">
        <v>69</v>
      </c>
      <c r="E224" s="19"/>
      <c r="F224" s="126" t="s">
        <v>436</v>
      </c>
      <c r="G224" s="19"/>
      <c r="H224" s="19"/>
      <c r="I224" s="44"/>
      <c r="J224" s="19"/>
      <c r="K224" s="19"/>
      <c r="L224" s="20"/>
      <c r="M224" s="127"/>
      <c r="N224" s="128"/>
      <c r="O224" s="26"/>
      <c r="P224" s="26"/>
      <c r="Q224" s="26"/>
      <c r="R224" s="26"/>
      <c r="S224" s="26"/>
      <c r="T224" s="27"/>
      <c r="U224" s="17"/>
      <c r="V224" s="17"/>
      <c r="W224" s="17"/>
      <c r="X224" s="17"/>
      <c r="Y224" s="17"/>
      <c r="Z224" s="17"/>
      <c r="AA224" s="17"/>
      <c r="AB224" s="17"/>
      <c r="AC224" s="17"/>
      <c r="AD224" s="17"/>
      <c r="AE224" s="17"/>
      <c r="AT224" s="8" t="s">
        <v>69</v>
      </c>
      <c r="AU224" s="8" t="s">
        <v>70</v>
      </c>
    </row>
    <row r="225" spans="1:65" s="2" customFormat="1" ht="72" customHeight="1" x14ac:dyDescent="0.2">
      <c r="A225" s="17"/>
      <c r="B225" s="18"/>
      <c r="C225" s="133" t="s">
        <v>437</v>
      </c>
      <c r="D225" s="133" t="s">
        <v>113</v>
      </c>
      <c r="E225" s="134" t="s">
        <v>438</v>
      </c>
      <c r="F225" s="135" t="s">
        <v>439</v>
      </c>
      <c r="G225" s="136" t="s">
        <v>173</v>
      </c>
      <c r="H225" s="137">
        <v>3</v>
      </c>
      <c r="I225" s="138"/>
      <c r="J225" s="139">
        <f>ROUND(I225*H225,2)</f>
        <v>0</v>
      </c>
      <c r="K225" s="135" t="s">
        <v>11</v>
      </c>
      <c r="L225" s="20"/>
      <c r="M225" s="140" t="s">
        <v>11</v>
      </c>
      <c r="N225" s="141" t="s">
        <v>22</v>
      </c>
      <c r="O225" s="26"/>
      <c r="P225" s="121">
        <f>O225*H225</f>
        <v>0</v>
      </c>
      <c r="Q225" s="121">
        <v>0</v>
      </c>
      <c r="R225" s="121">
        <f>Q225*H225</f>
        <v>0</v>
      </c>
      <c r="S225" s="121">
        <v>0</v>
      </c>
      <c r="T225" s="122">
        <f>S225*H225</f>
        <v>0</v>
      </c>
      <c r="U225" s="17"/>
      <c r="V225" s="17"/>
      <c r="W225" s="17"/>
      <c r="X225" s="17"/>
      <c r="Y225" s="17"/>
      <c r="Z225" s="17"/>
      <c r="AA225" s="17"/>
      <c r="AB225" s="17"/>
      <c r="AC225" s="17"/>
      <c r="AD225" s="17"/>
      <c r="AE225" s="17"/>
      <c r="AR225" s="123" t="s">
        <v>82</v>
      </c>
      <c r="AT225" s="123" t="s">
        <v>113</v>
      </c>
      <c r="AU225" s="123" t="s">
        <v>70</v>
      </c>
      <c r="AY225" s="8" t="s">
        <v>65</v>
      </c>
      <c r="BE225" s="124">
        <f>IF(N225="základní",J225,0)</f>
        <v>0</v>
      </c>
      <c r="BF225" s="124">
        <f>IF(N225="snížená",J225,0)</f>
        <v>0</v>
      </c>
      <c r="BG225" s="124">
        <f>IF(N225="zákl. přenesená",J225,0)</f>
        <v>0</v>
      </c>
      <c r="BH225" s="124">
        <f>IF(N225="sníž. přenesená",J225,0)</f>
        <v>0</v>
      </c>
      <c r="BI225" s="124">
        <f>IF(N225="nulová",J225,0)</f>
        <v>0</v>
      </c>
      <c r="BJ225" s="8" t="s">
        <v>36</v>
      </c>
      <c r="BK225" s="124">
        <f>ROUND(I225*H225,2)</f>
        <v>0</v>
      </c>
      <c r="BL225" s="8" t="s">
        <v>82</v>
      </c>
      <c r="BM225" s="123" t="s">
        <v>440</v>
      </c>
    </row>
    <row r="226" spans="1:65" s="2" customFormat="1" ht="107.25" x14ac:dyDescent="0.2">
      <c r="A226" s="17"/>
      <c r="B226" s="18"/>
      <c r="C226" s="19"/>
      <c r="D226" s="125" t="s">
        <v>69</v>
      </c>
      <c r="E226" s="19"/>
      <c r="F226" s="126" t="s">
        <v>441</v>
      </c>
      <c r="G226" s="19"/>
      <c r="H226" s="19"/>
      <c r="I226" s="44"/>
      <c r="J226" s="19"/>
      <c r="K226" s="19"/>
      <c r="L226" s="20"/>
      <c r="M226" s="127"/>
      <c r="N226" s="128"/>
      <c r="O226" s="26"/>
      <c r="P226" s="26"/>
      <c r="Q226" s="26"/>
      <c r="R226" s="26"/>
      <c r="S226" s="26"/>
      <c r="T226" s="27"/>
      <c r="U226" s="17"/>
      <c r="V226" s="17"/>
      <c r="W226" s="17"/>
      <c r="X226" s="17"/>
      <c r="Y226" s="17"/>
      <c r="Z226" s="17"/>
      <c r="AA226" s="17"/>
      <c r="AB226" s="17"/>
      <c r="AC226" s="17"/>
      <c r="AD226" s="17"/>
      <c r="AE226" s="17"/>
      <c r="AT226" s="8" t="s">
        <v>69</v>
      </c>
      <c r="AU226" s="8" t="s">
        <v>70</v>
      </c>
    </row>
    <row r="227" spans="1:65" s="7" customFormat="1" ht="20.85" customHeight="1" x14ac:dyDescent="0.2">
      <c r="B227" s="105"/>
      <c r="C227" s="106"/>
      <c r="D227" s="107" t="s">
        <v>34</v>
      </c>
      <c r="E227" s="119" t="s">
        <v>442</v>
      </c>
      <c r="F227" s="119" t="s">
        <v>443</v>
      </c>
      <c r="G227" s="106"/>
      <c r="H227" s="106"/>
      <c r="I227" s="109"/>
      <c r="J227" s="120">
        <f>BK227</f>
        <v>0</v>
      </c>
      <c r="K227" s="106"/>
      <c r="L227" s="111"/>
      <c r="M227" s="112"/>
      <c r="N227" s="113"/>
      <c r="O227" s="113"/>
      <c r="P227" s="114">
        <f>SUM(P228:P233)</f>
        <v>0</v>
      </c>
      <c r="Q227" s="113"/>
      <c r="R227" s="114">
        <f>SUM(R228:R233)</f>
        <v>0</v>
      </c>
      <c r="S227" s="113"/>
      <c r="T227" s="115">
        <f>SUM(T228:T233)</f>
        <v>0</v>
      </c>
      <c r="AR227" s="116" t="s">
        <v>36</v>
      </c>
      <c r="AT227" s="117" t="s">
        <v>34</v>
      </c>
      <c r="AU227" s="117" t="s">
        <v>37</v>
      </c>
      <c r="AY227" s="116" t="s">
        <v>65</v>
      </c>
      <c r="BK227" s="118">
        <f>SUM(BK228:BK233)</f>
        <v>0</v>
      </c>
    </row>
    <row r="228" spans="1:65" s="2" customFormat="1" ht="48" customHeight="1" x14ac:dyDescent="0.2">
      <c r="A228" s="17"/>
      <c r="B228" s="18"/>
      <c r="C228" s="133" t="s">
        <v>161</v>
      </c>
      <c r="D228" s="133" t="s">
        <v>113</v>
      </c>
      <c r="E228" s="134" t="s">
        <v>444</v>
      </c>
      <c r="F228" s="135" t="s">
        <v>445</v>
      </c>
      <c r="G228" s="136" t="s">
        <v>173</v>
      </c>
      <c r="H228" s="137">
        <v>1</v>
      </c>
      <c r="I228" s="138"/>
      <c r="J228" s="139">
        <f>ROUND(I228*H228,2)</f>
        <v>0</v>
      </c>
      <c r="K228" s="135" t="s">
        <v>11</v>
      </c>
      <c r="L228" s="20"/>
      <c r="M228" s="140" t="s">
        <v>11</v>
      </c>
      <c r="N228" s="141" t="s">
        <v>22</v>
      </c>
      <c r="O228" s="26"/>
      <c r="P228" s="121">
        <f>O228*H228</f>
        <v>0</v>
      </c>
      <c r="Q228" s="121">
        <v>0</v>
      </c>
      <c r="R228" s="121">
        <f>Q228*H228</f>
        <v>0</v>
      </c>
      <c r="S228" s="121">
        <v>0</v>
      </c>
      <c r="T228" s="122">
        <f>S228*H228</f>
        <v>0</v>
      </c>
      <c r="U228" s="17"/>
      <c r="V228" s="17"/>
      <c r="W228" s="17"/>
      <c r="X228" s="17"/>
      <c r="Y228" s="17"/>
      <c r="Z228" s="17"/>
      <c r="AA228" s="17"/>
      <c r="AB228" s="17"/>
      <c r="AC228" s="17"/>
      <c r="AD228" s="17"/>
      <c r="AE228" s="17"/>
      <c r="AR228" s="123" t="s">
        <v>82</v>
      </c>
      <c r="AT228" s="123" t="s">
        <v>113</v>
      </c>
      <c r="AU228" s="123" t="s">
        <v>70</v>
      </c>
      <c r="AY228" s="8" t="s">
        <v>65</v>
      </c>
      <c r="BE228" s="124">
        <f>IF(N228="základní",J228,0)</f>
        <v>0</v>
      </c>
      <c r="BF228" s="124">
        <f>IF(N228="snížená",J228,0)</f>
        <v>0</v>
      </c>
      <c r="BG228" s="124">
        <f>IF(N228="zákl. přenesená",J228,0)</f>
        <v>0</v>
      </c>
      <c r="BH228" s="124">
        <f>IF(N228="sníž. přenesená",J228,0)</f>
        <v>0</v>
      </c>
      <c r="BI228" s="124">
        <f>IF(N228="nulová",J228,0)</f>
        <v>0</v>
      </c>
      <c r="BJ228" s="8" t="s">
        <v>36</v>
      </c>
      <c r="BK228" s="124">
        <f>ROUND(I228*H228,2)</f>
        <v>0</v>
      </c>
      <c r="BL228" s="8" t="s">
        <v>82</v>
      </c>
      <c r="BM228" s="123" t="s">
        <v>446</v>
      </c>
    </row>
    <row r="229" spans="1:65" s="2" customFormat="1" ht="48.75" x14ac:dyDescent="0.2">
      <c r="A229" s="17"/>
      <c r="B229" s="18"/>
      <c r="C229" s="19"/>
      <c r="D229" s="125" t="s">
        <v>69</v>
      </c>
      <c r="E229" s="19"/>
      <c r="F229" s="126" t="s">
        <v>447</v>
      </c>
      <c r="G229" s="19"/>
      <c r="H229" s="19"/>
      <c r="I229" s="44"/>
      <c r="J229" s="19"/>
      <c r="K229" s="19"/>
      <c r="L229" s="20"/>
      <c r="M229" s="127"/>
      <c r="N229" s="128"/>
      <c r="O229" s="26"/>
      <c r="P229" s="26"/>
      <c r="Q229" s="26"/>
      <c r="R229" s="26"/>
      <c r="S229" s="26"/>
      <c r="T229" s="27"/>
      <c r="U229" s="17"/>
      <c r="V229" s="17"/>
      <c r="W229" s="17"/>
      <c r="X229" s="17"/>
      <c r="Y229" s="17"/>
      <c r="Z229" s="17"/>
      <c r="AA229" s="17"/>
      <c r="AB229" s="17"/>
      <c r="AC229" s="17"/>
      <c r="AD229" s="17"/>
      <c r="AE229" s="17"/>
      <c r="AT229" s="8" t="s">
        <v>69</v>
      </c>
      <c r="AU229" s="8" t="s">
        <v>70</v>
      </c>
    </row>
    <row r="230" spans="1:65" s="2" customFormat="1" ht="48" customHeight="1" x14ac:dyDescent="0.2">
      <c r="A230" s="17"/>
      <c r="B230" s="18"/>
      <c r="C230" s="133" t="s">
        <v>448</v>
      </c>
      <c r="D230" s="133" t="s">
        <v>113</v>
      </c>
      <c r="E230" s="134" t="s">
        <v>449</v>
      </c>
      <c r="F230" s="135" t="s">
        <v>450</v>
      </c>
      <c r="G230" s="136" t="s">
        <v>173</v>
      </c>
      <c r="H230" s="137">
        <v>1</v>
      </c>
      <c r="I230" s="138"/>
      <c r="J230" s="139">
        <f>ROUND(I230*H230,2)</f>
        <v>0</v>
      </c>
      <c r="K230" s="135" t="s">
        <v>11</v>
      </c>
      <c r="L230" s="20"/>
      <c r="M230" s="140" t="s">
        <v>11</v>
      </c>
      <c r="N230" s="141" t="s">
        <v>22</v>
      </c>
      <c r="O230" s="26"/>
      <c r="P230" s="121">
        <f>O230*H230</f>
        <v>0</v>
      </c>
      <c r="Q230" s="121">
        <v>0</v>
      </c>
      <c r="R230" s="121">
        <f>Q230*H230</f>
        <v>0</v>
      </c>
      <c r="S230" s="121">
        <v>0</v>
      </c>
      <c r="T230" s="122">
        <f>S230*H230</f>
        <v>0</v>
      </c>
      <c r="U230" s="17"/>
      <c r="V230" s="17"/>
      <c r="W230" s="17"/>
      <c r="X230" s="17"/>
      <c r="Y230" s="17"/>
      <c r="Z230" s="17"/>
      <c r="AA230" s="17"/>
      <c r="AB230" s="17"/>
      <c r="AC230" s="17"/>
      <c r="AD230" s="17"/>
      <c r="AE230" s="17"/>
      <c r="AR230" s="123" t="s">
        <v>82</v>
      </c>
      <c r="AT230" s="123" t="s">
        <v>113</v>
      </c>
      <c r="AU230" s="123" t="s">
        <v>70</v>
      </c>
      <c r="AY230" s="8" t="s">
        <v>65</v>
      </c>
      <c r="BE230" s="124">
        <f>IF(N230="základní",J230,0)</f>
        <v>0</v>
      </c>
      <c r="BF230" s="124">
        <f>IF(N230="snížená",J230,0)</f>
        <v>0</v>
      </c>
      <c r="BG230" s="124">
        <f>IF(N230="zákl. přenesená",J230,0)</f>
        <v>0</v>
      </c>
      <c r="BH230" s="124">
        <f>IF(N230="sníž. přenesená",J230,0)</f>
        <v>0</v>
      </c>
      <c r="BI230" s="124">
        <f>IF(N230="nulová",J230,0)</f>
        <v>0</v>
      </c>
      <c r="BJ230" s="8" t="s">
        <v>36</v>
      </c>
      <c r="BK230" s="124">
        <f>ROUND(I230*H230,2)</f>
        <v>0</v>
      </c>
      <c r="BL230" s="8" t="s">
        <v>82</v>
      </c>
      <c r="BM230" s="123" t="s">
        <v>451</v>
      </c>
    </row>
    <row r="231" spans="1:65" s="2" customFormat="1" ht="58.5" x14ac:dyDescent="0.2">
      <c r="A231" s="17"/>
      <c r="B231" s="18"/>
      <c r="C231" s="19"/>
      <c r="D231" s="125" t="s">
        <v>69</v>
      </c>
      <c r="E231" s="19"/>
      <c r="F231" s="126" t="s">
        <v>452</v>
      </c>
      <c r="G231" s="19"/>
      <c r="H231" s="19"/>
      <c r="I231" s="44"/>
      <c r="J231" s="19"/>
      <c r="K231" s="19"/>
      <c r="L231" s="20"/>
      <c r="M231" s="127"/>
      <c r="N231" s="128"/>
      <c r="O231" s="26"/>
      <c r="P231" s="26"/>
      <c r="Q231" s="26"/>
      <c r="R231" s="26"/>
      <c r="S231" s="26"/>
      <c r="T231" s="27"/>
      <c r="U231" s="17"/>
      <c r="V231" s="17"/>
      <c r="W231" s="17"/>
      <c r="X231" s="17"/>
      <c r="Y231" s="17"/>
      <c r="Z231" s="17"/>
      <c r="AA231" s="17"/>
      <c r="AB231" s="17"/>
      <c r="AC231" s="17"/>
      <c r="AD231" s="17"/>
      <c r="AE231" s="17"/>
      <c r="AT231" s="8" t="s">
        <v>69</v>
      </c>
      <c r="AU231" s="8" t="s">
        <v>70</v>
      </c>
    </row>
    <row r="232" spans="1:65" s="2" customFormat="1" ht="36" customHeight="1" x14ac:dyDescent="0.2">
      <c r="A232" s="17"/>
      <c r="B232" s="18"/>
      <c r="C232" s="133" t="s">
        <v>453</v>
      </c>
      <c r="D232" s="133" t="s">
        <v>113</v>
      </c>
      <c r="E232" s="134" t="s">
        <v>454</v>
      </c>
      <c r="F232" s="135" t="s">
        <v>455</v>
      </c>
      <c r="G232" s="136" t="s">
        <v>173</v>
      </c>
      <c r="H232" s="137">
        <v>1</v>
      </c>
      <c r="I232" s="138"/>
      <c r="J232" s="139">
        <f>ROUND(I232*H232,2)</f>
        <v>0</v>
      </c>
      <c r="K232" s="135" t="s">
        <v>11</v>
      </c>
      <c r="L232" s="20"/>
      <c r="M232" s="140" t="s">
        <v>11</v>
      </c>
      <c r="N232" s="141" t="s">
        <v>22</v>
      </c>
      <c r="O232" s="26"/>
      <c r="P232" s="121">
        <f>O232*H232</f>
        <v>0</v>
      </c>
      <c r="Q232" s="121">
        <v>0</v>
      </c>
      <c r="R232" s="121">
        <f>Q232*H232</f>
        <v>0</v>
      </c>
      <c r="S232" s="121">
        <v>0</v>
      </c>
      <c r="T232" s="122">
        <f>S232*H232</f>
        <v>0</v>
      </c>
      <c r="U232" s="17"/>
      <c r="V232" s="17"/>
      <c r="W232" s="17"/>
      <c r="X232" s="17"/>
      <c r="Y232" s="17"/>
      <c r="Z232" s="17"/>
      <c r="AA232" s="17"/>
      <c r="AB232" s="17"/>
      <c r="AC232" s="17"/>
      <c r="AD232" s="17"/>
      <c r="AE232" s="17"/>
      <c r="AR232" s="123" t="s">
        <v>82</v>
      </c>
      <c r="AT232" s="123" t="s">
        <v>113</v>
      </c>
      <c r="AU232" s="123" t="s">
        <v>70</v>
      </c>
      <c r="AY232" s="8" t="s">
        <v>65</v>
      </c>
      <c r="BE232" s="124">
        <f>IF(N232="základní",J232,0)</f>
        <v>0</v>
      </c>
      <c r="BF232" s="124">
        <f>IF(N232="snížená",J232,0)</f>
        <v>0</v>
      </c>
      <c r="BG232" s="124">
        <f>IF(N232="zákl. přenesená",J232,0)</f>
        <v>0</v>
      </c>
      <c r="BH232" s="124">
        <f>IF(N232="sníž. přenesená",J232,0)</f>
        <v>0</v>
      </c>
      <c r="BI232" s="124">
        <f>IF(N232="nulová",J232,0)</f>
        <v>0</v>
      </c>
      <c r="BJ232" s="8" t="s">
        <v>36</v>
      </c>
      <c r="BK232" s="124">
        <f>ROUND(I232*H232,2)</f>
        <v>0</v>
      </c>
      <c r="BL232" s="8" t="s">
        <v>82</v>
      </c>
      <c r="BM232" s="123" t="s">
        <v>456</v>
      </c>
    </row>
    <row r="233" spans="1:65" s="2" customFormat="1" ht="117" x14ac:dyDescent="0.2">
      <c r="A233" s="17"/>
      <c r="B233" s="18"/>
      <c r="C233" s="19"/>
      <c r="D233" s="125" t="s">
        <v>69</v>
      </c>
      <c r="E233" s="19"/>
      <c r="F233" s="126" t="s">
        <v>457</v>
      </c>
      <c r="G233" s="19"/>
      <c r="H233" s="19"/>
      <c r="I233" s="44"/>
      <c r="J233" s="19"/>
      <c r="K233" s="19"/>
      <c r="L233" s="20"/>
      <c r="M233" s="127"/>
      <c r="N233" s="128"/>
      <c r="O233" s="26"/>
      <c r="P233" s="26"/>
      <c r="Q233" s="26"/>
      <c r="R233" s="26"/>
      <c r="S233" s="26"/>
      <c r="T233" s="27"/>
      <c r="U233" s="17"/>
      <c r="V233" s="17"/>
      <c r="W233" s="17"/>
      <c r="X233" s="17"/>
      <c r="Y233" s="17"/>
      <c r="Z233" s="17"/>
      <c r="AA233" s="17"/>
      <c r="AB233" s="17"/>
      <c r="AC233" s="17"/>
      <c r="AD233" s="17"/>
      <c r="AE233" s="17"/>
      <c r="AT233" s="8" t="s">
        <v>69</v>
      </c>
      <c r="AU233" s="8" t="s">
        <v>70</v>
      </c>
    </row>
    <row r="234" spans="1:65" s="7" customFormat="1" ht="20.85" customHeight="1" x14ac:dyDescent="0.2">
      <c r="B234" s="105"/>
      <c r="C234" s="106"/>
      <c r="D234" s="107" t="s">
        <v>34</v>
      </c>
      <c r="E234" s="119" t="s">
        <v>458</v>
      </c>
      <c r="F234" s="119" t="s">
        <v>459</v>
      </c>
      <c r="G234" s="106"/>
      <c r="H234" s="106"/>
      <c r="I234" s="109"/>
      <c r="J234" s="120">
        <f>BK234</f>
        <v>0</v>
      </c>
      <c r="K234" s="106"/>
      <c r="L234" s="111"/>
      <c r="M234" s="112"/>
      <c r="N234" s="113"/>
      <c r="O234" s="113"/>
      <c r="P234" s="114">
        <f>SUM(P235:P262)</f>
        <v>0</v>
      </c>
      <c r="Q234" s="113"/>
      <c r="R234" s="114">
        <f>SUM(R235:R262)</f>
        <v>0</v>
      </c>
      <c r="S234" s="113"/>
      <c r="T234" s="115">
        <f>SUM(T235:T262)</f>
        <v>0</v>
      </c>
      <c r="AR234" s="116" t="s">
        <v>36</v>
      </c>
      <c r="AT234" s="117" t="s">
        <v>34</v>
      </c>
      <c r="AU234" s="117" t="s">
        <v>37</v>
      </c>
      <c r="AY234" s="116" t="s">
        <v>65</v>
      </c>
      <c r="BK234" s="118">
        <f>SUM(BK235:BK262)</f>
        <v>0</v>
      </c>
    </row>
    <row r="235" spans="1:65" s="2" customFormat="1" ht="96" customHeight="1" x14ac:dyDescent="0.2">
      <c r="A235" s="17"/>
      <c r="B235" s="18"/>
      <c r="C235" s="133" t="s">
        <v>460</v>
      </c>
      <c r="D235" s="133" t="s">
        <v>113</v>
      </c>
      <c r="E235" s="134" t="s">
        <v>461</v>
      </c>
      <c r="F235" s="135" t="s">
        <v>462</v>
      </c>
      <c r="G235" s="136" t="s">
        <v>173</v>
      </c>
      <c r="H235" s="137">
        <v>1</v>
      </c>
      <c r="I235" s="138"/>
      <c r="J235" s="139">
        <f>ROUND(I235*H235,2)</f>
        <v>0</v>
      </c>
      <c r="K235" s="135" t="s">
        <v>11</v>
      </c>
      <c r="L235" s="20"/>
      <c r="M235" s="140" t="s">
        <v>11</v>
      </c>
      <c r="N235" s="141" t="s">
        <v>22</v>
      </c>
      <c r="O235" s="26"/>
      <c r="P235" s="121">
        <f>O235*H235</f>
        <v>0</v>
      </c>
      <c r="Q235" s="121">
        <v>0</v>
      </c>
      <c r="R235" s="121">
        <f>Q235*H235</f>
        <v>0</v>
      </c>
      <c r="S235" s="121">
        <v>0</v>
      </c>
      <c r="T235" s="122">
        <f>S235*H235</f>
        <v>0</v>
      </c>
      <c r="U235" s="17"/>
      <c r="V235" s="17"/>
      <c r="W235" s="17"/>
      <c r="X235" s="17"/>
      <c r="Y235" s="17"/>
      <c r="Z235" s="17"/>
      <c r="AA235" s="17"/>
      <c r="AB235" s="17"/>
      <c r="AC235" s="17"/>
      <c r="AD235" s="17"/>
      <c r="AE235" s="17"/>
      <c r="AR235" s="123" t="s">
        <v>82</v>
      </c>
      <c r="AT235" s="123" t="s">
        <v>113</v>
      </c>
      <c r="AU235" s="123" t="s">
        <v>70</v>
      </c>
      <c r="AY235" s="8" t="s">
        <v>65</v>
      </c>
      <c r="BE235" s="124">
        <f>IF(N235="základní",J235,0)</f>
        <v>0</v>
      </c>
      <c r="BF235" s="124">
        <f>IF(N235="snížená",J235,0)</f>
        <v>0</v>
      </c>
      <c r="BG235" s="124">
        <f>IF(N235="zákl. přenesená",J235,0)</f>
        <v>0</v>
      </c>
      <c r="BH235" s="124">
        <f>IF(N235="sníž. přenesená",J235,0)</f>
        <v>0</v>
      </c>
      <c r="BI235" s="124">
        <f>IF(N235="nulová",J235,0)</f>
        <v>0</v>
      </c>
      <c r="BJ235" s="8" t="s">
        <v>36</v>
      </c>
      <c r="BK235" s="124">
        <f>ROUND(I235*H235,2)</f>
        <v>0</v>
      </c>
      <c r="BL235" s="8" t="s">
        <v>82</v>
      </c>
      <c r="BM235" s="123" t="s">
        <v>463</v>
      </c>
    </row>
    <row r="236" spans="1:65" s="2" customFormat="1" ht="39" x14ac:dyDescent="0.2">
      <c r="A236" s="17"/>
      <c r="B236" s="18"/>
      <c r="C236" s="19"/>
      <c r="D236" s="125" t="s">
        <v>69</v>
      </c>
      <c r="E236" s="19"/>
      <c r="F236" s="126" t="s">
        <v>464</v>
      </c>
      <c r="G236" s="19"/>
      <c r="H236" s="19"/>
      <c r="I236" s="44"/>
      <c r="J236" s="19"/>
      <c r="K236" s="19"/>
      <c r="L236" s="20"/>
      <c r="M236" s="127"/>
      <c r="N236" s="128"/>
      <c r="O236" s="26"/>
      <c r="P236" s="26"/>
      <c r="Q236" s="26"/>
      <c r="R236" s="26"/>
      <c r="S236" s="26"/>
      <c r="T236" s="27"/>
      <c r="U236" s="17"/>
      <c r="V236" s="17"/>
      <c r="W236" s="17"/>
      <c r="X236" s="17"/>
      <c r="Y236" s="17"/>
      <c r="Z236" s="17"/>
      <c r="AA236" s="17"/>
      <c r="AB236" s="17"/>
      <c r="AC236" s="17"/>
      <c r="AD236" s="17"/>
      <c r="AE236" s="17"/>
      <c r="AT236" s="8" t="s">
        <v>69</v>
      </c>
      <c r="AU236" s="8" t="s">
        <v>70</v>
      </c>
    </row>
    <row r="237" spans="1:65" s="2" customFormat="1" ht="96" customHeight="1" x14ac:dyDescent="0.2">
      <c r="A237" s="17"/>
      <c r="B237" s="18"/>
      <c r="C237" s="133" t="s">
        <v>164</v>
      </c>
      <c r="D237" s="133" t="s">
        <v>113</v>
      </c>
      <c r="E237" s="134" t="s">
        <v>465</v>
      </c>
      <c r="F237" s="135" t="s">
        <v>466</v>
      </c>
      <c r="G237" s="136" t="s">
        <v>173</v>
      </c>
      <c r="H237" s="137">
        <v>2</v>
      </c>
      <c r="I237" s="138"/>
      <c r="J237" s="139">
        <f>ROUND(I237*H237,2)</f>
        <v>0</v>
      </c>
      <c r="K237" s="135" t="s">
        <v>11</v>
      </c>
      <c r="L237" s="20"/>
      <c r="M237" s="140" t="s">
        <v>11</v>
      </c>
      <c r="N237" s="141" t="s">
        <v>22</v>
      </c>
      <c r="O237" s="26"/>
      <c r="P237" s="121">
        <f>O237*H237</f>
        <v>0</v>
      </c>
      <c r="Q237" s="121">
        <v>0</v>
      </c>
      <c r="R237" s="121">
        <f>Q237*H237</f>
        <v>0</v>
      </c>
      <c r="S237" s="121">
        <v>0</v>
      </c>
      <c r="T237" s="122">
        <f>S237*H237</f>
        <v>0</v>
      </c>
      <c r="U237" s="17"/>
      <c r="V237" s="17"/>
      <c r="W237" s="17"/>
      <c r="X237" s="17"/>
      <c r="Y237" s="17"/>
      <c r="Z237" s="17"/>
      <c r="AA237" s="17"/>
      <c r="AB237" s="17"/>
      <c r="AC237" s="17"/>
      <c r="AD237" s="17"/>
      <c r="AE237" s="17"/>
      <c r="AR237" s="123" t="s">
        <v>82</v>
      </c>
      <c r="AT237" s="123" t="s">
        <v>113</v>
      </c>
      <c r="AU237" s="123" t="s">
        <v>70</v>
      </c>
      <c r="AY237" s="8" t="s">
        <v>65</v>
      </c>
      <c r="BE237" s="124">
        <f>IF(N237="základní",J237,0)</f>
        <v>0</v>
      </c>
      <c r="BF237" s="124">
        <f>IF(N237="snížená",J237,0)</f>
        <v>0</v>
      </c>
      <c r="BG237" s="124">
        <f>IF(N237="zákl. přenesená",J237,0)</f>
        <v>0</v>
      </c>
      <c r="BH237" s="124">
        <f>IF(N237="sníž. přenesená",J237,0)</f>
        <v>0</v>
      </c>
      <c r="BI237" s="124">
        <f>IF(N237="nulová",J237,0)</f>
        <v>0</v>
      </c>
      <c r="BJ237" s="8" t="s">
        <v>36</v>
      </c>
      <c r="BK237" s="124">
        <f>ROUND(I237*H237,2)</f>
        <v>0</v>
      </c>
      <c r="BL237" s="8" t="s">
        <v>82</v>
      </c>
      <c r="BM237" s="123" t="s">
        <v>467</v>
      </c>
    </row>
    <row r="238" spans="1:65" s="2" customFormat="1" ht="39" x14ac:dyDescent="0.2">
      <c r="A238" s="17"/>
      <c r="B238" s="18"/>
      <c r="C238" s="19"/>
      <c r="D238" s="125" t="s">
        <v>69</v>
      </c>
      <c r="E238" s="19"/>
      <c r="F238" s="126" t="s">
        <v>464</v>
      </c>
      <c r="G238" s="19"/>
      <c r="H238" s="19"/>
      <c r="I238" s="44"/>
      <c r="J238" s="19"/>
      <c r="K238" s="19"/>
      <c r="L238" s="20"/>
      <c r="M238" s="127"/>
      <c r="N238" s="128"/>
      <c r="O238" s="26"/>
      <c r="P238" s="26"/>
      <c r="Q238" s="26"/>
      <c r="R238" s="26"/>
      <c r="S238" s="26"/>
      <c r="T238" s="27"/>
      <c r="U238" s="17"/>
      <c r="V238" s="17"/>
      <c r="W238" s="17"/>
      <c r="X238" s="17"/>
      <c r="Y238" s="17"/>
      <c r="Z238" s="17"/>
      <c r="AA238" s="17"/>
      <c r="AB238" s="17"/>
      <c r="AC238" s="17"/>
      <c r="AD238" s="17"/>
      <c r="AE238" s="17"/>
      <c r="AT238" s="8" t="s">
        <v>69</v>
      </c>
      <c r="AU238" s="8" t="s">
        <v>70</v>
      </c>
    </row>
    <row r="239" spans="1:65" s="2" customFormat="1" ht="36" customHeight="1" x14ac:dyDescent="0.2">
      <c r="A239" s="17"/>
      <c r="B239" s="18"/>
      <c r="C239" s="133" t="s">
        <v>165</v>
      </c>
      <c r="D239" s="133" t="s">
        <v>113</v>
      </c>
      <c r="E239" s="134" t="s">
        <v>468</v>
      </c>
      <c r="F239" s="135" t="s">
        <v>469</v>
      </c>
      <c r="G239" s="136" t="s">
        <v>173</v>
      </c>
      <c r="H239" s="137">
        <v>64</v>
      </c>
      <c r="I239" s="138"/>
      <c r="J239" s="139">
        <f>ROUND(I239*H239,2)</f>
        <v>0</v>
      </c>
      <c r="K239" s="135" t="s">
        <v>11</v>
      </c>
      <c r="L239" s="20"/>
      <c r="M239" s="140" t="s">
        <v>11</v>
      </c>
      <c r="N239" s="141" t="s">
        <v>22</v>
      </c>
      <c r="O239" s="26"/>
      <c r="P239" s="121">
        <f>O239*H239</f>
        <v>0</v>
      </c>
      <c r="Q239" s="121">
        <v>0</v>
      </c>
      <c r="R239" s="121">
        <f>Q239*H239</f>
        <v>0</v>
      </c>
      <c r="S239" s="121">
        <v>0</v>
      </c>
      <c r="T239" s="122">
        <f>S239*H239</f>
        <v>0</v>
      </c>
      <c r="U239" s="17"/>
      <c r="V239" s="17"/>
      <c r="W239" s="17"/>
      <c r="X239" s="17"/>
      <c r="Y239" s="17"/>
      <c r="Z239" s="17"/>
      <c r="AA239" s="17"/>
      <c r="AB239" s="17"/>
      <c r="AC239" s="17"/>
      <c r="AD239" s="17"/>
      <c r="AE239" s="17"/>
      <c r="AR239" s="123" t="s">
        <v>82</v>
      </c>
      <c r="AT239" s="123" t="s">
        <v>113</v>
      </c>
      <c r="AU239" s="123" t="s">
        <v>70</v>
      </c>
      <c r="AY239" s="8" t="s">
        <v>65</v>
      </c>
      <c r="BE239" s="124">
        <f>IF(N239="základní",J239,0)</f>
        <v>0</v>
      </c>
      <c r="BF239" s="124">
        <f>IF(N239="snížená",J239,0)</f>
        <v>0</v>
      </c>
      <c r="BG239" s="124">
        <f>IF(N239="zákl. přenesená",J239,0)</f>
        <v>0</v>
      </c>
      <c r="BH239" s="124">
        <f>IF(N239="sníž. přenesená",J239,0)</f>
        <v>0</v>
      </c>
      <c r="BI239" s="124">
        <f>IF(N239="nulová",J239,0)</f>
        <v>0</v>
      </c>
      <c r="BJ239" s="8" t="s">
        <v>36</v>
      </c>
      <c r="BK239" s="124">
        <f>ROUND(I239*H239,2)</f>
        <v>0</v>
      </c>
      <c r="BL239" s="8" t="s">
        <v>82</v>
      </c>
      <c r="BM239" s="123" t="s">
        <v>470</v>
      </c>
    </row>
    <row r="240" spans="1:65" s="2" customFormat="1" ht="39" x14ac:dyDescent="0.2">
      <c r="A240" s="17"/>
      <c r="B240" s="18"/>
      <c r="C240" s="19"/>
      <c r="D240" s="125" t="s">
        <v>69</v>
      </c>
      <c r="E240" s="19"/>
      <c r="F240" s="126" t="s">
        <v>471</v>
      </c>
      <c r="G240" s="19"/>
      <c r="H240" s="19"/>
      <c r="I240" s="44"/>
      <c r="J240" s="19"/>
      <c r="K240" s="19"/>
      <c r="L240" s="20"/>
      <c r="M240" s="127"/>
      <c r="N240" s="128"/>
      <c r="O240" s="26"/>
      <c r="P240" s="26"/>
      <c r="Q240" s="26"/>
      <c r="R240" s="26"/>
      <c r="S240" s="26"/>
      <c r="T240" s="27"/>
      <c r="U240" s="17"/>
      <c r="V240" s="17"/>
      <c r="W240" s="17"/>
      <c r="X240" s="17"/>
      <c r="Y240" s="17"/>
      <c r="Z240" s="17"/>
      <c r="AA240" s="17"/>
      <c r="AB240" s="17"/>
      <c r="AC240" s="17"/>
      <c r="AD240" s="17"/>
      <c r="AE240" s="17"/>
      <c r="AT240" s="8" t="s">
        <v>69</v>
      </c>
      <c r="AU240" s="8" t="s">
        <v>70</v>
      </c>
    </row>
    <row r="241" spans="1:65" s="2" customFormat="1" ht="48" customHeight="1" x14ac:dyDescent="0.2">
      <c r="A241" s="17"/>
      <c r="B241" s="18"/>
      <c r="C241" s="133" t="s">
        <v>166</v>
      </c>
      <c r="D241" s="133" t="s">
        <v>113</v>
      </c>
      <c r="E241" s="134" t="s">
        <v>472</v>
      </c>
      <c r="F241" s="135" t="s">
        <v>473</v>
      </c>
      <c r="G241" s="136" t="s">
        <v>173</v>
      </c>
      <c r="H241" s="137">
        <v>64</v>
      </c>
      <c r="I241" s="138"/>
      <c r="J241" s="139">
        <f>ROUND(I241*H241,2)</f>
        <v>0</v>
      </c>
      <c r="K241" s="135" t="s">
        <v>11</v>
      </c>
      <c r="L241" s="20"/>
      <c r="M241" s="140" t="s">
        <v>11</v>
      </c>
      <c r="N241" s="141" t="s">
        <v>22</v>
      </c>
      <c r="O241" s="26"/>
      <c r="P241" s="121">
        <f>O241*H241</f>
        <v>0</v>
      </c>
      <c r="Q241" s="121">
        <v>0</v>
      </c>
      <c r="R241" s="121">
        <f>Q241*H241</f>
        <v>0</v>
      </c>
      <c r="S241" s="121">
        <v>0</v>
      </c>
      <c r="T241" s="122">
        <f>S241*H241</f>
        <v>0</v>
      </c>
      <c r="U241" s="17"/>
      <c r="V241" s="17"/>
      <c r="W241" s="17"/>
      <c r="X241" s="17"/>
      <c r="Y241" s="17"/>
      <c r="Z241" s="17"/>
      <c r="AA241" s="17"/>
      <c r="AB241" s="17"/>
      <c r="AC241" s="17"/>
      <c r="AD241" s="17"/>
      <c r="AE241" s="17"/>
      <c r="AR241" s="123" t="s">
        <v>82</v>
      </c>
      <c r="AT241" s="123" t="s">
        <v>113</v>
      </c>
      <c r="AU241" s="123" t="s">
        <v>70</v>
      </c>
      <c r="AY241" s="8" t="s">
        <v>65</v>
      </c>
      <c r="BE241" s="124">
        <f>IF(N241="základní",J241,0)</f>
        <v>0</v>
      </c>
      <c r="BF241" s="124">
        <f>IF(N241="snížená",J241,0)</f>
        <v>0</v>
      </c>
      <c r="BG241" s="124">
        <f>IF(N241="zákl. přenesená",J241,0)</f>
        <v>0</v>
      </c>
      <c r="BH241" s="124">
        <f>IF(N241="sníž. přenesená",J241,0)</f>
        <v>0</v>
      </c>
      <c r="BI241" s="124">
        <f>IF(N241="nulová",J241,0)</f>
        <v>0</v>
      </c>
      <c r="BJ241" s="8" t="s">
        <v>36</v>
      </c>
      <c r="BK241" s="124">
        <f>ROUND(I241*H241,2)</f>
        <v>0</v>
      </c>
      <c r="BL241" s="8" t="s">
        <v>82</v>
      </c>
      <c r="BM241" s="123" t="s">
        <v>474</v>
      </c>
    </row>
    <row r="242" spans="1:65" s="2" customFormat="1" ht="39" x14ac:dyDescent="0.2">
      <c r="A242" s="17"/>
      <c r="B242" s="18"/>
      <c r="C242" s="19"/>
      <c r="D242" s="125" t="s">
        <v>69</v>
      </c>
      <c r="E242" s="19"/>
      <c r="F242" s="126" t="s">
        <v>471</v>
      </c>
      <c r="G242" s="19"/>
      <c r="H242" s="19"/>
      <c r="I242" s="44"/>
      <c r="J242" s="19"/>
      <c r="K242" s="19"/>
      <c r="L242" s="20"/>
      <c r="M242" s="127"/>
      <c r="N242" s="128"/>
      <c r="O242" s="26"/>
      <c r="P242" s="26"/>
      <c r="Q242" s="26"/>
      <c r="R242" s="26"/>
      <c r="S242" s="26"/>
      <c r="T242" s="27"/>
      <c r="U242" s="17"/>
      <c r="V242" s="17"/>
      <c r="W242" s="17"/>
      <c r="X242" s="17"/>
      <c r="Y242" s="17"/>
      <c r="Z242" s="17"/>
      <c r="AA242" s="17"/>
      <c r="AB242" s="17"/>
      <c r="AC242" s="17"/>
      <c r="AD242" s="17"/>
      <c r="AE242" s="17"/>
      <c r="AT242" s="8" t="s">
        <v>69</v>
      </c>
      <c r="AU242" s="8" t="s">
        <v>70</v>
      </c>
    </row>
    <row r="243" spans="1:65" s="2" customFormat="1" ht="84" customHeight="1" x14ac:dyDescent="0.2">
      <c r="A243" s="17"/>
      <c r="B243" s="18"/>
      <c r="C243" s="133" t="s">
        <v>167</v>
      </c>
      <c r="D243" s="133" t="s">
        <v>113</v>
      </c>
      <c r="E243" s="134" t="s">
        <v>475</v>
      </c>
      <c r="F243" s="135" t="s">
        <v>476</v>
      </c>
      <c r="G243" s="136" t="s">
        <v>173</v>
      </c>
      <c r="H243" s="137">
        <v>64</v>
      </c>
      <c r="I243" s="138"/>
      <c r="J243" s="139">
        <f>ROUND(I243*H243,2)</f>
        <v>0</v>
      </c>
      <c r="K243" s="135" t="s">
        <v>11</v>
      </c>
      <c r="L243" s="20"/>
      <c r="M243" s="140" t="s">
        <v>11</v>
      </c>
      <c r="N243" s="141" t="s">
        <v>22</v>
      </c>
      <c r="O243" s="26"/>
      <c r="P243" s="121">
        <f>O243*H243</f>
        <v>0</v>
      </c>
      <c r="Q243" s="121">
        <v>0</v>
      </c>
      <c r="R243" s="121">
        <f>Q243*H243</f>
        <v>0</v>
      </c>
      <c r="S243" s="121">
        <v>0</v>
      </c>
      <c r="T243" s="122">
        <f>S243*H243</f>
        <v>0</v>
      </c>
      <c r="U243" s="17"/>
      <c r="V243" s="17"/>
      <c r="W243" s="17"/>
      <c r="X243" s="17"/>
      <c r="Y243" s="17"/>
      <c r="Z243" s="17"/>
      <c r="AA243" s="17"/>
      <c r="AB243" s="17"/>
      <c r="AC243" s="17"/>
      <c r="AD243" s="17"/>
      <c r="AE243" s="17"/>
      <c r="AR243" s="123" t="s">
        <v>82</v>
      </c>
      <c r="AT243" s="123" t="s">
        <v>113</v>
      </c>
      <c r="AU243" s="123" t="s">
        <v>70</v>
      </c>
      <c r="AY243" s="8" t="s">
        <v>65</v>
      </c>
      <c r="BE243" s="124">
        <f>IF(N243="základní",J243,0)</f>
        <v>0</v>
      </c>
      <c r="BF243" s="124">
        <f>IF(N243="snížená",J243,0)</f>
        <v>0</v>
      </c>
      <c r="BG243" s="124">
        <f>IF(N243="zákl. přenesená",J243,0)</f>
        <v>0</v>
      </c>
      <c r="BH243" s="124">
        <f>IF(N243="sníž. přenesená",J243,0)</f>
        <v>0</v>
      </c>
      <c r="BI243" s="124">
        <f>IF(N243="nulová",J243,0)</f>
        <v>0</v>
      </c>
      <c r="BJ243" s="8" t="s">
        <v>36</v>
      </c>
      <c r="BK243" s="124">
        <f>ROUND(I243*H243,2)</f>
        <v>0</v>
      </c>
      <c r="BL243" s="8" t="s">
        <v>82</v>
      </c>
      <c r="BM243" s="123" t="s">
        <v>477</v>
      </c>
    </row>
    <row r="244" spans="1:65" s="2" customFormat="1" ht="48.75" x14ac:dyDescent="0.2">
      <c r="A244" s="17"/>
      <c r="B244" s="18"/>
      <c r="C244" s="19"/>
      <c r="D244" s="125" t="s">
        <v>69</v>
      </c>
      <c r="E244" s="19"/>
      <c r="F244" s="126" t="s">
        <v>478</v>
      </c>
      <c r="G244" s="19"/>
      <c r="H244" s="19"/>
      <c r="I244" s="44"/>
      <c r="J244" s="19"/>
      <c r="K244" s="19"/>
      <c r="L244" s="20"/>
      <c r="M244" s="127"/>
      <c r="N244" s="128"/>
      <c r="O244" s="26"/>
      <c r="P244" s="26"/>
      <c r="Q244" s="26"/>
      <c r="R244" s="26"/>
      <c r="S244" s="26"/>
      <c r="T244" s="27"/>
      <c r="U244" s="17"/>
      <c r="V244" s="17"/>
      <c r="W244" s="17"/>
      <c r="X244" s="17"/>
      <c r="Y244" s="17"/>
      <c r="Z244" s="17"/>
      <c r="AA244" s="17"/>
      <c r="AB244" s="17"/>
      <c r="AC244" s="17"/>
      <c r="AD244" s="17"/>
      <c r="AE244" s="17"/>
      <c r="AT244" s="8" t="s">
        <v>69</v>
      </c>
      <c r="AU244" s="8" t="s">
        <v>70</v>
      </c>
    </row>
    <row r="245" spans="1:65" s="2" customFormat="1" ht="36" customHeight="1" x14ac:dyDescent="0.2">
      <c r="A245" s="17"/>
      <c r="B245" s="18"/>
      <c r="C245" s="133" t="s">
        <v>169</v>
      </c>
      <c r="D245" s="133" t="s">
        <v>113</v>
      </c>
      <c r="E245" s="134" t="s">
        <v>479</v>
      </c>
      <c r="F245" s="135" t="s">
        <v>480</v>
      </c>
      <c r="G245" s="136" t="s">
        <v>173</v>
      </c>
      <c r="H245" s="137">
        <v>4</v>
      </c>
      <c r="I245" s="138"/>
      <c r="J245" s="139">
        <f>ROUND(I245*H245,2)</f>
        <v>0</v>
      </c>
      <c r="K245" s="135" t="s">
        <v>11</v>
      </c>
      <c r="L245" s="20"/>
      <c r="M245" s="140" t="s">
        <v>11</v>
      </c>
      <c r="N245" s="141" t="s">
        <v>22</v>
      </c>
      <c r="O245" s="26"/>
      <c r="P245" s="121">
        <f>O245*H245</f>
        <v>0</v>
      </c>
      <c r="Q245" s="121">
        <v>0</v>
      </c>
      <c r="R245" s="121">
        <f>Q245*H245</f>
        <v>0</v>
      </c>
      <c r="S245" s="121">
        <v>0</v>
      </c>
      <c r="T245" s="122">
        <f>S245*H245</f>
        <v>0</v>
      </c>
      <c r="U245" s="17"/>
      <c r="V245" s="17"/>
      <c r="W245" s="17"/>
      <c r="X245" s="17"/>
      <c r="Y245" s="17"/>
      <c r="Z245" s="17"/>
      <c r="AA245" s="17"/>
      <c r="AB245" s="17"/>
      <c r="AC245" s="17"/>
      <c r="AD245" s="17"/>
      <c r="AE245" s="17"/>
      <c r="AR245" s="123" t="s">
        <v>82</v>
      </c>
      <c r="AT245" s="123" t="s">
        <v>113</v>
      </c>
      <c r="AU245" s="123" t="s">
        <v>70</v>
      </c>
      <c r="AY245" s="8" t="s">
        <v>65</v>
      </c>
      <c r="BE245" s="124">
        <f>IF(N245="základní",J245,0)</f>
        <v>0</v>
      </c>
      <c r="BF245" s="124">
        <f>IF(N245="snížená",J245,0)</f>
        <v>0</v>
      </c>
      <c r="BG245" s="124">
        <f>IF(N245="zákl. přenesená",J245,0)</f>
        <v>0</v>
      </c>
      <c r="BH245" s="124">
        <f>IF(N245="sníž. přenesená",J245,0)</f>
        <v>0</v>
      </c>
      <c r="BI245" s="124">
        <f>IF(N245="nulová",J245,0)</f>
        <v>0</v>
      </c>
      <c r="BJ245" s="8" t="s">
        <v>36</v>
      </c>
      <c r="BK245" s="124">
        <f>ROUND(I245*H245,2)</f>
        <v>0</v>
      </c>
      <c r="BL245" s="8" t="s">
        <v>82</v>
      </c>
      <c r="BM245" s="123" t="s">
        <v>481</v>
      </c>
    </row>
    <row r="246" spans="1:65" s="2" customFormat="1" ht="48.75" x14ac:dyDescent="0.2">
      <c r="A246" s="17"/>
      <c r="B246" s="18"/>
      <c r="C246" s="19"/>
      <c r="D246" s="125" t="s">
        <v>69</v>
      </c>
      <c r="E246" s="19"/>
      <c r="F246" s="126" t="s">
        <v>482</v>
      </c>
      <c r="G246" s="19"/>
      <c r="H246" s="19"/>
      <c r="I246" s="44"/>
      <c r="J246" s="19"/>
      <c r="K246" s="19"/>
      <c r="L246" s="20"/>
      <c r="M246" s="127"/>
      <c r="N246" s="128"/>
      <c r="O246" s="26"/>
      <c r="P246" s="26"/>
      <c r="Q246" s="26"/>
      <c r="R246" s="26"/>
      <c r="S246" s="26"/>
      <c r="T246" s="27"/>
      <c r="U246" s="17"/>
      <c r="V246" s="17"/>
      <c r="W246" s="17"/>
      <c r="X246" s="17"/>
      <c r="Y246" s="17"/>
      <c r="Z246" s="17"/>
      <c r="AA246" s="17"/>
      <c r="AB246" s="17"/>
      <c r="AC246" s="17"/>
      <c r="AD246" s="17"/>
      <c r="AE246" s="17"/>
      <c r="AT246" s="8" t="s">
        <v>69</v>
      </c>
      <c r="AU246" s="8" t="s">
        <v>70</v>
      </c>
    </row>
    <row r="247" spans="1:65" s="2" customFormat="1" ht="36" customHeight="1" x14ac:dyDescent="0.2">
      <c r="A247" s="17"/>
      <c r="B247" s="18"/>
      <c r="C247" s="133" t="s">
        <v>170</v>
      </c>
      <c r="D247" s="133" t="s">
        <v>113</v>
      </c>
      <c r="E247" s="134" t="s">
        <v>483</v>
      </c>
      <c r="F247" s="135" t="s">
        <v>484</v>
      </c>
      <c r="G247" s="136" t="s">
        <v>173</v>
      </c>
      <c r="H247" s="137">
        <v>17</v>
      </c>
      <c r="I247" s="138"/>
      <c r="J247" s="139">
        <f>ROUND(I247*H247,2)</f>
        <v>0</v>
      </c>
      <c r="K247" s="135" t="s">
        <v>11</v>
      </c>
      <c r="L247" s="20"/>
      <c r="M247" s="140" t="s">
        <v>11</v>
      </c>
      <c r="N247" s="141" t="s">
        <v>22</v>
      </c>
      <c r="O247" s="26"/>
      <c r="P247" s="121">
        <f>O247*H247</f>
        <v>0</v>
      </c>
      <c r="Q247" s="121">
        <v>0</v>
      </c>
      <c r="R247" s="121">
        <f>Q247*H247</f>
        <v>0</v>
      </c>
      <c r="S247" s="121">
        <v>0</v>
      </c>
      <c r="T247" s="122">
        <f>S247*H247</f>
        <v>0</v>
      </c>
      <c r="U247" s="17"/>
      <c r="V247" s="17"/>
      <c r="W247" s="17"/>
      <c r="X247" s="17"/>
      <c r="Y247" s="17"/>
      <c r="Z247" s="17"/>
      <c r="AA247" s="17"/>
      <c r="AB247" s="17"/>
      <c r="AC247" s="17"/>
      <c r="AD247" s="17"/>
      <c r="AE247" s="17"/>
      <c r="AR247" s="123" t="s">
        <v>82</v>
      </c>
      <c r="AT247" s="123" t="s">
        <v>113</v>
      </c>
      <c r="AU247" s="123" t="s">
        <v>70</v>
      </c>
      <c r="AY247" s="8" t="s">
        <v>65</v>
      </c>
      <c r="BE247" s="124">
        <f>IF(N247="základní",J247,0)</f>
        <v>0</v>
      </c>
      <c r="BF247" s="124">
        <f>IF(N247="snížená",J247,0)</f>
        <v>0</v>
      </c>
      <c r="BG247" s="124">
        <f>IF(N247="zákl. přenesená",J247,0)</f>
        <v>0</v>
      </c>
      <c r="BH247" s="124">
        <f>IF(N247="sníž. přenesená",J247,0)</f>
        <v>0</v>
      </c>
      <c r="BI247" s="124">
        <f>IF(N247="nulová",J247,0)</f>
        <v>0</v>
      </c>
      <c r="BJ247" s="8" t="s">
        <v>36</v>
      </c>
      <c r="BK247" s="124">
        <f>ROUND(I247*H247,2)</f>
        <v>0</v>
      </c>
      <c r="BL247" s="8" t="s">
        <v>82</v>
      </c>
      <c r="BM247" s="123" t="s">
        <v>485</v>
      </c>
    </row>
    <row r="248" spans="1:65" s="2" customFormat="1" ht="48.75" x14ac:dyDescent="0.2">
      <c r="A248" s="17"/>
      <c r="B248" s="18"/>
      <c r="C248" s="19"/>
      <c r="D248" s="125" t="s">
        <v>69</v>
      </c>
      <c r="E248" s="19"/>
      <c r="F248" s="126" t="s">
        <v>482</v>
      </c>
      <c r="G248" s="19"/>
      <c r="H248" s="19"/>
      <c r="I248" s="44"/>
      <c r="J248" s="19"/>
      <c r="K248" s="19"/>
      <c r="L248" s="20"/>
      <c r="M248" s="127"/>
      <c r="N248" s="128"/>
      <c r="O248" s="26"/>
      <c r="P248" s="26"/>
      <c r="Q248" s="26"/>
      <c r="R248" s="26"/>
      <c r="S248" s="26"/>
      <c r="T248" s="27"/>
      <c r="U248" s="17"/>
      <c r="V248" s="17"/>
      <c r="W248" s="17"/>
      <c r="X248" s="17"/>
      <c r="Y248" s="17"/>
      <c r="Z248" s="17"/>
      <c r="AA248" s="17"/>
      <c r="AB248" s="17"/>
      <c r="AC248" s="17"/>
      <c r="AD248" s="17"/>
      <c r="AE248" s="17"/>
      <c r="AT248" s="8" t="s">
        <v>69</v>
      </c>
      <c r="AU248" s="8" t="s">
        <v>70</v>
      </c>
    </row>
    <row r="249" spans="1:65" s="2" customFormat="1" ht="36" customHeight="1" x14ac:dyDescent="0.2">
      <c r="A249" s="17"/>
      <c r="B249" s="18"/>
      <c r="C249" s="133" t="s">
        <v>168</v>
      </c>
      <c r="D249" s="133" t="s">
        <v>113</v>
      </c>
      <c r="E249" s="134" t="s">
        <v>486</v>
      </c>
      <c r="F249" s="135" t="s">
        <v>487</v>
      </c>
      <c r="G249" s="136" t="s">
        <v>173</v>
      </c>
      <c r="H249" s="137">
        <v>1</v>
      </c>
      <c r="I249" s="138"/>
      <c r="J249" s="139">
        <f>ROUND(I249*H249,2)</f>
        <v>0</v>
      </c>
      <c r="K249" s="135" t="s">
        <v>11</v>
      </c>
      <c r="L249" s="20"/>
      <c r="M249" s="140" t="s">
        <v>11</v>
      </c>
      <c r="N249" s="141" t="s">
        <v>22</v>
      </c>
      <c r="O249" s="26"/>
      <c r="P249" s="121">
        <f>O249*H249</f>
        <v>0</v>
      </c>
      <c r="Q249" s="121">
        <v>0</v>
      </c>
      <c r="R249" s="121">
        <f>Q249*H249</f>
        <v>0</v>
      </c>
      <c r="S249" s="121">
        <v>0</v>
      </c>
      <c r="T249" s="122">
        <f>S249*H249</f>
        <v>0</v>
      </c>
      <c r="U249" s="17"/>
      <c r="V249" s="17"/>
      <c r="W249" s="17"/>
      <c r="X249" s="17"/>
      <c r="Y249" s="17"/>
      <c r="Z249" s="17"/>
      <c r="AA249" s="17"/>
      <c r="AB249" s="17"/>
      <c r="AC249" s="17"/>
      <c r="AD249" s="17"/>
      <c r="AE249" s="17"/>
      <c r="AR249" s="123" t="s">
        <v>82</v>
      </c>
      <c r="AT249" s="123" t="s">
        <v>113</v>
      </c>
      <c r="AU249" s="123" t="s">
        <v>70</v>
      </c>
      <c r="AY249" s="8" t="s">
        <v>65</v>
      </c>
      <c r="BE249" s="124">
        <f>IF(N249="základní",J249,0)</f>
        <v>0</v>
      </c>
      <c r="BF249" s="124">
        <f>IF(N249="snížená",J249,0)</f>
        <v>0</v>
      </c>
      <c r="BG249" s="124">
        <f>IF(N249="zákl. přenesená",J249,0)</f>
        <v>0</v>
      </c>
      <c r="BH249" s="124">
        <f>IF(N249="sníž. přenesená",J249,0)</f>
        <v>0</v>
      </c>
      <c r="BI249" s="124">
        <f>IF(N249="nulová",J249,0)</f>
        <v>0</v>
      </c>
      <c r="BJ249" s="8" t="s">
        <v>36</v>
      </c>
      <c r="BK249" s="124">
        <f>ROUND(I249*H249,2)</f>
        <v>0</v>
      </c>
      <c r="BL249" s="8" t="s">
        <v>82</v>
      </c>
      <c r="BM249" s="123" t="s">
        <v>488</v>
      </c>
    </row>
    <row r="250" spans="1:65" s="2" customFormat="1" ht="29.25" x14ac:dyDescent="0.2">
      <c r="A250" s="17"/>
      <c r="B250" s="18"/>
      <c r="C250" s="19"/>
      <c r="D250" s="125" t="s">
        <v>69</v>
      </c>
      <c r="E250" s="19"/>
      <c r="F250" s="126" t="s">
        <v>489</v>
      </c>
      <c r="G250" s="19"/>
      <c r="H250" s="19"/>
      <c r="I250" s="44"/>
      <c r="J250" s="19"/>
      <c r="K250" s="19"/>
      <c r="L250" s="20"/>
      <c r="M250" s="127"/>
      <c r="N250" s="128"/>
      <c r="O250" s="26"/>
      <c r="P250" s="26"/>
      <c r="Q250" s="26"/>
      <c r="R250" s="26"/>
      <c r="S250" s="26"/>
      <c r="T250" s="27"/>
      <c r="U250" s="17"/>
      <c r="V250" s="17"/>
      <c r="W250" s="17"/>
      <c r="X250" s="17"/>
      <c r="Y250" s="17"/>
      <c r="Z250" s="17"/>
      <c r="AA250" s="17"/>
      <c r="AB250" s="17"/>
      <c r="AC250" s="17"/>
      <c r="AD250" s="17"/>
      <c r="AE250" s="17"/>
      <c r="AT250" s="8" t="s">
        <v>69</v>
      </c>
      <c r="AU250" s="8" t="s">
        <v>70</v>
      </c>
    </row>
    <row r="251" spans="1:65" s="2" customFormat="1" ht="24" customHeight="1" x14ac:dyDescent="0.2">
      <c r="A251" s="17"/>
      <c r="B251" s="18"/>
      <c r="C251" s="133" t="s">
        <v>490</v>
      </c>
      <c r="D251" s="133" t="s">
        <v>113</v>
      </c>
      <c r="E251" s="134" t="s">
        <v>491</v>
      </c>
      <c r="F251" s="135" t="s">
        <v>492</v>
      </c>
      <c r="G251" s="136" t="s">
        <v>173</v>
      </c>
      <c r="H251" s="137">
        <v>20</v>
      </c>
      <c r="I251" s="138"/>
      <c r="J251" s="139">
        <f>ROUND(I251*H251,2)</f>
        <v>0</v>
      </c>
      <c r="K251" s="135" t="s">
        <v>11</v>
      </c>
      <c r="L251" s="20"/>
      <c r="M251" s="140" t="s">
        <v>11</v>
      </c>
      <c r="N251" s="141" t="s">
        <v>22</v>
      </c>
      <c r="O251" s="26"/>
      <c r="P251" s="121">
        <f>O251*H251</f>
        <v>0</v>
      </c>
      <c r="Q251" s="121">
        <v>0</v>
      </c>
      <c r="R251" s="121">
        <f>Q251*H251</f>
        <v>0</v>
      </c>
      <c r="S251" s="121">
        <v>0</v>
      </c>
      <c r="T251" s="122">
        <f>S251*H251</f>
        <v>0</v>
      </c>
      <c r="U251" s="17"/>
      <c r="V251" s="17"/>
      <c r="W251" s="17"/>
      <c r="X251" s="17"/>
      <c r="Y251" s="17"/>
      <c r="Z251" s="17"/>
      <c r="AA251" s="17"/>
      <c r="AB251" s="17"/>
      <c r="AC251" s="17"/>
      <c r="AD251" s="17"/>
      <c r="AE251" s="17"/>
      <c r="AR251" s="123" t="s">
        <v>82</v>
      </c>
      <c r="AT251" s="123" t="s">
        <v>113</v>
      </c>
      <c r="AU251" s="123" t="s">
        <v>70</v>
      </c>
      <c r="AY251" s="8" t="s">
        <v>65</v>
      </c>
      <c r="BE251" s="124">
        <f>IF(N251="základní",J251,0)</f>
        <v>0</v>
      </c>
      <c r="BF251" s="124">
        <f>IF(N251="snížená",J251,0)</f>
        <v>0</v>
      </c>
      <c r="BG251" s="124">
        <f>IF(N251="zákl. přenesená",J251,0)</f>
        <v>0</v>
      </c>
      <c r="BH251" s="124">
        <f>IF(N251="sníž. přenesená",J251,0)</f>
        <v>0</v>
      </c>
      <c r="BI251" s="124">
        <f>IF(N251="nulová",J251,0)</f>
        <v>0</v>
      </c>
      <c r="BJ251" s="8" t="s">
        <v>36</v>
      </c>
      <c r="BK251" s="124">
        <f>ROUND(I251*H251,2)</f>
        <v>0</v>
      </c>
      <c r="BL251" s="8" t="s">
        <v>82</v>
      </c>
      <c r="BM251" s="123" t="s">
        <v>493</v>
      </c>
    </row>
    <row r="252" spans="1:65" s="2" customFormat="1" ht="29.25" x14ac:dyDescent="0.2">
      <c r="A252" s="17"/>
      <c r="B252" s="18"/>
      <c r="C252" s="19"/>
      <c r="D252" s="125" t="s">
        <v>69</v>
      </c>
      <c r="E252" s="19"/>
      <c r="F252" s="126" t="s">
        <v>494</v>
      </c>
      <c r="G252" s="19"/>
      <c r="H252" s="19"/>
      <c r="I252" s="44"/>
      <c r="J252" s="19"/>
      <c r="K252" s="19"/>
      <c r="L252" s="20"/>
      <c r="M252" s="127"/>
      <c r="N252" s="128"/>
      <c r="O252" s="26"/>
      <c r="P252" s="26"/>
      <c r="Q252" s="26"/>
      <c r="R252" s="26"/>
      <c r="S252" s="26"/>
      <c r="T252" s="27"/>
      <c r="U252" s="17"/>
      <c r="V252" s="17"/>
      <c r="W252" s="17"/>
      <c r="X252" s="17"/>
      <c r="Y252" s="17"/>
      <c r="Z252" s="17"/>
      <c r="AA252" s="17"/>
      <c r="AB252" s="17"/>
      <c r="AC252" s="17"/>
      <c r="AD252" s="17"/>
      <c r="AE252" s="17"/>
      <c r="AT252" s="8" t="s">
        <v>69</v>
      </c>
      <c r="AU252" s="8" t="s">
        <v>70</v>
      </c>
    </row>
    <row r="253" spans="1:65" s="2" customFormat="1" ht="24" customHeight="1" x14ac:dyDescent="0.2">
      <c r="A253" s="17"/>
      <c r="B253" s="18"/>
      <c r="C253" s="133" t="s">
        <v>495</v>
      </c>
      <c r="D253" s="133" t="s">
        <v>113</v>
      </c>
      <c r="E253" s="134" t="s">
        <v>496</v>
      </c>
      <c r="F253" s="135" t="s">
        <v>497</v>
      </c>
      <c r="G253" s="136" t="s">
        <v>173</v>
      </c>
      <c r="H253" s="137">
        <v>1</v>
      </c>
      <c r="I253" s="138"/>
      <c r="J253" s="139">
        <f>ROUND(I253*H253,2)</f>
        <v>0</v>
      </c>
      <c r="K253" s="135" t="s">
        <v>11</v>
      </c>
      <c r="L253" s="20"/>
      <c r="M253" s="140" t="s">
        <v>11</v>
      </c>
      <c r="N253" s="141" t="s">
        <v>22</v>
      </c>
      <c r="O253" s="26"/>
      <c r="P253" s="121">
        <f>O253*H253</f>
        <v>0</v>
      </c>
      <c r="Q253" s="121">
        <v>0</v>
      </c>
      <c r="R253" s="121">
        <f>Q253*H253</f>
        <v>0</v>
      </c>
      <c r="S253" s="121">
        <v>0</v>
      </c>
      <c r="T253" s="122">
        <f>S253*H253</f>
        <v>0</v>
      </c>
      <c r="U253" s="17"/>
      <c r="V253" s="17"/>
      <c r="W253" s="17"/>
      <c r="X253" s="17"/>
      <c r="Y253" s="17"/>
      <c r="Z253" s="17"/>
      <c r="AA253" s="17"/>
      <c r="AB253" s="17"/>
      <c r="AC253" s="17"/>
      <c r="AD253" s="17"/>
      <c r="AE253" s="17"/>
      <c r="AR253" s="123" t="s">
        <v>82</v>
      </c>
      <c r="AT253" s="123" t="s">
        <v>113</v>
      </c>
      <c r="AU253" s="123" t="s">
        <v>70</v>
      </c>
      <c r="AY253" s="8" t="s">
        <v>65</v>
      </c>
      <c r="BE253" s="124">
        <f>IF(N253="základní",J253,0)</f>
        <v>0</v>
      </c>
      <c r="BF253" s="124">
        <f>IF(N253="snížená",J253,0)</f>
        <v>0</v>
      </c>
      <c r="BG253" s="124">
        <f>IF(N253="zákl. přenesená",J253,0)</f>
        <v>0</v>
      </c>
      <c r="BH253" s="124">
        <f>IF(N253="sníž. přenesená",J253,0)</f>
        <v>0</v>
      </c>
      <c r="BI253" s="124">
        <f>IF(N253="nulová",J253,0)</f>
        <v>0</v>
      </c>
      <c r="BJ253" s="8" t="s">
        <v>36</v>
      </c>
      <c r="BK253" s="124">
        <f>ROUND(I253*H253,2)</f>
        <v>0</v>
      </c>
      <c r="BL253" s="8" t="s">
        <v>82</v>
      </c>
      <c r="BM253" s="123" t="s">
        <v>498</v>
      </c>
    </row>
    <row r="254" spans="1:65" s="2" customFormat="1" ht="19.5" x14ac:dyDescent="0.2">
      <c r="A254" s="17"/>
      <c r="B254" s="18"/>
      <c r="C254" s="19"/>
      <c r="D254" s="125" t="s">
        <v>69</v>
      </c>
      <c r="E254" s="19"/>
      <c r="F254" s="126" t="s">
        <v>499</v>
      </c>
      <c r="G254" s="19"/>
      <c r="H254" s="19"/>
      <c r="I254" s="44"/>
      <c r="J254" s="19"/>
      <c r="K254" s="19"/>
      <c r="L254" s="20"/>
      <c r="M254" s="127"/>
      <c r="N254" s="128"/>
      <c r="O254" s="26"/>
      <c r="P254" s="26"/>
      <c r="Q254" s="26"/>
      <c r="R254" s="26"/>
      <c r="S254" s="26"/>
      <c r="T254" s="27"/>
      <c r="U254" s="17"/>
      <c r="V254" s="17"/>
      <c r="W254" s="17"/>
      <c r="X254" s="17"/>
      <c r="Y254" s="17"/>
      <c r="Z254" s="17"/>
      <c r="AA254" s="17"/>
      <c r="AB254" s="17"/>
      <c r="AC254" s="17"/>
      <c r="AD254" s="17"/>
      <c r="AE254" s="17"/>
      <c r="AT254" s="8" t="s">
        <v>69</v>
      </c>
      <c r="AU254" s="8" t="s">
        <v>70</v>
      </c>
    </row>
    <row r="255" spans="1:65" s="2" customFormat="1" ht="24" customHeight="1" x14ac:dyDescent="0.2">
      <c r="A255" s="17"/>
      <c r="B255" s="18"/>
      <c r="C255" s="133" t="s">
        <v>171</v>
      </c>
      <c r="D255" s="133" t="s">
        <v>113</v>
      </c>
      <c r="E255" s="134" t="s">
        <v>500</v>
      </c>
      <c r="F255" s="135" t="s">
        <v>501</v>
      </c>
      <c r="G255" s="136" t="s">
        <v>173</v>
      </c>
      <c r="H255" s="137">
        <v>17</v>
      </c>
      <c r="I255" s="138"/>
      <c r="J255" s="139">
        <f>ROUND(I255*H255,2)</f>
        <v>0</v>
      </c>
      <c r="K255" s="135" t="s">
        <v>11</v>
      </c>
      <c r="L255" s="20"/>
      <c r="M255" s="140" t="s">
        <v>11</v>
      </c>
      <c r="N255" s="141" t="s">
        <v>22</v>
      </c>
      <c r="O255" s="26"/>
      <c r="P255" s="121">
        <f>O255*H255</f>
        <v>0</v>
      </c>
      <c r="Q255" s="121">
        <v>0</v>
      </c>
      <c r="R255" s="121">
        <f>Q255*H255</f>
        <v>0</v>
      </c>
      <c r="S255" s="121">
        <v>0</v>
      </c>
      <c r="T255" s="122">
        <f>S255*H255</f>
        <v>0</v>
      </c>
      <c r="U255" s="17"/>
      <c r="V255" s="17"/>
      <c r="W255" s="17"/>
      <c r="X255" s="17"/>
      <c r="Y255" s="17"/>
      <c r="Z255" s="17"/>
      <c r="AA255" s="17"/>
      <c r="AB255" s="17"/>
      <c r="AC255" s="17"/>
      <c r="AD255" s="17"/>
      <c r="AE255" s="17"/>
      <c r="AR255" s="123" t="s">
        <v>82</v>
      </c>
      <c r="AT255" s="123" t="s">
        <v>113</v>
      </c>
      <c r="AU255" s="123" t="s">
        <v>70</v>
      </c>
      <c r="AY255" s="8" t="s">
        <v>65</v>
      </c>
      <c r="BE255" s="124">
        <f>IF(N255="základní",J255,0)</f>
        <v>0</v>
      </c>
      <c r="BF255" s="124">
        <f>IF(N255="snížená",J255,0)</f>
        <v>0</v>
      </c>
      <c r="BG255" s="124">
        <f>IF(N255="zákl. přenesená",J255,0)</f>
        <v>0</v>
      </c>
      <c r="BH255" s="124">
        <f>IF(N255="sníž. přenesená",J255,0)</f>
        <v>0</v>
      </c>
      <c r="BI255" s="124">
        <f>IF(N255="nulová",J255,0)</f>
        <v>0</v>
      </c>
      <c r="BJ255" s="8" t="s">
        <v>36</v>
      </c>
      <c r="BK255" s="124">
        <f>ROUND(I255*H255,2)</f>
        <v>0</v>
      </c>
      <c r="BL255" s="8" t="s">
        <v>82</v>
      </c>
      <c r="BM255" s="123" t="s">
        <v>502</v>
      </c>
    </row>
    <row r="256" spans="1:65" s="2" customFormat="1" ht="58.5" x14ac:dyDescent="0.2">
      <c r="A256" s="17"/>
      <c r="B256" s="18"/>
      <c r="C256" s="19"/>
      <c r="D256" s="125" t="s">
        <v>69</v>
      </c>
      <c r="E256" s="19"/>
      <c r="F256" s="126" t="s">
        <v>503</v>
      </c>
      <c r="G256" s="19"/>
      <c r="H256" s="19"/>
      <c r="I256" s="44"/>
      <c r="J256" s="19"/>
      <c r="K256" s="19"/>
      <c r="L256" s="20"/>
      <c r="M256" s="127"/>
      <c r="N256" s="128"/>
      <c r="O256" s="26"/>
      <c r="P256" s="26"/>
      <c r="Q256" s="26"/>
      <c r="R256" s="26"/>
      <c r="S256" s="26"/>
      <c r="T256" s="27"/>
      <c r="U256" s="17"/>
      <c r="V256" s="17"/>
      <c r="W256" s="17"/>
      <c r="X256" s="17"/>
      <c r="Y256" s="17"/>
      <c r="Z256" s="17"/>
      <c r="AA256" s="17"/>
      <c r="AB256" s="17"/>
      <c r="AC256" s="17"/>
      <c r="AD256" s="17"/>
      <c r="AE256" s="17"/>
      <c r="AT256" s="8" t="s">
        <v>69</v>
      </c>
      <c r="AU256" s="8" t="s">
        <v>70</v>
      </c>
    </row>
    <row r="257" spans="1:65" s="2" customFormat="1" ht="24" customHeight="1" x14ac:dyDescent="0.2">
      <c r="A257" s="17"/>
      <c r="B257" s="18"/>
      <c r="C257" s="133" t="s">
        <v>172</v>
      </c>
      <c r="D257" s="133" t="s">
        <v>113</v>
      </c>
      <c r="E257" s="134" t="s">
        <v>504</v>
      </c>
      <c r="F257" s="135" t="s">
        <v>505</v>
      </c>
      <c r="G257" s="136" t="s">
        <v>173</v>
      </c>
      <c r="H257" s="137">
        <v>1</v>
      </c>
      <c r="I257" s="138"/>
      <c r="J257" s="139">
        <f>ROUND(I257*H257,2)</f>
        <v>0</v>
      </c>
      <c r="K257" s="135" t="s">
        <v>11</v>
      </c>
      <c r="L257" s="20"/>
      <c r="M257" s="140" t="s">
        <v>11</v>
      </c>
      <c r="N257" s="141" t="s">
        <v>22</v>
      </c>
      <c r="O257" s="26"/>
      <c r="P257" s="121">
        <f>O257*H257</f>
        <v>0</v>
      </c>
      <c r="Q257" s="121">
        <v>0</v>
      </c>
      <c r="R257" s="121">
        <f>Q257*H257</f>
        <v>0</v>
      </c>
      <c r="S257" s="121">
        <v>0</v>
      </c>
      <c r="T257" s="122">
        <f>S257*H257</f>
        <v>0</v>
      </c>
      <c r="U257" s="17"/>
      <c r="V257" s="17"/>
      <c r="W257" s="17"/>
      <c r="X257" s="17"/>
      <c r="Y257" s="17"/>
      <c r="Z257" s="17"/>
      <c r="AA257" s="17"/>
      <c r="AB257" s="17"/>
      <c r="AC257" s="17"/>
      <c r="AD257" s="17"/>
      <c r="AE257" s="17"/>
      <c r="AR257" s="123" t="s">
        <v>82</v>
      </c>
      <c r="AT257" s="123" t="s">
        <v>113</v>
      </c>
      <c r="AU257" s="123" t="s">
        <v>70</v>
      </c>
      <c r="AY257" s="8" t="s">
        <v>65</v>
      </c>
      <c r="BE257" s="124">
        <f>IF(N257="základní",J257,0)</f>
        <v>0</v>
      </c>
      <c r="BF257" s="124">
        <f>IF(N257="snížená",J257,0)</f>
        <v>0</v>
      </c>
      <c r="BG257" s="124">
        <f>IF(N257="zákl. přenesená",J257,0)</f>
        <v>0</v>
      </c>
      <c r="BH257" s="124">
        <f>IF(N257="sníž. přenesená",J257,0)</f>
        <v>0</v>
      </c>
      <c r="BI257" s="124">
        <f>IF(N257="nulová",J257,0)</f>
        <v>0</v>
      </c>
      <c r="BJ257" s="8" t="s">
        <v>36</v>
      </c>
      <c r="BK257" s="124">
        <f>ROUND(I257*H257,2)</f>
        <v>0</v>
      </c>
      <c r="BL257" s="8" t="s">
        <v>82</v>
      </c>
      <c r="BM257" s="123" t="s">
        <v>506</v>
      </c>
    </row>
    <row r="258" spans="1:65" s="2" customFormat="1" ht="58.5" x14ac:dyDescent="0.2">
      <c r="A258" s="17"/>
      <c r="B258" s="18"/>
      <c r="C258" s="19"/>
      <c r="D258" s="125" t="s">
        <v>69</v>
      </c>
      <c r="E258" s="19"/>
      <c r="F258" s="126" t="s">
        <v>507</v>
      </c>
      <c r="G258" s="19"/>
      <c r="H258" s="19"/>
      <c r="I258" s="44"/>
      <c r="J258" s="19"/>
      <c r="K258" s="19"/>
      <c r="L258" s="20"/>
      <c r="M258" s="127"/>
      <c r="N258" s="128"/>
      <c r="O258" s="26"/>
      <c r="P258" s="26"/>
      <c r="Q258" s="26"/>
      <c r="R258" s="26"/>
      <c r="S258" s="26"/>
      <c r="T258" s="27"/>
      <c r="U258" s="17"/>
      <c r="V258" s="17"/>
      <c r="W258" s="17"/>
      <c r="X258" s="17"/>
      <c r="Y258" s="17"/>
      <c r="Z258" s="17"/>
      <c r="AA258" s="17"/>
      <c r="AB258" s="17"/>
      <c r="AC258" s="17"/>
      <c r="AD258" s="17"/>
      <c r="AE258" s="17"/>
      <c r="AT258" s="8" t="s">
        <v>69</v>
      </c>
      <c r="AU258" s="8" t="s">
        <v>70</v>
      </c>
    </row>
    <row r="259" spans="1:65" s="2" customFormat="1" ht="16.5" customHeight="1" x14ac:dyDescent="0.2">
      <c r="A259" s="17"/>
      <c r="B259" s="18"/>
      <c r="C259" s="133" t="s">
        <v>508</v>
      </c>
      <c r="D259" s="133" t="s">
        <v>113</v>
      </c>
      <c r="E259" s="134" t="s">
        <v>509</v>
      </c>
      <c r="F259" s="135" t="s">
        <v>510</v>
      </c>
      <c r="G259" s="136" t="s">
        <v>173</v>
      </c>
      <c r="H259" s="137">
        <v>6</v>
      </c>
      <c r="I259" s="138"/>
      <c r="J259" s="139">
        <f>ROUND(I259*H259,2)</f>
        <v>0</v>
      </c>
      <c r="K259" s="135" t="s">
        <v>11</v>
      </c>
      <c r="L259" s="20"/>
      <c r="M259" s="140" t="s">
        <v>11</v>
      </c>
      <c r="N259" s="141" t="s">
        <v>22</v>
      </c>
      <c r="O259" s="26"/>
      <c r="P259" s="121">
        <f>O259*H259</f>
        <v>0</v>
      </c>
      <c r="Q259" s="121">
        <v>0</v>
      </c>
      <c r="R259" s="121">
        <f>Q259*H259</f>
        <v>0</v>
      </c>
      <c r="S259" s="121">
        <v>0</v>
      </c>
      <c r="T259" s="122">
        <f>S259*H259</f>
        <v>0</v>
      </c>
      <c r="U259" s="17"/>
      <c r="V259" s="17"/>
      <c r="W259" s="17"/>
      <c r="X259" s="17"/>
      <c r="Y259" s="17"/>
      <c r="Z259" s="17"/>
      <c r="AA259" s="17"/>
      <c r="AB259" s="17"/>
      <c r="AC259" s="17"/>
      <c r="AD259" s="17"/>
      <c r="AE259" s="17"/>
      <c r="AR259" s="123" t="s">
        <v>82</v>
      </c>
      <c r="AT259" s="123" t="s">
        <v>113</v>
      </c>
      <c r="AU259" s="123" t="s">
        <v>70</v>
      </c>
      <c r="AY259" s="8" t="s">
        <v>65</v>
      </c>
      <c r="BE259" s="124">
        <f>IF(N259="základní",J259,0)</f>
        <v>0</v>
      </c>
      <c r="BF259" s="124">
        <f>IF(N259="snížená",J259,0)</f>
        <v>0</v>
      </c>
      <c r="BG259" s="124">
        <f>IF(N259="zákl. přenesená",J259,0)</f>
        <v>0</v>
      </c>
      <c r="BH259" s="124">
        <f>IF(N259="sníž. přenesená",J259,0)</f>
        <v>0</v>
      </c>
      <c r="BI259" s="124">
        <f>IF(N259="nulová",J259,0)</f>
        <v>0</v>
      </c>
      <c r="BJ259" s="8" t="s">
        <v>36</v>
      </c>
      <c r="BK259" s="124">
        <f>ROUND(I259*H259,2)</f>
        <v>0</v>
      </c>
      <c r="BL259" s="8" t="s">
        <v>82</v>
      </c>
      <c r="BM259" s="123" t="s">
        <v>511</v>
      </c>
    </row>
    <row r="260" spans="1:65" s="2" customFormat="1" ht="19.5" x14ac:dyDescent="0.2">
      <c r="A260" s="17"/>
      <c r="B260" s="18"/>
      <c r="C260" s="19"/>
      <c r="D260" s="125" t="s">
        <v>69</v>
      </c>
      <c r="E260" s="19"/>
      <c r="F260" s="126" t="s">
        <v>512</v>
      </c>
      <c r="G260" s="19"/>
      <c r="H260" s="19"/>
      <c r="I260" s="44"/>
      <c r="J260" s="19"/>
      <c r="K260" s="19"/>
      <c r="L260" s="20"/>
      <c r="M260" s="127"/>
      <c r="N260" s="128"/>
      <c r="O260" s="26"/>
      <c r="P260" s="26"/>
      <c r="Q260" s="26"/>
      <c r="R260" s="26"/>
      <c r="S260" s="26"/>
      <c r="T260" s="27"/>
      <c r="U260" s="17"/>
      <c r="V260" s="17"/>
      <c r="W260" s="17"/>
      <c r="X260" s="17"/>
      <c r="Y260" s="17"/>
      <c r="Z260" s="17"/>
      <c r="AA260" s="17"/>
      <c r="AB260" s="17"/>
      <c r="AC260" s="17"/>
      <c r="AD260" s="17"/>
      <c r="AE260" s="17"/>
      <c r="AT260" s="8" t="s">
        <v>69</v>
      </c>
      <c r="AU260" s="8" t="s">
        <v>70</v>
      </c>
    </row>
    <row r="261" spans="1:65" s="2" customFormat="1" ht="24" customHeight="1" x14ac:dyDescent="0.2">
      <c r="A261" s="17"/>
      <c r="B261" s="18"/>
      <c r="C261" s="133" t="s">
        <v>174</v>
      </c>
      <c r="D261" s="133" t="s">
        <v>113</v>
      </c>
      <c r="E261" s="134" t="s">
        <v>513</v>
      </c>
      <c r="F261" s="135" t="s">
        <v>514</v>
      </c>
      <c r="G261" s="136" t="s">
        <v>173</v>
      </c>
      <c r="H261" s="137">
        <v>3</v>
      </c>
      <c r="I261" s="138"/>
      <c r="J261" s="139">
        <f>ROUND(I261*H261,2)</f>
        <v>0</v>
      </c>
      <c r="K261" s="135" t="s">
        <v>11</v>
      </c>
      <c r="L261" s="20"/>
      <c r="M261" s="140" t="s">
        <v>11</v>
      </c>
      <c r="N261" s="141" t="s">
        <v>22</v>
      </c>
      <c r="O261" s="26"/>
      <c r="P261" s="121">
        <f>O261*H261</f>
        <v>0</v>
      </c>
      <c r="Q261" s="121">
        <v>0</v>
      </c>
      <c r="R261" s="121">
        <f>Q261*H261</f>
        <v>0</v>
      </c>
      <c r="S261" s="121">
        <v>0</v>
      </c>
      <c r="T261" s="122">
        <f>S261*H261</f>
        <v>0</v>
      </c>
      <c r="U261" s="17"/>
      <c r="V261" s="17"/>
      <c r="W261" s="17"/>
      <c r="X261" s="17"/>
      <c r="Y261" s="17"/>
      <c r="Z261" s="17"/>
      <c r="AA261" s="17"/>
      <c r="AB261" s="17"/>
      <c r="AC261" s="17"/>
      <c r="AD261" s="17"/>
      <c r="AE261" s="17"/>
      <c r="AR261" s="123" t="s">
        <v>82</v>
      </c>
      <c r="AT261" s="123" t="s">
        <v>113</v>
      </c>
      <c r="AU261" s="123" t="s">
        <v>70</v>
      </c>
      <c r="AY261" s="8" t="s">
        <v>65</v>
      </c>
      <c r="BE261" s="124">
        <f>IF(N261="základní",J261,0)</f>
        <v>0</v>
      </c>
      <c r="BF261" s="124">
        <f>IF(N261="snížená",J261,0)</f>
        <v>0</v>
      </c>
      <c r="BG261" s="124">
        <f>IF(N261="zákl. přenesená",J261,0)</f>
        <v>0</v>
      </c>
      <c r="BH261" s="124">
        <f>IF(N261="sníž. přenesená",J261,0)</f>
        <v>0</v>
      </c>
      <c r="BI261" s="124">
        <f>IF(N261="nulová",J261,0)</f>
        <v>0</v>
      </c>
      <c r="BJ261" s="8" t="s">
        <v>36</v>
      </c>
      <c r="BK261" s="124">
        <f>ROUND(I261*H261,2)</f>
        <v>0</v>
      </c>
      <c r="BL261" s="8" t="s">
        <v>82</v>
      </c>
      <c r="BM261" s="123" t="s">
        <v>515</v>
      </c>
    </row>
    <row r="262" spans="1:65" s="2" customFormat="1" ht="58.5" x14ac:dyDescent="0.2">
      <c r="A262" s="17"/>
      <c r="B262" s="18"/>
      <c r="C262" s="19"/>
      <c r="D262" s="125" t="s">
        <v>69</v>
      </c>
      <c r="E262" s="19"/>
      <c r="F262" s="126" t="s">
        <v>516</v>
      </c>
      <c r="G262" s="19"/>
      <c r="H262" s="19"/>
      <c r="I262" s="44"/>
      <c r="J262" s="19"/>
      <c r="K262" s="19"/>
      <c r="L262" s="20"/>
      <c r="M262" s="127"/>
      <c r="N262" s="128"/>
      <c r="O262" s="26"/>
      <c r="P262" s="26"/>
      <c r="Q262" s="26"/>
      <c r="R262" s="26"/>
      <c r="S262" s="26"/>
      <c r="T262" s="27"/>
      <c r="U262" s="17"/>
      <c r="V262" s="17"/>
      <c r="W262" s="17"/>
      <c r="X262" s="17"/>
      <c r="Y262" s="17"/>
      <c r="Z262" s="17"/>
      <c r="AA262" s="17"/>
      <c r="AB262" s="17"/>
      <c r="AC262" s="17"/>
      <c r="AD262" s="17"/>
      <c r="AE262" s="17"/>
      <c r="AT262" s="8" t="s">
        <v>69</v>
      </c>
      <c r="AU262" s="8" t="s">
        <v>70</v>
      </c>
    </row>
    <row r="263" spans="1:65" s="7" customFormat="1" ht="20.85" customHeight="1" x14ac:dyDescent="0.2">
      <c r="B263" s="105"/>
      <c r="C263" s="106"/>
      <c r="D263" s="107" t="s">
        <v>34</v>
      </c>
      <c r="E263" s="119" t="s">
        <v>517</v>
      </c>
      <c r="F263" s="119" t="s">
        <v>518</v>
      </c>
      <c r="G263" s="106"/>
      <c r="H263" s="106"/>
      <c r="I263" s="109"/>
      <c r="J263" s="120">
        <f>BK263</f>
        <v>0</v>
      </c>
      <c r="K263" s="106"/>
      <c r="L263" s="111"/>
      <c r="M263" s="112"/>
      <c r="N263" s="113"/>
      <c r="O263" s="113"/>
      <c r="P263" s="114">
        <f>SUM(P264:P299)</f>
        <v>0</v>
      </c>
      <c r="Q263" s="113"/>
      <c r="R263" s="114">
        <f>SUM(R264:R299)</f>
        <v>0</v>
      </c>
      <c r="S263" s="113"/>
      <c r="T263" s="115">
        <f>SUM(T264:T299)</f>
        <v>0</v>
      </c>
      <c r="AR263" s="116" t="s">
        <v>36</v>
      </c>
      <c r="AT263" s="117" t="s">
        <v>34</v>
      </c>
      <c r="AU263" s="117" t="s">
        <v>37</v>
      </c>
      <c r="AY263" s="116" t="s">
        <v>65</v>
      </c>
      <c r="BK263" s="118">
        <f>SUM(BK264:BK299)</f>
        <v>0</v>
      </c>
    </row>
    <row r="264" spans="1:65" s="2" customFormat="1" ht="36" customHeight="1" x14ac:dyDescent="0.2">
      <c r="A264" s="17"/>
      <c r="B264" s="18"/>
      <c r="C264" s="133" t="s">
        <v>519</v>
      </c>
      <c r="D264" s="133" t="s">
        <v>113</v>
      </c>
      <c r="E264" s="134" t="s">
        <v>520</v>
      </c>
      <c r="F264" s="135" t="s">
        <v>521</v>
      </c>
      <c r="G264" s="136" t="s">
        <v>123</v>
      </c>
      <c r="H264" s="137">
        <v>15</v>
      </c>
      <c r="I264" s="138"/>
      <c r="J264" s="139">
        <f>ROUND(I264*H264,2)</f>
        <v>0</v>
      </c>
      <c r="K264" s="135" t="s">
        <v>11</v>
      </c>
      <c r="L264" s="20"/>
      <c r="M264" s="140" t="s">
        <v>11</v>
      </c>
      <c r="N264" s="141" t="s">
        <v>22</v>
      </c>
      <c r="O264" s="26"/>
      <c r="P264" s="121">
        <f>O264*H264</f>
        <v>0</v>
      </c>
      <c r="Q264" s="121">
        <v>0</v>
      </c>
      <c r="R264" s="121">
        <f>Q264*H264</f>
        <v>0</v>
      </c>
      <c r="S264" s="121">
        <v>0</v>
      </c>
      <c r="T264" s="122">
        <f>S264*H264</f>
        <v>0</v>
      </c>
      <c r="U264" s="17"/>
      <c r="V264" s="17"/>
      <c r="W264" s="17"/>
      <c r="X264" s="17"/>
      <c r="Y264" s="17"/>
      <c r="Z264" s="17"/>
      <c r="AA264" s="17"/>
      <c r="AB264" s="17"/>
      <c r="AC264" s="17"/>
      <c r="AD264" s="17"/>
      <c r="AE264" s="17"/>
      <c r="AR264" s="123" t="s">
        <v>82</v>
      </c>
      <c r="AT264" s="123" t="s">
        <v>113</v>
      </c>
      <c r="AU264" s="123" t="s">
        <v>70</v>
      </c>
      <c r="AY264" s="8" t="s">
        <v>65</v>
      </c>
      <c r="BE264" s="124">
        <f>IF(N264="základní",J264,0)</f>
        <v>0</v>
      </c>
      <c r="BF264" s="124">
        <f>IF(N264="snížená",J264,0)</f>
        <v>0</v>
      </c>
      <c r="BG264" s="124">
        <f>IF(N264="zákl. přenesená",J264,0)</f>
        <v>0</v>
      </c>
      <c r="BH264" s="124">
        <f>IF(N264="sníž. přenesená",J264,0)</f>
        <v>0</v>
      </c>
      <c r="BI264" s="124">
        <f>IF(N264="nulová",J264,0)</f>
        <v>0</v>
      </c>
      <c r="BJ264" s="8" t="s">
        <v>36</v>
      </c>
      <c r="BK264" s="124">
        <f>ROUND(I264*H264,2)</f>
        <v>0</v>
      </c>
      <c r="BL264" s="8" t="s">
        <v>82</v>
      </c>
      <c r="BM264" s="123" t="s">
        <v>522</v>
      </c>
    </row>
    <row r="265" spans="1:65" s="2" customFormat="1" ht="117" x14ac:dyDescent="0.2">
      <c r="A265" s="17"/>
      <c r="B265" s="18"/>
      <c r="C265" s="19"/>
      <c r="D265" s="125" t="s">
        <v>69</v>
      </c>
      <c r="E265" s="19"/>
      <c r="F265" s="126" t="s">
        <v>523</v>
      </c>
      <c r="G265" s="19"/>
      <c r="H265" s="19"/>
      <c r="I265" s="44"/>
      <c r="J265" s="19"/>
      <c r="K265" s="19"/>
      <c r="L265" s="20"/>
      <c r="M265" s="127"/>
      <c r="N265" s="128"/>
      <c r="O265" s="26"/>
      <c r="P265" s="26"/>
      <c r="Q265" s="26"/>
      <c r="R265" s="26"/>
      <c r="S265" s="26"/>
      <c r="T265" s="27"/>
      <c r="U265" s="17"/>
      <c r="V265" s="17"/>
      <c r="W265" s="17"/>
      <c r="X265" s="17"/>
      <c r="Y265" s="17"/>
      <c r="Z265" s="17"/>
      <c r="AA265" s="17"/>
      <c r="AB265" s="17"/>
      <c r="AC265" s="17"/>
      <c r="AD265" s="17"/>
      <c r="AE265" s="17"/>
      <c r="AT265" s="8" t="s">
        <v>69</v>
      </c>
      <c r="AU265" s="8" t="s">
        <v>70</v>
      </c>
    </row>
    <row r="266" spans="1:65" s="2" customFormat="1" ht="36" customHeight="1" x14ac:dyDescent="0.2">
      <c r="A266" s="17"/>
      <c r="B266" s="18"/>
      <c r="C266" s="133" t="s">
        <v>524</v>
      </c>
      <c r="D266" s="133" t="s">
        <v>113</v>
      </c>
      <c r="E266" s="134" t="s">
        <v>525</v>
      </c>
      <c r="F266" s="135" t="s">
        <v>526</v>
      </c>
      <c r="G266" s="136" t="s">
        <v>123</v>
      </c>
      <c r="H266" s="137">
        <v>16</v>
      </c>
      <c r="I266" s="138"/>
      <c r="J266" s="139">
        <f>ROUND(I266*H266,2)</f>
        <v>0</v>
      </c>
      <c r="K266" s="135" t="s">
        <v>11</v>
      </c>
      <c r="L266" s="20"/>
      <c r="M266" s="140" t="s">
        <v>11</v>
      </c>
      <c r="N266" s="141" t="s">
        <v>22</v>
      </c>
      <c r="O266" s="26"/>
      <c r="P266" s="121">
        <f>O266*H266</f>
        <v>0</v>
      </c>
      <c r="Q266" s="121">
        <v>0</v>
      </c>
      <c r="R266" s="121">
        <f>Q266*H266</f>
        <v>0</v>
      </c>
      <c r="S266" s="121">
        <v>0</v>
      </c>
      <c r="T266" s="122">
        <f>S266*H266</f>
        <v>0</v>
      </c>
      <c r="U266" s="17"/>
      <c r="V266" s="17"/>
      <c r="W266" s="17"/>
      <c r="X266" s="17"/>
      <c r="Y266" s="17"/>
      <c r="Z266" s="17"/>
      <c r="AA266" s="17"/>
      <c r="AB266" s="17"/>
      <c r="AC266" s="17"/>
      <c r="AD266" s="17"/>
      <c r="AE266" s="17"/>
      <c r="AR266" s="123" t="s">
        <v>82</v>
      </c>
      <c r="AT266" s="123" t="s">
        <v>113</v>
      </c>
      <c r="AU266" s="123" t="s">
        <v>70</v>
      </c>
      <c r="AY266" s="8" t="s">
        <v>65</v>
      </c>
      <c r="BE266" s="124">
        <f>IF(N266="základní",J266,0)</f>
        <v>0</v>
      </c>
      <c r="BF266" s="124">
        <f>IF(N266="snížená",J266,0)</f>
        <v>0</v>
      </c>
      <c r="BG266" s="124">
        <f>IF(N266="zákl. přenesená",J266,0)</f>
        <v>0</v>
      </c>
      <c r="BH266" s="124">
        <f>IF(N266="sníž. přenesená",J266,0)</f>
        <v>0</v>
      </c>
      <c r="BI266" s="124">
        <f>IF(N266="nulová",J266,0)</f>
        <v>0</v>
      </c>
      <c r="BJ266" s="8" t="s">
        <v>36</v>
      </c>
      <c r="BK266" s="124">
        <f>ROUND(I266*H266,2)</f>
        <v>0</v>
      </c>
      <c r="BL266" s="8" t="s">
        <v>82</v>
      </c>
      <c r="BM266" s="123" t="s">
        <v>527</v>
      </c>
    </row>
    <row r="267" spans="1:65" s="2" customFormat="1" ht="58.5" x14ac:dyDescent="0.2">
      <c r="A267" s="17"/>
      <c r="B267" s="18"/>
      <c r="C267" s="19"/>
      <c r="D267" s="125" t="s">
        <v>69</v>
      </c>
      <c r="E267" s="19"/>
      <c r="F267" s="126" t="s">
        <v>528</v>
      </c>
      <c r="G267" s="19"/>
      <c r="H267" s="19"/>
      <c r="I267" s="44"/>
      <c r="J267" s="19"/>
      <c r="K267" s="19"/>
      <c r="L267" s="20"/>
      <c r="M267" s="127"/>
      <c r="N267" s="128"/>
      <c r="O267" s="26"/>
      <c r="P267" s="26"/>
      <c r="Q267" s="26"/>
      <c r="R267" s="26"/>
      <c r="S267" s="26"/>
      <c r="T267" s="27"/>
      <c r="U267" s="17"/>
      <c r="V267" s="17"/>
      <c r="W267" s="17"/>
      <c r="X267" s="17"/>
      <c r="Y267" s="17"/>
      <c r="Z267" s="17"/>
      <c r="AA267" s="17"/>
      <c r="AB267" s="17"/>
      <c r="AC267" s="17"/>
      <c r="AD267" s="17"/>
      <c r="AE267" s="17"/>
      <c r="AT267" s="8" t="s">
        <v>69</v>
      </c>
      <c r="AU267" s="8" t="s">
        <v>70</v>
      </c>
    </row>
    <row r="268" spans="1:65" s="2" customFormat="1" ht="36" customHeight="1" x14ac:dyDescent="0.2">
      <c r="A268" s="17"/>
      <c r="B268" s="18"/>
      <c r="C268" s="133" t="s">
        <v>175</v>
      </c>
      <c r="D268" s="133" t="s">
        <v>113</v>
      </c>
      <c r="E268" s="134" t="s">
        <v>529</v>
      </c>
      <c r="F268" s="135" t="s">
        <v>530</v>
      </c>
      <c r="G268" s="136" t="s">
        <v>123</v>
      </c>
      <c r="H268" s="137">
        <v>93</v>
      </c>
      <c r="I268" s="138"/>
      <c r="J268" s="139">
        <f>ROUND(I268*H268,2)</f>
        <v>0</v>
      </c>
      <c r="K268" s="135" t="s">
        <v>11</v>
      </c>
      <c r="L268" s="20"/>
      <c r="M268" s="140" t="s">
        <v>11</v>
      </c>
      <c r="N268" s="141" t="s">
        <v>22</v>
      </c>
      <c r="O268" s="26"/>
      <c r="P268" s="121">
        <f>O268*H268</f>
        <v>0</v>
      </c>
      <c r="Q268" s="121">
        <v>0</v>
      </c>
      <c r="R268" s="121">
        <f>Q268*H268</f>
        <v>0</v>
      </c>
      <c r="S268" s="121">
        <v>0</v>
      </c>
      <c r="T268" s="122">
        <f>S268*H268</f>
        <v>0</v>
      </c>
      <c r="U268" s="17"/>
      <c r="V268" s="17"/>
      <c r="W268" s="17"/>
      <c r="X268" s="17"/>
      <c r="Y268" s="17"/>
      <c r="Z268" s="17"/>
      <c r="AA268" s="17"/>
      <c r="AB268" s="17"/>
      <c r="AC268" s="17"/>
      <c r="AD268" s="17"/>
      <c r="AE268" s="17"/>
      <c r="AR268" s="123" t="s">
        <v>82</v>
      </c>
      <c r="AT268" s="123" t="s">
        <v>113</v>
      </c>
      <c r="AU268" s="123" t="s">
        <v>70</v>
      </c>
      <c r="AY268" s="8" t="s">
        <v>65</v>
      </c>
      <c r="BE268" s="124">
        <f>IF(N268="základní",J268,0)</f>
        <v>0</v>
      </c>
      <c r="BF268" s="124">
        <f>IF(N268="snížená",J268,0)</f>
        <v>0</v>
      </c>
      <c r="BG268" s="124">
        <f>IF(N268="zákl. přenesená",J268,0)</f>
        <v>0</v>
      </c>
      <c r="BH268" s="124">
        <f>IF(N268="sníž. přenesená",J268,0)</f>
        <v>0</v>
      </c>
      <c r="BI268" s="124">
        <f>IF(N268="nulová",J268,0)</f>
        <v>0</v>
      </c>
      <c r="BJ268" s="8" t="s">
        <v>36</v>
      </c>
      <c r="BK268" s="124">
        <f>ROUND(I268*H268,2)</f>
        <v>0</v>
      </c>
      <c r="BL268" s="8" t="s">
        <v>82</v>
      </c>
      <c r="BM268" s="123" t="s">
        <v>531</v>
      </c>
    </row>
    <row r="269" spans="1:65" s="2" customFormat="1" ht="58.5" x14ac:dyDescent="0.2">
      <c r="A269" s="17"/>
      <c r="B269" s="18"/>
      <c r="C269" s="19"/>
      <c r="D269" s="125" t="s">
        <v>69</v>
      </c>
      <c r="E269" s="19"/>
      <c r="F269" s="126" t="s">
        <v>528</v>
      </c>
      <c r="G269" s="19"/>
      <c r="H269" s="19"/>
      <c r="I269" s="44"/>
      <c r="J269" s="19"/>
      <c r="K269" s="19"/>
      <c r="L269" s="20"/>
      <c r="M269" s="127"/>
      <c r="N269" s="128"/>
      <c r="O269" s="26"/>
      <c r="P269" s="26"/>
      <c r="Q269" s="26"/>
      <c r="R269" s="26"/>
      <c r="S269" s="26"/>
      <c r="T269" s="27"/>
      <c r="U269" s="17"/>
      <c r="V269" s="17"/>
      <c r="W269" s="17"/>
      <c r="X269" s="17"/>
      <c r="Y269" s="17"/>
      <c r="Z269" s="17"/>
      <c r="AA269" s="17"/>
      <c r="AB269" s="17"/>
      <c r="AC269" s="17"/>
      <c r="AD269" s="17"/>
      <c r="AE269" s="17"/>
      <c r="AT269" s="8" t="s">
        <v>69</v>
      </c>
      <c r="AU269" s="8" t="s">
        <v>70</v>
      </c>
    </row>
    <row r="270" spans="1:65" s="2" customFormat="1" ht="36" customHeight="1" x14ac:dyDescent="0.2">
      <c r="A270" s="17"/>
      <c r="B270" s="18"/>
      <c r="C270" s="133" t="s">
        <v>146</v>
      </c>
      <c r="D270" s="133" t="s">
        <v>113</v>
      </c>
      <c r="E270" s="134" t="s">
        <v>532</v>
      </c>
      <c r="F270" s="135" t="s">
        <v>533</v>
      </c>
      <c r="G270" s="136" t="s">
        <v>123</v>
      </c>
      <c r="H270" s="137">
        <v>20</v>
      </c>
      <c r="I270" s="138"/>
      <c r="J270" s="139">
        <f>ROUND(I270*H270,2)</f>
        <v>0</v>
      </c>
      <c r="K270" s="135" t="s">
        <v>11</v>
      </c>
      <c r="L270" s="20"/>
      <c r="M270" s="140" t="s">
        <v>11</v>
      </c>
      <c r="N270" s="141" t="s">
        <v>22</v>
      </c>
      <c r="O270" s="26"/>
      <c r="P270" s="121">
        <f>O270*H270</f>
        <v>0</v>
      </c>
      <c r="Q270" s="121">
        <v>0</v>
      </c>
      <c r="R270" s="121">
        <f>Q270*H270</f>
        <v>0</v>
      </c>
      <c r="S270" s="121">
        <v>0</v>
      </c>
      <c r="T270" s="122">
        <f>S270*H270</f>
        <v>0</v>
      </c>
      <c r="U270" s="17"/>
      <c r="V270" s="17"/>
      <c r="W270" s="17"/>
      <c r="X270" s="17"/>
      <c r="Y270" s="17"/>
      <c r="Z270" s="17"/>
      <c r="AA270" s="17"/>
      <c r="AB270" s="17"/>
      <c r="AC270" s="17"/>
      <c r="AD270" s="17"/>
      <c r="AE270" s="17"/>
      <c r="AR270" s="123" t="s">
        <v>82</v>
      </c>
      <c r="AT270" s="123" t="s">
        <v>113</v>
      </c>
      <c r="AU270" s="123" t="s">
        <v>70</v>
      </c>
      <c r="AY270" s="8" t="s">
        <v>65</v>
      </c>
      <c r="BE270" s="124">
        <f>IF(N270="základní",J270,0)</f>
        <v>0</v>
      </c>
      <c r="BF270" s="124">
        <f>IF(N270="snížená",J270,0)</f>
        <v>0</v>
      </c>
      <c r="BG270" s="124">
        <f>IF(N270="zákl. přenesená",J270,0)</f>
        <v>0</v>
      </c>
      <c r="BH270" s="124">
        <f>IF(N270="sníž. přenesená",J270,0)</f>
        <v>0</v>
      </c>
      <c r="BI270" s="124">
        <f>IF(N270="nulová",J270,0)</f>
        <v>0</v>
      </c>
      <c r="BJ270" s="8" t="s">
        <v>36</v>
      </c>
      <c r="BK270" s="124">
        <f>ROUND(I270*H270,2)</f>
        <v>0</v>
      </c>
      <c r="BL270" s="8" t="s">
        <v>82</v>
      </c>
      <c r="BM270" s="123" t="s">
        <v>534</v>
      </c>
    </row>
    <row r="271" spans="1:65" s="2" customFormat="1" ht="48.75" x14ac:dyDescent="0.2">
      <c r="A271" s="17"/>
      <c r="B271" s="18"/>
      <c r="C271" s="19"/>
      <c r="D271" s="125" t="s">
        <v>69</v>
      </c>
      <c r="E271" s="19"/>
      <c r="F271" s="126" t="s">
        <v>535</v>
      </c>
      <c r="G271" s="19"/>
      <c r="H271" s="19"/>
      <c r="I271" s="44"/>
      <c r="J271" s="19"/>
      <c r="K271" s="19"/>
      <c r="L271" s="20"/>
      <c r="M271" s="127"/>
      <c r="N271" s="128"/>
      <c r="O271" s="26"/>
      <c r="P271" s="26"/>
      <c r="Q271" s="26"/>
      <c r="R271" s="26"/>
      <c r="S271" s="26"/>
      <c r="T271" s="27"/>
      <c r="U271" s="17"/>
      <c r="V271" s="17"/>
      <c r="W271" s="17"/>
      <c r="X271" s="17"/>
      <c r="Y271" s="17"/>
      <c r="Z271" s="17"/>
      <c r="AA271" s="17"/>
      <c r="AB271" s="17"/>
      <c r="AC271" s="17"/>
      <c r="AD271" s="17"/>
      <c r="AE271" s="17"/>
      <c r="AT271" s="8" t="s">
        <v>69</v>
      </c>
      <c r="AU271" s="8" t="s">
        <v>70</v>
      </c>
    </row>
    <row r="272" spans="1:65" s="2" customFormat="1" ht="36" customHeight="1" x14ac:dyDescent="0.2">
      <c r="A272" s="17"/>
      <c r="B272" s="18"/>
      <c r="C272" s="133" t="s">
        <v>159</v>
      </c>
      <c r="D272" s="133" t="s">
        <v>113</v>
      </c>
      <c r="E272" s="134" t="s">
        <v>536</v>
      </c>
      <c r="F272" s="135" t="s">
        <v>537</v>
      </c>
      <c r="G272" s="136" t="s">
        <v>123</v>
      </c>
      <c r="H272" s="137">
        <v>34</v>
      </c>
      <c r="I272" s="138"/>
      <c r="J272" s="139">
        <f>ROUND(I272*H272,2)</f>
        <v>0</v>
      </c>
      <c r="K272" s="135" t="s">
        <v>11</v>
      </c>
      <c r="L272" s="20"/>
      <c r="M272" s="140" t="s">
        <v>11</v>
      </c>
      <c r="N272" s="141" t="s">
        <v>22</v>
      </c>
      <c r="O272" s="26"/>
      <c r="P272" s="121">
        <f>O272*H272</f>
        <v>0</v>
      </c>
      <c r="Q272" s="121">
        <v>0</v>
      </c>
      <c r="R272" s="121">
        <f>Q272*H272</f>
        <v>0</v>
      </c>
      <c r="S272" s="121">
        <v>0</v>
      </c>
      <c r="T272" s="122">
        <f>S272*H272</f>
        <v>0</v>
      </c>
      <c r="U272" s="17"/>
      <c r="V272" s="17"/>
      <c r="W272" s="17"/>
      <c r="X272" s="17"/>
      <c r="Y272" s="17"/>
      <c r="Z272" s="17"/>
      <c r="AA272" s="17"/>
      <c r="AB272" s="17"/>
      <c r="AC272" s="17"/>
      <c r="AD272" s="17"/>
      <c r="AE272" s="17"/>
      <c r="AR272" s="123" t="s">
        <v>82</v>
      </c>
      <c r="AT272" s="123" t="s">
        <v>113</v>
      </c>
      <c r="AU272" s="123" t="s">
        <v>70</v>
      </c>
      <c r="AY272" s="8" t="s">
        <v>65</v>
      </c>
      <c r="BE272" s="124">
        <f>IF(N272="základní",J272,0)</f>
        <v>0</v>
      </c>
      <c r="BF272" s="124">
        <f>IF(N272="snížená",J272,0)</f>
        <v>0</v>
      </c>
      <c r="BG272" s="124">
        <f>IF(N272="zákl. přenesená",J272,0)</f>
        <v>0</v>
      </c>
      <c r="BH272" s="124">
        <f>IF(N272="sníž. přenesená",J272,0)</f>
        <v>0</v>
      </c>
      <c r="BI272" s="124">
        <f>IF(N272="nulová",J272,0)</f>
        <v>0</v>
      </c>
      <c r="BJ272" s="8" t="s">
        <v>36</v>
      </c>
      <c r="BK272" s="124">
        <f>ROUND(I272*H272,2)</f>
        <v>0</v>
      </c>
      <c r="BL272" s="8" t="s">
        <v>82</v>
      </c>
      <c r="BM272" s="123" t="s">
        <v>538</v>
      </c>
    </row>
    <row r="273" spans="1:65" s="2" customFormat="1" ht="48.75" x14ac:dyDescent="0.2">
      <c r="A273" s="17"/>
      <c r="B273" s="18"/>
      <c r="C273" s="19"/>
      <c r="D273" s="125" t="s">
        <v>69</v>
      </c>
      <c r="E273" s="19"/>
      <c r="F273" s="126" t="s">
        <v>535</v>
      </c>
      <c r="G273" s="19"/>
      <c r="H273" s="19"/>
      <c r="I273" s="44"/>
      <c r="J273" s="19"/>
      <c r="K273" s="19"/>
      <c r="L273" s="20"/>
      <c r="M273" s="127"/>
      <c r="N273" s="128"/>
      <c r="O273" s="26"/>
      <c r="P273" s="26"/>
      <c r="Q273" s="26"/>
      <c r="R273" s="26"/>
      <c r="S273" s="26"/>
      <c r="T273" s="27"/>
      <c r="U273" s="17"/>
      <c r="V273" s="17"/>
      <c r="W273" s="17"/>
      <c r="X273" s="17"/>
      <c r="Y273" s="17"/>
      <c r="Z273" s="17"/>
      <c r="AA273" s="17"/>
      <c r="AB273" s="17"/>
      <c r="AC273" s="17"/>
      <c r="AD273" s="17"/>
      <c r="AE273" s="17"/>
      <c r="AT273" s="8" t="s">
        <v>69</v>
      </c>
      <c r="AU273" s="8" t="s">
        <v>70</v>
      </c>
    </row>
    <row r="274" spans="1:65" s="2" customFormat="1" ht="48" customHeight="1" x14ac:dyDescent="0.2">
      <c r="A274" s="17"/>
      <c r="B274" s="18"/>
      <c r="C274" s="133" t="s">
        <v>160</v>
      </c>
      <c r="D274" s="133" t="s">
        <v>113</v>
      </c>
      <c r="E274" s="134" t="s">
        <v>539</v>
      </c>
      <c r="F274" s="135" t="s">
        <v>540</v>
      </c>
      <c r="G274" s="136" t="s">
        <v>123</v>
      </c>
      <c r="H274" s="137">
        <v>336</v>
      </c>
      <c r="I274" s="138"/>
      <c r="J274" s="139">
        <f>ROUND(I274*H274,2)</f>
        <v>0</v>
      </c>
      <c r="K274" s="135" t="s">
        <v>11</v>
      </c>
      <c r="L274" s="20"/>
      <c r="M274" s="140" t="s">
        <v>11</v>
      </c>
      <c r="N274" s="141" t="s">
        <v>22</v>
      </c>
      <c r="O274" s="26"/>
      <c r="P274" s="121">
        <f>O274*H274</f>
        <v>0</v>
      </c>
      <c r="Q274" s="121">
        <v>0</v>
      </c>
      <c r="R274" s="121">
        <f>Q274*H274</f>
        <v>0</v>
      </c>
      <c r="S274" s="121">
        <v>0</v>
      </c>
      <c r="T274" s="122">
        <f>S274*H274</f>
        <v>0</v>
      </c>
      <c r="U274" s="17"/>
      <c r="V274" s="17"/>
      <c r="W274" s="17"/>
      <c r="X274" s="17"/>
      <c r="Y274" s="17"/>
      <c r="Z274" s="17"/>
      <c r="AA274" s="17"/>
      <c r="AB274" s="17"/>
      <c r="AC274" s="17"/>
      <c r="AD274" s="17"/>
      <c r="AE274" s="17"/>
      <c r="AR274" s="123" t="s">
        <v>82</v>
      </c>
      <c r="AT274" s="123" t="s">
        <v>113</v>
      </c>
      <c r="AU274" s="123" t="s">
        <v>70</v>
      </c>
      <c r="AY274" s="8" t="s">
        <v>65</v>
      </c>
      <c r="BE274" s="124">
        <f>IF(N274="základní",J274,0)</f>
        <v>0</v>
      </c>
      <c r="BF274" s="124">
        <f>IF(N274="snížená",J274,0)</f>
        <v>0</v>
      </c>
      <c r="BG274" s="124">
        <f>IF(N274="zákl. přenesená",J274,0)</f>
        <v>0</v>
      </c>
      <c r="BH274" s="124">
        <f>IF(N274="sníž. přenesená",J274,0)</f>
        <v>0</v>
      </c>
      <c r="BI274" s="124">
        <f>IF(N274="nulová",J274,0)</f>
        <v>0</v>
      </c>
      <c r="BJ274" s="8" t="s">
        <v>36</v>
      </c>
      <c r="BK274" s="124">
        <f>ROUND(I274*H274,2)</f>
        <v>0</v>
      </c>
      <c r="BL274" s="8" t="s">
        <v>82</v>
      </c>
      <c r="BM274" s="123" t="s">
        <v>541</v>
      </c>
    </row>
    <row r="275" spans="1:65" s="2" customFormat="1" ht="58.5" x14ac:dyDescent="0.2">
      <c r="A275" s="17"/>
      <c r="B275" s="18"/>
      <c r="C275" s="19"/>
      <c r="D275" s="125" t="s">
        <v>69</v>
      </c>
      <c r="E275" s="19"/>
      <c r="F275" s="126" t="s">
        <v>542</v>
      </c>
      <c r="G275" s="19"/>
      <c r="H275" s="19"/>
      <c r="I275" s="44"/>
      <c r="J275" s="19"/>
      <c r="K275" s="19"/>
      <c r="L275" s="20"/>
      <c r="M275" s="127"/>
      <c r="N275" s="128"/>
      <c r="O275" s="26"/>
      <c r="P275" s="26"/>
      <c r="Q275" s="26"/>
      <c r="R275" s="26"/>
      <c r="S275" s="26"/>
      <c r="T275" s="27"/>
      <c r="U275" s="17"/>
      <c r="V275" s="17"/>
      <c r="W275" s="17"/>
      <c r="X275" s="17"/>
      <c r="Y275" s="17"/>
      <c r="Z275" s="17"/>
      <c r="AA275" s="17"/>
      <c r="AB275" s="17"/>
      <c r="AC275" s="17"/>
      <c r="AD275" s="17"/>
      <c r="AE275" s="17"/>
      <c r="AT275" s="8" t="s">
        <v>69</v>
      </c>
      <c r="AU275" s="8" t="s">
        <v>70</v>
      </c>
    </row>
    <row r="276" spans="1:65" s="2" customFormat="1" ht="48" customHeight="1" x14ac:dyDescent="0.2">
      <c r="A276" s="17"/>
      <c r="B276" s="18"/>
      <c r="C276" s="133" t="s">
        <v>132</v>
      </c>
      <c r="D276" s="133" t="s">
        <v>113</v>
      </c>
      <c r="E276" s="134" t="s">
        <v>543</v>
      </c>
      <c r="F276" s="135" t="s">
        <v>544</v>
      </c>
      <c r="G276" s="136" t="s">
        <v>123</v>
      </c>
      <c r="H276" s="137">
        <v>94</v>
      </c>
      <c r="I276" s="138"/>
      <c r="J276" s="139">
        <f>ROUND(I276*H276,2)</f>
        <v>0</v>
      </c>
      <c r="K276" s="135" t="s">
        <v>11</v>
      </c>
      <c r="L276" s="20"/>
      <c r="M276" s="140" t="s">
        <v>11</v>
      </c>
      <c r="N276" s="141" t="s">
        <v>22</v>
      </c>
      <c r="O276" s="26"/>
      <c r="P276" s="121">
        <f>O276*H276</f>
        <v>0</v>
      </c>
      <c r="Q276" s="121">
        <v>0</v>
      </c>
      <c r="R276" s="121">
        <f>Q276*H276</f>
        <v>0</v>
      </c>
      <c r="S276" s="121">
        <v>0</v>
      </c>
      <c r="T276" s="122">
        <f>S276*H276</f>
        <v>0</v>
      </c>
      <c r="U276" s="17"/>
      <c r="V276" s="17"/>
      <c r="W276" s="17"/>
      <c r="X276" s="17"/>
      <c r="Y276" s="17"/>
      <c r="Z276" s="17"/>
      <c r="AA276" s="17"/>
      <c r="AB276" s="17"/>
      <c r="AC276" s="17"/>
      <c r="AD276" s="17"/>
      <c r="AE276" s="17"/>
      <c r="AR276" s="123" t="s">
        <v>82</v>
      </c>
      <c r="AT276" s="123" t="s">
        <v>113</v>
      </c>
      <c r="AU276" s="123" t="s">
        <v>70</v>
      </c>
      <c r="AY276" s="8" t="s">
        <v>65</v>
      </c>
      <c r="BE276" s="124">
        <f>IF(N276="základní",J276,0)</f>
        <v>0</v>
      </c>
      <c r="BF276" s="124">
        <f>IF(N276="snížená",J276,0)</f>
        <v>0</v>
      </c>
      <c r="BG276" s="124">
        <f>IF(N276="zákl. přenesená",J276,0)</f>
        <v>0</v>
      </c>
      <c r="BH276" s="124">
        <f>IF(N276="sníž. přenesená",J276,0)</f>
        <v>0</v>
      </c>
      <c r="BI276" s="124">
        <f>IF(N276="nulová",J276,0)</f>
        <v>0</v>
      </c>
      <c r="BJ276" s="8" t="s">
        <v>36</v>
      </c>
      <c r="BK276" s="124">
        <f>ROUND(I276*H276,2)</f>
        <v>0</v>
      </c>
      <c r="BL276" s="8" t="s">
        <v>82</v>
      </c>
      <c r="BM276" s="123" t="s">
        <v>545</v>
      </c>
    </row>
    <row r="277" spans="1:65" s="2" customFormat="1" ht="58.5" x14ac:dyDescent="0.2">
      <c r="A277" s="17"/>
      <c r="B277" s="18"/>
      <c r="C277" s="19"/>
      <c r="D277" s="125" t="s">
        <v>69</v>
      </c>
      <c r="E277" s="19"/>
      <c r="F277" s="126" t="s">
        <v>542</v>
      </c>
      <c r="G277" s="19"/>
      <c r="H277" s="19"/>
      <c r="I277" s="44"/>
      <c r="J277" s="19"/>
      <c r="K277" s="19"/>
      <c r="L277" s="20"/>
      <c r="M277" s="127"/>
      <c r="N277" s="128"/>
      <c r="O277" s="26"/>
      <c r="P277" s="26"/>
      <c r="Q277" s="26"/>
      <c r="R277" s="26"/>
      <c r="S277" s="26"/>
      <c r="T277" s="27"/>
      <c r="U277" s="17"/>
      <c r="V277" s="17"/>
      <c r="W277" s="17"/>
      <c r="X277" s="17"/>
      <c r="Y277" s="17"/>
      <c r="Z277" s="17"/>
      <c r="AA277" s="17"/>
      <c r="AB277" s="17"/>
      <c r="AC277" s="17"/>
      <c r="AD277" s="17"/>
      <c r="AE277" s="17"/>
      <c r="AT277" s="8" t="s">
        <v>69</v>
      </c>
      <c r="AU277" s="8" t="s">
        <v>70</v>
      </c>
    </row>
    <row r="278" spans="1:65" s="2" customFormat="1" ht="48" customHeight="1" x14ac:dyDescent="0.2">
      <c r="A278" s="17"/>
      <c r="B278" s="18"/>
      <c r="C278" s="133" t="s">
        <v>546</v>
      </c>
      <c r="D278" s="133" t="s">
        <v>113</v>
      </c>
      <c r="E278" s="134" t="s">
        <v>547</v>
      </c>
      <c r="F278" s="135" t="s">
        <v>548</v>
      </c>
      <c r="G278" s="136" t="s">
        <v>123</v>
      </c>
      <c r="H278" s="137">
        <v>96</v>
      </c>
      <c r="I278" s="138"/>
      <c r="J278" s="139">
        <f>ROUND(I278*H278,2)</f>
        <v>0</v>
      </c>
      <c r="K278" s="135" t="s">
        <v>11</v>
      </c>
      <c r="L278" s="20"/>
      <c r="M278" s="140" t="s">
        <v>11</v>
      </c>
      <c r="N278" s="141" t="s">
        <v>22</v>
      </c>
      <c r="O278" s="26"/>
      <c r="P278" s="121">
        <f>O278*H278</f>
        <v>0</v>
      </c>
      <c r="Q278" s="121">
        <v>0</v>
      </c>
      <c r="R278" s="121">
        <f>Q278*H278</f>
        <v>0</v>
      </c>
      <c r="S278" s="121">
        <v>0</v>
      </c>
      <c r="T278" s="122">
        <f>S278*H278</f>
        <v>0</v>
      </c>
      <c r="U278" s="17"/>
      <c r="V278" s="17"/>
      <c r="W278" s="17"/>
      <c r="X278" s="17"/>
      <c r="Y278" s="17"/>
      <c r="Z278" s="17"/>
      <c r="AA278" s="17"/>
      <c r="AB278" s="17"/>
      <c r="AC278" s="17"/>
      <c r="AD278" s="17"/>
      <c r="AE278" s="17"/>
      <c r="AR278" s="123" t="s">
        <v>82</v>
      </c>
      <c r="AT278" s="123" t="s">
        <v>113</v>
      </c>
      <c r="AU278" s="123" t="s">
        <v>70</v>
      </c>
      <c r="AY278" s="8" t="s">
        <v>65</v>
      </c>
      <c r="BE278" s="124">
        <f>IF(N278="základní",J278,0)</f>
        <v>0</v>
      </c>
      <c r="BF278" s="124">
        <f>IF(N278="snížená",J278,0)</f>
        <v>0</v>
      </c>
      <c r="BG278" s="124">
        <f>IF(N278="zákl. přenesená",J278,0)</f>
        <v>0</v>
      </c>
      <c r="BH278" s="124">
        <f>IF(N278="sníž. přenesená",J278,0)</f>
        <v>0</v>
      </c>
      <c r="BI278" s="124">
        <f>IF(N278="nulová",J278,0)</f>
        <v>0</v>
      </c>
      <c r="BJ278" s="8" t="s">
        <v>36</v>
      </c>
      <c r="BK278" s="124">
        <f>ROUND(I278*H278,2)</f>
        <v>0</v>
      </c>
      <c r="BL278" s="8" t="s">
        <v>82</v>
      </c>
      <c r="BM278" s="123" t="s">
        <v>549</v>
      </c>
    </row>
    <row r="279" spans="1:65" s="2" customFormat="1" ht="58.5" x14ac:dyDescent="0.2">
      <c r="A279" s="17"/>
      <c r="B279" s="18"/>
      <c r="C279" s="19"/>
      <c r="D279" s="125" t="s">
        <v>69</v>
      </c>
      <c r="E279" s="19"/>
      <c r="F279" s="126" t="s">
        <v>542</v>
      </c>
      <c r="G279" s="19"/>
      <c r="H279" s="19"/>
      <c r="I279" s="44"/>
      <c r="J279" s="19"/>
      <c r="K279" s="19"/>
      <c r="L279" s="20"/>
      <c r="M279" s="127"/>
      <c r="N279" s="128"/>
      <c r="O279" s="26"/>
      <c r="P279" s="26"/>
      <c r="Q279" s="26"/>
      <c r="R279" s="26"/>
      <c r="S279" s="26"/>
      <c r="T279" s="27"/>
      <c r="U279" s="17"/>
      <c r="V279" s="17"/>
      <c r="W279" s="17"/>
      <c r="X279" s="17"/>
      <c r="Y279" s="17"/>
      <c r="Z279" s="17"/>
      <c r="AA279" s="17"/>
      <c r="AB279" s="17"/>
      <c r="AC279" s="17"/>
      <c r="AD279" s="17"/>
      <c r="AE279" s="17"/>
      <c r="AT279" s="8" t="s">
        <v>69</v>
      </c>
      <c r="AU279" s="8" t="s">
        <v>70</v>
      </c>
    </row>
    <row r="280" spans="1:65" s="2" customFormat="1" ht="48" customHeight="1" x14ac:dyDescent="0.2">
      <c r="A280" s="17"/>
      <c r="B280" s="18"/>
      <c r="C280" s="133" t="s">
        <v>550</v>
      </c>
      <c r="D280" s="133" t="s">
        <v>113</v>
      </c>
      <c r="E280" s="134" t="s">
        <v>551</v>
      </c>
      <c r="F280" s="135" t="s">
        <v>552</v>
      </c>
      <c r="G280" s="136" t="s">
        <v>123</v>
      </c>
      <c r="H280" s="137">
        <v>82</v>
      </c>
      <c r="I280" s="138"/>
      <c r="J280" s="139">
        <f>ROUND(I280*H280,2)</f>
        <v>0</v>
      </c>
      <c r="K280" s="135" t="s">
        <v>11</v>
      </c>
      <c r="L280" s="20"/>
      <c r="M280" s="140" t="s">
        <v>11</v>
      </c>
      <c r="N280" s="141" t="s">
        <v>22</v>
      </c>
      <c r="O280" s="26"/>
      <c r="P280" s="121">
        <f>O280*H280</f>
        <v>0</v>
      </c>
      <c r="Q280" s="121">
        <v>0</v>
      </c>
      <c r="R280" s="121">
        <f>Q280*H280</f>
        <v>0</v>
      </c>
      <c r="S280" s="121">
        <v>0</v>
      </c>
      <c r="T280" s="122">
        <f>S280*H280</f>
        <v>0</v>
      </c>
      <c r="U280" s="17"/>
      <c r="V280" s="17"/>
      <c r="W280" s="17"/>
      <c r="X280" s="17"/>
      <c r="Y280" s="17"/>
      <c r="Z280" s="17"/>
      <c r="AA280" s="17"/>
      <c r="AB280" s="17"/>
      <c r="AC280" s="17"/>
      <c r="AD280" s="17"/>
      <c r="AE280" s="17"/>
      <c r="AR280" s="123" t="s">
        <v>82</v>
      </c>
      <c r="AT280" s="123" t="s">
        <v>113</v>
      </c>
      <c r="AU280" s="123" t="s">
        <v>70</v>
      </c>
      <c r="AY280" s="8" t="s">
        <v>65</v>
      </c>
      <c r="BE280" s="124">
        <f>IF(N280="základní",J280,0)</f>
        <v>0</v>
      </c>
      <c r="BF280" s="124">
        <f>IF(N280="snížená",J280,0)</f>
        <v>0</v>
      </c>
      <c r="BG280" s="124">
        <f>IF(N280="zákl. přenesená",J280,0)</f>
        <v>0</v>
      </c>
      <c r="BH280" s="124">
        <f>IF(N280="sníž. přenesená",J280,0)</f>
        <v>0</v>
      </c>
      <c r="BI280" s="124">
        <f>IF(N280="nulová",J280,0)</f>
        <v>0</v>
      </c>
      <c r="BJ280" s="8" t="s">
        <v>36</v>
      </c>
      <c r="BK280" s="124">
        <f>ROUND(I280*H280,2)</f>
        <v>0</v>
      </c>
      <c r="BL280" s="8" t="s">
        <v>82</v>
      </c>
      <c r="BM280" s="123" t="s">
        <v>553</v>
      </c>
    </row>
    <row r="281" spans="1:65" s="2" customFormat="1" ht="58.5" x14ac:dyDescent="0.2">
      <c r="A281" s="17"/>
      <c r="B281" s="18"/>
      <c r="C281" s="19"/>
      <c r="D281" s="125" t="s">
        <v>69</v>
      </c>
      <c r="E281" s="19"/>
      <c r="F281" s="126" t="s">
        <v>542</v>
      </c>
      <c r="G281" s="19"/>
      <c r="H281" s="19"/>
      <c r="I281" s="44"/>
      <c r="J281" s="19"/>
      <c r="K281" s="19"/>
      <c r="L281" s="20"/>
      <c r="M281" s="127"/>
      <c r="N281" s="128"/>
      <c r="O281" s="26"/>
      <c r="P281" s="26"/>
      <c r="Q281" s="26"/>
      <c r="R281" s="26"/>
      <c r="S281" s="26"/>
      <c r="T281" s="27"/>
      <c r="U281" s="17"/>
      <c r="V281" s="17"/>
      <c r="W281" s="17"/>
      <c r="X281" s="17"/>
      <c r="Y281" s="17"/>
      <c r="Z281" s="17"/>
      <c r="AA281" s="17"/>
      <c r="AB281" s="17"/>
      <c r="AC281" s="17"/>
      <c r="AD281" s="17"/>
      <c r="AE281" s="17"/>
      <c r="AT281" s="8" t="s">
        <v>69</v>
      </c>
      <c r="AU281" s="8" t="s">
        <v>70</v>
      </c>
    </row>
    <row r="282" spans="1:65" s="2" customFormat="1" ht="48" customHeight="1" x14ac:dyDescent="0.2">
      <c r="A282" s="17"/>
      <c r="B282" s="18"/>
      <c r="C282" s="133" t="s">
        <v>133</v>
      </c>
      <c r="D282" s="133" t="s">
        <v>113</v>
      </c>
      <c r="E282" s="134" t="s">
        <v>554</v>
      </c>
      <c r="F282" s="135" t="s">
        <v>555</v>
      </c>
      <c r="G282" s="136" t="s">
        <v>123</v>
      </c>
      <c r="H282" s="137">
        <v>46</v>
      </c>
      <c r="I282" s="138"/>
      <c r="J282" s="139">
        <f>ROUND(I282*H282,2)</f>
        <v>0</v>
      </c>
      <c r="K282" s="135" t="s">
        <v>11</v>
      </c>
      <c r="L282" s="20"/>
      <c r="M282" s="140" t="s">
        <v>11</v>
      </c>
      <c r="N282" s="141" t="s">
        <v>22</v>
      </c>
      <c r="O282" s="26"/>
      <c r="P282" s="121">
        <f>O282*H282</f>
        <v>0</v>
      </c>
      <c r="Q282" s="121">
        <v>0</v>
      </c>
      <c r="R282" s="121">
        <f>Q282*H282</f>
        <v>0</v>
      </c>
      <c r="S282" s="121">
        <v>0</v>
      </c>
      <c r="T282" s="122">
        <f>S282*H282</f>
        <v>0</v>
      </c>
      <c r="U282" s="17"/>
      <c r="V282" s="17"/>
      <c r="W282" s="17"/>
      <c r="X282" s="17"/>
      <c r="Y282" s="17"/>
      <c r="Z282" s="17"/>
      <c r="AA282" s="17"/>
      <c r="AB282" s="17"/>
      <c r="AC282" s="17"/>
      <c r="AD282" s="17"/>
      <c r="AE282" s="17"/>
      <c r="AR282" s="123" t="s">
        <v>82</v>
      </c>
      <c r="AT282" s="123" t="s">
        <v>113</v>
      </c>
      <c r="AU282" s="123" t="s">
        <v>70</v>
      </c>
      <c r="AY282" s="8" t="s">
        <v>65</v>
      </c>
      <c r="BE282" s="124">
        <f>IF(N282="základní",J282,0)</f>
        <v>0</v>
      </c>
      <c r="BF282" s="124">
        <f>IF(N282="snížená",J282,0)</f>
        <v>0</v>
      </c>
      <c r="BG282" s="124">
        <f>IF(N282="zákl. přenesená",J282,0)</f>
        <v>0</v>
      </c>
      <c r="BH282" s="124">
        <f>IF(N282="sníž. přenesená",J282,0)</f>
        <v>0</v>
      </c>
      <c r="BI282" s="124">
        <f>IF(N282="nulová",J282,0)</f>
        <v>0</v>
      </c>
      <c r="BJ282" s="8" t="s">
        <v>36</v>
      </c>
      <c r="BK282" s="124">
        <f>ROUND(I282*H282,2)</f>
        <v>0</v>
      </c>
      <c r="BL282" s="8" t="s">
        <v>82</v>
      </c>
      <c r="BM282" s="123" t="s">
        <v>556</v>
      </c>
    </row>
    <row r="283" spans="1:65" s="2" customFormat="1" ht="58.5" x14ac:dyDescent="0.2">
      <c r="A283" s="17"/>
      <c r="B283" s="18"/>
      <c r="C283" s="19"/>
      <c r="D283" s="125" t="s">
        <v>69</v>
      </c>
      <c r="E283" s="19"/>
      <c r="F283" s="126" t="s">
        <v>542</v>
      </c>
      <c r="G283" s="19"/>
      <c r="H283" s="19"/>
      <c r="I283" s="44"/>
      <c r="J283" s="19"/>
      <c r="K283" s="19"/>
      <c r="L283" s="20"/>
      <c r="M283" s="127"/>
      <c r="N283" s="128"/>
      <c r="O283" s="26"/>
      <c r="P283" s="26"/>
      <c r="Q283" s="26"/>
      <c r="R283" s="26"/>
      <c r="S283" s="26"/>
      <c r="T283" s="27"/>
      <c r="U283" s="17"/>
      <c r="V283" s="17"/>
      <c r="W283" s="17"/>
      <c r="X283" s="17"/>
      <c r="Y283" s="17"/>
      <c r="Z283" s="17"/>
      <c r="AA283" s="17"/>
      <c r="AB283" s="17"/>
      <c r="AC283" s="17"/>
      <c r="AD283" s="17"/>
      <c r="AE283" s="17"/>
      <c r="AT283" s="8" t="s">
        <v>69</v>
      </c>
      <c r="AU283" s="8" t="s">
        <v>70</v>
      </c>
    </row>
    <row r="284" spans="1:65" s="2" customFormat="1" ht="24" customHeight="1" x14ac:dyDescent="0.2">
      <c r="A284" s="17"/>
      <c r="B284" s="18"/>
      <c r="C284" s="133" t="s">
        <v>134</v>
      </c>
      <c r="D284" s="133" t="s">
        <v>113</v>
      </c>
      <c r="E284" s="134" t="s">
        <v>557</v>
      </c>
      <c r="F284" s="135" t="s">
        <v>558</v>
      </c>
      <c r="G284" s="136" t="s">
        <v>173</v>
      </c>
      <c r="H284" s="137">
        <v>20</v>
      </c>
      <c r="I284" s="138"/>
      <c r="J284" s="139">
        <f>ROUND(I284*H284,2)</f>
        <v>0</v>
      </c>
      <c r="K284" s="135" t="s">
        <v>11</v>
      </c>
      <c r="L284" s="20"/>
      <c r="M284" s="140" t="s">
        <v>11</v>
      </c>
      <c r="N284" s="141" t="s">
        <v>22</v>
      </c>
      <c r="O284" s="26"/>
      <c r="P284" s="121">
        <f>O284*H284</f>
        <v>0</v>
      </c>
      <c r="Q284" s="121">
        <v>0</v>
      </c>
      <c r="R284" s="121">
        <f>Q284*H284</f>
        <v>0</v>
      </c>
      <c r="S284" s="121">
        <v>0</v>
      </c>
      <c r="T284" s="122">
        <f>S284*H284</f>
        <v>0</v>
      </c>
      <c r="U284" s="17"/>
      <c r="V284" s="17"/>
      <c r="W284" s="17"/>
      <c r="X284" s="17"/>
      <c r="Y284" s="17"/>
      <c r="Z284" s="17"/>
      <c r="AA284" s="17"/>
      <c r="AB284" s="17"/>
      <c r="AC284" s="17"/>
      <c r="AD284" s="17"/>
      <c r="AE284" s="17"/>
      <c r="AR284" s="123" t="s">
        <v>82</v>
      </c>
      <c r="AT284" s="123" t="s">
        <v>113</v>
      </c>
      <c r="AU284" s="123" t="s">
        <v>70</v>
      </c>
      <c r="AY284" s="8" t="s">
        <v>65</v>
      </c>
      <c r="BE284" s="124">
        <f>IF(N284="základní",J284,0)</f>
        <v>0</v>
      </c>
      <c r="BF284" s="124">
        <f>IF(N284="snížená",J284,0)</f>
        <v>0</v>
      </c>
      <c r="BG284" s="124">
        <f>IF(N284="zákl. přenesená",J284,0)</f>
        <v>0</v>
      </c>
      <c r="BH284" s="124">
        <f>IF(N284="sníž. přenesená",J284,0)</f>
        <v>0</v>
      </c>
      <c r="BI284" s="124">
        <f>IF(N284="nulová",J284,0)</f>
        <v>0</v>
      </c>
      <c r="BJ284" s="8" t="s">
        <v>36</v>
      </c>
      <c r="BK284" s="124">
        <f>ROUND(I284*H284,2)</f>
        <v>0</v>
      </c>
      <c r="BL284" s="8" t="s">
        <v>82</v>
      </c>
      <c r="BM284" s="123" t="s">
        <v>559</v>
      </c>
    </row>
    <row r="285" spans="1:65" s="2" customFormat="1" ht="39" x14ac:dyDescent="0.2">
      <c r="A285" s="17"/>
      <c r="B285" s="18"/>
      <c r="C285" s="19"/>
      <c r="D285" s="125" t="s">
        <v>69</v>
      </c>
      <c r="E285" s="19"/>
      <c r="F285" s="126" t="s">
        <v>560</v>
      </c>
      <c r="G285" s="19"/>
      <c r="H285" s="19"/>
      <c r="I285" s="44"/>
      <c r="J285" s="19"/>
      <c r="K285" s="19"/>
      <c r="L285" s="20"/>
      <c r="M285" s="127"/>
      <c r="N285" s="128"/>
      <c r="O285" s="26"/>
      <c r="P285" s="26"/>
      <c r="Q285" s="26"/>
      <c r="R285" s="26"/>
      <c r="S285" s="26"/>
      <c r="T285" s="27"/>
      <c r="U285" s="17"/>
      <c r="V285" s="17"/>
      <c r="W285" s="17"/>
      <c r="X285" s="17"/>
      <c r="Y285" s="17"/>
      <c r="Z285" s="17"/>
      <c r="AA285" s="17"/>
      <c r="AB285" s="17"/>
      <c r="AC285" s="17"/>
      <c r="AD285" s="17"/>
      <c r="AE285" s="17"/>
      <c r="AT285" s="8" t="s">
        <v>69</v>
      </c>
      <c r="AU285" s="8" t="s">
        <v>70</v>
      </c>
    </row>
    <row r="286" spans="1:65" s="2" customFormat="1" ht="24" customHeight="1" x14ac:dyDescent="0.2">
      <c r="A286" s="17"/>
      <c r="B286" s="18"/>
      <c r="C286" s="133" t="s">
        <v>135</v>
      </c>
      <c r="D286" s="133" t="s">
        <v>113</v>
      </c>
      <c r="E286" s="134" t="s">
        <v>561</v>
      </c>
      <c r="F286" s="135" t="s">
        <v>562</v>
      </c>
      <c r="G286" s="136" t="s">
        <v>173</v>
      </c>
      <c r="H286" s="137">
        <v>220</v>
      </c>
      <c r="I286" s="138"/>
      <c r="J286" s="139">
        <f>ROUND(I286*H286,2)</f>
        <v>0</v>
      </c>
      <c r="K286" s="135" t="s">
        <v>11</v>
      </c>
      <c r="L286" s="20"/>
      <c r="M286" s="140" t="s">
        <v>11</v>
      </c>
      <c r="N286" s="141" t="s">
        <v>22</v>
      </c>
      <c r="O286" s="26"/>
      <c r="P286" s="121">
        <f>O286*H286</f>
        <v>0</v>
      </c>
      <c r="Q286" s="121">
        <v>0</v>
      </c>
      <c r="R286" s="121">
        <f>Q286*H286</f>
        <v>0</v>
      </c>
      <c r="S286" s="121">
        <v>0</v>
      </c>
      <c r="T286" s="122">
        <f>S286*H286</f>
        <v>0</v>
      </c>
      <c r="U286" s="17"/>
      <c r="V286" s="17"/>
      <c r="W286" s="17"/>
      <c r="X286" s="17"/>
      <c r="Y286" s="17"/>
      <c r="Z286" s="17"/>
      <c r="AA286" s="17"/>
      <c r="AB286" s="17"/>
      <c r="AC286" s="17"/>
      <c r="AD286" s="17"/>
      <c r="AE286" s="17"/>
      <c r="AR286" s="123" t="s">
        <v>82</v>
      </c>
      <c r="AT286" s="123" t="s">
        <v>113</v>
      </c>
      <c r="AU286" s="123" t="s">
        <v>70</v>
      </c>
      <c r="AY286" s="8" t="s">
        <v>65</v>
      </c>
      <c r="BE286" s="124">
        <f>IF(N286="základní",J286,0)</f>
        <v>0</v>
      </c>
      <c r="BF286" s="124">
        <f>IF(N286="snížená",J286,0)</f>
        <v>0</v>
      </c>
      <c r="BG286" s="124">
        <f>IF(N286="zákl. přenesená",J286,0)</f>
        <v>0</v>
      </c>
      <c r="BH286" s="124">
        <f>IF(N286="sníž. přenesená",J286,0)</f>
        <v>0</v>
      </c>
      <c r="BI286" s="124">
        <f>IF(N286="nulová",J286,0)</f>
        <v>0</v>
      </c>
      <c r="BJ286" s="8" t="s">
        <v>36</v>
      </c>
      <c r="BK286" s="124">
        <f>ROUND(I286*H286,2)</f>
        <v>0</v>
      </c>
      <c r="BL286" s="8" t="s">
        <v>82</v>
      </c>
      <c r="BM286" s="123" t="s">
        <v>563</v>
      </c>
    </row>
    <row r="287" spans="1:65" s="2" customFormat="1" ht="39" x14ac:dyDescent="0.2">
      <c r="A287" s="17"/>
      <c r="B287" s="18"/>
      <c r="C287" s="19"/>
      <c r="D287" s="125" t="s">
        <v>69</v>
      </c>
      <c r="E287" s="19"/>
      <c r="F287" s="126" t="s">
        <v>560</v>
      </c>
      <c r="G287" s="19"/>
      <c r="H287" s="19"/>
      <c r="I287" s="44"/>
      <c r="J287" s="19"/>
      <c r="K287" s="19"/>
      <c r="L287" s="20"/>
      <c r="M287" s="127"/>
      <c r="N287" s="128"/>
      <c r="O287" s="26"/>
      <c r="P287" s="26"/>
      <c r="Q287" s="26"/>
      <c r="R287" s="26"/>
      <c r="S287" s="26"/>
      <c r="T287" s="27"/>
      <c r="U287" s="17"/>
      <c r="V287" s="17"/>
      <c r="W287" s="17"/>
      <c r="X287" s="17"/>
      <c r="Y287" s="17"/>
      <c r="Z287" s="17"/>
      <c r="AA287" s="17"/>
      <c r="AB287" s="17"/>
      <c r="AC287" s="17"/>
      <c r="AD287" s="17"/>
      <c r="AE287" s="17"/>
      <c r="AT287" s="8" t="s">
        <v>69</v>
      </c>
      <c r="AU287" s="8" t="s">
        <v>70</v>
      </c>
    </row>
    <row r="288" spans="1:65" s="2" customFormat="1" ht="36" customHeight="1" x14ac:dyDescent="0.2">
      <c r="A288" s="17"/>
      <c r="B288" s="18"/>
      <c r="C288" s="133" t="s">
        <v>564</v>
      </c>
      <c r="D288" s="133" t="s">
        <v>113</v>
      </c>
      <c r="E288" s="134" t="s">
        <v>565</v>
      </c>
      <c r="F288" s="135" t="s">
        <v>566</v>
      </c>
      <c r="G288" s="136" t="s">
        <v>115</v>
      </c>
      <c r="H288" s="137">
        <v>60</v>
      </c>
      <c r="I288" s="138"/>
      <c r="J288" s="139">
        <f>ROUND(I288*H288,2)</f>
        <v>0</v>
      </c>
      <c r="K288" s="135" t="s">
        <v>11</v>
      </c>
      <c r="L288" s="20"/>
      <c r="M288" s="140" t="s">
        <v>11</v>
      </c>
      <c r="N288" s="141" t="s">
        <v>22</v>
      </c>
      <c r="O288" s="26"/>
      <c r="P288" s="121">
        <f>O288*H288</f>
        <v>0</v>
      </c>
      <c r="Q288" s="121">
        <v>0</v>
      </c>
      <c r="R288" s="121">
        <f>Q288*H288</f>
        <v>0</v>
      </c>
      <c r="S288" s="121">
        <v>0</v>
      </c>
      <c r="T288" s="122">
        <f>S288*H288</f>
        <v>0</v>
      </c>
      <c r="U288" s="17"/>
      <c r="V288" s="17"/>
      <c r="W288" s="17"/>
      <c r="X288" s="17"/>
      <c r="Y288" s="17"/>
      <c r="Z288" s="17"/>
      <c r="AA288" s="17"/>
      <c r="AB288" s="17"/>
      <c r="AC288" s="17"/>
      <c r="AD288" s="17"/>
      <c r="AE288" s="17"/>
      <c r="AR288" s="123" t="s">
        <v>82</v>
      </c>
      <c r="AT288" s="123" t="s">
        <v>113</v>
      </c>
      <c r="AU288" s="123" t="s">
        <v>70</v>
      </c>
      <c r="AY288" s="8" t="s">
        <v>65</v>
      </c>
      <c r="BE288" s="124">
        <f>IF(N288="základní",J288,0)</f>
        <v>0</v>
      </c>
      <c r="BF288" s="124">
        <f>IF(N288="snížená",J288,0)</f>
        <v>0</v>
      </c>
      <c r="BG288" s="124">
        <f>IF(N288="zákl. přenesená",J288,0)</f>
        <v>0</v>
      </c>
      <c r="BH288" s="124">
        <f>IF(N288="sníž. přenesená",J288,0)</f>
        <v>0</v>
      </c>
      <c r="BI288" s="124">
        <f>IF(N288="nulová",J288,0)</f>
        <v>0</v>
      </c>
      <c r="BJ288" s="8" t="s">
        <v>36</v>
      </c>
      <c r="BK288" s="124">
        <f>ROUND(I288*H288,2)</f>
        <v>0</v>
      </c>
      <c r="BL288" s="8" t="s">
        <v>82</v>
      </c>
      <c r="BM288" s="123" t="s">
        <v>567</v>
      </c>
    </row>
    <row r="289" spans="1:65" s="2" customFormat="1" ht="39" x14ac:dyDescent="0.2">
      <c r="A289" s="17"/>
      <c r="B289" s="18"/>
      <c r="C289" s="19"/>
      <c r="D289" s="125" t="s">
        <v>69</v>
      </c>
      <c r="E289" s="19"/>
      <c r="F289" s="126" t="s">
        <v>568</v>
      </c>
      <c r="G289" s="19"/>
      <c r="H289" s="19"/>
      <c r="I289" s="44"/>
      <c r="J289" s="19"/>
      <c r="K289" s="19"/>
      <c r="L289" s="20"/>
      <c r="M289" s="127"/>
      <c r="N289" s="128"/>
      <c r="O289" s="26"/>
      <c r="P289" s="26"/>
      <c r="Q289" s="26"/>
      <c r="R289" s="26"/>
      <c r="S289" s="26"/>
      <c r="T289" s="27"/>
      <c r="U289" s="17"/>
      <c r="V289" s="17"/>
      <c r="W289" s="17"/>
      <c r="X289" s="17"/>
      <c r="Y289" s="17"/>
      <c r="Z289" s="17"/>
      <c r="AA289" s="17"/>
      <c r="AB289" s="17"/>
      <c r="AC289" s="17"/>
      <c r="AD289" s="17"/>
      <c r="AE289" s="17"/>
      <c r="AT289" s="8" t="s">
        <v>69</v>
      </c>
      <c r="AU289" s="8" t="s">
        <v>70</v>
      </c>
    </row>
    <row r="290" spans="1:65" s="2" customFormat="1" ht="24" customHeight="1" x14ac:dyDescent="0.2">
      <c r="A290" s="17"/>
      <c r="B290" s="18"/>
      <c r="C290" s="133" t="s">
        <v>139</v>
      </c>
      <c r="D290" s="133" t="s">
        <v>113</v>
      </c>
      <c r="E290" s="134" t="s">
        <v>569</v>
      </c>
      <c r="F290" s="135" t="s">
        <v>570</v>
      </c>
      <c r="G290" s="136" t="s">
        <v>173</v>
      </c>
      <c r="H290" s="137">
        <v>2</v>
      </c>
      <c r="I290" s="138"/>
      <c r="J290" s="139">
        <f>ROUND(I290*H290,2)</f>
        <v>0</v>
      </c>
      <c r="K290" s="135" t="s">
        <v>11</v>
      </c>
      <c r="L290" s="20"/>
      <c r="M290" s="140" t="s">
        <v>11</v>
      </c>
      <c r="N290" s="141" t="s">
        <v>22</v>
      </c>
      <c r="O290" s="26"/>
      <c r="P290" s="121">
        <f>O290*H290</f>
        <v>0</v>
      </c>
      <c r="Q290" s="121">
        <v>0</v>
      </c>
      <c r="R290" s="121">
        <f>Q290*H290</f>
        <v>0</v>
      </c>
      <c r="S290" s="121">
        <v>0</v>
      </c>
      <c r="T290" s="122">
        <f>S290*H290</f>
        <v>0</v>
      </c>
      <c r="U290" s="17"/>
      <c r="V290" s="17"/>
      <c r="W290" s="17"/>
      <c r="X290" s="17"/>
      <c r="Y290" s="17"/>
      <c r="Z290" s="17"/>
      <c r="AA290" s="17"/>
      <c r="AB290" s="17"/>
      <c r="AC290" s="17"/>
      <c r="AD290" s="17"/>
      <c r="AE290" s="17"/>
      <c r="AR290" s="123" t="s">
        <v>82</v>
      </c>
      <c r="AT290" s="123" t="s">
        <v>113</v>
      </c>
      <c r="AU290" s="123" t="s">
        <v>70</v>
      </c>
      <c r="AY290" s="8" t="s">
        <v>65</v>
      </c>
      <c r="BE290" s="124">
        <f>IF(N290="základní",J290,0)</f>
        <v>0</v>
      </c>
      <c r="BF290" s="124">
        <f>IF(N290="snížená",J290,0)</f>
        <v>0</v>
      </c>
      <c r="BG290" s="124">
        <f>IF(N290="zákl. přenesená",J290,0)</f>
        <v>0</v>
      </c>
      <c r="BH290" s="124">
        <f>IF(N290="sníž. přenesená",J290,0)</f>
        <v>0</v>
      </c>
      <c r="BI290" s="124">
        <f>IF(N290="nulová",J290,0)</f>
        <v>0</v>
      </c>
      <c r="BJ290" s="8" t="s">
        <v>36</v>
      </c>
      <c r="BK290" s="124">
        <f>ROUND(I290*H290,2)</f>
        <v>0</v>
      </c>
      <c r="BL290" s="8" t="s">
        <v>82</v>
      </c>
      <c r="BM290" s="123" t="s">
        <v>571</v>
      </c>
    </row>
    <row r="291" spans="1:65" s="2" customFormat="1" ht="19.5" x14ac:dyDescent="0.2">
      <c r="A291" s="17"/>
      <c r="B291" s="18"/>
      <c r="C291" s="19"/>
      <c r="D291" s="125" t="s">
        <v>69</v>
      </c>
      <c r="E291" s="19"/>
      <c r="F291" s="126" t="s">
        <v>572</v>
      </c>
      <c r="G291" s="19"/>
      <c r="H291" s="19"/>
      <c r="I291" s="44"/>
      <c r="J291" s="19"/>
      <c r="K291" s="19"/>
      <c r="L291" s="20"/>
      <c r="M291" s="127"/>
      <c r="N291" s="128"/>
      <c r="O291" s="26"/>
      <c r="P291" s="26"/>
      <c r="Q291" s="26"/>
      <c r="R291" s="26"/>
      <c r="S291" s="26"/>
      <c r="T291" s="27"/>
      <c r="U291" s="17"/>
      <c r="V291" s="17"/>
      <c r="W291" s="17"/>
      <c r="X291" s="17"/>
      <c r="Y291" s="17"/>
      <c r="Z291" s="17"/>
      <c r="AA291" s="17"/>
      <c r="AB291" s="17"/>
      <c r="AC291" s="17"/>
      <c r="AD291" s="17"/>
      <c r="AE291" s="17"/>
      <c r="AT291" s="8" t="s">
        <v>69</v>
      </c>
      <c r="AU291" s="8" t="s">
        <v>70</v>
      </c>
    </row>
    <row r="292" spans="1:65" s="2" customFormat="1" ht="24" customHeight="1" x14ac:dyDescent="0.2">
      <c r="A292" s="17"/>
      <c r="B292" s="18"/>
      <c r="C292" s="133" t="s">
        <v>573</v>
      </c>
      <c r="D292" s="133" t="s">
        <v>113</v>
      </c>
      <c r="E292" s="134" t="s">
        <v>574</v>
      </c>
      <c r="F292" s="135" t="s">
        <v>575</v>
      </c>
      <c r="G292" s="136" t="s">
        <v>173</v>
      </c>
      <c r="H292" s="137">
        <v>1</v>
      </c>
      <c r="I292" s="138"/>
      <c r="J292" s="139">
        <f>ROUND(I292*H292,2)</f>
        <v>0</v>
      </c>
      <c r="K292" s="135" t="s">
        <v>11</v>
      </c>
      <c r="L292" s="20"/>
      <c r="M292" s="140" t="s">
        <v>11</v>
      </c>
      <c r="N292" s="141" t="s">
        <v>22</v>
      </c>
      <c r="O292" s="26"/>
      <c r="P292" s="121">
        <f>O292*H292</f>
        <v>0</v>
      </c>
      <c r="Q292" s="121">
        <v>0</v>
      </c>
      <c r="R292" s="121">
        <f>Q292*H292</f>
        <v>0</v>
      </c>
      <c r="S292" s="121">
        <v>0</v>
      </c>
      <c r="T292" s="122">
        <f>S292*H292</f>
        <v>0</v>
      </c>
      <c r="U292" s="17"/>
      <c r="V292" s="17"/>
      <c r="W292" s="17"/>
      <c r="X292" s="17"/>
      <c r="Y292" s="17"/>
      <c r="Z292" s="17"/>
      <c r="AA292" s="17"/>
      <c r="AB292" s="17"/>
      <c r="AC292" s="17"/>
      <c r="AD292" s="17"/>
      <c r="AE292" s="17"/>
      <c r="AR292" s="123" t="s">
        <v>82</v>
      </c>
      <c r="AT292" s="123" t="s">
        <v>113</v>
      </c>
      <c r="AU292" s="123" t="s">
        <v>70</v>
      </c>
      <c r="AY292" s="8" t="s">
        <v>65</v>
      </c>
      <c r="BE292" s="124">
        <f>IF(N292="základní",J292,0)</f>
        <v>0</v>
      </c>
      <c r="BF292" s="124">
        <f>IF(N292="snížená",J292,0)</f>
        <v>0</v>
      </c>
      <c r="BG292" s="124">
        <f>IF(N292="zákl. přenesená",J292,0)</f>
        <v>0</v>
      </c>
      <c r="BH292" s="124">
        <f>IF(N292="sníž. přenesená",J292,0)</f>
        <v>0</v>
      </c>
      <c r="BI292" s="124">
        <f>IF(N292="nulová",J292,0)</f>
        <v>0</v>
      </c>
      <c r="BJ292" s="8" t="s">
        <v>36</v>
      </c>
      <c r="BK292" s="124">
        <f>ROUND(I292*H292,2)</f>
        <v>0</v>
      </c>
      <c r="BL292" s="8" t="s">
        <v>82</v>
      </c>
      <c r="BM292" s="123" t="s">
        <v>576</v>
      </c>
    </row>
    <row r="293" spans="1:65" s="2" customFormat="1" ht="29.25" x14ac:dyDescent="0.2">
      <c r="A293" s="17"/>
      <c r="B293" s="18"/>
      <c r="C293" s="19"/>
      <c r="D293" s="125" t="s">
        <v>69</v>
      </c>
      <c r="E293" s="19"/>
      <c r="F293" s="126" t="s">
        <v>577</v>
      </c>
      <c r="G293" s="19"/>
      <c r="H293" s="19"/>
      <c r="I293" s="44"/>
      <c r="J293" s="19"/>
      <c r="K293" s="19"/>
      <c r="L293" s="20"/>
      <c r="M293" s="127"/>
      <c r="N293" s="128"/>
      <c r="O293" s="26"/>
      <c r="P293" s="26"/>
      <c r="Q293" s="26"/>
      <c r="R293" s="26"/>
      <c r="S293" s="26"/>
      <c r="T293" s="27"/>
      <c r="U293" s="17"/>
      <c r="V293" s="17"/>
      <c r="W293" s="17"/>
      <c r="X293" s="17"/>
      <c r="Y293" s="17"/>
      <c r="Z293" s="17"/>
      <c r="AA293" s="17"/>
      <c r="AB293" s="17"/>
      <c r="AC293" s="17"/>
      <c r="AD293" s="17"/>
      <c r="AE293" s="17"/>
      <c r="AT293" s="8" t="s">
        <v>69</v>
      </c>
      <c r="AU293" s="8" t="s">
        <v>70</v>
      </c>
    </row>
    <row r="294" spans="1:65" s="2" customFormat="1" ht="36" customHeight="1" x14ac:dyDescent="0.2">
      <c r="A294" s="17"/>
      <c r="B294" s="18"/>
      <c r="C294" s="133" t="s">
        <v>140</v>
      </c>
      <c r="D294" s="133" t="s">
        <v>113</v>
      </c>
      <c r="E294" s="134" t="s">
        <v>578</v>
      </c>
      <c r="F294" s="135" t="s">
        <v>579</v>
      </c>
      <c r="G294" s="136" t="s">
        <v>173</v>
      </c>
      <c r="H294" s="137">
        <v>50</v>
      </c>
      <c r="I294" s="138"/>
      <c r="J294" s="139">
        <f>ROUND(I294*H294,2)</f>
        <v>0</v>
      </c>
      <c r="K294" s="135" t="s">
        <v>11</v>
      </c>
      <c r="L294" s="20"/>
      <c r="M294" s="140" t="s">
        <v>11</v>
      </c>
      <c r="N294" s="141" t="s">
        <v>22</v>
      </c>
      <c r="O294" s="26"/>
      <c r="P294" s="121">
        <f>O294*H294</f>
        <v>0</v>
      </c>
      <c r="Q294" s="121">
        <v>0</v>
      </c>
      <c r="R294" s="121">
        <f>Q294*H294</f>
        <v>0</v>
      </c>
      <c r="S294" s="121">
        <v>0</v>
      </c>
      <c r="T294" s="122">
        <f>S294*H294</f>
        <v>0</v>
      </c>
      <c r="U294" s="17"/>
      <c r="V294" s="17"/>
      <c r="W294" s="17"/>
      <c r="X294" s="17"/>
      <c r="Y294" s="17"/>
      <c r="Z294" s="17"/>
      <c r="AA294" s="17"/>
      <c r="AB294" s="17"/>
      <c r="AC294" s="17"/>
      <c r="AD294" s="17"/>
      <c r="AE294" s="17"/>
      <c r="AR294" s="123" t="s">
        <v>82</v>
      </c>
      <c r="AT294" s="123" t="s">
        <v>113</v>
      </c>
      <c r="AU294" s="123" t="s">
        <v>70</v>
      </c>
      <c r="AY294" s="8" t="s">
        <v>65</v>
      </c>
      <c r="BE294" s="124">
        <f>IF(N294="základní",J294,0)</f>
        <v>0</v>
      </c>
      <c r="BF294" s="124">
        <f>IF(N294="snížená",J294,0)</f>
        <v>0</v>
      </c>
      <c r="BG294" s="124">
        <f>IF(N294="zákl. přenesená",J294,0)</f>
        <v>0</v>
      </c>
      <c r="BH294" s="124">
        <f>IF(N294="sníž. přenesená",J294,0)</f>
        <v>0</v>
      </c>
      <c r="BI294" s="124">
        <f>IF(N294="nulová",J294,0)</f>
        <v>0</v>
      </c>
      <c r="BJ294" s="8" t="s">
        <v>36</v>
      </c>
      <c r="BK294" s="124">
        <f>ROUND(I294*H294,2)</f>
        <v>0</v>
      </c>
      <c r="BL294" s="8" t="s">
        <v>82</v>
      </c>
      <c r="BM294" s="123" t="s">
        <v>580</v>
      </c>
    </row>
    <row r="295" spans="1:65" s="2" customFormat="1" ht="29.25" x14ac:dyDescent="0.2">
      <c r="A295" s="17"/>
      <c r="B295" s="18"/>
      <c r="C295" s="19"/>
      <c r="D295" s="125" t="s">
        <v>69</v>
      </c>
      <c r="E295" s="19"/>
      <c r="F295" s="126" t="s">
        <v>577</v>
      </c>
      <c r="G295" s="19"/>
      <c r="H295" s="19"/>
      <c r="I295" s="44"/>
      <c r="J295" s="19"/>
      <c r="K295" s="19"/>
      <c r="L295" s="20"/>
      <c r="M295" s="127"/>
      <c r="N295" s="128"/>
      <c r="O295" s="26"/>
      <c r="P295" s="26"/>
      <c r="Q295" s="26"/>
      <c r="R295" s="26"/>
      <c r="S295" s="26"/>
      <c r="T295" s="27"/>
      <c r="U295" s="17"/>
      <c r="V295" s="17"/>
      <c r="W295" s="17"/>
      <c r="X295" s="17"/>
      <c r="Y295" s="17"/>
      <c r="Z295" s="17"/>
      <c r="AA295" s="17"/>
      <c r="AB295" s="17"/>
      <c r="AC295" s="17"/>
      <c r="AD295" s="17"/>
      <c r="AE295" s="17"/>
      <c r="AT295" s="8" t="s">
        <v>69</v>
      </c>
      <c r="AU295" s="8" t="s">
        <v>70</v>
      </c>
    </row>
    <row r="296" spans="1:65" s="2" customFormat="1" ht="84" customHeight="1" x14ac:dyDescent="0.2">
      <c r="A296" s="17"/>
      <c r="B296" s="18"/>
      <c r="C296" s="133" t="s">
        <v>141</v>
      </c>
      <c r="D296" s="133" t="s">
        <v>113</v>
      </c>
      <c r="E296" s="134" t="s">
        <v>581</v>
      </c>
      <c r="F296" s="135" t="s">
        <v>582</v>
      </c>
      <c r="G296" s="136" t="s">
        <v>173</v>
      </c>
      <c r="H296" s="137">
        <v>2</v>
      </c>
      <c r="I296" s="138"/>
      <c r="J296" s="139">
        <f>ROUND(I296*H296,2)</f>
        <v>0</v>
      </c>
      <c r="K296" s="135" t="s">
        <v>11</v>
      </c>
      <c r="L296" s="20"/>
      <c r="M296" s="140" t="s">
        <v>11</v>
      </c>
      <c r="N296" s="141" t="s">
        <v>22</v>
      </c>
      <c r="O296" s="26"/>
      <c r="P296" s="121">
        <f>O296*H296</f>
        <v>0</v>
      </c>
      <c r="Q296" s="121">
        <v>0</v>
      </c>
      <c r="R296" s="121">
        <f>Q296*H296</f>
        <v>0</v>
      </c>
      <c r="S296" s="121">
        <v>0</v>
      </c>
      <c r="T296" s="122">
        <f>S296*H296</f>
        <v>0</v>
      </c>
      <c r="U296" s="17"/>
      <c r="V296" s="17"/>
      <c r="W296" s="17"/>
      <c r="X296" s="17"/>
      <c r="Y296" s="17"/>
      <c r="Z296" s="17"/>
      <c r="AA296" s="17"/>
      <c r="AB296" s="17"/>
      <c r="AC296" s="17"/>
      <c r="AD296" s="17"/>
      <c r="AE296" s="17"/>
      <c r="AR296" s="123" t="s">
        <v>82</v>
      </c>
      <c r="AT296" s="123" t="s">
        <v>113</v>
      </c>
      <c r="AU296" s="123" t="s">
        <v>70</v>
      </c>
      <c r="AY296" s="8" t="s">
        <v>65</v>
      </c>
      <c r="BE296" s="124">
        <f>IF(N296="základní",J296,0)</f>
        <v>0</v>
      </c>
      <c r="BF296" s="124">
        <f>IF(N296="snížená",J296,0)</f>
        <v>0</v>
      </c>
      <c r="BG296" s="124">
        <f>IF(N296="zákl. přenesená",J296,0)</f>
        <v>0</v>
      </c>
      <c r="BH296" s="124">
        <f>IF(N296="sníž. přenesená",J296,0)</f>
        <v>0</v>
      </c>
      <c r="BI296" s="124">
        <f>IF(N296="nulová",J296,0)</f>
        <v>0</v>
      </c>
      <c r="BJ296" s="8" t="s">
        <v>36</v>
      </c>
      <c r="BK296" s="124">
        <f>ROUND(I296*H296,2)</f>
        <v>0</v>
      </c>
      <c r="BL296" s="8" t="s">
        <v>82</v>
      </c>
      <c r="BM296" s="123" t="s">
        <v>583</v>
      </c>
    </row>
    <row r="297" spans="1:65" s="2" customFormat="1" ht="29.25" x14ac:dyDescent="0.2">
      <c r="A297" s="17"/>
      <c r="B297" s="18"/>
      <c r="C297" s="19"/>
      <c r="D297" s="125" t="s">
        <v>69</v>
      </c>
      <c r="E297" s="19"/>
      <c r="F297" s="126" t="s">
        <v>584</v>
      </c>
      <c r="G297" s="19"/>
      <c r="H297" s="19"/>
      <c r="I297" s="44"/>
      <c r="J297" s="19"/>
      <c r="K297" s="19"/>
      <c r="L297" s="20"/>
      <c r="M297" s="127"/>
      <c r="N297" s="128"/>
      <c r="O297" s="26"/>
      <c r="P297" s="26"/>
      <c r="Q297" s="26"/>
      <c r="R297" s="26"/>
      <c r="S297" s="26"/>
      <c r="T297" s="27"/>
      <c r="U297" s="17"/>
      <c r="V297" s="17"/>
      <c r="W297" s="17"/>
      <c r="X297" s="17"/>
      <c r="Y297" s="17"/>
      <c r="Z297" s="17"/>
      <c r="AA297" s="17"/>
      <c r="AB297" s="17"/>
      <c r="AC297" s="17"/>
      <c r="AD297" s="17"/>
      <c r="AE297" s="17"/>
      <c r="AT297" s="8" t="s">
        <v>69</v>
      </c>
      <c r="AU297" s="8" t="s">
        <v>70</v>
      </c>
    </row>
    <row r="298" spans="1:65" s="2" customFormat="1" ht="24" customHeight="1" x14ac:dyDescent="0.2">
      <c r="A298" s="17"/>
      <c r="B298" s="18"/>
      <c r="C298" s="133" t="s">
        <v>585</v>
      </c>
      <c r="D298" s="133" t="s">
        <v>113</v>
      </c>
      <c r="E298" s="134" t="s">
        <v>586</v>
      </c>
      <c r="F298" s="135" t="s">
        <v>587</v>
      </c>
      <c r="G298" s="136" t="s">
        <v>173</v>
      </c>
      <c r="H298" s="137">
        <v>50</v>
      </c>
      <c r="I298" s="138"/>
      <c r="J298" s="139">
        <f>ROUND(I298*H298,2)</f>
        <v>0</v>
      </c>
      <c r="K298" s="135" t="s">
        <v>11</v>
      </c>
      <c r="L298" s="20"/>
      <c r="M298" s="140" t="s">
        <v>11</v>
      </c>
      <c r="N298" s="141" t="s">
        <v>22</v>
      </c>
      <c r="O298" s="26"/>
      <c r="P298" s="121">
        <f>O298*H298</f>
        <v>0</v>
      </c>
      <c r="Q298" s="121">
        <v>0</v>
      </c>
      <c r="R298" s="121">
        <f>Q298*H298</f>
        <v>0</v>
      </c>
      <c r="S298" s="121">
        <v>0</v>
      </c>
      <c r="T298" s="122">
        <f>S298*H298</f>
        <v>0</v>
      </c>
      <c r="U298" s="17"/>
      <c r="V298" s="17"/>
      <c r="W298" s="17"/>
      <c r="X298" s="17"/>
      <c r="Y298" s="17"/>
      <c r="Z298" s="17"/>
      <c r="AA298" s="17"/>
      <c r="AB298" s="17"/>
      <c r="AC298" s="17"/>
      <c r="AD298" s="17"/>
      <c r="AE298" s="17"/>
      <c r="AR298" s="123" t="s">
        <v>82</v>
      </c>
      <c r="AT298" s="123" t="s">
        <v>113</v>
      </c>
      <c r="AU298" s="123" t="s">
        <v>70</v>
      </c>
      <c r="AY298" s="8" t="s">
        <v>65</v>
      </c>
      <c r="BE298" s="124">
        <f>IF(N298="základní",J298,0)</f>
        <v>0</v>
      </c>
      <c r="BF298" s="124">
        <f>IF(N298="snížená",J298,0)</f>
        <v>0</v>
      </c>
      <c r="BG298" s="124">
        <f>IF(N298="zákl. přenesená",J298,0)</f>
        <v>0</v>
      </c>
      <c r="BH298" s="124">
        <f>IF(N298="sníž. přenesená",J298,0)</f>
        <v>0</v>
      </c>
      <c r="BI298" s="124">
        <f>IF(N298="nulová",J298,0)</f>
        <v>0</v>
      </c>
      <c r="BJ298" s="8" t="s">
        <v>36</v>
      </c>
      <c r="BK298" s="124">
        <f>ROUND(I298*H298,2)</f>
        <v>0</v>
      </c>
      <c r="BL298" s="8" t="s">
        <v>82</v>
      </c>
      <c r="BM298" s="123" t="s">
        <v>588</v>
      </c>
    </row>
    <row r="299" spans="1:65" s="2" customFormat="1" ht="39" x14ac:dyDescent="0.2">
      <c r="A299" s="17"/>
      <c r="B299" s="18"/>
      <c r="C299" s="19"/>
      <c r="D299" s="125" t="s">
        <v>69</v>
      </c>
      <c r="E299" s="19"/>
      <c r="F299" s="126" t="s">
        <v>589</v>
      </c>
      <c r="G299" s="19"/>
      <c r="H299" s="19"/>
      <c r="I299" s="44"/>
      <c r="J299" s="19"/>
      <c r="K299" s="19"/>
      <c r="L299" s="20"/>
      <c r="M299" s="127"/>
      <c r="N299" s="128"/>
      <c r="O299" s="26"/>
      <c r="P299" s="26"/>
      <c r="Q299" s="26"/>
      <c r="R299" s="26"/>
      <c r="S299" s="26"/>
      <c r="T299" s="27"/>
      <c r="U299" s="17"/>
      <c r="V299" s="17"/>
      <c r="W299" s="17"/>
      <c r="X299" s="17"/>
      <c r="Y299" s="17"/>
      <c r="Z299" s="17"/>
      <c r="AA299" s="17"/>
      <c r="AB299" s="17"/>
      <c r="AC299" s="17"/>
      <c r="AD299" s="17"/>
      <c r="AE299" s="17"/>
      <c r="AT299" s="8" t="s">
        <v>69</v>
      </c>
      <c r="AU299" s="8" t="s">
        <v>70</v>
      </c>
    </row>
    <row r="300" spans="1:65" s="7" customFormat="1" ht="25.9" customHeight="1" x14ac:dyDescent="0.2">
      <c r="B300" s="105"/>
      <c r="C300" s="106"/>
      <c r="D300" s="107" t="s">
        <v>34</v>
      </c>
      <c r="E300" s="108" t="s">
        <v>62</v>
      </c>
      <c r="F300" s="108" t="s">
        <v>63</v>
      </c>
      <c r="G300" s="106"/>
      <c r="H300" s="106"/>
      <c r="I300" s="109"/>
      <c r="J300" s="110">
        <f>BK300</f>
        <v>0</v>
      </c>
      <c r="K300" s="106"/>
      <c r="L300" s="111"/>
      <c r="M300" s="112"/>
      <c r="N300" s="113"/>
      <c r="O300" s="113"/>
      <c r="P300" s="114">
        <f>P301</f>
        <v>0</v>
      </c>
      <c r="Q300" s="113"/>
      <c r="R300" s="114">
        <f>R301</f>
        <v>0</v>
      </c>
      <c r="S300" s="113"/>
      <c r="T300" s="115">
        <f>T301</f>
        <v>0</v>
      </c>
      <c r="AR300" s="116" t="s">
        <v>64</v>
      </c>
      <c r="AT300" s="117" t="s">
        <v>34</v>
      </c>
      <c r="AU300" s="117" t="s">
        <v>35</v>
      </c>
      <c r="AY300" s="116" t="s">
        <v>65</v>
      </c>
      <c r="BK300" s="118">
        <f>BK301</f>
        <v>0</v>
      </c>
    </row>
    <row r="301" spans="1:65" s="7" customFormat="1" ht="22.9" customHeight="1" x14ac:dyDescent="0.2">
      <c r="B301" s="105"/>
      <c r="C301" s="106"/>
      <c r="D301" s="107" t="s">
        <v>34</v>
      </c>
      <c r="E301" s="119" t="s">
        <v>66</v>
      </c>
      <c r="F301" s="119" t="s">
        <v>67</v>
      </c>
      <c r="G301" s="106"/>
      <c r="H301" s="106"/>
      <c r="I301" s="109"/>
      <c r="J301" s="120">
        <f>BK301</f>
        <v>0</v>
      </c>
      <c r="K301" s="106"/>
      <c r="L301" s="111"/>
      <c r="M301" s="112"/>
      <c r="N301" s="113"/>
      <c r="O301" s="113"/>
      <c r="P301" s="114">
        <f>SUM(P302:P352)</f>
        <v>0</v>
      </c>
      <c r="Q301" s="113"/>
      <c r="R301" s="114">
        <f>SUM(R302:R352)</f>
        <v>0</v>
      </c>
      <c r="S301" s="113"/>
      <c r="T301" s="115">
        <f>SUM(T302:T352)</f>
        <v>0</v>
      </c>
      <c r="AR301" s="116" t="s">
        <v>64</v>
      </c>
      <c r="AT301" s="117" t="s">
        <v>34</v>
      </c>
      <c r="AU301" s="117" t="s">
        <v>36</v>
      </c>
      <c r="AY301" s="116" t="s">
        <v>65</v>
      </c>
      <c r="BK301" s="118">
        <f>SUM(BK302:BK352)</f>
        <v>0</v>
      </c>
    </row>
    <row r="302" spans="1:65" s="2" customFormat="1" ht="24" customHeight="1" x14ac:dyDescent="0.2">
      <c r="A302" s="17"/>
      <c r="B302" s="18"/>
      <c r="C302" s="133" t="s">
        <v>75</v>
      </c>
      <c r="D302" s="133" t="s">
        <v>113</v>
      </c>
      <c r="E302" s="134" t="s">
        <v>590</v>
      </c>
      <c r="F302" s="135" t="s">
        <v>591</v>
      </c>
      <c r="G302" s="136" t="s">
        <v>173</v>
      </c>
      <c r="H302" s="137">
        <v>1</v>
      </c>
      <c r="I302" s="138"/>
      <c r="J302" s="139">
        <f>ROUND(I302*H302,2)</f>
        <v>0</v>
      </c>
      <c r="K302" s="135" t="s">
        <v>11</v>
      </c>
      <c r="L302" s="20"/>
      <c r="M302" s="140" t="s">
        <v>11</v>
      </c>
      <c r="N302" s="141" t="s">
        <v>22</v>
      </c>
      <c r="O302" s="26"/>
      <c r="P302" s="121">
        <f>O302*H302</f>
        <v>0</v>
      </c>
      <c r="Q302" s="121">
        <v>0</v>
      </c>
      <c r="R302" s="121">
        <f>Q302*H302</f>
        <v>0</v>
      </c>
      <c r="S302" s="121">
        <v>0</v>
      </c>
      <c r="T302" s="122">
        <f>S302*H302</f>
        <v>0</v>
      </c>
      <c r="U302" s="17"/>
      <c r="V302" s="17"/>
      <c r="W302" s="17"/>
      <c r="X302" s="17"/>
      <c r="Y302" s="17"/>
      <c r="Z302" s="17"/>
      <c r="AA302" s="17"/>
      <c r="AB302" s="17"/>
      <c r="AC302" s="17"/>
      <c r="AD302" s="17"/>
      <c r="AE302" s="17"/>
      <c r="AR302" s="123" t="s">
        <v>68</v>
      </c>
      <c r="AT302" s="123" t="s">
        <v>113</v>
      </c>
      <c r="AU302" s="123" t="s">
        <v>37</v>
      </c>
      <c r="AY302" s="8" t="s">
        <v>65</v>
      </c>
      <c r="BE302" s="124">
        <f>IF(N302="základní",J302,0)</f>
        <v>0</v>
      </c>
      <c r="BF302" s="124">
        <f>IF(N302="snížená",J302,0)</f>
        <v>0</v>
      </c>
      <c r="BG302" s="124">
        <f>IF(N302="zákl. přenesená",J302,0)</f>
        <v>0</v>
      </c>
      <c r="BH302" s="124">
        <f>IF(N302="sníž. přenesená",J302,0)</f>
        <v>0</v>
      </c>
      <c r="BI302" s="124">
        <f>IF(N302="nulová",J302,0)</f>
        <v>0</v>
      </c>
      <c r="BJ302" s="8" t="s">
        <v>36</v>
      </c>
      <c r="BK302" s="124">
        <f>ROUND(I302*H302,2)</f>
        <v>0</v>
      </c>
      <c r="BL302" s="8" t="s">
        <v>68</v>
      </c>
      <c r="BM302" s="123" t="s">
        <v>592</v>
      </c>
    </row>
    <row r="303" spans="1:65" s="2" customFormat="1" ht="29.25" x14ac:dyDescent="0.2">
      <c r="A303" s="17"/>
      <c r="B303" s="18"/>
      <c r="C303" s="19"/>
      <c r="D303" s="125" t="s">
        <v>69</v>
      </c>
      <c r="E303" s="19"/>
      <c r="F303" s="126" t="s">
        <v>593</v>
      </c>
      <c r="G303" s="19"/>
      <c r="H303" s="19"/>
      <c r="I303" s="44"/>
      <c r="J303" s="19"/>
      <c r="K303" s="19"/>
      <c r="L303" s="20"/>
      <c r="M303" s="127"/>
      <c r="N303" s="128"/>
      <c r="O303" s="26"/>
      <c r="P303" s="26"/>
      <c r="Q303" s="26"/>
      <c r="R303" s="26"/>
      <c r="S303" s="26"/>
      <c r="T303" s="27"/>
      <c r="U303" s="17"/>
      <c r="V303" s="17"/>
      <c r="W303" s="17"/>
      <c r="X303" s="17"/>
      <c r="Y303" s="17"/>
      <c r="Z303" s="17"/>
      <c r="AA303" s="17"/>
      <c r="AB303" s="17"/>
      <c r="AC303" s="17"/>
      <c r="AD303" s="17"/>
      <c r="AE303" s="17"/>
      <c r="AT303" s="8" t="s">
        <v>69</v>
      </c>
      <c r="AU303" s="8" t="s">
        <v>37</v>
      </c>
    </row>
    <row r="304" spans="1:65" s="2" customFormat="1" ht="36" customHeight="1" x14ac:dyDescent="0.2">
      <c r="A304" s="17"/>
      <c r="B304" s="18"/>
      <c r="C304" s="133" t="s">
        <v>74</v>
      </c>
      <c r="D304" s="133" t="s">
        <v>113</v>
      </c>
      <c r="E304" s="134" t="s">
        <v>594</v>
      </c>
      <c r="F304" s="135" t="s">
        <v>595</v>
      </c>
      <c r="G304" s="136" t="s">
        <v>173</v>
      </c>
      <c r="H304" s="137">
        <v>1</v>
      </c>
      <c r="I304" s="138"/>
      <c r="J304" s="139">
        <f>ROUND(I304*H304,2)</f>
        <v>0</v>
      </c>
      <c r="K304" s="135" t="s">
        <v>11</v>
      </c>
      <c r="L304" s="20"/>
      <c r="M304" s="140" t="s">
        <v>11</v>
      </c>
      <c r="N304" s="141" t="s">
        <v>22</v>
      </c>
      <c r="O304" s="26"/>
      <c r="P304" s="121">
        <f>O304*H304</f>
        <v>0</v>
      </c>
      <c r="Q304" s="121">
        <v>0</v>
      </c>
      <c r="R304" s="121">
        <f>Q304*H304</f>
        <v>0</v>
      </c>
      <c r="S304" s="121">
        <v>0</v>
      </c>
      <c r="T304" s="122">
        <f>S304*H304</f>
        <v>0</v>
      </c>
      <c r="U304" s="17"/>
      <c r="V304" s="17"/>
      <c r="W304" s="17"/>
      <c r="X304" s="17"/>
      <c r="Y304" s="17"/>
      <c r="Z304" s="17"/>
      <c r="AA304" s="17"/>
      <c r="AB304" s="17"/>
      <c r="AC304" s="17"/>
      <c r="AD304" s="17"/>
      <c r="AE304" s="17"/>
      <c r="AR304" s="123" t="s">
        <v>68</v>
      </c>
      <c r="AT304" s="123" t="s">
        <v>113</v>
      </c>
      <c r="AU304" s="123" t="s">
        <v>37</v>
      </c>
      <c r="AY304" s="8" t="s">
        <v>65</v>
      </c>
      <c r="BE304" s="124">
        <f>IF(N304="základní",J304,0)</f>
        <v>0</v>
      </c>
      <c r="BF304" s="124">
        <f>IF(N304="snížená",J304,0)</f>
        <v>0</v>
      </c>
      <c r="BG304" s="124">
        <f>IF(N304="zákl. přenesená",J304,0)</f>
        <v>0</v>
      </c>
      <c r="BH304" s="124">
        <f>IF(N304="sníž. přenesená",J304,0)</f>
        <v>0</v>
      </c>
      <c r="BI304" s="124">
        <f>IF(N304="nulová",J304,0)</f>
        <v>0</v>
      </c>
      <c r="BJ304" s="8" t="s">
        <v>36</v>
      </c>
      <c r="BK304" s="124">
        <f>ROUND(I304*H304,2)</f>
        <v>0</v>
      </c>
      <c r="BL304" s="8" t="s">
        <v>68</v>
      </c>
      <c r="BM304" s="123" t="s">
        <v>596</v>
      </c>
    </row>
    <row r="305" spans="1:65" s="2" customFormat="1" ht="29.25" x14ac:dyDescent="0.2">
      <c r="A305" s="17"/>
      <c r="B305" s="18"/>
      <c r="C305" s="19"/>
      <c r="D305" s="125" t="s">
        <v>69</v>
      </c>
      <c r="E305" s="19"/>
      <c r="F305" s="126" t="s">
        <v>597</v>
      </c>
      <c r="G305" s="19"/>
      <c r="H305" s="19"/>
      <c r="I305" s="44"/>
      <c r="J305" s="19"/>
      <c r="K305" s="19"/>
      <c r="L305" s="20"/>
      <c r="M305" s="127"/>
      <c r="N305" s="128"/>
      <c r="O305" s="26"/>
      <c r="P305" s="26"/>
      <c r="Q305" s="26"/>
      <c r="R305" s="26"/>
      <c r="S305" s="26"/>
      <c r="T305" s="27"/>
      <c r="U305" s="17"/>
      <c r="V305" s="17"/>
      <c r="W305" s="17"/>
      <c r="X305" s="17"/>
      <c r="Y305" s="17"/>
      <c r="Z305" s="17"/>
      <c r="AA305" s="17"/>
      <c r="AB305" s="17"/>
      <c r="AC305" s="17"/>
      <c r="AD305" s="17"/>
      <c r="AE305" s="17"/>
      <c r="AT305" s="8" t="s">
        <v>69</v>
      </c>
      <c r="AU305" s="8" t="s">
        <v>37</v>
      </c>
    </row>
    <row r="306" spans="1:65" s="2" customFormat="1" ht="24" customHeight="1" x14ac:dyDescent="0.2">
      <c r="A306" s="17"/>
      <c r="B306" s="18"/>
      <c r="C306" s="133" t="s">
        <v>96</v>
      </c>
      <c r="D306" s="133" t="s">
        <v>113</v>
      </c>
      <c r="E306" s="134" t="s">
        <v>598</v>
      </c>
      <c r="F306" s="135" t="s">
        <v>599</v>
      </c>
      <c r="G306" s="136" t="s">
        <v>173</v>
      </c>
      <c r="H306" s="137">
        <v>2</v>
      </c>
      <c r="I306" s="138"/>
      <c r="J306" s="139">
        <f>ROUND(I306*H306,2)</f>
        <v>0</v>
      </c>
      <c r="K306" s="135" t="s">
        <v>11</v>
      </c>
      <c r="L306" s="20"/>
      <c r="M306" s="140" t="s">
        <v>11</v>
      </c>
      <c r="N306" s="141" t="s">
        <v>22</v>
      </c>
      <c r="O306" s="26"/>
      <c r="P306" s="121">
        <f>O306*H306</f>
        <v>0</v>
      </c>
      <c r="Q306" s="121">
        <v>0</v>
      </c>
      <c r="R306" s="121">
        <f>Q306*H306</f>
        <v>0</v>
      </c>
      <c r="S306" s="121">
        <v>0</v>
      </c>
      <c r="T306" s="122">
        <f>S306*H306</f>
        <v>0</v>
      </c>
      <c r="U306" s="17"/>
      <c r="V306" s="17"/>
      <c r="W306" s="17"/>
      <c r="X306" s="17"/>
      <c r="Y306" s="17"/>
      <c r="Z306" s="17"/>
      <c r="AA306" s="17"/>
      <c r="AB306" s="17"/>
      <c r="AC306" s="17"/>
      <c r="AD306" s="17"/>
      <c r="AE306" s="17"/>
      <c r="AR306" s="123" t="s">
        <v>68</v>
      </c>
      <c r="AT306" s="123" t="s">
        <v>113</v>
      </c>
      <c r="AU306" s="123" t="s">
        <v>37</v>
      </c>
      <c r="AY306" s="8" t="s">
        <v>65</v>
      </c>
      <c r="BE306" s="124">
        <f>IF(N306="základní",J306,0)</f>
        <v>0</v>
      </c>
      <c r="BF306" s="124">
        <f>IF(N306="snížená",J306,0)</f>
        <v>0</v>
      </c>
      <c r="BG306" s="124">
        <f>IF(N306="zákl. přenesená",J306,0)</f>
        <v>0</v>
      </c>
      <c r="BH306" s="124">
        <f>IF(N306="sníž. přenesená",J306,0)</f>
        <v>0</v>
      </c>
      <c r="BI306" s="124">
        <f>IF(N306="nulová",J306,0)</f>
        <v>0</v>
      </c>
      <c r="BJ306" s="8" t="s">
        <v>36</v>
      </c>
      <c r="BK306" s="124">
        <f>ROUND(I306*H306,2)</f>
        <v>0</v>
      </c>
      <c r="BL306" s="8" t="s">
        <v>68</v>
      </c>
      <c r="BM306" s="123" t="s">
        <v>600</v>
      </c>
    </row>
    <row r="307" spans="1:65" s="2" customFormat="1" ht="19.5" x14ac:dyDescent="0.2">
      <c r="A307" s="17"/>
      <c r="B307" s="18"/>
      <c r="C307" s="19"/>
      <c r="D307" s="125" t="s">
        <v>69</v>
      </c>
      <c r="E307" s="19"/>
      <c r="F307" s="126" t="s">
        <v>601</v>
      </c>
      <c r="G307" s="19"/>
      <c r="H307" s="19"/>
      <c r="I307" s="44"/>
      <c r="J307" s="19"/>
      <c r="K307" s="19"/>
      <c r="L307" s="20"/>
      <c r="M307" s="127"/>
      <c r="N307" s="128"/>
      <c r="O307" s="26"/>
      <c r="P307" s="26"/>
      <c r="Q307" s="26"/>
      <c r="R307" s="26"/>
      <c r="S307" s="26"/>
      <c r="T307" s="27"/>
      <c r="U307" s="17"/>
      <c r="V307" s="17"/>
      <c r="W307" s="17"/>
      <c r="X307" s="17"/>
      <c r="Y307" s="17"/>
      <c r="Z307" s="17"/>
      <c r="AA307" s="17"/>
      <c r="AB307" s="17"/>
      <c r="AC307" s="17"/>
      <c r="AD307" s="17"/>
      <c r="AE307" s="17"/>
      <c r="AT307" s="8" t="s">
        <v>69</v>
      </c>
      <c r="AU307" s="8" t="s">
        <v>37</v>
      </c>
    </row>
    <row r="308" spans="1:65" s="2" customFormat="1" ht="24" customHeight="1" x14ac:dyDescent="0.2">
      <c r="A308" s="17"/>
      <c r="B308" s="18"/>
      <c r="C308" s="133" t="s">
        <v>99</v>
      </c>
      <c r="D308" s="133" t="s">
        <v>113</v>
      </c>
      <c r="E308" s="134" t="s">
        <v>602</v>
      </c>
      <c r="F308" s="135" t="s">
        <v>603</v>
      </c>
      <c r="G308" s="136" t="s">
        <v>173</v>
      </c>
      <c r="H308" s="137">
        <v>1</v>
      </c>
      <c r="I308" s="138"/>
      <c r="J308" s="139">
        <f>ROUND(I308*H308,2)</f>
        <v>0</v>
      </c>
      <c r="K308" s="135" t="s">
        <v>11</v>
      </c>
      <c r="L308" s="20"/>
      <c r="M308" s="140" t="s">
        <v>11</v>
      </c>
      <c r="N308" s="141" t="s">
        <v>22</v>
      </c>
      <c r="O308" s="26"/>
      <c r="P308" s="121">
        <f>O308*H308</f>
        <v>0</v>
      </c>
      <c r="Q308" s="121">
        <v>0</v>
      </c>
      <c r="R308" s="121">
        <f>Q308*H308</f>
        <v>0</v>
      </c>
      <c r="S308" s="121">
        <v>0</v>
      </c>
      <c r="T308" s="122">
        <f>S308*H308</f>
        <v>0</v>
      </c>
      <c r="U308" s="17"/>
      <c r="V308" s="17"/>
      <c r="W308" s="17"/>
      <c r="X308" s="17"/>
      <c r="Y308" s="17"/>
      <c r="Z308" s="17"/>
      <c r="AA308" s="17"/>
      <c r="AB308" s="17"/>
      <c r="AC308" s="17"/>
      <c r="AD308" s="17"/>
      <c r="AE308" s="17"/>
      <c r="AR308" s="123" t="s">
        <v>68</v>
      </c>
      <c r="AT308" s="123" t="s">
        <v>113</v>
      </c>
      <c r="AU308" s="123" t="s">
        <v>37</v>
      </c>
      <c r="AY308" s="8" t="s">
        <v>65</v>
      </c>
      <c r="BE308" s="124">
        <f>IF(N308="základní",J308,0)</f>
        <v>0</v>
      </c>
      <c r="BF308" s="124">
        <f>IF(N308="snížená",J308,0)</f>
        <v>0</v>
      </c>
      <c r="BG308" s="124">
        <f>IF(N308="zákl. přenesená",J308,0)</f>
        <v>0</v>
      </c>
      <c r="BH308" s="124">
        <f>IF(N308="sníž. přenesená",J308,0)</f>
        <v>0</v>
      </c>
      <c r="BI308" s="124">
        <f>IF(N308="nulová",J308,0)</f>
        <v>0</v>
      </c>
      <c r="BJ308" s="8" t="s">
        <v>36</v>
      </c>
      <c r="BK308" s="124">
        <f>ROUND(I308*H308,2)</f>
        <v>0</v>
      </c>
      <c r="BL308" s="8" t="s">
        <v>68</v>
      </c>
      <c r="BM308" s="123" t="s">
        <v>604</v>
      </c>
    </row>
    <row r="309" spans="1:65" s="2" customFormat="1" ht="19.5" x14ac:dyDescent="0.2">
      <c r="A309" s="17"/>
      <c r="B309" s="18"/>
      <c r="C309" s="19"/>
      <c r="D309" s="125" t="s">
        <v>69</v>
      </c>
      <c r="E309" s="19"/>
      <c r="F309" s="126" t="s">
        <v>605</v>
      </c>
      <c r="G309" s="19"/>
      <c r="H309" s="19"/>
      <c r="I309" s="44"/>
      <c r="J309" s="19"/>
      <c r="K309" s="19"/>
      <c r="L309" s="20"/>
      <c r="M309" s="127"/>
      <c r="N309" s="128"/>
      <c r="O309" s="26"/>
      <c r="P309" s="26"/>
      <c r="Q309" s="26"/>
      <c r="R309" s="26"/>
      <c r="S309" s="26"/>
      <c r="T309" s="27"/>
      <c r="U309" s="17"/>
      <c r="V309" s="17"/>
      <c r="W309" s="17"/>
      <c r="X309" s="17"/>
      <c r="Y309" s="17"/>
      <c r="Z309" s="17"/>
      <c r="AA309" s="17"/>
      <c r="AB309" s="17"/>
      <c r="AC309" s="17"/>
      <c r="AD309" s="17"/>
      <c r="AE309" s="17"/>
      <c r="AT309" s="8" t="s">
        <v>69</v>
      </c>
      <c r="AU309" s="8" t="s">
        <v>37</v>
      </c>
    </row>
    <row r="310" spans="1:65" s="2" customFormat="1" ht="16.5" customHeight="1" x14ac:dyDescent="0.2">
      <c r="A310" s="17"/>
      <c r="B310" s="18"/>
      <c r="C310" s="133" t="s">
        <v>162</v>
      </c>
      <c r="D310" s="133" t="s">
        <v>113</v>
      </c>
      <c r="E310" s="134" t="s">
        <v>606</v>
      </c>
      <c r="F310" s="135" t="s">
        <v>607</v>
      </c>
      <c r="G310" s="136" t="s">
        <v>173</v>
      </c>
      <c r="H310" s="137">
        <v>1</v>
      </c>
      <c r="I310" s="138"/>
      <c r="J310" s="139">
        <f>ROUND(I310*H310,2)</f>
        <v>0</v>
      </c>
      <c r="K310" s="135" t="s">
        <v>11</v>
      </c>
      <c r="L310" s="20"/>
      <c r="M310" s="140" t="s">
        <v>11</v>
      </c>
      <c r="N310" s="141" t="s">
        <v>22</v>
      </c>
      <c r="O310" s="26"/>
      <c r="P310" s="121">
        <f>O310*H310</f>
        <v>0</v>
      </c>
      <c r="Q310" s="121">
        <v>0</v>
      </c>
      <c r="R310" s="121">
        <f>Q310*H310</f>
        <v>0</v>
      </c>
      <c r="S310" s="121">
        <v>0</v>
      </c>
      <c r="T310" s="122">
        <f>S310*H310</f>
        <v>0</v>
      </c>
      <c r="U310" s="17"/>
      <c r="V310" s="17"/>
      <c r="W310" s="17"/>
      <c r="X310" s="17"/>
      <c r="Y310" s="17"/>
      <c r="Z310" s="17"/>
      <c r="AA310" s="17"/>
      <c r="AB310" s="17"/>
      <c r="AC310" s="17"/>
      <c r="AD310" s="17"/>
      <c r="AE310" s="17"/>
      <c r="AR310" s="123" t="s">
        <v>68</v>
      </c>
      <c r="AT310" s="123" t="s">
        <v>113</v>
      </c>
      <c r="AU310" s="123" t="s">
        <v>37</v>
      </c>
      <c r="AY310" s="8" t="s">
        <v>65</v>
      </c>
      <c r="BE310" s="124">
        <f>IF(N310="základní",J310,0)</f>
        <v>0</v>
      </c>
      <c r="BF310" s="124">
        <f>IF(N310="snížená",J310,0)</f>
        <v>0</v>
      </c>
      <c r="BG310" s="124">
        <f>IF(N310="zákl. přenesená",J310,0)</f>
        <v>0</v>
      </c>
      <c r="BH310" s="124">
        <f>IF(N310="sníž. přenesená",J310,0)</f>
        <v>0</v>
      </c>
      <c r="BI310" s="124">
        <f>IF(N310="nulová",J310,0)</f>
        <v>0</v>
      </c>
      <c r="BJ310" s="8" t="s">
        <v>36</v>
      </c>
      <c r="BK310" s="124">
        <f>ROUND(I310*H310,2)</f>
        <v>0</v>
      </c>
      <c r="BL310" s="8" t="s">
        <v>68</v>
      </c>
      <c r="BM310" s="123" t="s">
        <v>608</v>
      </c>
    </row>
    <row r="311" spans="1:65" s="2" customFormat="1" ht="19.5" x14ac:dyDescent="0.2">
      <c r="A311" s="17"/>
      <c r="B311" s="18"/>
      <c r="C311" s="19"/>
      <c r="D311" s="125" t="s">
        <v>69</v>
      </c>
      <c r="E311" s="19"/>
      <c r="F311" s="126" t="s">
        <v>609</v>
      </c>
      <c r="G311" s="19"/>
      <c r="H311" s="19"/>
      <c r="I311" s="44"/>
      <c r="J311" s="19"/>
      <c r="K311" s="19"/>
      <c r="L311" s="20"/>
      <c r="M311" s="127"/>
      <c r="N311" s="128"/>
      <c r="O311" s="26"/>
      <c r="P311" s="26"/>
      <c r="Q311" s="26"/>
      <c r="R311" s="26"/>
      <c r="S311" s="26"/>
      <c r="T311" s="27"/>
      <c r="U311" s="17"/>
      <c r="V311" s="17"/>
      <c r="W311" s="17"/>
      <c r="X311" s="17"/>
      <c r="Y311" s="17"/>
      <c r="Z311" s="17"/>
      <c r="AA311" s="17"/>
      <c r="AB311" s="17"/>
      <c r="AC311" s="17"/>
      <c r="AD311" s="17"/>
      <c r="AE311" s="17"/>
      <c r="AT311" s="8" t="s">
        <v>69</v>
      </c>
      <c r="AU311" s="8" t="s">
        <v>37</v>
      </c>
    </row>
    <row r="312" spans="1:65" s="2" customFormat="1" ht="24" customHeight="1" x14ac:dyDescent="0.2">
      <c r="A312" s="17"/>
      <c r="B312" s="18"/>
      <c r="C312" s="133" t="s">
        <v>163</v>
      </c>
      <c r="D312" s="133" t="s">
        <v>113</v>
      </c>
      <c r="E312" s="134" t="s">
        <v>610</v>
      </c>
      <c r="F312" s="135" t="s">
        <v>611</v>
      </c>
      <c r="G312" s="136" t="s">
        <v>173</v>
      </c>
      <c r="H312" s="137">
        <v>1</v>
      </c>
      <c r="I312" s="138"/>
      <c r="J312" s="139">
        <f>ROUND(I312*H312,2)</f>
        <v>0</v>
      </c>
      <c r="K312" s="135" t="s">
        <v>11</v>
      </c>
      <c r="L312" s="20"/>
      <c r="M312" s="140" t="s">
        <v>11</v>
      </c>
      <c r="N312" s="141" t="s">
        <v>22</v>
      </c>
      <c r="O312" s="26"/>
      <c r="P312" s="121">
        <f>O312*H312</f>
        <v>0</v>
      </c>
      <c r="Q312" s="121">
        <v>0</v>
      </c>
      <c r="R312" s="121">
        <f>Q312*H312</f>
        <v>0</v>
      </c>
      <c r="S312" s="121">
        <v>0</v>
      </c>
      <c r="T312" s="122">
        <f>S312*H312</f>
        <v>0</v>
      </c>
      <c r="U312" s="17"/>
      <c r="V312" s="17"/>
      <c r="W312" s="17"/>
      <c r="X312" s="17"/>
      <c r="Y312" s="17"/>
      <c r="Z312" s="17"/>
      <c r="AA312" s="17"/>
      <c r="AB312" s="17"/>
      <c r="AC312" s="17"/>
      <c r="AD312" s="17"/>
      <c r="AE312" s="17"/>
      <c r="AR312" s="123" t="s">
        <v>68</v>
      </c>
      <c r="AT312" s="123" t="s">
        <v>113</v>
      </c>
      <c r="AU312" s="123" t="s">
        <v>37</v>
      </c>
      <c r="AY312" s="8" t="s">
        <v>65</v>
      </c>
      <c r="BE312" s="124">
        <f>IF(N312="základní",J312,0)</f>
        <v>0</v>
      </c>
      <c r="BF312" s="124">
        <f>IF(N312="snížená",J312,0)</f>
        <v>0</v>
      </c>
      <c r="BG312" s="124">
        <f>IF(N312="zákl. přenesená",J312,0)</f>
        <v>0</v>
      </c>
      <c r="BH312" s="124">
        <f>IF(N312="sníž. přenesená",J312,0)</f>
        <v>0</v>
      </c>
      <c r="BI312" s="124">
        <f>IF(N312="nulová",J312,0)</f>
        <v>0</v>
      </c>
      <c r="BJ312" s="8" t="s">
        <v>36</v>
      </c>
      <c r="BK312" s="124">
        <f>ROUND(I312*H312,2)</f>
        <v>0</v>
      </c>
      <c r="BL312" s="8" t="s">
        <v>68</v>
      </c>
      <c r="BM312" s="123" t="s">
        <v>612</v>
      </c>
    </row>
    <row r="313" spans="1:65" s="2" customFormat="1" ht="19.5" x14ac:dyDescent="0.2">
      <c r="A313" s="17"/>
      <c r="B313" s="18"/>
      <c r="C313" s="19"/>
      <c r="D313" s="125" t="s">
        <v>69</v>
      </c>
      <c r="E313" s="19"/>
      <c r="F313" s="126" t="s">
        <v>613</v>
      </c>
      <c r="G313" s="19"/>
      <c r="H313" s="19"/>
      <c r="I313" s="44"/>
      <c r="J313" s="19"/>
      <c r="K313" s="19"/>
      <c r="L313" s="20"/>
      <c r="M313" s="127"/>
      <c r="N313" s="128"/>
      <c r="O313" s="26"/>
      <c r="P313" s="26"/>
      <c r="Q313" s="26"/>
      <c r="R313" s="26"/>
      <c r="S313" s="26"/>
      <c r="T313" s="27"/>
      <c r="U313" s="17"/>
      <c r="V313" s="17"/>
      <c r="W313" s="17"/>
      <c r="X313" s="17"/>
      <c r="Y313" s="17"/>
      <c r="Z313" s="17"/>
      <c r="AA313" s="17"/>
      <c r="AB313" s="17"/>
      <c r="AC313" s="17"/>
      <c r="AD313" s="17"/>
      <c r="AE313" s="17"/>
      <c r="AT313" s="8" t="s">
        <v>69</v>
      </c>
      <c r="AU313" s="8" t="s">
        <v>37</v>
      </c>
    </row>
    <row r="314" spans="1:65" s="2" customFormat="1" ht="24" customHeight="1" x14ac:dyDescent="0.2">
      <c r="A314" s="17"/>
      <c r="B314" s="18"/>
      <c r="C314" s="133" t="s">
        <v>614</v>
      </c>
      <c r="D314" s="133" t="s">
        <v>113</v>
      </c>
      <c r="E314" s="134" t="s">
        <v>615</v>
      </c>
      <c r="F314" s="135" t="s">
        <v>616</v>
      </c>
      <c r="G314" s="136" t="s">
        <v>173</v>
      </c>
      <c r="H314" s="137">
        <v>2</v>
      </c>
      <c r="I314" s="138"/>
      <c r="J314" s="139">
        <f>ROUND(I314*H314,2)</f>
        <v>0</v>
      </c>
      <c r="K314" s="135" t="s">
        <v>11</v>
      </c>
      <c r="L314" s="20"/>
      <c r="M314" s="140" t="s">
        <v>11</v>
      </c>
      <c r="N314" s="141" t="s">
        <v>22</v>
      </c>
      <c r="O314" s="26"/>
      <c r="P314" s="121">
        <f>O314*H314</f>
        <v>0</v>
      </c>
      <c r="Q314" s="121">
        <v>0</v>
      </c>
      <c r="R314" s="121">
        <f>Q314*H314</f>
        <v>0</v>
      </c>
      <c r="S314" s="121">
        <v>0</v>
      </c>
      <c r="T314" s="122">
        <f>S314*H314</f>
        <v>0</v>
      </c>
      <c r="U314" s="17"/>
      <c r="V314" s="17"/>
      <c r="W314" s="17"/>
      <c r="X314" s="17"/>
      <c r="Y314" s="17"/>
      <c r="Z314" s="17"/>
      <c r="AA314" s="17"/>
      <c r="AB314" s="17"/>
      <c r="AC314" s="17"/>
      <c r="AD314" s="17"/>
      <c r="AE314" s="17"/>
      <c r="AR314" s="123" t="s">
        <v>68</v>
      </c>
      <c r="AT314" s="123" t="s">
        <v>113</v>
      </c>
      <c r="AU314" s="123" t="s">
        <v>37</v>
      </c>
      <c r="AY314" s="8" t="s">
        <v>65</v>
      </c>
      <c r="BE314" s="124">
        <f>IF(N314="základní",J314,0)</f>
        <v>0</v>
      </c>
      <c r="BF314" s="124">
        <f>IF(N314="snížená",J314,0)</f>
        <v>0</v>
      </c>
      <c r="BG314" s="124">
        <f>IF(N314="zákl. přenesená",J314,0)</f>
        <v>0</v>
      </c>
      <c r="BH314" s="124">
        <f>IF(N314="sníž. přenesená",J314,0)</f>
        <v>0</v>
      </c>
      <c r="BI314" s="124">
        <f>IF(N314="nulová",J314,0)</f>
        <v>0</v>
      </c>
      <c r="BJ314" s="8" t="s">
        <v>36</v>
      </c>
      <c r="BK314" s="124">
        <f>ROUND(I314*H314,2)</f>
        <v>0</v>
      </c>
      <c r="BL314" s="8" t="s">
        <v>68</v>
      </c>
      <c r="BM314" s="123" t="s">
        <v>617</v>
      </c>
    </row>
    <row r="315" spans="1:65" s="2" customFormat="1" ht="39" x14ac:dyDescent="0.2">
      <c r="A315" s="17"/>
      <c r="B315" s="18"/>
      <c r="C315" s="19"/>
      <c r="D315" s="125" t="s">
        <v>69</v>
      </c>
      <c r="E315" s="19"/>
      <c r="F315" s="126" t="s">
        <v>618</v>
      </c>
      <c r="G315" s="19"/>
      <c r="H315" s="19"/>
      <c r="I315" s="44"/>
      <c r="J315" s="19"/>
      <c r="K315" s="19"/>
      <c r="L315" s="20"/>
      <c r="M315" s="127"/>
      <c r="N315" s="128"/>
      <c r="O315" s="26"/>
      <c r="P315" s="26"/>
      <c r="Q315" s="26"/>
      <c r="R315" s="26"/>
      <c r="S315" s="26"/>
      <c r="T315" s="27"/>
      <c r="U315" s="17"/>
      <c r="V315" s="17"/>
      <c r="W315" s="17"/>
      <c r="X315" s="17"/>
      <c r="Y315" s="17"/>
      <c r="Z315" s="17"/>
      <c r="AA315" s="17"/>
      <c r="AB315" s="17"/>
      <c r="AC315" s="17"/>
      <c r="AD315" s="17"/>
      <c r="AE315" s="17"/>
      <c r="AT315" s="8" t="s">
        <v>69</v>
      </c>
      <c r="AU315" s="8" t="s">
        <v>37</v>
      </c>
    </row>
    <row r="316" spans="1:65" s="2" customFormat="1" ht="24" customHeight="1" x14ac:dyDescent="0.2">
      <c r="A316" s="17"/>
      <c r="B316" s="18"/>
      <c r="C316" s="133" t="s">
        <v>619</v>
      </c>
      <c r="D316" s="133" t="s">
        <v>113</v>
      </c>
      <c r="E316" s="134" t="s">
        <v>620</v>
      </c>
      <c r="F316" s="135" t="s">
        <v>621</v>
      </c>
      <c r="G316" s="136" t="s">
        <v>173</v>
      </c>
      <c r="H316" s="137">
        <v>1</v>
      </c>
      <c r="I316" s="138"/>
      <c r="J316" s="139">
        <f>ROUND(I316*H316,2)</f>
        <v>0</v>
      </c>
      <c r="K316" s="135" t="s">
        <v>11</v>
      </c>
      <c r="L316" s="20"/>
      <c r="M316" s="140" t="s">
        <v>11</v>
      </c>
      <c r="N316" s="141" t="s">
        <v>22</v>
      </c>
      <c r="O316" s="26"/>
      <c r="P316" s="121">
        <f>O316*H316</f>
        <v>0</v>
      </c>
      <c r="Q316" s="121">
        <v>0</v>
      </c>
      <c r="R316" s="121">
        <f>Q316*H316</f>
        <v>0</v>
      </c>
      <c r="S316" s="121">
        <v>0</v>
      </c>
      <c r="T316" s="122">
        <f>S316*H316</f>
        <v>0</v>
      </c>
      <c r="U316" s="17"/>
      <c r="V316" s="17"/>
      <c r="W316" s="17"/>
      <c r="X316" s="17"/>
      <c r="Y316" s="17"/>
      <c r="Z316" s="17"/>
      <c r="AA316" s="17"/>
      <c r="AB316" s="17"/>
      <c r="AC316" s="17"/>
      <c r="AD316" s="17"/>
      <c r="AE316" s="17"/>
      <c r="AR316" s="123" t="s">
        <v>68</v>
      </c>
      <c r="AT316" s="123" t="s">
        <v>113</v>
      </c>
      <c r="AU316" s="123" t="s">
        <v>37</v>
      </c>
      <c r="AY316" s="8" t="s">
        <v>65</v>
      </c>
      <c r="BE316" s="124">
        <f>IF(N316="základní",J316,0)</f>
        <v>0</v>
      </c>
      <c r="BF316" s="124">
        <f>IF(N316="snížená",J316,0)</f>
        <v>0</v>
      </c>
      <c r="BG316" s="124">
        <f>IF(N316="zákl. přenesená",J316,0)</f>
        <v>0</v>
      </c>
      <c r="BH316" s="124">
        <f>IF(N316="sníž. přenesená",J316,0)</f>
        <v>0</v>
      </c>
      <c r="BI316" s="124">
        <f>IF(N316="nulová",J316,0)</f>
        <v>0</v>
      </c>
      <c r="BJ316" s="8" t="s">
        <v>36</v>
      </c>
      <c r="BK316" s="124">
        <f>ROUND(I316*H316,2)</f>
        <v>0</v>
      </c>
      <c r="BL316" s="8" t="s">
        <v>68</v>
      </c>
      <c r="BM316" s="123" t="s">
        <v>622</v>
      </c>
    </row>
    <row r="317" spans="1:65" s="2" customFormat="1" ht="19.5" x14ac:dyDescent="0.2">
      <c r="A317" s="17"/>
      <c r="B317" s="18"/>
      <c r="C317" s="19"/>
      <c r="D317" s="125" t="s">
        <v>69</v>
      </c>
      <c r="E317" s="19"/>
      <c r="F317" s="126" t="s">
        <v>623</v>
      </c>
      <c r="G317" s="19"/>
      <c r="H317" s="19"/>
      <c r="I317" s="44"/>
      <c r="J317" s="19"/>
      <c r="K317" s="19"/>
      <c r="L317" s="20"/>
      <c r="M317" s="127"/>
      <c r="N317" s="128"/>
      <c r="O317" s="26"/>
      <c r="P317" s="26"/>
      <c r="Q317" s="26"/>
      <c r="R317" s="26"/>
      <c r="S317" s="26"/>
      <c r="T317" s="27"/>
      <c r="U317" s="17"/>
      <c r="V317" s="17"/>
      <c r="W317" s="17"/>
      <c r="X317" s="17"/>
      <c r="Y317" s="17"/>
      <c r="Z317" s="17"/>
      <c r="AA317" s="17"/>
      <c r="AB317" s="17"/>
      <c r="AC317" s="17"/>
      <c r="AD317" s="17"/>
      <c r="AE317" s="17"/>
      <c r="AT317" s="8" t="s">
        <v>69</v>
      </c>
      <c r="AU317" s="8" t="s">
        <v>37</v>
      </c>
    </row>
    <row r="318" spans="1:65" s="2" customFormat="1" ht="36" customHeight="1" x14ac:dyDescent="0.2">
      <c r="A318" s="17"/>
      <c r="B318" s="18"/>
      <c r="C318" s="133" t="s">
        <v>624</v>
      </c>
      <c r="D318" s="133" t="s">
        <v>113</v>
      </c>
      <c r="E318" s="134" t="s">
        <v>625</v>
      </c>
      <c r="F318" s="135" t="s">
        <v>626</v>
      </c>
      <c r="G318" s="136" t="s">
        <v>173</v>
      </c>
      <c r="H318" s="137">
        <v>1</v>
      </c>
      <c r="I318" s="138"/>
      <c r="J318" s="139">
        <f>ROUND(I318*H318,2)</f>
        <v>0</v>
      </c>
      <c r="K318" s="135" t="s">
        <v>11</v>
      </c>
      <c r="L318" s="20"/>
      <c r="M318" s="140" t="s">
        <v>11</v>
      </c>
      <c r="N318" s="141" t="s">
        <v>22</v>
      </c>
      <c r="O318" s="26"/>
      <c r="P318" s="121">
        <f>O318*H318</f>
        <v>0</v>
      </c>
      <c r="Q318" s="121">
        <v>0</v>
      </c>
      <c r="R318" s="121">
        <f>Q318*H318</f>
        <v>0</v>
      </c>
      <c r="S318" s="121">
        <v>0</v>
      </c>
      <c r="T318" s="122">
        <f>S318*H318</f>
        <v>0</v>
      </c>
      <c r="U318" s="17"/>
      <c r="V318" s="17"/>
      <c r="W318" s="17"/>
      <c r="X318" s="17"/>
      <c r="Y318" s="17"/>
      <c r="Z318" s="17"/>
      <c r="AA318" s="17"/>
      <c r="AB318" s="17"/>
      <c r="AC318" s="17"/>
      <c r="AD318" s="17"/>
      <c r="AE318" s="17"/>
      <c r="AR318" s="123" t="s">
        <v>68</v>
      </c>
      <c r="AT318" s="123" t="s">
        <v>113</v>
      </c>
      <c r="AU318" s="123" t="s">
        <v>37</v>
      </c>
      <c r="AY318" s="8" t="s">
        <v>65</v>
      </c>
      <c r="BE318" s="124">
        <f>IF(N318="základní",J318,0)</f>
        <v>0</v>
      </c>
      <c r="BF318" s="124">
        <f>IF(N318="snížená",J318,0)</f>
        <v>0</v>
      </c>
      <c r="BG318" s="124">
        <f>IF(N318="zákl. přenesená",J318,0)</f>
        <v>0</v>
      </c>
      <c r="BH318" s="124">
        <f>IF(N318="sníž. přenesená",J318,0)</f>
        <v>0</v>
      </c>
      <c r="BI318" s="124">
        <f>IF(N318="nulová",J318,0)</f>
        <v>0</v>
      </c>
      <c r="BJ318" s="8" t="s">
        <v>36</v>
      </c>
      <c r="BK318" s="124">
        <f>ROUND(I318*H318,2)</f>
        <v>0</v>
      </c>
      <c r="BL318" s="8" t="s">
        <v>68</v>
      </c>
      <c r="BM318" s="123" t="s">
        <v>627</v>
      </c>
    </row>
    <row r="319" spans="1:65" s="2" customFormat="1" ht="48.75" x14ac:dyDescent="0.2">
      <c r="A319" s="17"/>
      <c r="B319" s="18"/>
      <c r="C319" s="19"/>
      <c r="D319" s="125" t="s">
        <v>69</v>
      </c>
      <c r="E319" s="19"/>
      <c r="F319" s="126" t="s">
        <v>628</v>
      </c>
      <c r="G319" s="19"/>
      <c r="H319" s="19"/>
      <c r="I319" s="44"/>
      <c r="J319" s="19"/>
      <c r="K319" s="19"/>
      <c r="L319" s="20"/>
      <c r="M319" s="127"/>
      <c r="N319" s="128"/>
      <c r="O319" s="26"/>
      <c r="P319" s="26"/>
      <c r="Q319" s="26"/>
      <c r="R319" s="26"/>
      <c r="S319" s="26"/>
      <c r="T319" s="27"/>
      <c r="U319" s="17"/>
      <c r="V319" s="17"/>
      <c r="W319" s="17"/>
      <c r="X319" s="17"/>
      <c r="Y319" s="17"/>
      <c r="Z319" s="17"/>
      <c r="AA319" s="17"/>
      <c r="AB319" s="17"/>
      <c r="AC319" s="17"/>
      <c r="AD319" s="17"/>
      <c r="AE319" s="17"/>
      <c r="AT319" s="8" t="s">
        <v>69</v>
      </c>
      <c r="AU319" s="8" t="s">
        <v>37</v>
      </c>
    </row>
    <row r="320" spans="1:65" s="2" customFormat="1" ht="16.5" customHeight="1" x14ac:dyDescent="0.2">
      <c r="A320" s="17"/>
      <c r="B320" s="18"/>
      <c r="C320" s="133" t="s">
        <v>116</v>
      </c>
      <c r="D320" s="133" t="s">
        <v>113</v>
      </c>
      <c r="E320" s="134" t="s">
        <v>629</v>
      </c>
      <c r="F320" s="135" t="s">
        <v>81</v>
      </c>
      <c r="G320" s="136" t="s">
        <v>173</v>
      </c>
      <c r="H320" s="137">
        <v>1</v>
      </c>
      <c r="I320" s="138"/>
      <c r="J320" s="139">
        <f>ROUND(I320*H320,2)</f>
        <v>0</v>
      </c>
      <c r="K320" s="135" t="s">
        <v>11</v>
      </c>
      <c r="L320" s="20"/>
      <c r="M320" s="140" t="s">
        <v>11</v>
      </c>
      <c r="N320" s="141" t="s">
        <v>22</v>
      </c>
      <c r="O320" s="26"/>
      <c r="P320" s="121">
        <f>O320*H320</f>
        <v>0</v>
      </c>
      <c r="Q320" s="121">
        <v>0</v>
      </c>
      <c r="R320" s="121">
        <f>Q320*H320</f>
        <v>0</v>
      </c>
      <c r="S320" s="121">
        <v>0</v>
      </c>
      <c r="T320" s="122">
        <f>S320*H320</f>
        <v>0</v>
      </c>
      <c r="U320" s="17"/>
      <c r="V320" s="17"/>
      <c r="W320" s="17"/>
      <c r="X320" s="17"/>
      <c r="Y320" s="17"/>
      <c r="Z320" s="17"/>
      <c r="AA320" s="17"/>
      <c r="AB320" s="17"/>
      <c r="AC320" s="17"/>
      <c r="AD320" s="17"/>
      <c r="AE320" s="17"/>
      <c r="AR320" s="123" t="s">
        <v>68</v>
      </c>
      <c r="AT320" s="123" t="s">
        <v>113</v>
      </c>
      <c r="AU320" s="123" t="s">
        <v>37</v>
      </c>
      <c r="AY320" s="8" t="s">
        <v>65</v>
      </c>
      <c r="BE320" s="124">
        <f>IF(N320="základní",J320,0)</f>
        <v>0</v>
      </c>
      <c r="BF320" s="124">
        <f>IF(N320="snížená",J320,0)</f>
        <v>0</v>
      </c>
      <c r="BG320" s="124">
        <f>IF(N320="zákl. přenesená",J320,0)</f>
        <v>0</v>
      </c>
      <c r="BH320" s="124">
        <f>IF(N320="sníž. přenesená",J320,0)</f>
        <v>0</v>
      </c>
      <c r="BI320" s="124">
        <f>IF(N320="nulová",J320,0)</f>
        <v>0</v>
      </c>
      <c r="BJ320" s="8" t="s">
        <v>36</v>
      </c>
      <c r="BK320" s="124">
        <f>ROUND(I320*H320,2)</f>
        <v>0</v>
      </c>
      <c r="BL320" s="8" t="s">
        <v>68</v>
      </c>
      <c r="BM320" s="123" t="s">
        <v>630</v>
      </c>
    </row>
    <row r="321" spans="1:65" s="2" customFormat="1" ht="58.5" x14ac:dyDescent="0.2">
      <c r="A321" s="17"/>
      <c r="B321" s="18"/>
      <c r="C321" s="19"/>
      <c r="D321" s="125" t="s">
        <v>69</v>
      </c>
      <c r="E321" s="19"/>
      <c r="F321" s="126" t="s">
        <v>631</v>
      </c>
      <c r="G321" s="19"/>
      <c r="H321" s="19"/>
      <c r="I321" s="44"/>
      <c r="J321" s="19"/>
      <c r="K321" s="19"/>
      <c r="L321" s="20"/>
      <c r="M321" s="127"/>
      <c r="N321" s="128"/>
      <c r="O321" s="26"/>
      <c r="P321" s="26"/>
      <c r="Q321" s="26"/>
      <c r="R321" s="26"/>
      <c r="S321" s="26"/>
      <c r="T321" s="27"/>
      <c r="U321" s="17"/>
      <c r="V321" s="17"/>
      <c r="W321" s="17"/>
      <c r="X321" s="17"/>
      <c r="Y321" s="17"/>
      <c r="Z321" s="17"/>
      <c r="AA321" s="17"/>
      <c r="AB321" s="17"/>
      <c r="AC321" s="17"/>
      <c r="AD321" s="17"/>
      <c r="AE321" s="17"/>
      <c r="AT321" s="8" t="s">
        <v>69</v>
      </c>
      <c r="AU321" s="8" t="s">
        <v>37</v>
      </c>
    </row>
    <row r="322" spans="1:65" s="2" customFormat="1" ht="16.5" customHeight="1" x14ac:dyDescent="0.2">
      <c r="A322" s="17"/>
      <c r="B322" s="18"/>
      <c r="C322" s="133" t="s">
        <v>137</v>
      </c>
      <c r="D322" s="133" t="s">
        <v>113</v>
      </c>
      <c r="E322" s="134" t="s">
        <v>632</v>
      </c>
      <c r="F322" s="135" t="s">
        <v>83</v>
      </c>
      <c r="G322" s="136" t="s">
        <v>173</v>
      </c>
      <c r="H322" s="137">
        <v>1</v>
      </c>
      <c r="I322" s="138"/>
      <c r="J322" s="139">
        <f>ROUND(I322*H322,2)</f>
        <v>0</v>
      </c>
      <c r="K322" s="135" t="s">
        <v>11</v>
      </c>
      <c r="L322" s="20"/>
      <c r="M322" s="140" t="s">
        <v>11</v>
      </c>
      <c r="N322" s="141" t="s">
        <v>22</v>
      </c>
      <c r="O322" s="26"/>
      <c r="P322" s="121">
        <f>O322*H322</f>
        <v>0</v>
      </c>
      <c r="Q322" s="121">
        <v>0</v>
      </c>
      <c r="R322" s="121">
        <f>Q322*H322</f>
        <v>0</v>
      </c>
      <c r="S322" s="121">
        <v>0</v>
      </c>
      <c r="T322" s="122">
        <f>S322*H322</f>
        <v>0</v>
      </c>
      <c r="U322" s="17"/>
      <c r="V322" s="17"/>
      <c r="W322" s="17"/>
      <c r="X322" s="17"/>
      <c r="Y322" s="17"/>
      <c r="Z322" s="17"/>
      <c r="AA322" s="17"/>
      <c r="AB322" s="17"/>
      <c r="AC322" s="17"/>
      <c r="AD322" s="17"/>
      <c r="AE322" s="17"/>
      <c r="AR322" s="123" t="s">
        <v>68</v>
      </c>
      <c r="AT322" s="123" t="s">
        <v>113</v>
      </c>
      <c r="AU322" s="123" t="s">
        <v>37</v>
      </c>
      <c r="AY322" s="8" t="s">
        <v>65</v>
      </c>
      <c r="BE322" s="124">
        <f>IF(N322="základní",J322,0)</f>
        <v>0</v>
      </c>
      <c r="BF322" s="124">
        <f>IF(N322="snížená",J322,0)</f>
        <v>0</v>
      </c>
      <c r="BG322" s="124">
        <f>IF(N322="zákl. přenesená",J322,0)</f>
        <v>0</v>
      </c>
      <c r="BH322" s="124">
        <f>IF(N322="sníž. přenesená",J322,0)</f>
        <v>0</v>
      </c>
      <c r="BI322" s="124">
        <f>IF(N322="nulová",J322,0)</f>
        <v>0</v>
      </c>
      <c r="BJ322" s="8" t="s">
        <v>36</v>
      </c>
      <c r="BK322" s="124">
        <f>ROUND(I322*H322,2)</f>
        <v>0</v>
      </c>
      <c r="BL322" s="8" t="s">
        <v>68</v>
      </c>
      <c r="BM322" s="123" t="s">
        <v>633</v>
      </c>
    </row>
    <row r="323" spans="1:65" s="2" customFormat="1" ht="29.25" x14ac:dyDescent="0.2">
      <c r="A323" s="17"/>
      <c r="B323" s="18"/>
      <c r="C323" s="19"/>
      <c r="D323" s="125" t="s">
        <v>69</v>
      </c>
      <c r="E323" s="19"/>
      <c r="F323" s="126" t="s">
        <v>634</v>
      </c>
      <c r="G323" s="19"/>
      <c r="H323" s="19"/>
      <c r="I323" s="44"/>
      <c r="J323" s="19"/>
      <c r="K323" s="19"/>
      <c r="L323" s="20"/>
      <c r="M323" s="127"/>
      <c r="N323" s="128"/>
      <c r="O323" s="26"/>
      <c r="P323" s="26"/>
      <c r="Q323" s="26"/>
      <c r="R323" s="26"/>
      <c r="S323" s="26"/>
      <c r="T323" s="27"/>
      <c r="U323" s="17"/>
      <c r="V323" s="17"/>
      <c r="W323" s="17"/>
      <c r="X323" s="17"/>
      <c r="Y323" s="17"/>
      <c r="Z323" s="17"/>
      <c r="AA323" s="17"/>
      <c r="AB323" s="17"/>
      <c r="AC323" s="17"/>
      <c r="AD323" s="17"/>
      <c r="AE323" s="17"/>
      <c r="AT323" s="8" t="s">
        <v>69</v>
      </c>
      <c r="AU323" s="8" t="s">
        <v>37</v>
      </c>
    </row>
    <row r="324" spans="1:65" s="2" customFormat="1" ht="16.5" customHeight="1" x14ac:dyDescent="0.2">
      <c r="A324" s="17"/>
      <c r="B324" s="18"/>
      <c r="C324" s="133" t="s">
        <v>138</v>
      </c>
      <c r="D324" s="133" t="s">
        <v>113</v>
      </c>
      <c r="E324" s="134" t="s">
        <v>635</v>
      </c>
      <c r="F324" s="135" t="s">
        <v>636</v>
      </c>
      <c r="G324" s="136" t="s">
        <v>88</v>
      </c>
      <c r="H324" s="137">
        <v>72</v>
      </c>
      <c r="I324" s="138"/>
      <c r="J324" s="139">
        <f>ROUND(I324*H324,2)</f>
        <v>0</v>
      </c>
      <c r="K324" s="135" t="s">
        <v>11</v>
      </c>
      <c r="L324" s="20"/>
      <c r="M324" s="140" t="s">
        <v>11</v>
      </c>
      <c r="N324" s="141" t="s">
        <v>22</v>
      </c>
      <c r="O324" s="26"/>
      <c r="P324" s="121">
        <f>O324*H324</f>
        <v>0</v>
      </c>
      <c r="Q324" s="121">
        <v>0</v>
      </c>
      <c r="R324" s="121">
        <f>Q324*H324</f>
        <v>0</v>
      </c>
      <c r="S324" s="121">
        <v>0</v>
      </c>
      <c r="T324" s="122">
        <f>S324*H324</f>
        <v>0</v>
      </c>
      <c r="U324" s="17"/>
      <c r="V324" s="17"/>
      <c r="W324" s="17"/>
      <c r="X324" s="17"/>
      <c r="Y324" s="17"/>
      <c r="Z324" s="17"/>
      <c r="AA324" s="17"/>
      <c r="AB324" s="17"/>
      <c r="AC324" s="17"/>
      <c r="AD324" s="17"/>
      <c r="AE324" s="17"/>
      <c r="AR324" s="123" t="s">
        <v>68</v>
      </c>
      <c r="AT324" s="123" t="s">
        <v>113</v>
      </c>
      <c r="AU324" s="123" t="s">
        <v>37</v>
      </c>
      <c r="AY324" s="8" t="s">
        <v>65</v>
      </c>
      <c r="BE324" s="124">
        <f>IF(N324="základní",J324,0)</f>
        <v>0</v>
      </c>
      <c r="BF324" s="124">
        <f>IF(N324="snížená",J324,0)</f>
        <v>0</v>
      </c>
      <c r="BG324" s="124">
        <f>IF(N324="zákl. přenesená",J324,0)</f>
        <v>0</v>
      </c>
      <c r="BH324" s="124">
        <f>IF(N324="sníž. přenesená",J324,0)</f>
        <v>0</v>
      </c>
      <c r="BI324" s="124">
        <f>IF(N324="nulová",J324,0)</f>
        <v>0</v>
      </c>
      <c r="BJ324" s="8" t="s">
        <v>36</v>
      </c>
      <c r="BK324" s="124">
        <f>ROUND(I324*H324,2)</f>
        <v>0</v>
      </c>
      <c r="BL324" s="8" t="s">
        <v>68</v>
      </c>
      <c r="BM324" s="123" t="s">
        <v>637</v>
      </c>
    </row>
    <row r="325" spans="1:65" s="2" customFormat="1" ht="107.25" x14ac:dyDescent="0.2">
      <c r="A325" s="17"/>
      <c r="B325" s="18"/>
      <c r="C325" s="19"/>
      <c r="D325" s="125" t="s">
        <v>69</v>
      </c>
      <c r="E325" s="19"/>
      <c r="F325" s="126" t="s">
        <v>638</v>
      </c>
      <c r="G325" s="19"/>
      <c r="H325" s="19"/>
      <c r="I325" s="44"/>
      <c r="J325" s="19"/>
      <c r="K325" s="19"/>
      <c r="L325" s="20"/>
      <c r="M325" s="127"/>
      <c r="N325" s="128"/>
      <c r="O325" s="26"/>
      <c r="P325" s="26"/>
      <c r="Q325" s="26"/>
      <c r="R325" s="26"/>
      <c r="S325" s="26"/>
      <c r="T325" s="27"/>
      <c r="U325" s="17"/>
      <c r="V325" s="17"/>
      <c r="W325" s="17"/>
      <c r="X325" s="17"/>
      <c r="Y325" s="17"/>
      <c r="Z325" s="17"/>
      <c r="AA325" s="17"/>
      <c r="AB325" s="17"/>
      <c r="AC325" s="17"/>
      <c r="AD325" s="17"/>
      <c r="AE325" s="17"/>
      <c r="AT325" s="8" t="s">
        <v>69</v>
      </c>
      <c r="AU325" s="8" t="s">
        <v>37</v>
      </c>
    </row>
    <row r="326" spans="1:65" s="2" customFormat="1" ht="16.5" customHeight="1" x14ac:dyDescent="0.2">
      <c r="A326" s="17"/>
      <c r="B326" s="18"/>
      <c r="C326" s="133" t="s">
        <v>117</v>
      </c>
      <c r="D326" s="133" t="s">
        <v>113</v>
      </c>
      <c r="E326" s="134" t="s">
        <v>639</v>
      </c>
      <c r="F326" s="135" t="s">
        <v>640</v>
      </c>
      <c r="G326" s="136" t="s">
        <v>173</v>
      </c>
      <c r="H326" s="137">
        <v>1</v>
      </c>
      <c r="I326" s="138"/>
      <c r="J326" s="139">
        <f>ROUND(I326*H326,2)</f>
        <v>0</v>
      </c>
      <c r="K326" s="135" t="s">
        <v>11</v>
      </c>
      <c r="L326" s="20"/>
      <c r="M326" s="140" t="s">
        <v>11</v>
      </c>
      <c r="N326" s="141" t="s">
        <v>22</v>
      </c>
      <c r="O326" s="26"/>
      <c r="P326" s="121">
        <f>O326*H326</f>
        <v>0</v>
      </c>
      <c r="Q326" s="121">
        <v>0</v>
      </c>
      <c r="R326" s="121">
        <f>Q326*H326</f>
        <v>0</v>
      </c>
      <c r="S326" s="121">
        <v>0</v>
      </c>
      <c r="T326" s="122">
        <f>S326*H326</f>
        <v>0</v>
      </c>
      <c r="U326" s="17"/>
      <c r="V326" s="17"/>
      <c r="W326" s="17"/>
      <c r="X326" s="17"/>
      <c r="Y326" s="17"/>
      <c r="Z326" s="17"/>
      <c r="AA326" s="17"/>
      <c r="AB326" s="17"/>
      <c r="AC326" s="17"/>
      <c r="AD326" s="17"/>
      <c r="AE326" s="17"/>
      <c r="AR326" s="123" t="s">
        <v>68</v>
      </c>
      <c r="AT326" s="123" t="s">
        <v>113</v>
      </c>
      <c r="AU326" s="123" t="s">
        <v>37</v>
      </c>
      <c r="AY326" s="8" t="s">
        <v>65</v>
      </c>
      <c r="BE326" s="124">
        <f>IF(N326="základní",J326,0)</f>
        <v>0</v>
      </c>
      <c r="BF326" s="124">
        <f>IF(N326="snížená",J326,0)</f>
        <v>0</v>
      </c>
      <c r="BG326" s="124">
        <f>IF(N326="zákl. přenesená",J326,0)</f>
        <v>0</v>
      </c>
      <c r="BH326" s="124">
        <f>IF(N326="sníž. přenesená",J326,0)</f>
        <v>0</v>
      </c>
      <c r="BI326" s="124">
        <f>IF(N326="nulová",J326,0)</f>
        <v>0</v>
      </c>
      <c r="BJ326" s="8" t="s">
        <v>36</v>
      </c>
      <c r="BK326" s="124">
        <f>ROUND(I326*H326,2)</f>
        <v>0</v>
      </c>
      <c r="BL326" s="8" t="s">
        <v>68</v>
      </c>
      <c r="BM326" s="123" t="s">
        <v>641</v>
      </c>
    </row>
    <row r="327" spans="1:65" s="2" customFormat="1" ht="39" x14ac:dyDescent="0.2">
      <c r="A327" s="17"/>
      <c r="B327" s="18"/>
      <c r="C327" s="19"/>
      <c r="D327" s="125" t="s">
        <v>69</v>
      </c>
      <c r="E327" s="19"/>
      <c r="F327" s="126" t="s">
        <v>642</v>
      </c>
      <c r="G327" s="19"/>
      <c r="H327" s="19"/>
      <c r="I327" s="44"/>
      <c r="J327" s="19"/>
      <c r="K327" s="19"/>
      <c r="L327" s="20"/>
      <c r="M327" s="127"/>
      <c r="N327" s="128"/>
      <c r="O327" s="26"/>
      <c r="P327" s="26"/>
      <c r="Q327" s="26"/>
      <c r="R327" s="26"/>
      <c r="S327" s="26"/>
      <c r="T327" s="27"/>
      <c r="U327" s="17"/>
      <c r="V327" s="17"/>
      <c r="W327" s="17"/>
      <c r="X327" s="17"/>
      <c r="Y327" s="17"/>
      <c r="Z327" s="17"/>
      <c r="AA327" s="17"/>
      <c r="AB327" s="17"/>
      <c r="AC327" s="17"/>
      <c r="AD327" s="17"/>
      <c r="AE327" s="17"/>
      <c r="AT327" s="8" t="s">
        <v>69</v>
      </c>
      <c r="AU327" s="8" t="s">
        <v>37</v>
      </c>
    </row>
    <row r="328" spans="1:65" s="2" customFormat="1" ht="16.5" customHeight="1" x14ac:dyDescent="0.2">
      <c r="A328" s="17"/>
      <c r="B328" s="18"/>
      <c r="C328" s="133" t="s">
        <v>122</v>
      </c>
      <c r="D328" s="133" t="s">
        <v>113</v>
      </c>
      <c r="E328" s="134" t="s">
        <v>643</v>
      </c>
      <c r="F328" s="135" t="s">
        <v>87</v>
      </c>
      <c r="G328" s="136" t="s">
        <v>88</v>
      </c>
      <c r="H328" s="137">
        <v>8</v>
      </c>
      <c r="I328" s="138"/>
      <c r="J328" s="139">
        <f>ROUND(I328*H328,2)</f>
        <v>0</v>
      </c>
      <c r="K328" s="135" t="s">
        <v>11</v>
      </c>
      <c r="L328" s="20"/>
      <c r="M328" s="140" t="s">
        <v>11</v>
      </c>
      <c r="N328" s="141" t="s">
        <v>22</v>
      </c>
      <c r="O328" s="26"/>
      <c r="P328" s="121">
        <f>O328*H328</f>
        <v>0</v>
      </c>
      <c r="Q328" s="121">
        <v>0</v>
      </c>
      <c r="R328" s="121">
        <f>Q328*H328</f>
        <v>0</v>
      </c>
      <c r="S328" s="121">
        <v>0</v>
      </c>
      <c r="T328" s="122">
        <f>S328*H328</f>
        <v>0</v>
      </c>
      <c r="U328" s="17"/>
      <c r="V328" s="17"/>
      <c r="W328" s="17"/>
      <c r="X328" s="17"/>
      <c r="Y328" s="17"/>
      <c r="Z328" s="17"/>
      <c r="AA328" s="17"/>
      <c r="AB328" s="17"/>
      <c r="AC328" s="17"/>
      <c r="AD328" s="17"/>
      <c r="AE328" s="17"/>
      <c r="AR328" s="123" t="s">
        <v>68</v>
      </c>
      <c r="AT328" s="123" t="s">
        <v>113</v>
      </c>
      <c r="AU328" s="123" t="s">
        <v>37</v>
      </c>
      <c r="AY328" s="8" t="s">
        <v>65</v>
      </c>
      <c r="BE328" s="124">
        <f>IF(N328="základní",J328,0)</f>
        <v>0</v>
      </c>
      <c r="BF328" s="124">
        <f>IF(N328="snížená",J328,0)</f>
        <v>0</v>
      </c>
      <c r="BG328" s="124">
        <f>IF(N328="zákl. přenesená",J328,0)</f>
        <v>0</v>
      </c>
      <c r="BH328" s="124">
        <f>IF(N328="sníž. přenesená",J328,0)</f>
        <v>0</v>
      </c>
      <c r="BI328" s="124">
        <f>IF(N328="nulová",J328,0)</f>
        <v>0</v>
      </c>
      <c r="BJ328" s="8" t="s">
        <v>36</v>
      </c>
      <c r="BK328" s="124">
        <f>ROUND(I328*H328,2)</f>
        <v>0</v>
      </c>
      <c r="BL328" s="8" t="s">
        <v>68</v>
      </c>
      <c r="BM328" s="123" t="s">
        <v>644</v>
      </c>
    </row>
    <row r="329" spans="1:65" s="2" customFormat="1" ht="68.25" x14ac:dyDescent="0.2">
      <c r="A329" s="17"/>
      <c r="B329" s="18"/>
      <c r="C329" s="19"/>
      <c r="D329" s="125" t="s">
        <v>69</v>
      </c>
      <c r="E329" s="19"/>
      <c r="F329" s="126" t="s">
        <v>645</v>
      </c>
      <c r="G329" s="19"/>
      <c r="H329" s="19"/>
      <c r="I329" s="44"/>
      <c r="J329" s="19"/>
      <c r="K329" s="19"/>
      <c r="L329" s="20"/>
      <c r="M329" s="127"/>
      <c r="N329" s="128"/>
      <c r="O329" s="26"/>
      <c r="P329" s="26"/>
      <c r="Q329" s="26"/>
      <c r="R329" s="26"/>
      <c r="S329" s="26"/>
      <c r="T329" s="27"/>
      <c r="U329" s="17"/>
      <c r="V329" s="17"/>
      <c r="W329" s="17"/>
      <c r="X329" s="17"/>
      <c r="Y329" s="17"/>
      <c r="Z329" s="17"/>
      <c r="AA329" s="17"/>
      <c r="AB329" s="17"/>
      <c r="AC329" s="17"/>
      <c r="AD329" s="17"/>
      <c r="AE329" s="17"/>
      <c r="AT329" s="8" t="s">
        <v>69</v>
      </c>
      <c r="AU329" s="8" t="s">
        <v>37</v>
      </c>
    </row>
    <row r="330" spans="1:65" s="2" customFormat="1" ht="24" customHeight="1" x14ac:dyDescent="0.2">
      <c r="A330" s="17"/>
      <c r="B330" s="18"/>
      <c r="C330" s="133" t="s">
        <v>121</v>
      </c>
      <c r="D330" s="133" t="s">
        <v>113</v>
      </c>
      <c r="E330" s="134" t="s">
        <v>646</v>
      </c>
      <c r="F330" s="135" t="s">
        <v>647</v>
      </c>
      <c r="G330" s="136" t="s">
        <v>173</v>
      </c>
      <c r="H330" s="137">
        <v>1</v>
      </c>
      <c r="I330" s="138"/>
      <c r="J330" s="139">
        <f>ROUND(I330*H330,2)</f>
        <v>0</v>
      </c>
      <c r="K330" s="135" t="s">
        <v>11</v>
      </c>
      <c r="L330" s="20"/>
      <c r="M330" s="140" t="s">
        <v>11</v>
      </c>
      <c r="N330" s="141" t="s">
        <v>22</v>
      </c>
      <c r="O330" s="26"/>
      <c r="P330" s="121">
        <f>O330*H330</f>
        <v>0</v>
      </c>
      <c r="Q330" s="121">
        <v>0</v>
      </c>
      <c r="R330" s="121">
        <f>Q330*H330</f>
        <v>0</v>
      </c>
      <c r="S330" s="121">
        <v>0</v>
      </c>
      <c r="T330" s="122">
        <f>S330*H330</f>
        <v>0</v>
      </c>
      <c r="U330" s="17"/>
      <c r="V330" s="17"/>
      <c r="W330" s="17"/>
      <c r="X330" s="17"/>
      <c r="Y330" s="17"/>
      <c r="Z330" s="17"/>
      <c r="AA330" s="17"/>
      <c r="AB330" s="17"/>
      <c r="AC330" s="17"/>
      <c r="AD330" s="17"/>
      <c r="AE330" s="17"/>
      <c r="AR330" s="123" t="s">
        <v>68</v>
      </c>
      <c r="AT330" s="123" t="s">
        <v>113</v>
      </c>
      <c r="AU330" s="123" t="s">
        <v>37</v>
      </c>
      <c r="AY330" s="8" t="s">
        <v>65</v>
      </c>
      <c r="BE330" s="124">
        <f>IF(N330="základní",J330,0)</f>
        <v>0</v>
      </c>
      <c r="BF330" s="124">
        <f>IF(N330="snížená",J330,0)</f>
        <v>0</v>
      </c>
      <c r="BG330" s="124">
        <f>IF(N330="zákl. přenesená",J330,0)</f>
        <v>0</v>
      </c>
      <c r="BH330" s="124">
        <f>IF(N330="sníž. přenesená",J330,0)</f>
        <v>0</v>
      </c>
      <c r="BI330" s="124">
        <f>IF(N330="nulová",J330,0)</f>
        <v>0</v>
      </c>
      <c r="BJ330" s="8" t="s">
        <v>36</v>
      </c>
      <c r="BK330" s="124">
        <f>ROUND(I330*H330,2)</f>
        <v>0</v>
      </c>
      <c r="BL330" s="8" t="s">
        <v>68</v>
      </c>
      <c r="BM330" s="123" t="s">
        <v>648</v>
      </c>
    </row>
    <row r="331" spans="1:65" s="2" customFormat="1" ht="78" x14ac:dyDescent="0.2">
      <c r="A331" s="17"/>
      <c r="B331" s="18"/>
      <c r="C331" s="19"/>
      <c r="D331" s="125" t="s">
        <v>69</v>
      </c>
      <c r="E331" s="19"/>
      <c r="F331" s="126" t="s">
        <v>649</v>
      </c>
      <c r="G331" s="19"/>
      <c r="H331" s="19"/>
      <c r="I331" s="44"/>
      <c r="J331" s="19"/>
      <c r="K331" s="19"/>
      <c r="L331" s="20"/>
      <c r="M331" s="127"/>
      <c r="N331" s="128"/>
      <c r="O331" s="26"/>
      <c r="P331" s="26"/>
      <c r="Q331" s="26"/>
      <c r="R331" s="26"/>
      <c r="S331" s="26"/>
      <c r="T331" s="27"/>
      <c r="U331" s="17"/>
      <c r="V331" s="17"/>
      <c r="W331" s="17"/>
      <c r="X331" s="17"/>
      <c r="Y331" s="17"/>
      <c r="Z331" s="17"/>
      <c r="AA331" s="17"/>
      <c r="AB331" s="17"/>
      <c r="AC331" s="17"/>
      <c r="AD331" s="17"/>
      <c r="AE331" s="17"/>
      <c r="AT331" s="8" t="s">
        <v>69</v>
      </c>
      <c r="AU331" s="8" t="s">
        <v>37</v>
      </c>
    </row>
    <row r="332" spans="1:65" s="2" customFormat="1" ht="16.5" customHeight="1" x14ac:dyDescent="0.2">
      <c r="A332" s="17"/>
      <c r="B332" s="18"/>
      <c r="C332" s="133" t="s">
        <v>120</v>
      </c>
      <c r="D332" s="133" t="s">
        <v>113</v>
      </c>
      <c r="E332" s="134" t="s">
        <v>650</v>
      </c>
      <c r="F332" s="135" t="s">
        <v>651</v>
      </c>
      <c r="G332" s="136" t="s">
        <v>173</v>
      </c>
      <c r="H332" s="137">
        <v>1</v>
      </c>
      <c r="I332" s="138"/>
      <c r="J332" s="139">
        <f>ROUND(I332*H332,2)</f>
        <v>0</v>
      </c>
      <c r="K332" s="135" t="s">
        <v>11</v>
      </c>
      <c r="L332" s="20"/>
      <c r="M332" s="140" t="s">
        <v>11</v>
      </c>
      <c r="N332" s="141" t="s">
        <v>22</v>
      </c>
      <c r="O332" s="26"/>
      <c r="P332" s="121">
        <f>O332*H332</f>
        <v>0</v>
      </c>
      <c r="Q332" s="121">
        <v>0</v>
      </c>
      <c r="R332" s="121">
        <f>Q332*H332</f>
        <v>0</v>
      </c>
      <c r="S332" s="121">
        <v>0</v>
      </c>
      <c r="T332" s="122">
        <f>S332*H332</f>
        <v>0</v>
      </c>
      <c r="U332" s="17"/>
      <c r="V332" s="17"/>
      <c r="W332" s="17"/>
      <c r="X332" s="17"/>
      <c r="Y332" s="17"/>
      <c r="Z332" s="17"/>
      <c r="AA332" s="17"/>
      <c r="AB332" s="17"/>
      <c r="AC332" s="17"/>
      <c r="AD332" s="17"/>
      <c r="AE332" s="17"/>
      <c r="AR332" s="123" t="s">
        <v>68</v>
      </c>
      <c r="AT332" s="123" t="s">
        <v>113</v>
      </c>
      <c r="AU332" s="123" t="s">
        <v>37</v>
      </c>
      <c r="AY332" s="8" t="s">
        <v>65</v>
      </c>
      <c r="BE332" s="124">
        <f>IF(N332="základní",J332,0)</f>
        <v>0</v>
      </c>
      <c r="BF332" s="124">
        <f>IF(N332="snížená",J332,0)</f>
        <v>0</v>
      </c>
      <c r="BG332" s="124">
        <f>IF(N332="zákl. přenesená",J332,0)</f>
        <v>0</v>
      </c>
      <c r="BH332" s="124">
        <f>IF(N332="sníž. přenesená",J332,0)</f>
        <v>0</v>
      </c>
      <c r="BI332" s="124">
        <f>IF(N332="nulová",J332,0)</f>
        <v>0</v>
      </c>
      <c r="BJ332" s="8" t="s">
        <v>36</v>
      </c>
      <c r="BK332" s="124">
        <f>ROUND(I332*H332,2)</f>
        <v>0</v>
      </c>
      <c r="BL332" s="8" t="s">
        <v>68</v>
      </c>
      <c r="BM332" s="123" t="s">
        <v>652</v>
      </c>
    </row>
    <row r="333" spans="1:65" s="2" customFormat="1" ht="107.25" x14ac:dyDescent="0.2">
      <c r="A333" s="17"/>
      <c r="B333" s="18"/>
      <c r="C333" s="19"/>
      <c r="D333" s="125" t="s">
        <v>69</v>
      </c>
      <c r="E333" s="19"/>
      <c r="F333" s="126" t="s">
        <v>653</v>
      </c>
      <c r="G333" s="19"/>
      <c r="H333" s="19"/>
      <c r="I333" s="44"/>
      <c r="J333" s="19"/>
      <c r="K333" s="19"/>
      <c r="L333" s="20"/>
      <c r="M333" s="127"/>
      <c r="N333" s="128"/>
      <c r="O333" s="26"/>
      <c r="P333" s="26"/>
      <c r="Q333" s="26"/>
      <c r="R333" s="26"/>
      <c r="S333" s="26"/>
      <c r="T333" s="27"/>
      <c r="U333" s="17"/>
      <c r="V333" s="17"/>
      <c r="W333" s="17"/>
      <c r="X333" s="17"/>
      <c r="Y333" s="17"/>
      <c r="Z333" s="17"/>
      <c r="AA333" s="17"/>
      <c r="AB333" s="17"/>
      <c r="AC333" s="17"/>
      <c r="AD333" s="17"/>
      <c r="AE333" s="17"/>
      <c r="AT333" s="8" t="s">
        <v>69</v>
      </c>
      <c r="AU333" s="8" t="s">
        <v>37</v>
      </c>
    </row>
    <row r="334" spans="1:65" s="2" customFormat="1" ht="16.5" customHeight="1" x14ac:dyDescent="0.2">
      <c r="A334" s="17"/>
      <c r="B334" s="18"/>
      <c r="C334" s="133" t="s">
        <v>119</v>
      </c>
      <c r="D334" s="133" t="s">
        <v>113</v>
      </c>
      <c r="E334" s="134" t="s">
        <v>654</v>
      </c>
      <c r="F334" s="135" t="s">
        <v>655</v>
      </c>
      <c r="G334" s="136" t="s">
        <v>173</v>
      </c>
      <c r="H334" s="137">
        <v>1</v>
      </c>
      <c r="I334" s="138"/>
      <c r="J334" s="139">
        <f>ROUND(I334*H334,2)</f>
        <v>0</v>
      </c>
      <c r="K334" s="135" t="s">
        <v>11</v>
      </c>
      <c r="L334" s="20"/>
      <c r="M334" s="140" t="s">
        <v>11</v>
      </c>
      <c r="N334" s="141" t="s">
        <v>22</v>
      </c>
      <c r="O334" s="26"/>
      <c r="P334" s="121">
        <f>O334*H334</f>
        <v>0</v>
      </c>
      <c r="Q334" s="121">
        <v>0</v>
      </c>
      <c r="R334" s="121">
        <f>Q334*H334</f>
        <v>0</v>
      </c>
      <c r="S334" s="121">
        <v>0</v>
      </c>
      <c r="T334" s="122">
        <f>S334*H334</f>
        <v>0</v>
      </c>
      <c r="U334" s="17"/>
      <c r="V334" s="17"/>
      <c r="W334" s="17"/>
      <c r="X334" s="17"/>
      <c r="Y334" s="17"/>
      <c r="Z334" s="17"/>
      <c r="AA334" s="17"/>
      <c r="AB334" s="17"/>
      <c r="AC334" s="17"/>
      <c r="AD334" s="17"/>
      <c r="AE334" s="17"/>
      <c r="AR334" s="123" t="s">
        <v>68</v>
      </c>
      <c r="AT334" s="123" t="s">
        <v>113</v>
      </c>
      <c r="AU334" s="123" t="s">
        <v>37</v>
      </c>
      <c r="AY334" s="8" t="s">
        <v>65</v>
      </c>
      <c r="BE334" s="124">
        <f>IF(N334="základní",J334,0)</f>
        <v>0</v>
      </c>
      <c r="BF334" s="124">
        <f>IF(N334="snížená",J334,0)</f>
        <v>0</v>
      </c>
      <c r="BG334" s="124">
        <f>IF(N334="zákl. přenesená",J334,0)</f>
        <v>0</v>
      </c>
      <c r="BH334" s="124">
        <f>IF(N334="sníž. přenesená",J334,0)</f>
        <v>0</v>
      </c>
      <c r="BI334" s="124">
        <f>IF(N334="nulová",J334,0)</f>
        <v>0</v>
      </c>
      <c r="BJ334" s="8" t="s">
        <v>36</v>
      </c>
      <c r="BK334" s="124">
        <f>ROUND(I334*H334,2)</f>
        <v>0</v>
      </c>
      <c r="BL334" s="8" t="s">
        <v>68</v>
      </c>
      <c r="BM334" s="123" t="s">
        <v>656</v>
      </c>
    </row>
    <row r="335" spans="1:65" s="2" customFormat="1" ht="58.5" x14ac:dyDescent="0.2">
      <c r="A335" s="17"/>
      <c r="B335" s="18"/>
      <c r="C335" s="19"/>
      <c r="D335" s="125" t="s">
        <v>69</v>
      </c>
      <c r="E335" s="19"/>
      <c r="F335" s="126" t="s">
        <v>657</v>
      </c>
      <c r="G335" s="19"/>
      <c r="H335" s="19"/>
      <c r="I335" s="44"/>
      <c r="J335" s="19"/>
      <c r="K335" s="19"/>
      <c r="L335" s="20"/>
      <c r="M335" s="127"/>
      <c r="N335" s="128"/>
      <c r="O335" s="26"/>
      <c r="P335" s="26"/>
      <c r="Q335" s="26"/>
      <c r="R335" s="26"/>
      <c r="S335" s="26"/>
      <c r="T335" s="27"/>
      <c r="U335" s="17"/>
      <c r="V335" s="17"/>
      <c r="W335" s="17"/>
      <c r="X335" s="17"/>
      <c r="Y335" s="17"/>
      <c r="Z335" s="17"/>
      <c r="AA335" s="17"/>
      <c r="AB335" s="17"/>
      <c r="AC335" s="17"/>
      <c r="AD335" s="17"/>
      <c r="AE335" s="17"/>
      <c r="AT335" s="8" t="s">
        <v>69</v>
      </c>
      <c r="AU335" s="8" t="s">
        <v>37</v>
      </c>
    </row>
    <row r="336" spans="1:65" s="2" customFormat="1" ht="24" customHeight="1" x14ac:dyDescent="0.2">
      <c r="A336" s="17"/>
      <c r="B336" s="18"/>
      <c r="C336" s="133" t="s">
        <v>658</v>
      </c>
      <c r="D336" s="133" t="s">
        <v>113</v>
      </c>
      <c r="E336" s="134" t="s">
        <v>659</v>
      </c>
      <c r="F336" s="135" t="s">
        <v>660</v>
      </c>
      <c r="G336" s="136" t="s">
        <v>173</v>
      </c>
      <c r="H336" s="137">
        <v>1</v>
      </c>
      <c r="I336" s="138"/>
      <c r="J336" s="139">
        <f>ROUND(I336*H336,2)</f>
        <v>0</v>
      </c>
      <c r="K336" s="135" t="s">
        <v>11</v>
      </c>
      <c r="L336" s="20"/>
      <c r="M336" s="140" t="s">
        <v>11</v>
      </c>
      <c r="N336" s="141" t="s">
        <v>22</v>
      </c>
      <c r="O336" s="26"/>
      <c r="P336" s="121">
        <f>O336*H336</f>
        <v>0</v>
      </c>
      <c r="Q336" s="121">
        <v>0</v>
      </c>
      <c r="R336" s="121">
        <f>Q336*H336</f>
        <v>0</v>
      </c>
      <c r="S336" s="121">
        <v>0</v>
      </c>
      <c r="T336" s="122">
        <f>S336*H336</f>
        <v>0</v>
      </c>
      <c r="U336" s="17"/>
      <c r="V336" s="17"/>
      <c r="W336" s="17"/>
      <c r="X336" s="17"/>
      <c r="Y336" s="17"/>
      <c r="Z336" s="17"/>
      <c r="AA336" s="17"/>
      <c r="AB336" s="17"/>
      <c r="AC336" s="17"/>
      <c r="AD336" s="17"/>
      <c r="AE336" s="17"/>
      <c r="AR336" s="123" t="s">
        <v>68</v>
      </c>
      <c r="AT336" s="123" t="s">
        <v>113</v>
      </c>
      <c r="AU336" s="123" t="s">
        <v>37</v>
      </c>
      <c r="AY336" s="8" t="s">
        <v>65</v>
      </c>
      <c r="BE336" s="124">
        <f>IF(N336="základní",J336,0)</f>
        <v>0</v>
      </c>
      <c r="BF336" s="124">
        <f>IF(N336="snížená",J336,0)</f>
        <v>0</v>
      </c>
      <c r="BG336" s="124">
        <f>IF(N336="zákl. přenesená",J336,0)</f>
        <v>0</v>
      </c>
      <c r="BH336" s="124">
        <f>IF(N336="sníž. přenesená",J336,0)</f>
        <v>0</v>
      </c>
      <c r="BI336" s="124">
        <f>IF(N336="nulová",J336,0)</f>
        <v>0</v>
      </c>
      <c r="BJ336" s="8" t="s">
        <v>36</v>
      </c>
      <c r="BK336" s="124">
        <f>ROUND(I336*H336,2)</f>
        <v>0</v>
      </c>
      <c r="BL336" s="8" t="s">
        <v>68</v>
      </c>
      <c r="BM336" s="123" t="s">
        <v>661</v>
      </c>
    </row>
    <row r="337" spans="1:65" s="2" customFormat="1" ht="29.25" x14ac:dyDescent="0.2">
      <c r="A337" s="17"/>
      <c r="B337" s="18"/>
      <c r="C337" s="19"/>
      <c r="D337" s="125" t="s">
        <v>69</v>
      </c>
      <c r="E337" s="19"/>
      <c r="F337" s="126" t="s">
        <v>662</v>
      </c>
      <c r="G337" s="19"/>
      <c r="H337" s="19"/>
      <c r="I337" s="44"/>
      <c r="J337" s="19"/>
      <c r="K337" s="19"/>
      <c r="L337" s="20"/>
      <c r="M337" s="127"/>
      <c r="N337" s="128"/>
      <c r="O337" s="26"/>
      <c r="P337" s="26"/>
      <c r="Q337" s="26"/>
      <c r="R337" s="26"/>
      <c r="S337" s="26"/>
      <c r="T337" s="27"/>
      <c r="U337" s="17"/>
      <c r="V337" s="17"/>
      <c r="W337" s="17"/>
      <c r="X337" s="17"/>
      <c r="Y337" s="17"/>
      <c r="Z337" s="17"/>
      <c r="AA337" s="17"/>
      <c r="AB337" s="17"/>
      <c r="AC337" s="17"/>
      <c r="AD337" s="17"/>
      <c r="AE337" s="17"/>
      <c r="AT337" s="8" t="s">
        <v>69</v>
      </c>
      <c r="AU337" s="8" t="s">
        <v>37</v>
      </c>
    </row>
    <row r="338" spans="1:65" s="2" customFormat="1" ht="24" customHeight="1" x14ac:dyDescent="0.2">
      <c r="A338" s="17"/>
      <c r="B338" s="18"/>
      <c r="C338" s="133" t="s">
        <v>128</v>
      </c>
      <c r="D338" s="133" t="s">
        <v>113</v>
      </c>
      <c r="E338" s="134" t="s">
        <v>176</v>
      </c>
      <c r="F338" s="135" t="s">
        <v>90</v>
      </c>
      <c r="G338" s="136" t="s">
        <v>100</v>
      </c>
      <c r="H338" s="137">
        <v>1</v>
      </c>
      <c r="I338" s="138"/>
      <c r="J338" s="139">
        <f>ROUND(I338*H338,2)</f>
        <v>0</v>
      </c>
      <c r="K338" s="135" t="s">
        <v>11</v>
      </c>
      <c r="L338" s="20"/>
      <c r="M338" s="140" t="s">
        <v>11</v>
      </c>
      <c r="N338" s="141" t="s">
        <v>22</v>
      </c>
      <c r="O338" s="26"/>
      <c r="P338" s="121">
        <f>O338*H338</f>
        <v>0</v>
      </c>
      <c r="Q338" s="121">
        <v>0</v>
      </c>
      <c r="R338" s="121">
        <f>Q338*H338</f>
        <v>0</v>
      </c>
      <c r="S338" s="121">
        <v>0</v>
      </c>
      <c r="T338" s="122">
        <f>S338*H338</f>
        <v>0</v>
      </c>
      <c r="U338" s="17"/>
      <c r="V338" s="17"/>
      <c r="W338" s="17"/>
      <c r="X338" s="17"/>
      <c r="Y338" s="17"/>
      <c r="Z338" s="17"/>
      <c r="AA338" s="17"/>
      <c r="AB338" s="17"/>
      <c r="AC338" s="17"/>
      <c r="AD338" s="17"/>
      <c r="AE338" s="17"/>
      <c r="AR338" s="123" t="s">
        <v>68</v>
      </c>
      <c r="AT338" s="123" t="s">
        <v>113</v>
      </c>
      <c r="AU338" s="123" t="s">
        <v>37</v>
      </c>
      <c r="AY338" s="8" t="s">
        <v>65</v>
      </c>
      <c r="BE338" s="124">
        <f>IF(N338="základní",J338,0)</f>
        <v>0</v>
      </c>
      <c r="BF338" s="124">
        <f>IF(N338="snížená",J338,0)</f>
        <v>0</v>
      </c>
      <c r="BG338" s="124">
        <f>IF(N338="zákl. přenesená",J338,0)</f>
        <v>0</v>
      </c>
      <c r="BH338" s="124">
        <f>IF(N338="sníž. přenesená",J338,0)</f>
        <v>0</v>
      </c>
      <c r="BI338" s="124">
        <f>IF(N338="nulová",J338,0)</f>
        <v>0</v>
      </c>
      <c r="BJ338" s="8" t="s">
        <v>36</v>
      </c>
      <c r="BK338" s="124">
        <f>ROUND(I338*H338,2)</f>
        <v>0</v>
      </c>
      <c r="BL338" s="8" t="s">
        <v>68</v>
      </c>
      <c r="BM338" s="123" t="s">
        <v>663</v>
      </c>
    </row>
    <row r="339" spans="1:65" s="2" customFormat="1" ht="204.75" x14ac:dyDescent="0.2">
      <c r="A339" s="17"/>
      <c r="B339" s="18"/>
      <c r="C339" s="19"/>
      <c r="D339" s="125" t="s">
        <v>69</v>
      </c>
      <c r="E339" s="19"/>
      <c r="F339" s="126" t="s">
        <v>177</v>
      </c>
      <c r="G339" s="19"/>
      <c r="H339" s="19"/>
      <c r="I339" s="44"/>
      <c r="J339" s="19"/>
      <c r="K339" s="19"/>
      <c r="L339" s="20"/>
      <c r="M339" s="127"/>
      <c r="N339" s="128"/>
      <c r="O339" s="26"/>
      <c r="P339" s="26"/>
      <c r="Q339" s="26"/>
      <c r="R339" s="26"/>
      <c r="S339" s="26"/>
      <c r="T339" s="27"/>
      <c r="U339" s="17"/>
      <c r="V339" s="17"/>
      <c r="W339" s="17"/>
      <c r="X339" s="17"/>
      <c r="Y339" s="17"/>
      <c r="Z339" s="17"/>
      <c r="AA339" s="17"/>
      <c r="AB339" s="17"/>
      <c r="AC339" s="17"/>
      <c r="AD339" s="17"/>
      <c r="AE339" s="17"/>
      <c r="AT339" s="8" t="s">
        <v>69</v>
      </c>
      <c r="AU339" s="8" t="s">
        <v>37</v>
      </c>
    </row>
    <row r="340" spans="1:65" s="2" customFormat="1" ht="16.5" customHeight="1" x14ac:dyDescent="0.2">
      <c r="A340" s="17"/>
      <c r="B340" s="18"/>
      <c r="C340" s="133" t="s">
        <v>129</v>
      </c>
      <c r="D340" s="133" t="s">
        <v>113</v>
      </c>
      <c r="E340" s="134" t="s">
        <v>178</v>
      </c>
      <c r="F340" s="135" t="s">
        <v>92</v>
      </c>
      <c r="G340" s="136" t="s">
        <v>100</v>
      </c>
      <c r="H340" s="137">
        <v>1</v>
      </c>
      <c r="I340" s="138"/>
      <c r="J340" s="139">
        <f>ROUND(I340*H340,2)</f>
        <v>0</v>
      </c>
      <c r="K340" s="135" t="s">
        <v>11</v>
      </c>
      <c r="L340" s="20"/>
      <c r="M340" s="140" t="s">
        <v>11</v>
      </c>
      <c r="N340" s="141" t="s">
        <v>22</v>
      </c>
      <c r="O340" s="26"/>
      <c r="P340" s="121">
        <f>O340*H340</f>
        <v>0</v>
      </c>
      <c r="Q340" s="121">
        <v>0</v>
      </c>
      <c r="R340" s="121">
        <f>Q340*H340</f>
        <v>0</v>
      </c>
      <c r="S340" s="121">
        <v>0</v>
      </c>
      <c r="T340" s="122">
        <f>S340*H340</f>
        <v>0</v>
      </c>
      <c r="U340" s="17"/>
      <c r="V340" s="17"/>
      <c r="W340" s="17"/>
      <c r="X340" s="17"/>
      <c r="Y340" s="17"/>
      <c r="Z340" s="17"/>
      <c r="AA340" s="17"/>
      <c r="AB340" s="17"/>
      <c r="AC340" s="17"/>
      <c r="AD340" s="17"/>
      <c r="AE340" s="17"/>
      <c r="AR340" s="123" t="s">
        <v>68</v>
      </c>
      <c r="AT340" s="123" t="s">
        <v>113</v>
      </c>
      <c r="AU340" s="123" t="s">
        <v>37</v>
      </c>
      <c r="AY340" s="8" t="s">
        <v>65</v>
      </c>
      <c r="BE340" s="124">
        <f>IF(N340="základní",J340,0)</f>
        <v>0</v>
      </c>
      <c r="BF340" s="124">
        <f>IF(N340="snížená",J340,0)</f>
        <v>0</v>
      </c>
      <c r="BG340" s="124">
        <f>IF(N340="zákl. přenesená",J340,0)</f>
        <v>0</v>
      </c>
      <c r="BH340" s="124">
        <f>IF(N340="sníž. přenesená",J340,0)</f>
        <v>0</v>
      </c>
      <c r="BI340" s="124">
        <f>IF(N340="nulová",J340,0)</f>
        <v>0</v>
      </c>
      <c r="BJ340" s="8" t="s">
        <v>36</v>
      </c>
      <c r="BK340" s="124">
        <f>ROUND(I340*H340,2)</f>
        <v>0</v>
      </c>
      <c r="BL340" s="8" t="s">
        <v>68</v>
      </c>
      <c r="BM340" s="123" t="s">
        <v>664</v>
      </c>
    </row>
    <row r="341" spans="1:65" s="2" customFormat="1" ht="165.75" x14ac:dyDescent="0.2">
      <c r="A341" s="17"/>
      <c r="B341" s="18"/>
      <c r="C341" s="19"/>
      <c r="D341" s="125" t="s">
        <v>69</v>
      </c>
      <c r="E341" s="19"/>
      <c r="F341" s="126" t="s">
        <v>179</v>
      </c>
      <c r="G341" s="19"/>
      <c r="H341" s="19"/>
      <c r="I341" s="44"/>
      <c r="J341" s="19"/>
      <c r="K341" s="19"/>
      <c r="L341" s="20"/>
      <c r="M341" s="127"/>
      <c r="N341" s="128"/>
      <c r="O341" s="26"/>
      <c r="P341" s="26"/>
      <c r="Q341" s="26"/>
      <c r="R341" s="26"/>
      <c r="S341" s="26"/>
      <c r="T341" s="27"/>
      <c r="U341" s="17"/>
      <c r="V341" s="17"/>
      <c r="W341" s="17"/>
      <c r="X341" s="17"/>
      <c r="Y341" s="17"/>
      <c r="Z341" s="17"/>
      <c r="AA341" s="17"/>
      <c r="AB341" s="17"/>
      <c r="AC341" s="17"/>
      <c r="AD341" s="17"/>
      <c r="AE341" s="17"/>
      <c r="AT341" s="8" t="s">
        <v>69</v>
      </c>
      <c r="AU341" s="8" t="s">
        <v>37</v>
      </c>
    </row>
    <row r="342" spans="1:65" s="2" customFormat="1" ht="36" customHeight="1" x14ac:dyDescent="0.2">
      <c r="A342" s="17"/>
      <c r="B342" s="18"/>
      <c r="C342" s="133" t="s">
        <v>126</v>
      </c>
      <c r="D342" s="133" t="s">
        <v>113</v>
      </c>
      <c r="E342" s="134" t="s">
        <v>180</v>
      </c>
      <c r="F342" s="135" t="s">
        <v>672</v>
      </c>
      <c r="G342" s="136" t="s">
        <v>173</v>
      </c>
      <c r="H342" s="137">
        <v>1</v>
      </c>
      <c r="I342" s="138"/>
      <c r="J342" s="139">
        <f>ROUND(I342*H342,2)</f>
        <v>0</v>
      </c>
      <c r="K342" s="135" t="s">
        <v>11</v>
      </c>
      <c r="L342" s="20"/>
      <c r="M342" s="140" t="s">
        <v>11</v>
      </c>
      <c r="N342" s="141" t="s">
        <v>22</v>
      </c>
      <c r="O342" s="26"/>
      <c r="P342" s="121">
        <f>O342*H342</f>
        <v>0</v>
      </c>
      <c r="Q342" s="121">
        <v>0</v>
      </c>
      <c r="R342" s="121">
        <f>Q342*H342</f>
        <v>0</v>
      </c>
      <c r="S342" s="121">
        <v>0</v>
      </c>
      <c r="T342" s="122">
        <f>S342*H342</f>
        <v>0</v>
      </c>
      <c r="U342" s="17"/>
      <c r="V342" s="17"/>
      <c r="W342" s="17"/>
      <c r="X342" s="17"/>
      <c r="Y342" s="17"/>
      <c r="Z342" s="17"/>
      <c r="AA342" s="17"/>
      <c r="AB342" s="17"/>
      <c r="AC342" s="17"/>
      <c r="AD342" s="17"/>
      <c r="AE342" s="17"/>
      <c r="AR342" s="123" t="s">
        <v>68</v>
      </c>
      <c r="AT342" s="123" t="s">
        <v>113</v>
      </c>
      <c r="AU342" s="123" t="s">
        <v>37</v>
      </c>
      <c r="AY342" s="8" t="s">
        <v>65</v>
      </c>
      <c r="BE342" s="124">
        <f>IF(N342="základní",J342,0)</f>
        <v>0</v>
      </c>
      <c r="BF342" s="124">
        <f>IF(N342="snížená",J342,0)</f>
        <v>0</v>
      </c>
      <c r="BG342" s="124">
        <f>IF(N342="zákl. přenesená",J342,0)</f>
        <v>0</v>
      </c>
      <c r="BH342" s="124">
        <f>IF(N342="sníž. přenesená",J342,0)</f>
        <v>0</v>
      </c>
      <c r="BI342" s="124">
        <f>IF(N342="nulová",J342,0)</f>
        <v>0</v>
      </c>
      <c r="BJ342" s="8" t="s">
        <v>36</v>
      </c>
      <c r="BK342" s="124">
        <f>ROUND(I342*H342,2)</f>
        <v>0</v>
      </c>
      <c r="BL342" s="8" t="s">
        <v>68</v>
      </c>
      <c r="BM342" s="123" t="s">
        <v>665</v>
      </c>
    </row>
    <row r="343" spans="1:65" s="2" customFormat="1" ht="24" customHeight="1" x14ac:dyDescent="0.2">
      <c r="A343" s="17"/>
      <c r="B343" s="18"/>
      <c r="C343" s="133" t="s">
        <v>131</v>
      </c>
      <c r="D343" s="133" t="s">
        <v>113</v>
      </c>
      <c r="E343" s="134" t="s">
        <v>181</v>
      </c>
      <c r="F343" s="135" t="s">
        <v>94</v>
      </c>
      <c r="G343" s="136" t="s">
        <v>100</v>
      </c>
      <c r="H343" s="137">
        <v>1</v>
      </c>
      <c r="I343" s="138"/>
      <c r="J343" s="139">
        <f>ROUND(I343*H343,2)</f>
        <v>0</v>
      </c>
      <c r="K343" s="135" t="s">
        <v>11</v>
      </c>
      <c r="L343" s="20"/>
      <c r="M343" s="140" t="s">
        <v>11</v>
      </c>
      <c r="N343" s="141" t="s">
        <v>22</v>
      </c>
      <c r="O343" s="26"/>
      <c r="P343" s="121">
        <f>O343*H343</f>
        <v>0</v>
      </c>
      <c r="Q343" s="121">
        <v>0</v>
      </c>
      <c r="R343" s="121">
        <f>Q343*H343</f>
        <v>0</v>
      </c>
      <c r="S343" s="121">
        <v>0</v>
      </c>
      <c r="T343" s="122">
        <f>S343*H343</f>
        <v>0</v>
      </c>
      <c r="U343" s="17"/>
      <c r="V343" s="17"/>
      <c r="W343" s="17"/>
      <c r="X343" s="17"/>
      <c r="Y343" s="17"/>
      <c r="Z343" s="17"/>
      <c r="AA343" s="17"/>
      <c r="AB343" s="17"/>
      <c r="AC343" s="17"/>
      <c r="AD343" s="17"/>
      <c r="AE343" s="17"/>
      <c r="AR343" s="123" t="s">
        <v>68</v>
      </c>
      <c r="AT343" s="123" t="s">
        <v>113</v>
      </c>
      <c r="AU343" s="123" t="s">
        <v>37</v>
      </c>
      <c r="AY343" s="8" t="s">
        <v>65</v>
      </c>
      <c r="BE343" s="124">
        <f>IF(N343="základní",J343,0)</f>
        <v>0</v>
      </c>
      <c r="BF343" s="124">
        <f>IF(N343="snížená",J343,0)</f>
        <v>0</v>
      </c>
      <c r="BG343" s="124">
        <f>IF(N343="zákl. přenesená",J343,0)</f>
        <v>0</v>
      </c>
      <c r="BH343" s="124">
        <f>IF(N343="sníž. přenesená",J343,0)</f>
        <v>0</v>
      </c>
      <c r="BI343" s="124">
        <f>IF(N343="nulová",J343,0)</f>
        <v>0</v>
      </c>
      <c r="BJ343" s="8" t="s">
        <v>36</v>
      </c>
      <c r="BK343" s="124">
        <f>ROUND(I343*H343,2)</f>
        <v>0</v>
      </c>
      <c r="BL343" s="8" t="s">
        <v>68</v>
      </c>
      <c r="BM343" s="123" t="s">
        <v>666</v>
      </c>
    </row>
    <row r="344" spans="1:65" s="2" customFormat="1" ht="224.25" x14ac:dyDescent="0.2">
      <c r="A344" s="17"/>
      <c r="B344" s="18"/>
      <c r="C344" s="19"/>
      <c r="D344" s="125" t="s">
        <v>69</v>
      </c>
      <c r="E344" s="19"/>
      <c r="F344" s="126" t="s">
        <v>95</v>
      </c>
      <c r="G344" s="19"/>
      <c r="H344" s="19"/>
      <c r="I344" s="44"/>
      <c r="J344" s="19"/>
      <c r="K344" s="19"/>
      <c r="L344" s="20"/>
      <c r="M344" s="127"/>
      <c r="N344" s="128"/>
      <c r="O344" s="26"/>
      <c r="P344" s="26"/>
      <c r="Q344" s="26"/>
      <c r="R344" s="26"/>
      <c r="S344" s="26"/>
      <c r="T344" s="27"/>
      <c r="U344" s="17"/>
      <c r="V344" s="17"/>
      <c r="W344" s="17"/>
      <c r="X344" s="17"/>
      <c r="Y344" s="17"/>
      <c r="Z344" s="17"/>
      <c r="AA344" s="17"/>
      <c r="AB344" s="17"/>
      <c r="AC344" s="17"/>
      <c r="AD344" s="17"/>
      <c r="AE344" s="17"/>
      <c r="AT344" s="8" t="s">
        <v>69</v>
      </c>
      <c r="AU344" s="8" t="s">
        <v>37</v>
      </c>
    </row>
    <row r="345" spans="1:65" s="2" customFormat="1" ht="36" customHeight="1" x14ac:dyDescent="0.2">
      <c r="A345" s="17"/>
      <c r="B345" s="18"/>
      <c r="C345" s="133" t="s">
        <v>124</v>
      </c>
      <c r="D345" s="133" t="s">
        <v>113</v>
      </c>
      <c r="E345" s="134" t="s">
        <v>182</v>
      </c>
      <c r="F345" s="135" t="s">
        <v>97</v>
      </c>
      <c r="G345" s="136" t="s">
        <v>100</v>
      </c>
      <c r="H345" s="137">
        <v>1</v>
      </c>
      <c r="I345" s="138"/>
      <c r="J345" s="139">
        <f>ROUND(I345*H345,2)</f>
        <v>0</v>
      </c>
      <c r="K345" s="135" t="s">
        <v>11</v>
      </c>
      <c r="L345" s="20"/>
      <c r="M345" s="140" t="s">
        <v>11</v>
      </c>
      <c r="N345" s="141" t="s">
        <v>22</v>
      </c>
      <c r="O345" s="26"/>
      <c r="P345" s="121">
        <f>O345*H345</f>
        <v>0</v>
      </c>
      <c r="Q345" s="121">
        <v>0</v>
      </c>
      <c r="R345" s="121">
        <f>Q345*H345</f>
        <v>0</v>
      </c>
      <c r="S345" s="121">
        <v>0</v>
      </c>
      <c r="T345" s="122">
        <f>S345*H345</f>
        <v>0</v>
      </c>
      <c r="U345" s="17"/>
      <c r="V345" s="17"/>
      <c r="W345" s="17"/>
      <c r="X345" s="17"/>
      <c r="Y345" s="17"/>
      <c r="Z345" s="17"/>
      <c r="AA345" s="17"/>
      <c r="AB345" s="17"/>
      <c r="AC345" s="17"/>
      <c r="AD345" s="17"/>
      <c r="AE345" s="17"/>
      <c r="AR345" s="123" t="s">
        <v>68</v>
      </c>
      <c r="AT345" s="123" t="s">
        <v>113</v>
      </c>
      <c r="AU345" s="123" t="s">
        <v>37</v>
      </c>
      <c r="AY345" s="8" t="s">
        <v>65</v>
      </c>
      <c r="BE345" s="124">
        <f>IF(N345="základní",J345,0)</f>
        <v>0</v>
      </c>
      <c r="BF345" s="124">
        <f>IF(N345="snížená",J345,0)</f>
        <v>0</v>
      </c>
      <c r="BG345" s="124">
        <f>IF(N345="zákl. přenesená",J345,0)</f>
        <v>0</v>
      </c>
      <c r="BH345" s="124">
        <f>IF(N345="sníž. přenesená",J345,0)</f>
        <v>0</v>
      </c>
      <c r="BI345" s="124">
        <f>IF(N345="nulová",J345,0)</f>
        <v>0</v>
      </c>
      <c r="BJ345" s="8" t="s">
        <v>36</v>
      </c>
      <c r="BK345" s="124">
        <f>ROUND(I345*H345,2)</f>
        <v>0</v>
      </c>
      <c r="BL345" s="8" t="s">
        <v>68</v>
      </c>
      <c r="BM345" s="123" t="s">
        <v>667</v>
      </c>
    </row>
    <row r="346" spans="1:65" s="2" customFormat="1" ht="195" x14ac:dyDescent="0.2">
      <c r="A346" s="17"/>
      <c r="B346" s="18"/>
      <c r="C346" s="19"/>
      <c r="D346" s="125" t="s">
        <v>69</v>
      </c>
      <c r="E346" s="19"/>
      <c r="F346" s="126" t="s">
        <v>98</v>
      </c>
      <c r="G346" s="19"/>
      <c r="H346" s="19"/>
      <c r="I346" s="44"/>
      <c r="J346" s="19"/>
      <c r="K346" s="19"/>
      <c r="L346" s="20"/>
      <c r="M346" s="127"/>
      <c r="N346" s="128"/>
      <c r="O346" s="26"/>
      <c r="P346" s="26"/>
      <c r="Q346" s="26"/>
      <c r="R346" s="26"/>
      <c r="S346" s="26"/>
      <c r="T346" s="27"/>
      <c r="U346" s="17"/>
      <c r="V346" s="17"/>
      <c r="W346" s="17"/>
      <c r="X346" s="17"/>
      <c r="Y346" s="17"/>
      <c r="Z346" s="17"/>
      <c r="AA346" s="17"/>
      <c r="AB346" s="17"/>
      <c r="AC346" s="17"/>
      <c r="AD346" s="17"/>
      <c r="AE346" s="17"/>
      <c r="AT346" s="8" t="s">
        <v>69</v>
      </c>
      <c r="AU346" s="8" t="s">
        <v>37</v>
      </c>
    </row>
    <row r="347" spans="1:65" s="2" customFormat="1" ht="16.5" customHeight="1" x14ac:dyDescent="0.2">
      <c r="A347" s="17"/>
      <c r="B347" s="18"/>
      <c r="C347" s="133" t="s">
        <v>127</v>
      </c>
      <c r="D347" s="133" t="s">
        <v>113</v>
      </c>
      <c r="E347" s="134" t="s">
        <v>183</v>
      </c>
      <c r="F347" s="135" t="s">
        <v>102</v>
      </c>
      <c r="G347" s="136" t="s">
        <v>100</v>
      </c>
      <c r="H347" s="137">
        <v>1</v>
      </c>
      <c r="I347" s="138"/>
      <c r="J347" s="139">
        <f>ROUND(I347*H347,2)</f>
        <v>0</v>
      </c>
      <c r="K347" s="135" t="s">
        <v>11</v>
      </c>
      <c r="L347" s="20"/>
      <c r="M347" s="140" t="s">
        <v>11</v>
      </c>
      <c r="N347" s="141" t="s">
        <v>22</v>
      </c>
      <c r="O347" s="26"/>
      <c r="P347" s="121">
        <f>O347*H347</f>
        <v>0</v>
      </c>
      <c r="Q347" s="121">
        <v>0</v>
      </c>
      <c r="R347" s="121">
        <f>Q347*H347</f>
        <v>0</v>
      </c>
      <c r="S347" s="121">
        <v>0</v>
      </c>
      <c r="T347" s="122">
        <f>S347*H347</f>
        <v>0</v>
      </c>
      <c r="U347" s="17"/>
      <c r="V347" s="17"/>
      <c r="W347" s="17"/>
      <c r="X347" s="17"/>
      <c r="Y347" s="17"/>
      <c r="Z347" s="17"/>
      <c r="AA347" s="17"/>
      <c r="AB347" s="17"/>
      <c r="AC347" s="17"/>
      <c r="AD347" s="17"/>
      <c r="AE347" s="17"/>
      <c r="AR347" s="123" t="s">
        <v>68</v>
      </c>
      <c r="AT347" s="123" t="s">
        <v>113</v>
      </c>
      <c r="AU347" s="123" t="s">
        <v>37</v>
      </c>
      <c r="AY347" s="8" t="s">
        <v>65</v>
      </c>
      <c r="BE347" s="124">
        <f>IF(N347="základní",J347,0)</f>
        <v>0</v>
      </c>
      <c r="BF347" s="124">
        <f>IF(N347="snížená",J347,0)</f>
        <v>0</v>
      </c>
      <c r="BG347" s="124">
        <f>IF(N347="zákl. přenesená",J347,0)</f>
        <v>0</v>
      </c>
      <c r="BH347" s="124">
        <f>IF(N347="sníž. přenesená",J347,0)</f>
        <v>0</v>
      </c>
      <c r="BI347" s="124">
        <f>IF(N347="nulová",J347,0)</f>
        <v>0</v>
      </c>
      <c r="BJ347" s="8" t="s">
        <v>36</v>
      </c>
      <c r="BK347" s="124">
        <f>ROUND(I347*H347,2)</f>
        <v>0</v>
      </c>
      <c r="BL347" s="8" t="s">
        <v>68</v>
      </c>
      <c r="BM347" s="123" t="s">
        <v>668</v>
      </c>
    </row>
    <row r="348" spans="1:65" s="2" customFormat="1" ht="39" x14ac:dyDescent="0.2">
      <c r="A348" s="17"/>
      <c r="B348" s="18"/>
      <c r="C348" s="19"/>
      <c r="D348" s="125" t="s">
        <v>69</v>
      </c>
      <c r="E348" s="19"/>
      <c r="F348" s="126" t="s">
        <v>103</v>
      </c>
      <c r="G348" s="19"/>
      <c r="H348" s="19"/>
      <c r="I348" s="44"/>
      <c r="J348" s="19"/>
      <c r="K348" s="19"/>
      <c r="L348" s="20"/>
      <c r="M348" s="127"/>
      <c r="N348" s="128"/>
      <c r="O348" s="26"/>
      <c r="P348" s="26"/>
      <c r="Q348" s="26"/>
      <c r="R348" s="26"/>
      <c r="S348" s="26"/>
      <c r="T348" s="27"/>
      <c r="U348" s="17"/>
      <c r="V348" s="17"/>
      <c r="W348" s="17"/>
      <c r="X348" s="17"/>
      <c r="Y348" s="17"/>
      <c r="Z348" s="17"/>
      <c r="AA348" s="17"/>
      <c r="AB348" s="17"/>
      <c r="AC348" s="17"/>
      <c r="AD348" s="17"/>
      <c r="AE348" s="17"/>
      <c r="AT348" s="8" t="s">
        <v>69</v>
      </c>
      <c r="AU348" s="8" t="s">
        <v>37</v>
      </c>
    </row>
    <row r="349" spans="1:65" s="2" customFormat="1" ht="16.5" customHeight="1" x14ac:dyDescent="0.2">
      <c r="A349" s="17"/>
      <c r="B349" s="18"/>
      <c r="C349" s="133" t="s">
        <v>125</v>
      </c>
      <c r="D349" s="133" t="s">
        <v>113</v>
      </c>
      <c r="E349" s="134" t="s">
        <v>184</v>
      </c>
      <c r="F349" s="135" t="s">
        <v>185</v>
      </c>
      <c r="G349" s="136" t="s">
        <v>100</v>
      </c>
      <c r="H349" s="137">
        <v>1</v>
      </c>
      <c r="I349" s="138"/>
      <c r="J349" s="139">
        <f>ROUND(I349*H349,2)</f>
        <v>0</v>
      </c>
      <c r="K349" s="135" t="s">
        <v>11</v>
      </c>
      <c r="L349" s="20"/>
      <c r="M349" s="140" t="s">
        <v>11</v>
      </c>
      <c r="N349" s="141" t="s">
        <v>22</v>
      </c>
      <c r="O349" s="26"/>
      <c r="P349" s="121">
        <f>O349*H349</f>
        <v>0</v>
      </c>
      <c r="Q349" s="121">
        <v>0</v>
      </c>
      <c r="R349" s="121">
        <f>Q349*H349</f>
        <v>0</v>
      </c>
      <c r="S349" s="121">
        <v>0</v>
      </c>
      <c r="T349" s="122">
        <f>S349*H349</f>
        <v>0</v>
      </c>
      <c r="U349" s="17"/>
      <c r="V349" s="17"/>
      <c r="W349" s="17"/>
      <c r="X349" s="17"/>
      <c r="Y349" s="17"/>
      <c r="Z349" s="17"/>
      <c r="AA349" s="17"/>
      <c r="AB349" s="17"/>
      <c r="AC349" s="17"/>
      <c r="AD349" s="17"/>
      <c r="AE349" s="17"/>
      <c r="AR349" s="123" t="s">
        <v>68</v>
      </c>
      <c r="AT349" s="123" t="s">
        <v>113</v>
      </c>
      <c r="AU349" s="123" t="s">
        <v>37</v>
      </c>
      <c r="AY349" s="8" t="s">
        <v>65</v>
      </c>
      <c r="BE349" s="124">
        <f>IF(N349="základní",J349,0)</f>
        <v>0</v>
      </c>
      <c r="BF349" s="124">
        <f>IF(N349="snížená",J349,0)</f>
        <v>0</v>
      </c>
      <c r="BG349" s="124">
        <f>IF(N349="zákl. přenesená",J349,0)</f>
        <v>0</v>
      </c>
      <c r="BH349" s="124">
        <f>IF(N349="sníž. přenesená",J349,0)</f>
        <v>0</v>
      </c>
      <c r="BI349" s="124">
        <f>IF(N349="nulová",J349,0)</f>
        <v>0</v>
      </c>
      <c r="BJ349" s="8" t="s">
        <v>36</v>
      </c>
      <c r="BK349" s="124">
        <f>ROUND(I349*H349,2)</f>
        <v>0</v>
      </c>
      <c r="BL349" s="8" t="s">
        <v>68</v>
      </c>
      <c r="BM349" s="123" t="s">
        <v>669</v>
      </c>
    </row>
    <row r="350" spans="1:65" s="2" customFormat="1" ht="146.25" x14ac:dyDescent="0.2">
      <c r="A350" s="17"/>
      <c r="B350" s="18"/>
      <c r="C350" s="19"/>
      <c r="D350" s="125" t="s">
        <v>69</v>
      </c>
      <c r="E350" s="19"/>
      <c r="F350" s="126" t="s">
        <v>105</v>
      </c>
      <c r="G350" s="19"/>
      <c r="H350" s="19"/>
      <c r="I350" s="44"/>
      <c r="J350" s="19"/>
      <c r="K350" s="19"/>
      <c r="L350" s="20"/>
      <c r="M350" s="127"/>
      <c r="N350" s="128"/>
      <c r="O350" s="26"/>
      <c r="P350" s="26"/>
      <c r="Q350" s="26"/>
      <c r="R350" s="26"/>
      <c r="S350" s="26"/>
      <c r="T350" s="27"/>
      <c r="U350" s="17"/>
      <c r="V350" s="17"/>
      <c r="W350" s="17"/>
      <c r="X350" s="17"/>
      <c r="Y350" s="17"/>
      <c r="Z350" s="17"/>
      <c r="AA350" s="17"/>
      <c r="AB350" s="17"/>
      <c r="AC350" s="17"/>
      <c r="AD350" s="17"/>
      <c r="AE350" s="17"/>
      <c r="AT350" s="8" t="s">
        <v>69</v>
      </c>
      <c r="AU350" s="8" t="s">
        <v>37</v>
      </c>
    </row>
    <row r="351" spans="1:65" s="2" customFormat="1" ht="16.5" customHeight="1" x14ac:dyDescent="0.2">
      <c r="A351" s="17"/>
      <c r="B351" s="18"/>
      <c r="C351" s="133" t="s">
        <v>130</v>
      </c>
      <c r="D351" s="133" t="s">
        <v>113</v>
      </c>
      <c r="E351" s="134" t="s">
        <v>186</v>
      </c>
      <c r="F351" s="135" t="s">
        <v>71</v>
      </c>
      <c r="G351" s="136" t="s">
        <v>173</v>
      </c>
      <c r="H351" s="137">
        <v>1</v>
      </c>
      <c r="I351" s="138"/>
      <c r="J351" s="139">
        <f>ROUND(I351*H351,2)</f>
        <v>0</v>
      </c>
      <c r="K351" s="135" t="s">
        <v>11</v>
      </c>
      <c r="L351" s="20"/>
      <c r="M351" s="140" t="s">
        <v>11</v>
      </c>
      <c r="N351" s="141" t="s">
        <v>22</v>
      </c>
      <c r="O351" s="26"/>
      <c r="P351" s="121">
        <f>O351*H351</f>
        <v>0</v>
      </c>
      <c r="Q351" s="121">
        <v>0</v>
      </c>
      <c r="R351" s="121">
        <f>Q351*H351</f>
        <v>0</v>
      </c>
      <c r="S351" s="121">
        <v>0</v>
      </c>
      <c r="T351" s="122">
        <f>S351*H351</f>
        <v>0</v>
      </c>
      <c r="U351" s="17"/>
      <c r="V351" s="17"/>
      <c r="W351" s="17"/>
      <c r="X351" s="17"/>
      <c r="Y351" s="17"/>
      <c r="Z351" s="17"/>
      <c r="AA351" s="17"/>
      <c r="AB351" s="17"/>
      <c r="AC351" s="17"/>
      <c r="AD351" s="17"/>
      <c r="AE351" s="17"/>
      <c r="AR351" s="123" t="s">
        <v>68</v>
      </c>
      <c r="AT351" s="123" t="s">
        <v>113</v>
      </c>
      <c r="AU351" s="123" t="s">
        <v>37</v>
      </c>
      <c r="AY351" s="8" t="s">
        <v>65</v>
      </c>
      <c r="BE351" s="124">
        <f>IF(N351="základní",J351,0)</f>
        <v>0</v>
      </c>
      <c r="BF351" s="124">
        <f>IF(N351="snížená",J351,0)</f>
        <v>0</v>
      </c>
      <c r="BG351" s="124">
        <f>IF(N351="zákl. přenesená",J351,0)</f>
        <v>0</v>
      </c>
      <c r="BH351" s="124">
        <f>IF(N351="sníž. přenesená",J351,0)</f>
        <v>0</v>
      </c>
      <c r="BI351" s="124">
        <f>IF(N351="nulová",J351,0)</f>
        <v>0</v>
      </c>
      <c r="BJ351" s="8" t="s">
        <v>36</v>
      </c>
      <c r="BK351" s="124">
        <f>ROUND(I351*H351,2)</f>
        <v>0</v>
      </c>
      <c r="BL351" s="8" t="s">
        <v>68</v>
      </c>
      <c r="BM351" s="123" t="s">
        <v>670</v>
      </c>
    </row>
    <row r="352" spans="1:65" s="2" customFormat="1" ht="19.5" x14ac:dyDescent="0.2">
      <c r="A352" s="17"/>
      <c r="B352" s="18"/>
      <c r="C352" s="19"/>
      <c r="D352" s="125" t="s">
        <v>69</v>
      </c>
      <c r="E352" s="19"/>
      <c r="F352" s="126" t="s">
        <v>72</v>
      </c>
      <c r="G352" s="19"/>
      <c r="H352" s="19"/>
      <c r="I352" s="44"/>
      <c r="J352" s="19"/>
      <c r="K352" s="19"/>
      <c r="L352" s="20"/>
      <c r="M352" s="129"/>
      <c r="N352" s="130"/>
      <c r="O352" s="131"/>
      <c r="P352" s="131"/>
      <c r="Q352" s="131"/>
      <c r="R352" s="131"/>
      <c r="S352" s="131"/>
      <c r="T352" s="132"/>
      <c r="U352" s="17"/>
      <c r="V352" s="17"/>
      <c r="W352" s="17"/>
      <c r="X352" s="17"/>
      <c r="Y352" s="17"/>
      <c r="Z352" s="17"/>
      <c r="AA352" s="17"/>
      <c r="AB352" s="17"/>
      <c r="AC352" s="17"/>
      <c r="AD352" s="17"/>
      <c r="AE352" s="17"/>
      <c r="AT352" s="8" t="s">
        <v>69</v>
      </c>
      <c r="AU352" s="8" t="s">
        <v>37</v>
      </c>
    </row>
    <row r="353" spans="1:31" s="2" customFormat="1" ht="6.95" customHeight="1" x14ac:dyDescent="0.2">
      <c r="A353" s="17"/>
      <c r="B353" s="21"/>
      <c r="C353" s="22"/>
      <c r="D353" s="22"/>
      <c r="E353" s="22"/>
      <c r="F353" s="22"/>
      <c r="G353" s="22"/>
      <c r="H353" s="22"/>
      <c r="I353" s="71"/>
      <c r="J353" s="22"/>
      <c r="K353" s="22"/>
      <c r="L353" s="20"/>
      <c r="M353" s="17"/>
      <c r="O353" s="17"/>
      <c r="P353" s="17"/>
      <c r="Q353" s="17"/>
      <c r="R353" s="17"/>
      <c r="S353" s="17"/>
      <c r="T353" s="17"/>
      <c r="U353" s="17"/>
      <c r="V353" s="17"/>
      <c r="W353" s="17"/>
      <c r="X353" s="17"/>
      <c r="Y353" s="17"/>
      <c r="Z353" s="17"/>
      <c r="AA353" s="17"/>
      <c r="AB353" s="17"/>
      <c r="AC353" s="17"/>
      <c r="AD353" s="17"/>
      <c r="AE353" s="17"/>
    </row>
  </sheetData>
  <autoFilter ref="C100:K352" xr:uid="{00000000-0009-0000-0000-000003000000}"/>
  <mergeCells count="12">
    <mergeCell ref="E93:H93"/>
    <mergeCell ref="L2:V2"/>
    <mergeCell ref="E50:H50"/>
    <mergeCell ref="E52:H52"/>
    <mergeCell ref="E54:H54"/>
    <mergeCell ref="E89:H89"/>
    <mergeCell ref="E91:H91"/>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0102 - D.1.2 - Vytápění</vt:lpstr>
      <vt:lpstr>'0102 - D.1.2 - Vytápění'!Názvy_tisku</vt:lpstr>
      <vt:lpstr>'0102 - D.1.2 - Vytápění'!Oblast_tisku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volduchy-prace\sopatrny</dc:creator>
  <cp:lastModifiedBy>Lukin Stehlik</cp:lastModifiedBy>
  <dcterms:created xsi:type="dcterms:W3CDTF">2019-09-19T08:10:54Z</dcterms:created>
  <dcterms:modified xsi:type="dcterms:W3CDTF">2020-04-12T10:42:49Z</dcterms:modified>
</cp:coreProperties>
</file>