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9705" yWindow="-15" windowWidth="9510" windowHeight="11325" tabRatio="922" activeTab="2"/>
  </bookViews>
  <sheets>
    <sheet name="KL" sheetId="92" r:id="rId1"/>
    <sheet name="Pokyn" sheetId="91" r:id="rId2"/>
    <sheet name="Rekapitulace" sheetId="86" r:id="rId3"/>
    <sheet name="Hl.rozvody" sheetId="82" r:id="rId4"/>
    <sheet name="Byty" sheetId="81" r:id="rId5"/>
    <sheet name="Spol.spotřeba" sheetId="83" r:id="rId6"/>
    <sheet name="Obch.jedn.1,2" sheetId="85" r:id="rId7"/>
    <sheet name="Hromosvod" sheetId="84" r:id="rId8"/>
    <sheet name="Slaboproud" sheetId="87" r:id="rId9"/>
  </sheets>
  <definedNames>
    <definedName name="_xlnm.Print_Titles" localSheetId="4">Byty!$1:$10</definedName>
    <definedName name="_xlnm.Print_Titles" localSheetId="3">Hl.rozvody!$1:$10</definedName>
    <definedName name="_xlnm.Print_Titles" localSheetId="6">'Obch.jedn.1,2'!$1:$10</definedName>
    <definedName name="_xlnm.Print_Titles" localSheetId="8">Slaboproud!$1:$10</definedName>
    <definedName name="_xlnm.Print_Titles" localSheetId="5">Spol.spotřeba!$1:$10</definedName>
    <definedName name="_xlnm.Print_Area" localSheetId="4">Byty!$A$1:$H$99</definedName>
    <definedName name="_xlnm.Print_Area" localSheetId="3">Hl.rozvody!$A$1:$H$79</definedName>
    <definedName name="_xlnm.Print_Area" localSheetId="7">Hromosvod!$A$1:$H$47</definedName>
    <definedName name="_xlnm.Print_Area" localSheetId="0">KL!$A$1:$C$28</definedName>
    <definedName name="_xlnm.Print_Area" localSheetId="6">'Obch.jedn.1,2'!$A$1:$H$90</definedName>
    <definedName name="_xlnm.Print_Area" localSheetId="1">Pokyn!$A$1:$B$26</definedName>
    <definedName name="_xlnm.Print_Area" localSheetId="8">Slaboproud!$A$1:$F$235</definedName>
    <definedName name="_xlnm.Print_Area" localSheetId="5">Spol.spotřeba!$A$1:$H$122</definedName>
  </definedNames>
  <calcPr calcId="124519"/>
</workbook>
</file>

<file path=xl/calcChain.xml><?xml version="1.0" encoding="utf-8"?>
<calcChain xmlns="http://schemas.openxmlformats.org/spreadsheetml/2006/main">
  <c r="A24" i="84"/>
  <c r="A31" i="85"/>
  <c r="A32" s="1"/>
  <c r="A33" i="83"/>
  <c r="A34" s="1"/>
  <c r="A30" i="81"/>
  <c r="A25" i="82"/>
  <c r="D47" i="81"/>
  <c r="F50" i="86"/>
  <c r="F46"/>
  <c r="D235" i="87"/>
  <c r="F235" s="1"/>
  <c r="D234"/>
  <c r="F234" s="1"/>
  <c r="D233"/>
  <c r="F233" s="1"/>
  <c r="D232"/>
  <c r="F232" s="1"/>
  <c r="D231"/>
  <c r="F231" s="1"/>
  <c r="D230"/>
  <c r="F230" s="1"/>
  <c r="D229"/>
  <c r="F229" s="1"/>
  <c r="D228"/>
  <c r="F228" s="1"/>
  <c r="D227"/>
  <c r="F227" s="1"/>
  <c r="D226"/>
  <c r="F226" s="1"/>
  <c r="D225"/>
  <c r="F225" s="1"/>
  <c r="D224"/>
  <c r="F224" s="1"/>
  <c r="D223"/>
  <c r="F223" s="1"/>
  <c r="D222"/>
  <c r="F222" s="1"/>
  <c r="D221"/>
  <c r="F221" s="1"/>
  <c r="D220"/>
  <c r="F220" s="1"/>
  <c r="D219"/>
  <c r="F219" s="1"/>
  <c r="D218"/>
  <c r="F218" s="1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D183"/>
  <c r="F183" s="1"/>
  <c r="D182"/>
  <c r="F182" s="1"/>
  <c r="D181"/>
  <c r="F181" s="1"/>
  <c r="D180"/>
  <c r="F180" s="1"/>
  <c r="D179"/>
  <c r="F179" s="1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C119"/>
  <c r="D118"/>
  <c r="F118" s="1"/>
  <c r="D117"/>
  <c r="F117" s="1"/>
  <c r="D116"/>
  <c r="F116" s="1"/>
  <c r="D115"/>
  <c r="F115" s="1"/>
  <c r="F111"/>
  <c r="F110"/>
  <c r="F109"/>
  <c r="F108"/>
  <c r="F107"/>
  <c r="F106"/>
  <c r="F105"/>
  <c r="F104"/>
  <c r="F103"/>
  <c r="F102"/>
  <c r="F101"/>
  <c r="F100"/>
  <c r="F99"/>
  <c r="F98"/>
  <c r="F97"/>
  <c r="F96"/>
  <c r="F95"/>
  <c r="C95"/>
  <c r="F94"/>
  <c r="F93"/>
  <c r="C93"/>
  <c r="F92"/>
  <c r="F91"/>
  <c r="F90"/>
  <c r="F89"/>
  <c r="C89"/>
  <c r="F88"/>
  <c r="F83"/>
  <c r="F82"/>
  <c r="F81"/>
  <c r="F80"/>
  <c r="F79"/>
  <c r="F78"/>
  <c r="F77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C33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35" i="85"/>
  <c r="H35" s="1"/>
  <c r="H59"/>
  <c r="F35"/>
  <c r="D89"/>
  <c r="F89" s="1"/>
  <c r="D88"/>
  <c r="F88" s="1"/>
  <c r="D87"/>
  <c r="D86"/>
  <c r="D84"/>
  <c r="F84" s="1"/>
  <c r="D83"/>
  <c r="F83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0"/>
  <c r="H70" s="1"/>
  <c r="F70"/>
  <c r="D69"/>
  <c r="F69" s="1"/>
  <c r="D68"/>
  <c r="H68" s="1"/>
  <c r="D67"/>
  <c r="H67" s="1"/>
  <c r="D65"/>
  <c r="H65" s="1"/>
  <c r="D64"/>
  <c r="H64" s="1"/>
  <c r="D63"/>
  <c r="F63" s="1"/>
  <c r="D62"/>
  <c r="H62"/>
  <c r="D61"/>
  <c r="H61"/>
  <c r="D60"/>
  <c r="H60"/>
  <c r="D59"/>
  <c r="F59" s="1"/>
  <c r="D58"/>
  <c r="H58" s="1"/>
  <c r="D57"/>
  <c r="H57" s="1"/>
  <c r="D56"/>
  <c r="H56" s="1"/>
  <c r="D55"/>
  <c r="F55" s="1"/>
  <c r="D54"/>
  <c r="H54" s="1"/>
  <c r="D53"/>
  <c r="H53" s="1"/>
  <c r="D52"/>
  <c r="H52" s="1"/>
  <c r="D51"/>
  <c r="F51" s="1"/>
  <c r="D50"/>
  <c r="H50" s="1"/>
  <c r="D49"/>
  <c r="H49" s="1"/>
  <c r="D48"/>
  <c r="H48" s="1"/>
  <c r="D47"/>
  <c r="F47" s="1"/>
  <c r="D46"/>
  <c r="H46" s="1"/>
  <c r="D45"/>
  <c r="H45" s="1"/>
  <c r="D44"/>
  <c r="H44" s="1"/>
  <c r="D43"/>
  <c r="F43" s="1"/>
  <c r="D42"/>
  <c r="H42" s="1"/>
  <c r="D41"/>
  <c r="F41" s="1"/>
  <c r="D40"/>
  <c r="H40" s="1"/>
  <c r="D39"/>
  <c r="H39" s="1"/>
  <c r="D38"/>
  <c r="H38" s="1"/>
  <c r="D34"/>
  <c r="H34" s="1"/>
  <c r="D33"/>
  <c r="H33" s="1"/>
  <c r="D32"/>
  <c r="H32" s="1"/>
  <c r="D31"/>
  <c r="H31" s="1"/>
  <c r="D30"/>
  <c r="H30" s="1"/>
  <c r="D29"/>
  <c r="H29" s="1"/>
  <c r="D28"/>
  <c r="H28" s="1"/>
  <c r="D27"/>
  <c r="H27" s="1"/>
  <c r="D26"/>
  <c r="H26" s="1"/>
  <c r="D25"/>
  <c r="H25" s="1"/>
  <c r="H46" i="84"/>
  <c r="H45"/>
  <c r="H44"/>
  <c r="H43"/>
  <c r="H41"/>
  <c r="F41"/>
  <c r="H40"/>
  <c r="F40"/>
  <c r="H39"/>
  <c r="F39"/>
  <c r="H38"/>
  <c r="F38"/>
  <c r="H37"/>
  <c r="F37"/>
  <c r="H36"/>
  <c r="F36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F121" i="83"/>
  <c r="F120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H86"/>
  <c r="H81"/>
  <c r="H80"/>
  <c r="H79"/>
  <c r="H78"/>
  <c r="H77"/>
  <c r="H76"/>
  <c r="H75"/>
  <c r="H74"/>
  <c r="H73"/>
  <c r="H72"/>
  <c r="H71"/>
  <c r="H70"/>
  <c r="H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F78" i="82"/>
  <c r="F77"/>
  <c r="F73"/>
  <c r="F72"/>
  <c r="F71"/>
  <c r="F70"/>
  <c r="F69"/>
  <c r="F68"/>
  <c r="F67"/>
  <c r="F66"/>
  <c r="F65"/>
  <c r="F64"/>
  <c r="F63"/>
  <c r="F62"/>
  <c r="F61"/>
  <c r="F60"/>
  <c r="H55"/>
  <c r="H50"/>
  <c r="H49"/>
  <c r="H48"/>
  <c r="H47"/>
  <c r="H46"/>
  <c r="H45"/>
  <c r="H44"/>
  <c r="H43"/>
  <c r="H42"/>
  <c r="H41"/>
  <c r="H40"/>
  <c r="H39"/>
  <c r="H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D98" i="81"/>
  <c r="F98" s="1"/>
  <c r="D97"/>
  <c r="F97" s="1"/>
  <c r="D93"/>
  <c r="F93" s="1"/>
  <c r="D92"/>
  <c r="F92" s="1"/>
  <c r="D91"/>
  <c r="F91" s="1"/>
  <c r="D90"/>
  <c r="F90" s="1"/>
  <c r="D89"/>
  <c r="F89" s="1"/>
  <c r="D88"/>
  <c r="F88" s="1"/>
  <c r="D87"/>
  <c r="F87" s="1"/>
  <c r="D86"/>
  <c r="F86" s="1"/>
  <c r="D85"/>
  <c r="F85" s="1"/>
  <c r="D84"/>
  <c r="F84" s="1"/>
  <c r="D83"/>
  <c r="F83" s="1"/>
  <c r="D82"/>
  <c r="F82" s="1"/>
  <c r="D76"/>
  <c r="F75"/>
  <c r="H74"/>
  <c r="H73"/>
  <c r="D71"/>
  <c r="F71" s="1"/>
  <c r="D70"/>
  <c r="H70" s="1"/>
  <c r="D69"/>
  <c r="F69" s="1"/>
  <c r="D68"/>
  <c r="F68" s="1"/>
  <c r="D67"/>
  <c r="F67" s="1"/>
  <c r="D66"/>
  <c r="H66" s="1"/>
  <c r="D65"/>
  <c r="F65" s="1"/>
  <c r="D64"/>
  <c r="D63"/>
  <c r="F63" s="1"/>
  <c r="D62"/>
  <c r="H62" s="1"/>
  <c r="D61"/>
  <c r="F61" s="1"/>
  <c r="D60"/>
  <c r="H60" s="1"/>
  <c r="D59"/>
  <c r="F59" s="1"/>
  <c r="D58"/>
  <c r="H58" s="1"/>
  <c r="D57"/>
  <c r="F57" s="1"/>
  <c r="D56"/>
  <c r="F56" s="1"/>
  <c r="D55"/>
  <c r="F55" s="1"/>
  <c r="D54"/>
  <c r="H54" s="1"/>
  <c r="D53"/>
  <c r="F53" s="1"/>
  <c r="D52"/>
  <c r="H52" s="1"/>
  <c r="D51"/>
  <c r="F51" s="1"/>
  <c r="D50"/>
  <c r="H50" s="1"/>
  <c r="D49"/>
  <c r="F49" s="1"/>
  <c r="D48"/>
  <c r="F48" s="1"/>
  <c r="F47"/>
  <c r="D46"/>
  <c r="H46" s="1"/>
  <c r="D45"/>
  <c r="H45" s="1"/>
  <c r="D44"/>
  <c r="H44" s="1"/>
  <c r="D43"/>
  <c r="F43"/>
  <c r="D42"/>
  <c r="H42"/>
  <c r="D41"/>
  <c r="F41"/>
  <c r="D40"/>
  <c r="H40"/>
  <c r="D39"/>
  <c r="F39"/>
  <c r="F40"/>
  <c r="F60"/>
  <c r="F58"/>
  <c r="F66"/>
  <c r="H41"/>
  <c r="H51"/>
  <c r="H53"/>
  <c r="H55"/>
  <c r="H57"/>
  <c r="H59"/>
  <c r="H61"/>
  <c r="H63"/>
  <c r="H69"/>
  <c r="D36"/>
  <c r="H36" s="1"/>
  <c r="D35"/>
  <c r="F35" s="1"/>
  <c r="D34"/>
  <c r="H34" s="1"/>
  <c r="D33"/>
  <c r="F33" s="1"/>
  <c r="D32"/>
  <c r="H32" s="1"/>
  <c r="D31"/>
  <c r="F31" s="1"/>
  <c r="D30"/>
  <c r="H30" s="1"/>
  <c r="D29"/>
  <c r="F29" s="1"/>
  <c r="D28"/>
  <c r="H28" s="1"/>
  <c r="D27"/>
  <c r="F27" s="1"/>
  <c r="D26"/>
  <c r="H26" s="1"/>
  <c r="D25"/>
  <c r="F25" s="1"/>
  <c r="F32"/>
  <c r="F36"/>
  <c r="F30"/>
  <c r="H25"/>
  <c r="H33"/>
  <c r="H49"/>
  <c r="F50"/>
  <c r="H56"/>
  <c r="F25" i="85"/>
  <c r="F28"/>
  <c r="F32"/>
  <c r="F38"/>
  <c r="F40"/>
  <c r="F42"/>
  <c r="F46"/>
  <c r="F50"/>
  <c r="F54"/>
  <c r="F58"/>
  <c r="F60"/>
  <c r="F62"/>
  <c r="F64"/>
  <c r="F27"/>
  <c r="F29"/>
  <c r="F31"/>
  <c r="F33"/>
  <c r="F87"/>
  <c r="H41"/>
  <c r="H47" i="81"/>
  <c r="F84" i="83"/>
  <c r="F83"/>
  <c r="H71" i="81"/>
  <c r="H43"/>
  <c r="H39"/>
  <c r="F70"/>
  <c r="F42"/>
  <c r="H48"/>
  <c r="F45" i="85"/>
  <c r="F49"/>
  <c r="F53"/>
  <c r="F57"/>
  <c r="F61"/>
  <c r="F96" i="81"/>
  <c r="F95"/>
  <c r="F47" i="86" l="1"/>
  <c r="F47" i="84"/>
  <c r="F19" s="1"/>
  <c r="F15" s="1"/>
  <c r="F85" i="85"/>
  <c r="F86" s="1"/>
  <c r="F94" i="81"/>
  <c r="F51" i="82"/>
  <c r="F53"/>
  <c r="F52"/>
  <c r="F33" i="86"/>
  <c r="F65" i="85"/>
  <c r="H67" i="81"/>
  <c r="F52" i="85"/>
  <c r="F44"/>
  <c r="F34"/>
  <c r="F26"/>
  <c r="F52" i="81"/>
  <c r="H29"/>
  <c r="F44"/>
  <c r="F54"/>
  <c r="F45"/>
  <c r="H68"/>
  <c r="F74" i="82"/>
  <c r="H43" i="85"/>
  <c r="F40" i="86"/>
  <c r="F35"/>
  <c r="F30"/>
  <c r="F46" i="81"/>
  <c r="F39" i="85"/>
  <c r="F56"/>
  <c r="F48"/>
  <c r="F30"/>
  <c r="H65" i="81"/>
  <c r="F62"/>
  <c r="F49" i="86"/>
  <c r="F131" i="87"/>
  <c r="F18" s="1"/>
  <c r="F24" i="86" s="1"/>
  <c r="H54" i="82"/>
  <c r="H51"/>
  <c r="H82" i="83"/>
  <c r="H85" s="1"/>
  <c r="F82"/>
  <c r="F87" s="1"/>
  <c r="F23" s="1"/>
  <c r="F15" s="1"/>
  <c r="H47" i="84"/>
  <c r="H19" s="1"/>
  <c r="F16" s="1"/>
  <c r="F76" i="82"/>
  <c r="F75"/>
  <c r="F32" i="86"/>
  <c r="F74" i="87"/>
  <c r="F16" s="1"/>
  <c r="F22" i="86" s="1"/>
  <c r="F85" i="87"/>
  <c r="F17" s="1"/>
  <c r="F23" i="86" s="1"/>
  <c r="F117" i="83"/>
  <c r="F119" s="1"/>
  <c r="H51" i="85"/>
  <c r="F99" i="81"/>
  <c r="F80" s="1"/>
  <c r="F17" s="1"/>
  <c r="F185" i="87"/>
  <c r="F20" s="1"/>
  <c r="F26" i="86" s="1"/>
  <c r="F41"/>
  <c r="F61"/>
  <c r="F48"/>
  <c r="F67" i="85"/>
  <c r="F68"/>
  <c r="F22" i="87"/>
  <c r="F15" s="1"/>
  <c r="F176"/>
  <c r="F19" s="1"/>
  <c r="F25" i="86" s="1"/>
  <c r="F90" i="85"/>
  <c r="H35" i="81"/>
  <c r="H31"/>
  <c r="H27"/>
  <c r="F34"/>
  <c r="F26"/>
  <c r="F28"/>
  <c r="F118" i="83"/>
  <c r="F122" s="1"/>
  <c r="F89" s="1"/>
  <c r="F17" s="1"/>
  <c r="F64" i="81"/>
  <c r="H64"/>
  <c r="F76"/>
  <c r="H76"/>
  <c r="H47" i="85"/>
  <c r="H55"/>
  <c r="H63"/>
  <c r="A31" i="81"/>
  <c r="A35" i="83"/>
  <c r="A26" i="82"/>
  <c r="A27" s="1"/>
  <c r="A28" s="1"/>
  <c r="A25" i="84"/>
  <c r="A33" i="85"/>
  <c r="A26" i="84"/>
  <c r="F31" i="86" l="1"/>
  <c r="F29" s="1"/>
  <c r="F45"/>
  <c r="F14" i="84"/>
  <c r="F18" i="86" s="1"/>
  <c r="F66" i="85"/>
  <c r="F71" s="1"/>
  <c r="F20" s="1"/>
  <c r="F15" s="1"/>
  <c r="F79" i="82"/>
  <c r="F59" s="1"/>
  <c r="F17" s="1"/>
  <c r="F14" s="1"/>
  <c r="F14" i="86" s="1"/>
  <c r="F56" i="82"/>
  <c r="F23" s="1"/>
  <c r="F15" s="1"/>
  <c r="F54" i="86"/>
  <c r="H56" i="82"/>
  <c r="H23" s="1"/>
  <c r="F16" s="1"/>
  <c r="H87" i="83"/>
  <c r="H23" s="1"/>
  <c r="F16" s="1"/>
  <c r="F72" i="81"/>
  <c r="F53" i="86"/>
  <c r="F52" s="1"/>
  <c r="H72" i="81"/>
  <c r="H66" i="85"/>
  <c r="F60" i="86"/>
  <c r="H69" i="85"/>
  <c r="F74" i="81"/>
  <c r="F73"/>
  <c r="H75"/>
  <c r="A27" i="84"/>
  <c r="A28"/>
  <c r="A36" i="83"/>
  <c r="A37" s="1"/>
  <c r="A34" i="85"/>
  <c r="A32" i="81"/>
  <c r="A33" s="1"/>
  <c r="A29" i="82"/>
  <c r="F17" i="85"/>
  <c r="F73"/>
  <c r="F36" i="86"/>
  <c r="F34" s="1"/>
  <c r="F14" i="87"/>
  <c r="F21" i="86"/>
  <c r="F20" s="1"/>
  <c r="F14" i="83"/>
  <c r="F16" i="86" s="1"/>
  <c r="F43" l="1"/>
  <c r="A29" i="84"/>
  <c r="H71" i="85"/>
  <c r="H20" s="1"/>
  <c r="F16" s="1"/>
  <c r="A40" i="83"/>
  <c r="A41" s="1"/>
  <c r="A30" i="84"/>
  <c r="A31" s="1"/>
  <c r="A32" s="1"/>
  <c r="A33" s="1"/>
  <c r="H77" i="81"/>
  <c r="H20" s="1"/>
  <c r="F16" s="1"/>
  <c r="F77"/>
  <c r="F20" s="1"/>
  <c r="F15" s="1"/>
  <c r="F14" i="85"/>
  <c r="F17" i="86" s="1"/>
  <c r="A30" i="82"/>
  <c r="A31" s="1"/>
  <c r="F28" i="86"/>
  <c r="A34" i="81"/>
  <c r="A35" i="85"/>
  <c r="F14" i="81" l="1"/>
  <c r="F15" i="86" s="1"/>
  <c r="F13" s="1"/>
  <c r="F12" s="1"/>
  <c r="A38" i="85"/>
  <c r="A39" s="1"/>
  <c r="A32" i="82"/>
  <c r="A34" i="84"/>
  <c r="A43" s="1"/>
  <c r="A35" i="81"/>
  <c r="A36" s="1"/>
  <c r="A42" i="83"/>
  <c r="A44" i="84" l="1"/>
  <c r="A45" s="1"/>
  <c r="A46" s="1"/>
  <c r="A40" i="85"/>
  <c r="A42" s="1"/>
  <c r="A33" i="82"/>
  <c r="A43" i="83"/>
  <c r="A41" i="85"/>
  <c r="A39" i="81"/>
  <c r="F39" i="86" l="1"/>
  <c r="F38" s="1"/>
  <c r="A34" i="82"/>
  <c r="A35"/>
  <c r="A40" i="81"/>
  <c r="A43" i="85"/>
  <c r="A44" s="1"/>
  <c r="A44" i="83"/>
  <c r="A45" s="1"/>
  <c r="A46" s="1"/>
  <c r="A47" l="1"/>
  <c r="A41" i="81"/>
  <c r="A45" i="85"/>
  <c r="A36" i="82"/>
  <c r="A46" i="85" l="1"/>
  <c r="A47" s="1"/>
  <c r="A37" i="82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5" s="1"/>
  <c r="A76" s="1"/>
  <c r="A77" s="1"/>
  <c r="A78" s="1"/>
  <c r="A42" i="81"/>
  <c r="A48" i="83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8" s="1"/>
  <c r="A119" s="1"/>
  <c r="A120" s="1"/>
  <c r="A121" s="1"/>
  <c r="A48" i="85" l="1"/>
  <c r="A49" s="1"/>
  <c r="A43" i="81"/>
  <c r="A44" s="1"/>
  <c r="A45" s="1"/>
  <c r="A46" s="1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3" s="1"/>
  <c r="A74" s="1"/>
  <c r="A75" s="1"/>
  <c r="A76" s="1"/>
  <c r="A82" s="1"/>
  <c r="A83" s="1"/>
  <c r="A84" s="1"/>
  <c r="A85" s="1"/>
  <c r="A86" s="1"/>
  <c r="A87" s="1"/>
  <c r="A88" s="1"/>
  <c r="A89" s="1"/>
  <c r="A90" s="1"/>
  <c r="A91" s="1"/>
  <c r="A92" s="1"/>
  <c r="A93" s="1"/>
  <c r="A95" s="1"/>
  <c r="A96" s="1"/>
  <c r="A97" s="1"/>
  <c r="A98" s="1"/>
  <c r="A50" i="85" l="1"/>
  <c r="A51" s="1"/>
  <c r="A52" s="1"/>
  <c r="A53" s="1"/>
  <c r="A54" s="1"/>
  <c r="A55" s="1"/>
  <c r="A56" s="1"/>
  <c r="A57" l="1"/>
  <c r="A58" s="1"/>
  <c r="A59" l="1"/>
  <c r="A60" s="1"/>
  <c r="A61" s="1"/>
  <c r="A62" s="1"/>
  <c r="A63" s="1"/>
  <c r="A64" s="1"/>
  <c r="A65" s="1"/>
  <c r="A67" s="1"/>
  <c r="A68" s="1"/>
  <c r="A69" s="1"/>
  <c r="A70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</calcChain>
</file>

<file path=xl/sharedStrings.xml><?xml version="1.0" encoding="utf-8"?>
<sst xmlns="http://schemas.openxmlformats.org/spreadsheetml/2006/main" count="1278" uniqueCount="573">
  <si>
    <t>ks</t>
  </si>
  <si>
    <t>Kód položky</t>
  </si>
  <si>
    <t>A3</t>
  </si>
  <si>
    <t>B4</t>
  </si>
  <si>
    <t>EOS SQUARE - Svítidlo vestavné do stěny těleso hliník, barva černá, zářivka 1x18W, G24d-2, KVG, 230V, IP65, 230x195, h=115mm, včetně montážního boxu</t>
  </si>
  <si>
    <t>C1</t>
  </si>
  <si>
    <t>C2</t>
  </si>
  <si>
    <t>C3</t>
  </si>
  <si>
    <t>C4</t>
  </si>
  <si>
    <t>C5</t>
  </si>
  <si>
    <t>BOLOGNA 240 - Nástěnné svítidlo, sádrové, barva bílá, 2x50W, GU10, 230V, IP20, 120x240x140mm, svítí nahoru/dolů</t>
  </si>
  <si>
    <t>B1</t>
  </si>
  <si>
    <t>B2</t>
  </si>
  <si>
    <t>ALBA - Vestavné svítidlo kruhové, těleso kov, povrch šedostříbrná, difuzor sklo opál mat, 1x50W, MR16, 12V, IP65, d=80mm, h=50mm.</t>
  </si>
  <si>
    <t>B3</t>
  </si>
  <si>
    <t>B5</t>
  </si>
  <si>
    <t>NELA 1 - Nástěnné svítidlo, základna kov, povrch bílá, difuzor sklo triplex opál mat, zářivka 1x13W, G24q-1, EVG, 230V, IP43, 250x140x120mm</t>
  </si>
  <si>
    <t>A1</t>
  </si>
  <si>
    <t>A2</t>
  </si>
  <si>
    <t>A4</t>
  </si>
  <si>
    <t>Svítidlo průmyslové, prachotěsné, těleso polykarbonát, barva šedá, difuzor plast, 2x36W, G5, EVG, 230V, IP65, 1270x90x136mm</t>
  </si>
  <si>
    <t>ANETA - Svítidlo exteriérové, venkovní, nástěné, materiál plast, v provedení: černá, zářivka 26W/G24d-2, 230V, IP54, d=271mm, h=155mm</t>
  </si>
  <si>
    <t>ANETA - Svítidlo exteriérové, venkovní, přisazené, materiál plast, v provedení: černá, zářivka 26W/G24d-2, 230V, IP54, d=271mm, h=155mm</t>
  </si>
  <si>
    <t>A5</t>
  </si>
  <si>
    <t>A6</t>
  </si>
  <si>
    <t>LED</t>
  </si>
  <si>
    <t>Hliníkový profil přisazený, povrch bílá, LED pásk s příkonem max 15W/m, difuzor plexi opál mat, pro pásky šířky max 16mm, 20x20mm, l=1500mm, set včetně zdroje</t>
  </si>
  <si>
    <t>Nouzové svítidlo s piktogramu, kód 43144 TREVOS HELIOS IP65 118 NM1hAt, Inverter AT-SE (autotest) - zdroj 1 hod / akumulátor 1Ah</t>
  </si>
  <si>
    <t>N</t>
  </si>
  <si>
    <t>Celkem</t>
  </si>
  <si>
    <t>%</t>
  </si>
  <si>
    <t>Celkový součet</t>
  </si>
  <si>
    <t xml:space="preserve">Osvětlení společných chodeb - přisazené svítidlo s bronzovou monturou a opálovým skleněným sklem, svítidlo má mít secesní charakter. Obsahovat musí dva světelné zdroje, z nichž v některých svítidlech musí být jeden se zdrojů opatřen nouzovým invertérem. Počítá se s výrobou na zakázku (zohlednit cenu v cenové nabídce), dle specifického požadavku architekta. Technické parametry svítidla musí splnit parametry dle ČSN EN 12464-1. </t>
  </si>
  <si>
    <t xml:space="preserve">Osvětlení společných chodeb - nástěnné svítidlo s bronzovou monturou a opálovým skleněným sklem, svítidlo má mít secesní charakter. Obsahovat musí dva světelné zdroje, z nichž v některých svítidlech musí být jeden se zdrojů opatřen nouzovým invertérem. Počítá se s výrobou na zakázku (zohlednit cenu v cenové nabídce), dle specifického požadavku architekta. Technické parametry svítidla musí splnit parametry dle ČSN EN 12464-1. </t>
  </si>
  <si>
    <t>Přístrojová instalační krabice plastová, v provedení pod omítku.</t>
  </si>
  <si>
    <t>Krabice instalační, plastová, samozhášivá, pr. 97 mm, v provedení pod omítku, pro svorkování a odbočování kabelů typu CYKY, se svorkovnicí a víčkem.</t>
  </si>
  <si>
    <t>Krabice nástěná IP54</t>
  </si>
  <si>
    <t>Infrapasivní automatiký spínač 180 stupňů IP44</t>
  </si>
  <si>
    <t>Infrapasivní automatiký spínač 360 stupňů</t>
  </si>
  <si>
    <t>Ventilátorové relé</t>
  </si>
  <si>
    <t>CXKH-R 2Ax1,5</t>
  </si>
  <si>
    <t>m</t>
  </si>
  <si>
    <t>CXKH-R 3Ax1,5</t>
  </si>
  <si>
    <t>CXKH-R 3Cx1,5</t>
  </si>
  <si>
    <t>CXKH-R 5Cx1,5</t>
  </si>
  <si>
    <t>CXKH-R 3Cx2,5</t>
  </si>
  <si>
    <t>CXKH-R 5Cx2,5</t>
  </si>
  <si>
    <t>CXKH-R 5Cx4</t>
  </si>
  <si>
    <t>CXKH-R 5Cx6</t>
  </si>
  <si>
    <t>CXKH-R 4Bx25</t>
  </si>
  <si>
    <t>Kabel CYKY 2Ax1,5</t>
  </si>
  <si>
    <t>Kabel CYKY 3Ax1,5</t>
  </si>
  <si>
    <t>Kabel CYKY 3Cx1,5</t>
  </si>
  <si>
    <t>Kabel CYKY 3Cx2,5</t>
  </si>
  <si>
    <t>Kabel CYKY 5Cx1,5</t>
  </si>
  <si>
    <t xml:space="preserve">Kabel CYKY 5Cx2,5 </t>
  </si>
  <si>
    <t xml:space="preserve">Vodič CY6  zelenožlutý </t>
  </si>
  <si>
    <t>Vodič CY6  zelenožlutý bezhalogenové provedení B2s1d0</t>
  </si>
  <si>
    <t>Vodič CY10  zelenožlutý bezhalogenové provedení B2s1d0</t>
  </si>
  <si>
    <t>Pásek FeZn 30/4 uložení v zemi s izolací spojů</t>
  </si>
  <si>
    <t>Svorka pásek/pásek</t>
  </si>
  <si>
    <t>Protipožární prostup E60 ve stavební konstrukci</t>
  </si>
  <si>
    <t>m2</t>
  </si>
  <si>
    <t>Ekvipotencionální svorkovnice, slouží pro hlavní pospojování, k vyrovnání nulového potenciálu.</t>
  </si>
  <si>
    <t xml:space="preserve">Příchytky samozhášivé provedení, pro použití v mezistropech s hmoždinkou a šroubem max. pro 15 kabelů 3x2,5mm² </t>
  </si>
  <si>
    <t>Trubka s vysokou mechanickou odolností 40/32</t>
  </si>
  <si>
    <t>Trubka Monoflex 1423</t>
  </si>
  <si>
    <t>Drátěný kabelový žlab 125/50 pozinkovaný + výložník + nosná konstrukce žlabu</t>
  </si>
  <si>
    <t>Drátěný kabelový žlab 250/200 pozinkovaný + výložník + nosná konstrukce žlabu</t>
  </si>
  <si>
    <t>Hmoždinka HM8 + vrut</t>
  </si>
  <si>
    <t>Kovová hmoždinka HM8 + vrut</t>
  </si>
  <si>
    <t>Vyplnění a omítnutí rýhy v cihelných zdech hloubka 3cm šířka do 3cm, včetně materiálu</t>
  </si>
  <si>
    <t>Připojení VZT</t>
  </si>
  <si>
    <t>Ukončení drátu do 6mm2</t>
  </si>
  <si>
    <t>Ukončení drátu do 35mm2</t>
  </si>
  <si>
    <t>Ukončení kabelu do 3x4mm2</t>
  </si>
  <si>
    <t>Ukončení kabelu do 5x4mm2</t>
  </si>
  <si>
    <t>Ukončení kabelu do 5x6mm2</t>
  </si>
  <si>
    <t>Ukončení kabelu do 4x25mm2</t>
  </si>
  <si>
    <t>Montáž rozvodnice do 50kg</t>
  </si>
  <si>
    <t>Montáž rozvodnice do 100kg</t>
  </si>
  <si>
    <t>Přesun materiálu</t>
  </si>
  <si>
    <t>Koncové prvky elektroinstalace (zásuvky, vypínače…) budou provedeny v typové řadě ABB TIME , barva bílá</t>
  </si>
  <si>
    <t>Sporáková kombinace ABB Tango</t>
  </si>
  <si>
    <t>Připojení digestoře</t>
  </si>
  <si>
    <t>CXKH-R 4Bx10</t>
  </si>
  <si>
    <t>Zásuvkový box servisní vybavený proudovým chráničem s jističem, 1x zásuvkou 16A/230V a 1x zásuvkou 16A/400V IP44</t>
  </si>
  <si>
    <t>Rozvodná instalační krabice plastová, samozhášivá, pr. 68 mm, v provedení pod omítku , pro svorkování a odbočování kabelů typu CYKY, se svorkovnicí a víčkem. Bezhalogenové provedení.</t>
  </si>
  <si>
    <t>CXKH-R 4Bx16</t>
  </si>
  <si>
    <t>Kabel CYKY 3x 95+50</t>
  </si>
  <si>
    <t>Trubka s vysokou mechanickou odolností 120/100</t>
  </si>
  <si>
    <t>Ukončení kabelu 3x 95+50</t>
  </si>
  <si>
    <t>Kabel CYKY 4Bx25</t>
  </si>
  <si>
    <t xml:space="preserve">Vodič CY25  zelenožlutý </t>
  </si>
  <si>
    <t>Vyplnění a omítnutí rýhy v cihelných zdech hloubka 15cm šířka do 30cm, včetně materiálu</t>
  </si>
  <si>
    <t>Vysekání rýhy v cihelných zdech hloubka 15cm šířka do 30cm včetně úklidu sutě</t>
  </si>
  <si>
    <t>Vyvrtání otvoru do stěny, pro rozvodnou nebo přístrojovou krabici  pr.68mm včetně úklidu sutě</t>
  </si>
  <si>
    <t>Vysekání rýhy v cihelných zdech hloubka 3cm šířka do 3cm včetně úklidu sutě</t>
  </si>
  <si>
    <t>Vysekání rýhy v cihelných zdech hloubka 3cm šířka do 7cm včetně úklidu sutě</t>
  </si>
  <si>
    <t>Vyplnění a omítnutí rýhy v cihelných zdech hloubka 3cm šířka do 7cm, včetně materiálu</t>
  </si>
  <si>
    <t>Průraz cihelnou zdí 300-500mm. Včetně úklidu sutě.</t>
  </si>
  <si>
    <t>Průraz stropní konstrukcí hloubka 300-400x150x300mm. Včetně úklidu sutě.</t>
  </si>
  <si>
    <t>Vysekání rýhy v podlaze hloubka 40cm šířka do 20cm včetně úklidu sutě</t>
  </si>
  <si>
    <t>Vyplnění rýhy v podlaze hloubka 40cm šířka do 20cm, včetně materiálu</t>
  </si>
  <si>
    <t>Rozvodná instalační krabice plastová, samozhášivá, pr. 68 mm, v provedení pod omítku, pro svorkování a odbočování kabelů typu CYKY, se svorkovnicí a víčkem.</t>
  </si>
  <si>
    <t>Spínač jednopólový v provedení pod omítku, 10A/230V, plastové provedení, zapojení 1, krytí IP20</t>
  </si>
  <si>
    <t>Dvojitý přepínač schodišťový v provedení pod omítku, 10A/230V, plastové provedení, zapojení 6+6, krytí IP20</t>
  </si>
  <si>
    <t>Přepínač schodišťový v provedení pod omítku, 10A/230V, plastové provedení, zapojení 6, krytí IP20</t>
  </si>
  <si>
    <t>Přepínač křížový v provedení pod omítku, 10A/230V, plastové provedení, zapojení 7, krytí IP20</t>
  </si>
  <si>
    <t>Tlačítko spínací v provedení pod omítku, 10A/230V, plastové provedení, krytí IP20</t>
  </si>
  <si>
    <t>Zásuvka jednonásobná jednofázová s ochranným kolíkem v provedení pod omítku, 16A/230V, plastové provedení,  krytí IP 40</t>
  </si>
  <si>
    <t>Elektroinstalace včetně svítidla a zdrojů - materiál a montáže</t>
  </si>
  <si>
    <t>Zásuvka jednonásobná jednofázová s ochranným kolíkem v provedení pod omítku, 16A/230V, plastové provedení,  krytí IP 44</t>
  </si>
  <si>
    <t>Drobný pomocný materiál (3% z celk. ceny materiálu)</t>
  </si>
  <si>
    <t>Přesun materiálu (2,5% z celk. ceny materiálu)</t>
  </si>
  <si>
    <t>Stavební přípomoci (2% z celk. ceny montáží)</t>
  </si>
  <si>
    <t>Zapuštěná plastová rozvodnice pro 36 modulů Schrack BK 070003</t>
  </si>
  <si>
    <t>Vypínač 40A 3pólový</t>
  </si>
  <si>
    <t>Svodič přepětí FLP-12,5 V/3</t>
  </si>
  <si>
    <t>Jistič jednopólový B10/1</t>
  </si>
  <si>
    <t>Jistič jednopólový + chránič 10/0,03A</t>
  </si>
  <si>
    <t>Jistič jednopólový B16/1</t>
  </si>
  <si>
    <t>Jistič třípólový B16/3</t>
  </si>
  <si>
    <t xml:space="preserve">Proudový chránič 4Z/40/0,03A  </t>
  </si>
  <si>
    <t>Lišta propojovací, 3pól/10mm2/1m</t>
  </si>
  <si>
    <t>Přídavná sběrna PA do rozvaděče</t>
  </si>
  <si>
    <t>Popis přístrojů a okruhů</t>
  </si>
  <si>
    <t>Celkem materiál</t>
  </si>
  <si>
    <t>Drobný pomocný materiál (10% z celkové ceny materiálu)</t>
  </si>
  <si>
    <t>Montáž a zapojení rozvodnice (30% z celkové ceny materiálu)</t>
  </si>
  <si>
    <t>Protokol o kusové zkoušce a kompletnosti rozvaděče</t>
  </si>
  <si>
    <t>Výrobní štítek</t>
  </si>
  <si>
    <t>Svorkovnice 2-6 (lustr svorka pro připojení svítidla)</t>
  </si>
  <si>
    <t>Revize včetně zařízení přihlášky s PRE</t>
  </si>
  <si>
    <t>Dvojitý spínač v provedení pod omítku, 10A/230V, plastové provedení, zapojení 5, krytí IP20</t>
  </si>
  <si>
    <t>Byt č.3</t>
  </si>
  <si>
    <t>Byt č.4</t>
  </si>
  <si>
    <t>Byt č.8</t>
  </si>
  <si>
    <t>Schodišťový přepínač + jednopólový spínač v provedení pod omítku, 10A/230V, plastové provedení, zapojení 6+1, krytí IP20</t>
  </si>
  <si>
    <t>Žaluziové tlačítko s aretací v provedení pod omítku, 10A/230V, plastové provedení, krytí IP20</t>
  </si>
  <si>
    <t>Jistič jednopólový C16/1</t>
  </si>
  <si>
    <t>AURA 10 - Přisazené svítidlo základna kov, povrch bílá, difuzor sklo triplex opál, 1x 26W, G24q-3, EVG, 230V, IP20, tř. zař. I., d=360mm, h=125mm</t>
  </si>
  <si>
    <t>AURA 10 - Přisazené svítidlo základna kov, povrch bílá, difuzor sklo triplex opál, 2x 26W, G24q-3, EVG, 230V, IP20, tř. zař. I., d=360mm, h=125mm</t>
  </si>
  <si>
    <t>SANDI PAR PŘISAZENÉ - Přisazené svítidlo, těleso kov, povrch bílá, mřížka PAR MAT, 12 hladkých příček, 2x 36W, G13, EVG/TS, 230V, IP20, 1245x360x66mm</t>
  </si>
  <si>
    <t>EDNA 4 - Svítidlo přisazené těleso kov, povrch bílá, difizor sklo, triplex opál mat, zářivka 2x 32W, GX24q-3, EVG, 230V, IP43, tř.I, d=420mm, h=115mm</t>
  </si>
  <si>
    <t>Nouzový modul (invertér) pro univerzální využití, baterie - Ni-Cd, samostatnost - 1hod, příkon - 7VA, napájení - 230V/50Hz, doba potřebná k nabití 12 hodin, min. autonomnost 1 hodina.</t>
  </si>
  <si>
    <t>Ukončení kabelu do 4x10mm2</t>
  </si>
  <si>
    <t>Zapuštěná plastová rozvodnice pro 48 modulů Schrack BK 070004</t>
  </si>
  <si>
    <t>FIMX 300-Y02 - Přisazené svítidlo kruhové, základna kov, povrch bílá, difuzor plast opál bílá, 22W, G10q, vč. zářivky teplá bílá 2700K, EVG/SS, 230V, IP20 d=300 mm, v=92 mm.</t>
  </si>
  <si>
    <t>Spínač jednopólový v provedení pod omítku, 10A/230V, plastové provedení, zapojení 1, krytí IP44</t>
  </si>
  <si>
    <t xml:space="preserve">Topný kabel 74 metrů / 1340W (18W/m), montáž za pomoci fixačních prvků na atiku. </t>
  </si>
  <si>
    <t>Topný kabel 29 metrů / 535W (18W/m). Montáž za pomoci fixačních prvků do okapového svodu.</t>
  </si>
  <si>
    <t>Snímač kombi, teplotně - vlhkostní do okapů (pro devireg 850)</t>
  </si>
  <si>
    <t>Rám+dveře Schrack 2U-21</t>
  </si>
  <si>
    <t>Protipožární sada Schrack EI 2U-21</t>
  </si>
  <si>
    <t>Konstrukce instalační. Schrack 2U-21</t>
  </si>
  <si>
    <t>Vypínač 100A 3pólový</t>
  </si>
  <si>
    <t>Kompaktní svodič přepětí FLP-B+C MAXI VS/3</t>
  </si>
  <si>
    <t>Jistič jednopólový B2/1</t>
  </si>
  <si>
    <t>Jistič jednopólový B6/1</t>
  </si>
  <si>
    <t>Jistič třípólový B20/3</t>
  </si>
  <si>
    <t>Jistič třípólový C25/3</t>
  </si>
  <si>
    <t>Jistič třípólový B40/3</t>
  </si>
  <si>
    <t>Jistič třípólový C50/3</t>
  </si>
  <si>
    <t>Stykač 4kW/3Z/230V výkonový</t>
  </si>
  <si>
    <t>Stykač 5,5kW/3Z/230V výkonový</t>
  </si>
  <si>
    <t>Programovací jednotka Devireg 850 včetně zdroje 24V</t>
  </si>
  <si>
    <t xml:space="preserve">Kontrolka na lištu </t>
  </si>
  <si>
    <t>Přepinač (1-0-2) 20A jednopólový na lištu</t>
  </si>
  <si>
    <t>Svorka 2 až 4 mm2</t>
  </si>
  <si>
    <t>Svorka 6 mm2</t>
  </si>
  <si>
    <t>Svorka 16 mm2</t>
  </si>
  <si>
    <t>Svorka 25 mm2</t>
  </si>
  <si>
    <t>Rozvaděč spol. spotřeby RS  (10kA)</t>
  </si>
  <si>
    <t>Revize</t>
  </si>
  <si>
    <t>Rám+dveře Schrack 3U-39</t>
  </si>
  <si>
    <t>Rám+dveře Schrack 4U-39</t>
  </si>
  <si>
    <t>Protipožární sada Schrack EI 3U-39</t>
  </si>
  <si>
    <t>Protipožární sada Schrack EI 4U-39</t>
  </si>
  <si>
    <t>Konstrukce el. měř. Schrack 3U-39 3.řadá</t>
  </si>
  <si>
    <t>Konstrukce el. měř. Schrack 4U-39 3.řadá</t>
  </si>
  <si>
    <t>Jistič B25/3</t>
  </si>
  <si>
    <t>Jistič B80/3</t>
  </si>
  <si>
    <t>Svorka 10 mm2 </t>
  </si>
  <si>
    <t>Svorka 25 mm2 </t>
  </si>
  <si>
    <t>Štítek bez nápisu</t>
  </si>
  <si>
    <t>Popis přístrojů</t>
  </si>
  <si>
    <t>Lišta propojovací 3pól/16mm2</t>
  </si>
  <si>
    <t>Lišta nulová,16mm2</t>
  </si>
  <si>
    <t>Elektroměrový rozvaděč RE  (10kA)</t>
  </si>
  <si>
    <t>Byt č.15</t>
  </si>
  <si>
    <t>Střecha</t>
  </si>
  <si>
    <t>Aktivní jímač (Franklinplus WAT 421)</t>
  </si>
  <si>
    <t>Stožár výška 3m</t>
  </si>
  <si>
    <t>Hadicová spona nerez</t>
  </si>
  <si>
    <t>Samonosná konstrukce-trojnožka pro stožár vysoký 3m</t>
  </si>
  <si>
    <t>SP nerez</t>
  </si>
  <si>
    <t>Vodič AlMgSi 8mm</t>
  </si>
  <si>
    <t>Podpěra drátu (nerez). Pro svody i svislá vedení na střechách.</t>
  </si>
  <si>
    <t>MV svorka pro spojení drát-drát</t>
  </si>
  <si>
    <t>SP - svorka připojovací</t>
  </si>
  <si>
    <t>Svorka zkušební</t>
  </si>
  <si>
    <t>Označovací štítek pro svod ke ZS</t>
  </si>
  <si>
    <t>Uzemnění</t>
  </si>
  <si>
    <t>Pásek FeZn 30x3,5</t>
  </si>
  <si>
    <t>Drát FeZn 10</t>
  </si>
  <si>
    <t>Svorka klínová napojení pásek-pásek</t>
  </si>
  <si>
    <t>Svorka klínová napojení pásek-drát</t>
  </si>
  <si>
    <t>Zemnící tyč</t>
  </si>
  <si>
    <t xml:space="preserve">Revize a měření </t>
  </si>
  <si>
    <t>Dílenská dokumentace</t>
  </si>
  <si>
    <t>Dokumentace skutečného stavu</t>
  </si>
  <si>
    <t>Celá nadzemní část hromosvodu je z ušlechtilých materiálů - nerez, AlMgSi</t>
  </si>
  <si>
    <t>Cena za montáž</t>
  </si>
  <si>
    <t>Celková cena za montáž</t>
  </si>
  <si>
    <t>Společné náklady</t>
  </si>
  <si>
    <t>Byt č. 1</t>
  </si>
  <si>
    <t>Byt č. 2</t>
  </si>
  <si>
    <t>Byt č. 5</t>
  </si>
  <si>
    <t>Byt č. 6</t>
  </si>
  <si>
    <t>Byt č. 7</t>
  </si>
  <si>
    <t>Byt č. 9</t>
  </si>
  <si>
    <t>Byt č. 10</t>
  </si>
  <si>
    <t>Byt č. 11</t>
  </si>
  <si>
    <t>Byt č. 12</t>
  </si>
  <si>
    <t>Byt č. 13</t>
  </si>
  <si>
    <t>Byt č. 14</t>
  </si>
  <si>
    <t xml:space="preserve">Rozvaděč pro byty č. 1. - 15. </t>
  </si>
  <si>
    <t>Stupeň: DPS</t>
  </si>
  <si>
    <t>Část: Slepý rozpočet</t>
  </si>
  <si>
    <t>MJ</t>
  </si>
  <si>
    <t>Množství celkem</t>
  </si>
  <si>
    <t>Cena jednotková</t>
  </si>
  <si>
    <t>Cena celkem</t>
  </si>
  <si>
    <t>SILNOPROUD - PODROBNOSTI</t>
  </si>
  <si>
    <t>Místo: Pecháčkova 3, Praha 5 - Smíchov</t>
  </si>
  <si>
    <t>Investor: PPH PECHÁČKOVA s.r.o., Letenská 121/8, Praha 1</t>
  </si>
  <si>
    <t>Gen. projektant: B. B. D. s.r.o., Rokycanova 30, Praha 3</t>
  </si>
  <si>
    <t>Cenový dozor: NASTA GROUP s.r.o., Dr. Zikmunda Wintra 5, Praha 6</t>
  </si>
  <si>
    <t>SILNOPROUD</t>
  </si>
  <si>
    <t>Popis / materiál</t>
  </si>
  <si>
    <r>
      <t>RV19-OP - Vestavné svítidlo, těleso kov, rámeček šedostříbrná, difuzor sklo opál mat, 1x26W, G24q-3, EVG,230V, IP20, d=190mm, h=105mm</t>
    </r>
    <r>
      <rPr>
        <sz val="8"/>
        <color indexed="8"/>
        <rFont val="Arial"/>
        <family val="2"/>
        <charset val="238"/>
      </rPr>
      <t> </t>
    </r>
  </si>
  <si>
    <r>
      <t>RV19-OP - Vestavné svítidlo, těleso kov, rámeček šedostříbrná, difuzor sklo opál mat, 1x26W, G24q-3, EVG,230V, IP43, d=190mm, h=105mm</t>
    </r>
    <r>
      <rPr>
        <sz val="8"/>
        <color indexed="8"/>
        <rFont val="Arial"/>
        <family val="2"/>
        <charset val="238"/>
      </rPr>
      <t> </t>
    </r>
  </si>
  <si>
    <r>
      <rPr>
        <sz val="8"/>
        <color indexed="8"/>
        <rFont val="Arial"/>
        <family val="2"/>
        <charset val="238"/>
      </rPr>
      <t>Projekt:</t>
    </r>
    <r>
      <rPr>
        <sz val="8"/>
        <rFont val="Arial"/>
        <family val="2"/>
        <charset val="238"/>
      </rPr>
      <t xml:space="preserve"> RIVERVIEW HOUSE</t>
    </r>
  </si>
  <si>
    <r>
      <t xml:space="preserve">Zhotovitel: </t>
    </r>
    <r>
      <rPr>
        <i/>
        <sz val="8"/>
        <color indexed="8"/>
        <rFont val="Arial"/>
        <family val="2"/>
        <charset val="238"/>
      </rPr>
      <t>bude vybrán</t>
    </r>
  </si>
  <si>
    <t>DÍL: SILNOPROUD - BYTY č. 1-15</t>
  </si>
  <si>
    <t xml:space="preserve">Příchytky samozhášivé provedení, pro použití v mezistropech s hmoždinkou a šroubem max. pro 8 kabelů 3x2,5mm² </t>
  </si>
  <si>
    <t>Elektroinstalace vč. svítidla a zdrojů - materiál</t>
  </si>
  <si>
    <t>Elektroinstalace vč. svítidla a zdrojů - montáž</t>
  </si>
  <si>
    <t>DÍL: HLAVNÍ DOMOVNÍ ROZVODY</t>
  </si>
  <si>
    <t xml:space="preserve"> HLAVNÍ DOMOVNÍ ROZVODY - PODROBNOSTI</t>
  </si>
  <si>
    <t xml:space="preserve"> HLAVNÍ DOMOVNÍ ROZVODY</t>
  </si>
  <si>
    <t>Rozvaděče</t>
  </si>
  <si>
    <t>DÍL: ROZVODY SPOLEČNÉ SPOTŘEBY</t>
  </si>
  <si>
    <t xml:space="preserve"> ROZVODY SPOLEČNÉ SPOTŘEBY - PODROBNOSTI</t>
  </si>
  <si>
    <t>ROZVODY SPOLEČNÉ SPOTŘEBY</t>
  </si>
  <si>
    <t xml:space="preserve"> ROZVODY SPOLEČNÉ SPOTŘEBY</t>
  </si>
  <si>
    <t>DÍL: HROMOSVOD (Ochrana před bleskem)</t>
  </si>
  <si>
    <t xml:space="preserve"> HROMOSVOD - PODROBNOSTI</t>
  </si>
  <si>
    <t>HROMOSVOD</t>
  </si>
  <si>
    <t>Hromosvod - materiál</t>
  </si>
  <si>
    <t>Hromosvod - montáž</t>
  </si>
  <si>
    <t>Obch.jedn.č.1</t>
  </si>
  <si>
    <t>Obch.jedn.č.2</t>
  </si>
  <si>
    <t>DÍL: SILNOPROUD - OBCHODNÍ JEDNOTKA Č.1 a 2</t>
  </si>
  <si>
    <t>Rozvaděč pro obchodní jednotku č.1 a 2</t>
  </si>
  <si>
    <t>Díl</t>
  </si>
  <si>
    <t>Cena celkem bez DPH  (Kč)</t>
  </si>
  <si>
    <t>Položky doplněné zhotovitelem</t>
  </si>
  <si>
    <t>Zdravotechnika</t>
  </si>
  <si>
    <t>Vodovod vnitřní</t>
  </si>
  <si>
    <t xml:space="preserve">Kanalizace vnitřní </t>
  </si>
  <si>
    <t>Plynovod</t>
  </si>
  <si>
    <t>Vzduchotechnika</t>
  </si>
  <si>
    <t>Vytápění objektu</t>
  </si>
  <si>
    <t>Silnoproudé instalace</t>
  </si>
  <si>
    <t>Slaboproudé instalace</t>
  </si>
  <si>
    <t>Doplňkové hasící zařízení</t>
  </si>
  <si>
    <t>Hl. rozvody</t>
  </si>
  <si>
    <t>Byty</t>
  </si>
  <si>
    <t>Společná spotřeba</t>
  </si>
  <si>
    <t>Obchodní jednotky č.1 a č.2</t>
  </si>
  <si>
    <t>Hromosvod</t>
  </si>
  <si>
    <t>CELKOVÁ REKAPITULACE TECHNICKÝCH ZAŘÍZENÍ BUDOVY</t>
  </si>
  <si>
    <t>DÍL: SLABOPROUDÁ ELEKTROTECHNIKA</t>
  </si>
  <si>
    <t>Obch. jedn. č.1</t>
  </si>
  <si>
    <t>Obch.jedn. č.2</t>
  </si>
  <si>
    <t xml:space="preserve"> SLABOPROUDÁ ELEKTROTECHNIKA - PODROBNOSTI</t>
  </si>
  <si>
    <t>SLABOPROUDÁ ELEKTROTECHNIKA</t>
  </si>
  <si>
    <t>Strukturovaná kabeláž</t>
  </si>
  <si>
    <t>Telefonní rozvod</t>
  </si>
  <si>
    <t>Společná televizní anténa</t>
  </si>
  <si>
    <t>Elektrická požární signalizace</t>
  </si>
  <si>
    <t>Autonomní požární hlásiče</t>
  </si>
  <si>
    <t>Videotelefon</t>
  </si>
  <si>
    <t>1. Strukturovaná kabeláž</t>
  </si>
  <si>
    <t>Nástěnný rozvaděč strukturované kabeláže 19", 400mm, 9U, prosklená dvířka,Triton</t>
  </si>
  <si>
    <t>Patch panel 24 portový Cat. 5E nestíněný KEline</t>
  </si>
  <si>
    <t>Police do racku 250 mm</t>
  </si>
  <si>
    <t>Napájecí panel 5x230V - 1U s přepěťovou ochranou</t>
  </si>
  <si>
    <t>Kryt zásuvky komunikační s popisovým polem s rámečkem, ABB Time bílá, bílá</t>
  </si>
  <si>
    <t>Nosná maska pro 2 RJ keystone</t>
  </si>
  <si>
    <t>Modulární zásuvka pro 1xRJ 45 na DIN lištu neosazená, KEline</t>
  </si>
  <si>
    <t>Keystone UTP Cat. 5E, KEline</t>
  </si>
  <si>
    <t>Kabel UTP Cat.5E KEline</t>
  </si>
  <si>
    <t>Rozvodnice zapuštěná, 4-řadá, plech dveře, bílá, Schrack BK 070004</t>
  </si>
  <si>
    <t>Zásuvka 230V úzké provedení (na vnitřní bok rozvaděče), ABB Praktik</t>
  </si>
  <si>
    <t>Trubka PVC 2323/LPE-1 - společná s STA, viz níže</t>
  </si>
  <si>
    <t>Krabice KU 68 pod zásuvku</t>
  </si>
  <si>
    <t>Instalační materiál</t>
  </si>
  <si>
    <t>sada</t>
  </si>
  <si>
    <t>Instalace kabeláže Obch.jednotka č. 1</t>
  </si>
  <si>
    <t>komplet</t>
  </si>
  <si>
    <t>Zapojení, měření Obch.jednotka č. 1</t>
  </si>
  <si>
    <t>Instalace kabeláže Obch.jednotka č. 2</t>
  </si>
  <si>
    <t>Zapojení, měření Obch.jednotka č. 2</t>
  </si>
  <si>
    <t>Instalace kabeláže Byt č.1</t>
  </si>
  <si>
    <t>Zapojení, měření Byt č.1</t>
  </si>
  <si>
    <t>Instalace kabeláže Byt č.2</t>
  </si>
  <si>
    <t>Zapojení, měření Byt č.2</t>
  </si>
  <si>
    <t>Instalace kabeláže Byt č.3</t>
  </si>
  <si>
    <t>Zapojení, měření Byt č.3</t>
  </si>
  <si>
    <t>Instalace kabeláže Byt č.4</t>
  </si>
  <si>
    <t>Zapojení, měření Byt č.4</t>
  </si>
  <si>
    <t>Instalace kabeláže Byt č.5</t>
  </si>
  <si>
    <t>Zapojení, měření Byt č.5</t>
  </si>
  <si>
    <t>Instalace kabeláže Byt č.6</t>
  </si>
  <si>
    <t>Zapojení, měření Byt č.6</t>
  </si>
  <si>
    <t>Instalace kabeláže Byt č.7</t>
  </si>
  <si>
    <t>Zapojení, měření Byt č.7</t>
  </si>
  <si>
    <t>Instalace kabeláže Byt č.8</t>
  </si>
  <si>
    <t>Zapojení, měření Byt č.8</t>
  </si>
  <si>
    <t>Instalace kabeláže Byt č.9</t>
  </si>
  <si>
    <t>Zapojení, měření Byt č.9</t>
  </si>
  <si>
    <t>Instalace kabeláže Byt č.10</t>
  </si>
  <si>
    <t>Zapojení, měření Byt č.10</t>
  </si>
  <si>
    <t>Instalace kabeláže Byt č.11</t>
  </si>
  <si>
    <t>Zapojení, měření Byt č.11</t>
  </si>
  <si>
    <t>Instalace kabeláže Byt č.12</t>
  </si>
  <si>
    <t>Zapojení, měření Byt č.12</t>
  </si>
  <si>
    <t>Instalace kabeláže Byt č.13</t>
  </si>
  <si>
    <t>Zapojení, měření Byt č.13</t>
  </si>
  <si>
    <t>Instalace kabeláže Byt č.14</t>
  </si>
  <si>
    <t>Zapojení, měření Byt č.14</t>
  </si>
  <si>
    <t>Instalace kabeláže Byt č.15</t>
  </si>
  <si>
    <t>Zapojení, měření Byt č.15</t>
  </si>
  <si>
    <t>2. Telefonní rozvod</t>
  </si>
  <si>
    <t>Společná část  -  přívody do rozvaděčů v obchodních a bytových jednotkách, ve výtahu, v kotelně a k ZDP EPS</t>
  </si>
  <si>
    <t>Kabel UTP Cat.5E</t>
  </si>
  <si>
    <t>Trubka PVC 2316/LPE-1 (rozvaděče 1.PP a 1.NP)</t>
  </si>
  <si>
    <t>Trubka PVC Monoflex 1436/1 (ÚR - rozvaděč R-STA)</t>
  </si>
  <si>
    <t>Trubka PVC 2329/LPE-2 - stoupačky do bytů společně s STA, viz níže</t>
  </si>
  <si>
    <t>Instalace kabeláže</t>
  </si>
  <si>
    <t>Zapojení, měření</t>
  </si>
  <si>
    <t>3. Společná televizní anténa</t>
  </si>
  <si>
    <t>Společná část</t>
  </si>
  <si>
    <t>Stožár STA 2,5 m (pro 2 sat. antény 90cm a pozemní antény) včetně úchytů na stěnu</t>
  </si>
  <si>
    <t>Anténa Fagor DIGI 75</t>
  </si>
  <si>
    <t>Anténa VKV FM10V</t>
  </si>
  <si>
    <t>Satelitní anténa SAT Fuba 80A</t>
  </si>
  <si>
    <t xml:space="preserve">LNB konvertor quatro </t>
  </si>
  <si>
    <t>SBK 9935NF</t>
  </si>
  <si>
    <t>SMK 99169F</t>
  </si>
  <si>
    <t>SMS 9982 NFI</t>
  </si>
  <si>
    <t>SMK9989F</t>
  </si>
  <si>
    <t>Programovatelný zesilovač Televes 532910 Avant HD</t>
  </si>
  <si>
    <t>Programátor PCT 5.0</t>
  </si>
  <si>
    <t>Koax. kabel KH21D</t>
  </si>
  <si>
    <t xml:space="preserve">Zapuštěný rozvaděč s požární odolností EI 30 D1, Schrack 4-33, hloubka 250 mm </t>
  </si>
  <si>
    <t>Trubka monoflex 1450</t>
  </si>
  <si>
    <t>Trubka PVC 2329/LPE-2</t>
  </si>
  <si>
    <t>Trubka PVC 2323/LPE-2</t>
  </si>
  <si>
    <t>Venkovní roozvaděč, Schrack Minipol 500x400x200 pro kabelové rezervy na střeše</t>
  </si>
  <si>
    <t>Konektor F kompresní</t>
  </si>
  <si>
    <t>Konektor F krimpovací</t>
  </si>
  <si>
    <t>F násuvná rychlospojka, ZSV 2 S</t>
  </si>
  <si>
    <t>F zakončovací odpor, ZFR 75 DC</t>
  </si>
  <si>
    <t>Zapojení, nastavení</t>
  </si>
  <si>
    <t>Obchodní jednotky č.: 1-2, byty č. 1.-15.</t>
  </si>
  <si>
    <t>Zásuvka TV+R+SAT koncová, DSE 650</t>
  </si>
  <si>
    <t>Kryt TV/SAT/R s rámečkem ABB Time bílá, bílá</t>
  </si>
  <si>
    <t>Spojka F-F female</t>
  </si>
  <si>
    <t>Trubka PVC 2323/LPE-1</t>
  </si>
  <si>
    <t>Instalace kabeláže - obch.jedn.č. 1,2, byt č. 1, 6, 13</t>
  </si>
  <si>
    <t>Zapojení, měření - obchodní jednotky</t>
  </si>
  <si>
    <t>Zapojení, měření - byt č. 1, 6, 7</t>
  </si>
  <si>
    <t>Instalace kabeláže - byt č. 2, 4, 11</t>
  </si>
  <si>
    <t>Zapojení, měření - byt č. 2, 4, 11, 13, 15</t>
  </si>
  <si>
    <t>Instalace kabeláže - byt č. 3, 5, 7, 8, 9, 10, 12, 14, 15</t>
  </si>
  <si>
    <t>Zapojení, měření - byt č. 3, 5, 8, 9, 10, 12, 14</t>
  </si>
  <si>
    <t>4. Elektrická požární signalizace</t>
  </si>
  <si>
    <t>Ústředna EPS, 2 okruhy, Esser IQ8Control C, 808003</t>
  </si>
  <si>
    <t>Čelní ovládací panel v českém jazyce, 786009</t>
  </si>
  <si>
    <t>Periferní karta IQ8Control C/M rozhraní pro OPPO a 1MM pozice, 772477</t>
  </si>
  <si>
    <t>Mikromodulová karta kruhového vedení esserbus, 784382.D0</t>
  </si>
  <si>
    <t>Zařízení dálkového přenosu, dodávka firmy M-connection</t>
  </si>
  <si>
    <t>Tools 8000 isnatalační sada, 789860.1</t>
  </si>
  <si>
    <t>Koppler 4/2, 808623</t>
  </si>
  <si>
    <t>Koppler 12 relé, 808610.10</t>
  </si>
  <si>
    <t>Skříň pro koppler na omítku, 788600</t>
  </si>
  <si>
    <t>Lineární teplotní hlásič LWM-1, 761290</t>
  </si>
  <si>
    <t>Reset modul zpětného nastavení pro lineární hlásič, 781332</t>
  </si>
  <si>
    <t>Detekční kabel modrý, PVC, 761245</t>
  </si>
  <si>
    <t>Sada pro zakončení detekčního kabelu, 761243</t>
  </si>
  <si>
    <t>Optickokouřový/termodiferenciální hlásič OT IQ8Quad, 802373</t>
  </si>
  <si>
    <t>Patice pro hlásiče IQ8Quad, 805590</t>
  </si>
  <si>
    <t>Elektronika tlačítka IQ8, 804905</t>
  </si>
  <si>
    <t>Kryt tlačítka rudý, 704900</t>
  </si>
  <si>
    <t>Sada pro zvýšení krytí na IP 65, 704917</t>
  </si>
  <si>
    <t xml:space="preserve">Paralelní indikační panel, LCD-IP 785109 </t>
  </si>
  <si>
    <t>Obslužné pole PO, 784710.CZ</t>
  </si>
  <si>
    <t>Klíčový trezor PO, Trezor FAB</t>
  </si>
  <si>
    <t>Zámek EVA pro region Praha do trezoru FAB</t>
  </si>
  <si>
    <t>Klíč do zámku EVA pro region Praha</t>
  </si>
  <si>
    <t>Maják červený 9-60V, 766410</t>
  </si>
  <si>
    <t>Patice přívod z boku, IP65 červená, 766237</t>
  </si>
  <si>
    <t>Siréna s majákem, červená, 766240.20</t>
  </si>
  <si>
    <t>Akumulátor 12V/12Ah, 18011</t>
  </si>
  <si>
    <t>zdroj 24V/2A/17Ah, 960000.10.BG</t>
  </si>
  <si>
    <t>Akumulátor 12V/2 Ah, 18002</t>
  </si>
  <si>
    <t>Kabel J-Y(St)Y 1x2x0,8 rudý</t>
  </si>
  <si>
    <t>Ohniodolný kabel 1x2x0.8, min. EI 15, PRAFlaGuard 1x2x0.8</t>
  </si>
  <si>
    <t>Ohniodolný kabel 2x2x0.8, min. EI 15, PRAFlaGuard 2x2x0.8</t>
  </si>
  <si>
    <t>Požárně odolné příchytky 6 mm se šroubem, Kopos 6706 + šroub do betonu 6.3x35</t>
  </si>
  <si>
    <t>Požárně odolné příchytky 8 mm se šroubem, Kopos 6708 + šroub do betonu 6.3x35</t>
  </si>
  <si>
    <t>Trubka pevná 16 včetně objímek na strop, Kopos 1516KA + 5316E KB</t>
  </si>
  <si>
    <t>kpl</t>
  </si>
  <si>
    <t>Osazení, zapojení</t>
  </si>
  <si>
    <t>Programování</t>
  </si>
  <si>
    <t>Provozní zkoušky</t>
  </si>
  <si>
    <t>5. Autonomní požární hlásiče</t>
  </si>
  <si>
    <t>Byty č. 1-15</t>
  </si>
  <si>
    <t xml:space="preserve">Autonomní optokouřový detektor 9V, včetně baterie, SD-728-I </t>
  </si>
  <si>
    <t>Instalace byt č. 1.-12</t>
  </si>
  <si>
    <t>Testování byt č. 1.-12</t>
  </si>
  <si>
    <t>Instalace byt č. 13.-15.</t>
  </si>
  <si>
    <t>Testování byt č. 13.-15.</t>
  </si>
  <si>
    <t>6. Videotelefon</t>
  </si>
  <si>
    <t>Elektromechanický zámek s kováním klika-klika a kabeláží dodává a montuje dodavatel dveří.</t>
  </si>
  <si>
    <t>Skyline modul audio/video VDS FERMAX 7421</t>
  </si>
  <si>
    <t>Skyline modul 4x 2tlačítko VDS FERMAX 7371</t>
  </si>
  <si>
    <t>Skyline modul 1x 2tlačítko VDS FERMAX 7376</t>
  </si>
  <si>
    <t>Skyline panel serie 9, 130x436,5 mm,  Fermax7338</t>
  </si>
  <si>
    <t>Modul s bezkontaktní čtečkou Fermax7440</t>
  </si>
  <si>
    <t>Instalační krabice pod omítku pro panel serie 9 FERMAX8982</t>
  </si>
  <si>
    <t>Povětrnostní kryt panelu serie 9, Fermax8480</t>
  </si>
  <si>
    <t xml:space="preserve">Napájecí zdroj 230V/18Vss/3,5A, 6 DIN modulů FERMAX4830 </t>
  </si>
  <si>
    <t xml:space="preserve">Videodistributor pro 2 monitory FERMAX2448 </t>
  </si>
  <si>
    <t xml:space="preserve">Videodistributor pro 4 monitory FERMAX2449 </t>
  </si>
  <si>
    <t>Protizákmitová ochrana zámku, S-4</t>
  </si>
  <si>
    <t>Programovací modul dekodérů přes USB, Fermax24661</t>
  </si>
  <si>
    <t>Bezkontaktní EM přívěšek s gravírovaným číslem, Tear shape Index</t>
  </si>
  <si>
    <t>Lineární zdroj v krytu 13,8V/2A ZBPK13,8/2A-K7</t>
  </si>
  <si>
    <t>Akumulátor 12V/7Ah</t>
  </si>
  <si>
    <t>Svorkovnice 4x4 kontakty do rozváděče</t>
  </si>
  <si>
    <t>Svorkovnice 4x5 kontaktů do rozváděče</t>
  </si>
  <si>
    <t>Kabel JYSTY 2x2x0.8</t>
  </si>
  <si>
    <t>Kabel koaxiální Cavel SAT501</t>
  </si>
  <si>
    <t>Kabel JYTY 2x1(pro zámek)</t>
  </si>
  <si>
    <t>Trubka PVC 2316/LPE-1</t>
  </si>
  <si>
    <t>Krabice KO 125</t>
  </si>
  <si>
    <t>Zapojení, oživení</t>
  </si>
  <si>
    <t>Videotelefon color 3,5", handsfree, na povrch, Loft VDS TFT , FERMAX3753</t>
  </si>
  <si>
    <t xml:space="preserve">Instalační konektor pro VDS Loft videotelefon FERMAX3742 </t>
  </si>
  <si>
    <t>Kabel J-Y(St)Y 2x2x0,8 šedý</t>
  </si>
  <si>
    <t>Zvonkové tlačítko,spínač jednopólový,šroub. svorky,krytka s popisem,rámeček,ABB Time bílá,bílá</t>
  </si>
  <si>
    <t>Kabel J-Y(St)Y 1x2x0,8 šedý</t>
  </si>
  <si>
    <t>Krabice KU 68</t>
  </si>
  <si>
    <t>Instalace kabeláže - obch.jedn.č.1, byt č.13,14,15</t>
  </si>
  <si>
    <t>Nastavení, odzkoušení</t>
  </si>
  <si>
    <t>Instalace kabeláže - obch.jedn.č.2</t>
  </si>
  <si>
    <t>Instalace kabeláže - byt č.1</t>
  </si>
  <si>
    <t>Osazení, zapojení - byt č. 1, 2, 3, 4, 5,6,7,8,9,10,11,12</t>
  </si>
  <si>
    <t>Instalace kabeláže - byt č.2,3,4,5,6,7,8,9,10,11,12</t>
  </si>
  <si>
    <t>Nastavení, odzkoušení - byt č. 2, 3,4,5,6,7,8,9,10,11,12</t>
  </si>
  <si>
    <t>Osazení, zapojení - byt č.13,14,15</t>
  </si>
  <si>
    <t>Nastavení, odzkoušení - byt č. 13, 14, 15</t>
  </si>
  <si>
    <t>Datum: 17/6/2014</t>
  </si>
  <si>
    <t>VZDUCHOTECHNIKA</t>
  </si>
  <si>
    <t xml:space="preserve">Vzduchotechnika byty </t>
  </si>
  <si>
    <t>Vzduchotechnika - společné pro všechny byty</t>
  </si>
  <si>
    <t>Vzduchotechnika - komerční prostory</t>
  </si>
  <si>
    <t xml:space="preserve">Větrání kotelny </t>
  </si>
  <si>
    <t xml:space="preserve">Sklepní prostory </t>
  </si>
  <si>
    <t>KANALIZACE</t>
  </si>
  <si>
    <t xml:space="preserve">   KANALIZACE SPLAŠKOVÁ</t>
  </si>
  <si>
    <t>Ležaté potrubí  (tvarovky vč. montáže)</t>
  </si>
  <si>
    <t>Připojovací potrubí  (tvarovky vč. montáže)</t>
  </si>
  <si>
    <t>Svislé potrubí, připojovací potrubí společné prostory -  (tvarovky vč. montáže)</t>
  </si>
  <si>
    <t>Zařizovací předměty - společné prostory</t>
  </si>
  <si>
    <t xml:space="preserve">  KANALIZACE DEŠŤOVÁ</t>
  </si>
  <si>
    <t>Vnitřní potrubí  (tvarovky vč. montáže)</t>
  </si>
  <si>
    <t>VODOVOD</t>
  </si>
  <si>
    <t>Připojovací potrubí  (tvarovky vč. montáže), zařizovací předměty</t>
  </si>
  <si>
    <t>Zařizovací předměty, armatury - společné prostory</t>
  </si>
  <si>
    <t xml:space="preserve">Stupeň projektu: </t>
  </si>
  <si>
    <t>DPS</t>
  </si>
  <si>
    <t>Datum:</t>
  </si>
  <si>
    <t>Část:</t>
  </si>
  <si>
    <t>Slepý rozpočet - podklad pro nabídku</t>
  </si>
  <si>
    <t>Investor:</t>
  </si>
  <si>
    <t>Zhotovitel:</t>
  </si>
  <si>
    <t>Gen. projektant:</t>
  </si>
  <si>
    <t>Cenový dozor:</t>
  </si>
  <si>
    <t>POKYNY PRO OCENĚNÍ VÝKAZU A VYPRACOVÁNÍ NABÍDKY</t>
  </si>
  <si>
    <t>Jednotlivé kapitoly Zhotovitel ocení dle výkazu výměr/slepého rozpočtu.</t>
  </si>
  <si>
    <t>Práce a dodávky, které Zhotovitel považuje za podstatné doplnit nad rámec předloženého výkazu doplní do kapitoly Položky doplněné Zhotovitelem.</t>
  </si>
  <si>
    <t>Zhotovitel je zodpovědný za kontrolu výkazu ve smyslu výměr položek, úplnosti a kompletnosti položek prací a dodávek uvedených ve výkazu.</t>
  </si>
  <si>
    <t>Celková cena díla musí obsahovat veškeré náklady nutné k provedení a předání funkčního díla tak, jak je požadováno projektovou dokumentací vč. textových a tabulkových částí, a musí splňovat podmínky vymezené územním rozhodnutím a stavebním povolením</t>
  </si>
  <si>
    <t xml:space="preserve">(má se za to, že práce nebo dodávka je předmětem díla, je-li obsažena ve výkresové, textové nebo tabulkové části).  </t>
  </si>
  <si>
    <t>Všechny použité stavební materiály a technická zařízení musí splňovat požadavky příslušných norem ČSN a zhotovitel je povinen doložit jejich certifikáty o vhodnosti pro použití pro dané stavební konstrukce.</t>
  </si>
  <si>
    <t>Při zpracování nabídky musí nabízející předpokládat použití veškerých zařízení a materiálů, které bude považovat za účelné nebo nezbytné, tak aby zajistil dokonalou realizaci  předmětu díla vyplývající z jeho účelu a požadované funkce při zajištění potřeb</t>
  </si>
  <si>
    <t>Pokud není výslovně uvedeno jinak, cenou se rozumí cena za dodávku a montáž včetně všech nezbytných pomocných, montážních a kotevních materiálů, stejně jako veškerých funkčních souvisejících prvků.</t>
  </si>
  <si>
    <t xml:space="preserve">Pokud jsou v této dokumentaci uvedena jména konkrétních výrobců či výrobků, znamená to specifikaci požadovaného technického standardu. Nabízené zařízení musí být s uvedeným standardem minimálně srovnatelné. </t>
  </si>
  <si>
    <t>Manipulace s prvkem a uložení do depozitu znamená zejména následující úkony: svislý a vodorovný přesun prvku od/na místa výskytu v konstrukci do/z místa úpravy prvku nebo do depozitu. Uložením do depozitu se rozumí uložení prvku včetně procesu evidence do projektu odstrojení.</t>
  </si>
  <si>
    <t>Odbornou demontáží prvku se rozumí takové úkony, které nepoškodí samotný prvek ani ostatní dotčené prvky a konstrukce nad nezbytně nutnou míru. Předpokládá se jednak zachování prvků pro opětovné použití v konstrukci, jednak uložení do depozitu s možností využití v budoucnu.</t>
  </si>
  <si>
    <t>Montáž a osazení do konstrukce znamená vždy včetně veškerého pomocného a montážního materiálu, včetně přípravy otvorů, případně jejich zaplnění či zakrytí.</t>
  </si>
  <si>
    <t xml:space="preserve">Zhotovitel provede všechny povinné zkoušky rozvodů a zařízení technického vybavení budov a připojek , vyhotoví potřebné protokoly o nich, zajistí revizní zprávy,  návody na obsluhu zařízení v českém jazyce,  a zajistí pokud je to nutné, odsouhlasení a převzetí díla správci sítí. </t>
  </si>
  <si>
    <t>POLOŽKY DOPLNĚNÉ ZHOTOVITELEM</t>
  </si>
  <si>
    <t>Cenový dozor: NASTA GROUP s.r.o., Dr. Zikmunda Wintra 5, P6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</si>
  <si>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</si>
  <si>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</si>
  <si>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</si>
  <si>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</si>
  <si>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</si>
  <si>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</si>
  <si>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</si>
  <si>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</si>
  <si>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</si>
  <si>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</si>
  <si>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</si>
  <si>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</si>
  <si>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2.01</t>
  </si>
  <si>
    <t>2.02</t>
  </si>
  <si>
    <t>2.03</t>
  </si>
  <si>
    <t>2.04</t>
  </si>
  <si>
    <t>2.05</t>
  </si>
  <si>
    <t>2.06</t>
  </si>
  <si>
    <t>2.07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</si>
  <si>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</si>
  <si>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</si>
  <si>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</si>
  <si>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</si>
  <si>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</si>
  <si>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</si>
  <si>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</si>
  <si>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</si>
  <si>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</si>
  <si>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</si>
  <si>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</si>
  <si>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</si>
  <si>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</si>
  <si>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</si>
  <si>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</si>
  <si>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</si>
  <si>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</si>
  <si>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</si>
  <si>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</si>
  <si>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</si>
  <si>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</si>
  <si>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4.10</t>
  </si>
  <si>
    <t>4.11</t>
  </si>
  <si>
    <t>4.12</t>
  </si>
  <si>
    <t>5.01</t>
  </si>
  <si>
    <t>5.03</t>
  </si>
  <si>
    <t>5.05</t>
  </si>
  <si>
    <t>5.07</t>
  </si>
  <si>
    <t>5.09</t>
  </si>
  <si>
    <t>ZAŘIZOVACÍ PŘEDMĚTY</t>
  </si>
  <si>
    <t>VYTÁPĚNÍ OBJEKTU</t>
  </si>
  <si>
    <t>Společné prostory</t>
  </si>
  <si>
    <t>Obchodní jednotky a byty</t>
  </si>
  <si>
    <t>VÝTAH</t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</si>
</sst>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####;\-####"/>
    <numFmt numFmtId="166" formatCode="#,##0.00;\-#,##0.00"/>
  </numFmts>
  <fonts count="46"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0"/>
      <name val="Helv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Helv"/>
    </font>
    <font>
      <sz val="9"/>
      <name val="Arial CE"/>
      <family val="2"/>
      <charset val="238"/>
    </font>
    <font>
      <sz val="8"/>
      <name val="MS Sans Serif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Helv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7"/>
      <name val="Arial"/>
      <family val="2"/>
      <charset val="238"/>
    </font>
    <font>
      <sz val="8"/>
      <color theme="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u/>
      <sz val="12"/>
      <color rgb="FFFF0000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</borders>
  <cellStyleXfs count="13">
    <xf numFmtId="0" fontId="0" fillId="0" borderId="0"/>
    <xf numFmtId="0" fontId="6" fillId="0" borderId="0"/>
    <xf numFmtId="0" fontId="29" fillId="0" borderId="0"/>
    <xf numFmtId="0" fontId="1" fillId="0" borderId="0" applyAlignment="0">
      <alignment vertical="top" wrapText="1"/>
      <protection locked="0"/>
    </xf>
    <xf numFmtId="0" fontId="1" fillId="0" borderId="0" applyProtection="0"/>
    <xf numFmtId="0" fontId="1" fillId="0" borderId="0"/>
    <xf numFmtId="0" fontId="4" fillId="0" borderId="0"/>
    <xf numFmtId="0" fontId="8" fillId="0" borderId="0"/>
    <xf numFmtId="0" fontId="1" fillId="0" borderId="0" applyAlignment="0">
      <alignment vertical="top" wrapText="1"/>
      <protection locked="0"/>
    </xf>
    <xf numFmtId="0" fontId="1" fillId="0" borderId="0" applyAlignment="0">
      <alignment vertical="top" wrapText="1"/>
      <protection locked="0"/>
    </xf>
    <xf numFmtId="0" fontId="19" fillId="0" borderId="0" applyAlignment="0">
      <alignment vertical="top" wrapText="1"/>
      <protection locked="0"/>
    </xf>
    <xf numFmtId="0" fontId="1" fillId="0" borderId="0"/>
    <xf numFmtId="0" fontId="4" fillId="0" borderId="0"/>
  </cellStyleXfs>
  <cellXfs count="32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5" fontId="30" fillId="0" borderId="1" xfId="9" applyNumberFormat="1" applyFont="1" applyBorder="1" applyAlignment="1" applyProtection="1">
      <alignment horizontal="left" vertical="center" indent="3"/>
    </xf>
    <xf numFmtId="166" fontId="10" fillId="0" borderId="2" xfId="9" applyNumberFormat="1" applyFont="1" applyBorder="1" applyAlignment="1" applyProtection="1">
      <alignment horizontal="right" vertical="center"/>
    </xf>
    <xf numFmtId="0" fontId="11" fillId="2" borderId="9" xfId="3" applyFont="1" applyFill="1" applyBorder="1" applyAlignment="1" applyProtection="1">
      <alignment horizontal="left" vertical="center"/>
    </xf>
    <xf numFmtId="0" fontId="11" fillId="2" borderId="9" xfId="3" applyFont="1" applyFill="1" applyBorder="1" applyAlignment="1" applyProtection="1">
      <alignment horizontal="left" vertical="center" wrapText="1"/>
    </xf>
    <xf numFmtId="0" fontId="11" fillId="0" borderId="9" xfId="3" applyFont="1" applyFill="1" applyBorder="1" applyAlignment="1" applyProtection="1">
      <alignment horizontal="left" vertical="center"/>
    </xf>
    <xf numFmtId="0" fontId="11" fillId="0" borderId="9" xfId="3" applyFont="1" applyFill="1" applyBorder="1" applyAlignment="1" applyProtection="1">
      <alignment horizontal="left" vertical="center" wrapText="1"/>
    </xf>
    <xf numFmtId="0" fontId="11" fillId="0" borderId="9" xfId="3" applyFont="1" applyBorder="1" applyAlignment="1" applyProtection="1">
      <alignment horizontal="left" vertical="center"/>
    </xf>
    <xf numFmtId="0" fontId="12" fillId="0" borderId="9" xfId="3" applyFont="1" applyBorder="1" applyAlignment="1" applyProtection="1">
      <alignment horizontal="left" vertical="center" wrapText="1"/>
    </xf>
    <xf numFmtId="0" fontId="10" fillId="0" borderId="0" xfId="3" applyFont="1" applyFill="1" applyAlignment="1" applyProtection="1">
      <alignment horizontal="left" vertical="center"/>
    </xf>
    <xf numFmtId="0" fontId="10" fillId="0" borderId="0" xfId="3" applyFont="1" applyFill="1" applyAlignment="1" applyProtection="1">
      <alignment horizontal="left"/>
    </xf>
    <xf numFmtId="0" fontId="10" fillId="0" borderId="3" xfId="3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/>
    <xf numFmtId="165" fontId="32" fillId="0" borderId="0" xfId="9" applyNumberFormat="1" applyFont="1" applyFill="1" applyBorder="1" applyAlignment="1" applyProtection="1">
      <alignment horizontal="center" vertical="center"/>
    </xf>
    <xf numFmtId="165" fontId="33" fillId="0" borderId="0" xfId="9" applyNumberFormat="1" applyFont="1" applyFill="1" applyBorder="1" applyAlignment="1" applyProtection="1">
      <alignment horizontal="center" vertical="center"/>
    </xf>
    <xf numFmtId="4" fontId="13" fillId="0" borderId="0" xfId="3" applyNumberFormat="1" applyFont="1" applyFill="1" applyAlignment="1" applyProtection="1">
      <alignment horizontal="left" vertical="top"/>
    </xf>
    <xf numFmtId="0" fontId="10" fillId="0" borderId="0" xfId="3" applyFont="1" applyAlignment="1" applyProtection="1"/>
    <xf numFmtId="0" fontId="10" fillId="0" borderId="0" xfId="0" applyFont="1"/>
    <xf numFmtId="0" fontId="13" fillId="3" borderId="0" xfId="3" applyFont="1" applyFill="1" applyAlignment="1" applyProtection="1"/>
    <xf numFmtId="0" fontId="13" fillId="3" borderId="0" xfId="3" applyFont="1" applyFill="1" applyAlignment="1" applyProtection="1">
      <alignment horizontal="left" vertical="top"/>
    </xf>
    <xf numFmtId="4" fontId="10" fillId="0" borderId="0" xfId="3" applyNumberFormat="1" applyFont="1" applyAlignment="1" applyProtection="1"/>
    <xf numFmtId="0" fontId="32" fillId="0" borderId="0" xfId="3" applyFont="1" applyAlignment="1" applyProtection="1"/>
    <xf numFmtId="165" fontId="34" fillId="4" borderId="3" xfId="3" applyNumberFormat="1" applyFont="1" applyFill="1" applyBorder="1" applyAlignment="1" applyProtection="1">
      <alignment horizontal="center" vertical="center"/>
    </xf>
    <xf numFmtId="165" fontId="34" fillId="4" borderId="4" xfId="3" applyNumberFormat="1" applyFont="1" applyFill="1" applyBorder="1" applyAlignment="1" applyProtection="1">
      <alignment horizontal="center" vertical="center"/>
    </xf>
    <xf numFmtId="165" fontId="34" fillId="0" borderId="0" xfId="3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left" vertical="top"/>
    </xf>
    <xf numFmtId="165" fontId="30" fillId="0" borderId="1" xfId="0" applyNumberFormat="1" applyFont="1" applyBorder="1" applyAlignment="1" applyProtection="1">
      <alignment horizontal="left"/>
    </xf>
    <xf numFmtId="0" fontId="10" fillId="0" borderId="5" xfId="3" applyFont="1" applyFill="1" applyBorder="1" applyAlignment="1" applyProtection="1">
      <alignment horizontal="left" vertical="top"/>
    </xf>
    <xf numFmtId="166" fontId="12" fillId="0" borderId="2" xfId="9" applyNumberFormat="1" applyFont="1" applyBorder="1" applyAlignment="1" applyProtection="1">
      <alignment horizontal="right" vertical="center"/>
    </xf>
    <xf numFmtId="165" fontId="34" fillId="0" borderId="9" xfId="3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 wrapText="1"/>
    </xf>
    <xf numFmtId="0" fontId="35" fillId="0" borderId="0" xfId="3" applyFont="1" applyAlignment="1" applyProtection="1">
      <alignment horizontal="left"/>
    </xf>
    <xf numFmtId="0" fontId="12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" fontId="11" fillId="2" borderId="9" xfId="3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/>
    <xf numFmtId="2" fontId="1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6" fillId="0" borderId="0" xfId="0" applyFont="1" applyFill="1" applyBorder="1" applyAlignment="1">
      <alignment horizontal="left"/>
    </xf>
    <xf numFmtId="4" fontId="16" fillId="0" borderId="0" xfId="0" applyNumberFormat="1" applyFont="1" applyFill="1" applyBorder="1"/>
    <xf numFmtId="0" fontId="16" fillId="0" borderId="0" xfId="0" applyFont="1" applyFill="1" applyBorder="1"/>
    <xf numFmtId="166" fontId="12" fillId="0" borderId="0" xfId="9" applyNumberFormat="1" applyFont="1" applyFill="1" applyBorder="1" applyAlignment="1" applyProtection="1">
      <alignment horizontal="right" vertical="center"/>
    </xf>
    <xf numFmtId="166" fontId="10" fillId="0" borderId="0" xfId="9" applyNumberFormat="1" applyFont="1" applyFill="1" applyBorder="1" applyAlignment="1" applyProtection="1">
      <alignment horizontal="right" vertical="center"/>
    </xf>
    <xf numFmtId="166" fontId="12" fillId="0" borderId="1" xfId="9" applyNumberFormat="1" applyFont="1" applyBorder="1" applyAlignment="1" applyProtection="1">
      <alignment horizontal="right" vertical="center"/>
    </xf>
    <xf numFmtId="166" fontId="10" fillId="0" borderId="1" xfId="9" applyNumberFormat="1" applyFont="1" applyBorder="1" applyAlignment="1" applyProtection="1">
      <alignment horizontal="right" vertical="center"/>
    </xf>
    <xf numFmtId="2" fontId="16" fillId="0" borderId="0" xfId="0" applyNumberFormat="1" applyFont="1" applyFill="1" applyBorder="1"/>
    <xf numFmtId="0" fontId="12" fillId="5" borderId="9" xfId="3" applyFont="1" applyFill="1" applyBorder="1" applyAlignment="1" applyProtection="1">
      <alignment horizontal="left" vertical="center" wrapText="1"/>
    </xf>
    <xf numFmtId="0" fontId="11" fillId="5" borderId="9" xfId="3" applyFont="1" applyFill="1" applyBorder="1" applyAlignment="1" applyProtection="1">
      <alignment horizontal="left" vertical="center"/>
    </xf>
    <xf numFmtId="4" fontId="11" fillId="5" borderId="9" xfId="3" applyNumberFormat="1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/>
    <xf numFmtId="4" fontId="2" fillId="0" borderId="0" xfId="0" applyNumberFormat="1" applyFont="1" applyFill="1" applyBorder="1"/>
    <xf numFmtId="0" fontId="0" fillId="0" borderId="0" xfId="0" applyAlignment="1" applyProtection="1">
      <alignment vertical="top"/>
      <protection locked="0"/>
    </xf>
    <xf numFmtId="165" fontId="37" fillId="6" borderId="0" xfId="9" applyNumberFormat="1" applyFont="1" applyFill="1" applyBorder="1" applyAlignment="1" applyProtection="1">
      <alignment horizontal="center" vertical="center"/>
    </xf>
    <xf numFmtId="0" fontId="9" fillId="3" borderId="6" xfId="9" applyFont="1" applyFill="1" applyBorder="1" applyAlignment="1" applyProtection="1">
      <alignment horizontal="left" vertical="center"/>
    </xf>
    <xf numFmtId="0" fontId="9" fillId="3" borderId="5" xfId="9" applyFont="1" applyFill="1" applyBorder="1" applyAlignment="1" applyProtection="1">
      <alignment horizontal="center" vertical="center" wrapText="1"/>
    </xf>
    <xf numFmtId="0" fontId="9" fillId="3" borderId="5" xfId="9" applyFont="1" applyFill="1" applyBorder="1" applyAlignment="1" applyProtection="1">
      <alignment horizontal="left" vertical="center" wrapText="1" indent="2"/>
    </xf>
    <xf numFmtId="0" fontId="3" fillId="0" borderId="5" xfId="0" applyFont="1" applyFill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14" fontId="38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justify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Alignment="1">
      <alignment vertical="center"/>
    </xf>
    <xf numFmtId="0" fontId="38" fillId="0" borderId="0" xfId="0" applyFont="1" applyAlignment="1">
      <alignment horizontal="right"/>
    </xf>
    <xf numFmtId="0" fontId="41" fillId="0" borderId="0" xfId="2" applyFont="1" applyProtection="1"/>
    <xf numFmtId="0" fontId="41" fillId="0" borderId="0" xfId="2" applyFont="1" applyAlignment="1" applyProtection="1">
      <alignment vertical="top"/>
    </xf>
    <xf numFmtId="0" fontId="1" fillId="0" borderId="0" xfId="2" applyFont="1" applyAlignment="1" applyProtection="1">
      <alignment vertical="top" wrapText="1"/>
    </xf>
    <xf numFmtId="0" fontId="41" fillId="0" borderId="0" xfId="2" applyFont="1" applyAlignment="1" applyProtection="1">
      <alignment vertical="top" wrapText="1"/>
    </xf>
    <xf numFmtId="0" fontId="27" fillId="0" borderId="0" xfId="2" applyFont="1" applyAlignment="1" applyProtection="1">
      <alignment vertical="top" wrapText="1"/>
    </xf>
    <xf numFmtId="0" fontId="41" fillId="0" borderId="0" xfId="2" applyNumberFormat="1" applyFont="1" applyAlignment="1" applyProtection="1">
      <alignment vertical="top" wrapText="1"/>
    </xf>
    <xf numFmtId="3" fontId="9" fillId="3" borderId="2" xfId="9" applyNumberFormat="1" applyFont="1" applyFill="1" applyBorder="1" applyAlignment="1" applyProtection="1">
      <alignment horizontal="center" vertical="center" wrapText="1"/>
    </xf>
    <xf numFmtId="0" fontId="11" fillId="0" borderId="10" xfId="3" applyFont="1" applyBorder="1" applyAlignment="1" applyProtection="1">
      <alignment horizontal="left" vertical="center"/>
    </xf>
    <xf numFmtId="0" fontId="11" fillId="2" borderId="10" xfId="3" applyFont="1" applyFill="1" applyBorder="1" applyAlignment="1" applyProtection="1">
      <alignment horizontal="left" vertical="center" wrapText="1"/>
    </xf>
    <xf numFmtId="0" fontId="12" fillId="5" borderId="10" xfId="3" applyFont="1" applyFill="1" applyBorder="1" applyAlignment="1" applyProtection="1">
      <alignment horizontal="left" vertical="center" wrapText="1"/>
    </xf>
    <xf numFmtId="0" fontId="11" fillId="5" borderId="10" xfId="3" applyFont="1" applyFill="1" applyBorder="1" applyAlignment="1" applyProtection="1">
      <alignment horizontal="left" vertical="center"/>
    </xf>
    <xf numFmtId="4" fontId="11" fillId="5" borderId="10" xfId="3" applyNumberFormat="1" applyFont="1" applyFill="1" applyBorder="1" applyAlignment="1" applyProtection="1">
      <alignment horizontal="left" vertical="center"/>
    </xf>
    <xf numFmtId="0" fontId="10" fillId="0" borderId="9" xfId="0" applyFont="1" applyBorder="1"/>
    <xf numFmtId="0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2" fontId="9" fillId="0" borderId="9" xfId="0" applyNumberFormat="1" applyFont="1" applyFill="1" applyBorder="1" applyAlignment="1">
      <alignment horizontal="right" vertical="center"/>
    </xf>
    <xf numFmtId="2" fontId="9" fillId="0" borderId="9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2" fillId="0" borderId="9" xfId="0" applyFont="1" applyFill="1" applyBorder="1"/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vertical="center"/>
    </xf>
    <xf numFmtId="0" fontId="11" fillId="2" borderId="10" xfId="3" applyFont="1" applyFill="1" applyBorder="1" applyAlignment="1" applyProtection="1">
      <alignment horizontal="left" vertical="center"/>
    </xf>
    <xf numFmtId="4" fontId="11" fillId="2" borderId="10" xfId="3" applyNumberFormat="1" applyFont="1" applyFill="1" applyBorder="1" applyAlignment="1" applyProtection="1">
      <alignment horizontal="left" vertical="center"/>
    </xf>
    <xf numFmtId="0" fontId="11" fillId="2" borderId="11" xfId="3" applyFont="1" applyFill="1" applyBorder="1" applyAlignment="1" applyProtection="1">
      <alignment horizontal="left" vertical="center" wrapText="1"/>
    </xf>
    <xf numFmtId="0" fontId="11" fillId="2" borderId="11" xfId="3" applyFont="1" applyFill="1" applyBorder="1" applyAlignment="1" applyProtection="1">
      <alignment horizontal="left" vertical="center"/>
    </xf>
    <xf numFmtId="4" fontId="11" fillId="2" borderId="11" xfId="3" applyNumberFormat="1" applyFont="1" applyFill="1" applyBorder="1" applyAlignment="1" applyProtection="1">
      <alignment horizontal="left" vertical="center"/>
    </xf>
    <xf numFmtId="165" fontId="34" fillId="0" borderId="11" xfId="3" applyNumberFormat="1" applyFont="1" applyFill="1" applyBorder="1" applyAlignment="1" applyProtection="1">
      <alignment horizontal="center" vertical="center"/>
    </xf>
    <xf numFmtId="0" fontId="10" fillId="0" borderId="11" xfId="0" applyFont="1" applyBorder="1"/>
    <xf numFmtId="0" fontId="11" fillId="0" borderId="11" xfId="3" applyFont="1" applyFill="1" applyBorder="1" applyAlignment="1" applyProtection="1">
      <alignment horizontal="left" vertical="center"/>
    </xf>
    <xf numFmtId="0" fontId="11" fillId="0" borderId="11" xfId="3" applyFont="1" applyFill="1" applyBorder="1" applyAlignment="1" applyProtection="1">
      <alignment horizontal="left" vertical="center" wrapText="1"/>
    </xf>
    <xf numFmtId="0" fontId="11" fillId="0" borderId="11" xfId="3" applyFont="1" applyBorder="1" applyAlignment="1" applyProtection="1">
      <alignment horizontal="left" vertical="center"/>
    </xf>
    <xf numFmtId="0" fontId="12" fillId="0" borderId="11" xfId="3" applyFont="1" applyBorder="1" applyAlignment="1" applyProtection="1">
      <alignment horizontal="left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justify" vertical="top"/>
    </xf>
    <xf numFmtId="0" fontId="10" fillId="0" borderId="11" xfId="0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/>
    </xf>
    <xf numFmtId="0" fontId="9" fillId="0" borderId="11" xfId="0" applyFont="1" applyFill="1" applyBorder="1"/>
    <xf numFmtId="4" fontId="15" fillId="0" borderId="11" xfId="0" applyNumberFormat="1" applyFont="1" applyFill="1" applyBorder="1" applyAlignment="1">
      <alignment horizontal="right" vertical="center"/>
    </xf>
    <xf numFmtId="4" fontId="11" fillId="0" borderId="11" xfId="3" applyNumberFormat="1" applyFont="1" applyFill="1" applyBorder="1" applyAlignment="1" applyProtection="1">
      <alignment horizontal="left" vertical="center"/>
    </xf>
    <xf numFmtId="0" fontId="9" fillId="0" borderId="11" xfId="0" applyFont="1" applyFill="1" applyBorder="1" applyAlignment="1">
      <alignment vertical="center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right" vertical="center"/>
    </xf>
    <xf numFmtId="2" fontId="15" fillId="0" borderId="11" xfId="0" applyNumberFormat="1" applyFont="1" applyFill="1" applyBorder="1" applyAlignment="1">
      <alignment vertical="center"/>
    </xf>
    <xf numFmtId="0" fontId="28" fillId="0" borderId="0" xfId="0" applyFont="1"/>
    <xf numFmtId="0" fontId="10" fillId="0" borderId="9" xfId="0" applyFont="1" applyFill="1" applyBorder="1" applyAlignment="1">
      <alignment horizontal="justify" vertical="top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Font="1" applyBorder="1" applyAlignment="1">
      <alignment wrapText="1"/>
    </xf>
    <xf numFmtId="0" fontId="16" fillId="0" borderId="9" xfId="0" applyFont="1" applyFill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" fontId="15" fillId="0" borderId="11" xfId="0" applyNumberFormat="1" applyFont="1" applyFill="1" applyBorder="1" applyAlignment="1">
      <alignment vertical="center"/>
    </xf>
    <xf numFmtId="0" fontId="15" fillId="0" borderId="11" xfId="0" applyFont="1" applyFill="1" applyBorder="1"/>
    <xf numFmtId="0" fontId="15" fillId="0" borderId="11" xfId="0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right"/>
    </xf>
    <xf numFmtId="49" fontId="12" fillId="0" borderId="9" xfId="0" applyNumberFormat="1" applyFont="1" applyFill="1" applyBorder="1" applyAlignment="1" applyProtection="1">
      <alignment vertical="center" wrapText="1"/>
    </xf>
    <xf numFmtId="0" fontId="15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/>
    <xf numFmtId="0" fontId="10" fillId="0" borderId="9" xfId="0" applyFont="1" applyBorder="1" applyAlignment="1">
      <alignment horizontal="center" vertical="center"/>
    </xf>
    <xf numFmtId="0" fontId="15" fillId="0" borderId="9" xfId="0" applyFont="1" applyFill="1" applyBorder="1"/>
    <xf numFmtId="0" fontId="15" fillId="0" borderId="9" xfId="0" applyFont="1" applyFill="1" applyBorder="1" applyAlignment="1">
      <alignment horizontal="center"/>
    </xf>
    <xf numFmtId="4" fontId="15" fillId="0" borderId="9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vertical="center"/>
    </xf>
    <xf numFmtId="0" fontId="10" fillId="0" borderId="11" xfId="0" applyFont="1" applyBorder="1" applyAlignment="1">
      <alignment horizontal="left"/>
    </xf>
    <xf numFmtId="0" fontId="1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right"/>
    </xf>
    <xf numFmtId="1" fontId="13" fillId="0" borderId="11" xfId="0" applyNumberFormat="1" applyFont="1" applyFill="1" applyBorder="1" applyAlignment="1"/>
    <xf numFmtId="0" fontId="10" fillId="0" borderId="11" xfId="0" applyFont="1" applyFill="1" applyBorder="1" applyAlignment="1">
      <alignment horizontal="right"/>
    </xf>
    <xf numFmtId="1" fontId="10" fillId="0" borderId="11" xfId="0" applyNumberFormat="1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vertical="center"/>
    </xf>
    <xf numFmtId="0" fontId="22" fillId="0" borderId="11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right"/>
    </xf>
    <xf numFmtId="1" fontId="22" fillId="0" borderId="11" xfId="0" applyNumberFormat="1" applyFont="1" applyFill="1" applyBorder="1" applyAlignment="1">
      <alignment vertical="center"/>
    </xf>
    <xf numFmtId="4" fontId="22" fillId="0" borderId="11" xfId="0" applyNumberFormat="1" applyFont="1" applyFill="1" applyBorder="1" applyAlignment="1">
      <alignment vertical="center"/>
    </xf>
    <xf numFmtId="0" fontId="13" fillId="0" borderId="11" xfId="0" applyFont="1" applyBorder="1"/>
    <xf numFmtId="3" fontId="10" fillId="0" borderId="11" xfId="0" applyNumberFormat="1" applyFont="1" applyFill="1" applyBorder="1" applyAlignment="1"/>
    <xf numFmtId="0" fontId="23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 vertical="center" wrapText="1"/>
    </xf>
    <xf numFmtId="165" fontId="37" fillId="6" borderId="7" xfId="9" applyNumberFormat="1" applyFont="1" applyFill="1" applyBorder="1" applyAlignment="1" applyProtection="1">
      <alignment horizontal="center" vertical="center"/>
    </xf>
    <xf numFmtId="165" fontId="37" fillId="6" borderId="8" xfId="9" applyNumberFormat="1" applyFont="1" applyFill="1" applyBorder="1" applyAlignment="1" applyProtection="1">
      <alignment horizontal="center" vertical="center"/>
    </xf>
    <xf numFmtId="165" fontId="37" fillId="0" borderId="11" xfId="9" applyNumberFormat="1" applyFont="1" applyFill="1" applyBorder="1" applyAlignment="1" applyProtection="1">
      <alignment horizontal="center" vertical="center"/>
    </xf>
    <xf numFmtId="165" fontId="7" fillId="0" borderId="11" xfId="9" applyNumberFormat="1" applyFont="1" applyFill="1" applyBorder="1" applyAlignment="1" applyProtection="1">
      <alignment horizontal="left" vertical="center"/>
    </xf>
    <xf numFmtId="164" fontId="42" fillId="0" borderId="11" xfId="0" applyNumberFormat="1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15" fillId="0" borderId="11" xfId="0" applyFont="1" applyBorder="1" applyAlignment="1" applyProtection="1"/>
    <xf numFmtId="0" fontId="3" fillId="0" borderId="11" xfId="0" applyFont="1" applyFill="1" applyBorder="1" applyAlignment="1">
      <alignment vertical="center"/>
    </xf>
    <xf numFmtId="0" fontId="43" fillId="0" borderId="11" xfId="0" applyFont="1" applyBorder="1" applyAlignment="1" applyProtection="1">
      <alignment horizontal="left" indent="1"/>
    </xf>
    <xf numFmtId="164" fontId="5" fillId="0" borderId="11" xfId="0" applyNumberFormat="1" applyFont="1" applyBorder="1" applyAlignment="1" applyProtection="1">
      <alignment vertical="top"/>
      <protection locked="0"/>
    </xf>
    <xf numFmtId="0" fontId="44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left" indent="2"/>
    </xf>
    <xf numFmtId="164" fontId="45" fillId="0" borderId="11" xfId="0" applyNumberFormat="1" applyFont="1" applyBorder="1" applyAlignment="1" applyProtection="1">
      <alignment horizontal="left" indent="2"/>
    </xf>
    <xf numFmtId="164" fontId="45" fillId="0" borderId="11" xfId="0" applyNumberFormat="1" applyFont="1" applyBorder="1" applyAlignment="1" applyProtection="1"/>
    <xf numFmtId="0" fontId="18" fillId="0" borderId="11" xfId="0" applyFont="1" applyBorder="1" applyAlignment="1" applyProtection="1">
      <alignment horizontal="left" indent="4"/>
    </xf>
    <xf numFmtId="0" fontId="44" fillId="0" borderId="11" xfId="0" applyFont="1" applyBorder="1" applyAlignment="1" applyProtection="1">
      <alignment horizontal="left"/>
    </xf>
    <xf numFmtId="165" fontId="30" fillId="0" borderId="11" xfId="0" applyNumberFormat="1" applyFont="1" applyBorder="1" applyAlignment="1" applyProtection="1">
      <alignment horizontal="left"/>
    </xf>
    <xf numFmtId="49" fontId="45" fillId="0" borderId="11" xfId="10" applyNumberFormat="1" applyFont="1" applyFill="1" applyBorder="1" applyAlignment="1" applyProtection="1">
      <alignment horizontal="left" indent="2"/>
    </xf>
    <xf numFmtId="0" fontId="18" fillId="0" borderId="11" xfId="0" applyFont="1" applyBorder="1" applyAlignment="1" applyProtection="1"/>
    <xf numFmtId="165" fontId="30" fillId="0" borderId="11" xfId="7" applyNumberFormat="1" applyFont="1" applyBorder="1" applyAlignment="1" applyProtection="1">
      <alignment horizontal="left"/>
    </xf>
    <xf numFmtId="165" fontId="30" fillId="0" borderId="11" xfId="7" applyNumberFormat="1" applyFont="1" applyBorder="1" applyAlignment="1" applyProtection="1">
      <alignment horizontal="left" indent="4"/>
    </xf>
    <xf numFmtId="164" fontId="43" fillId="0" borderId="11" xfId="0" applyNumberFormat="1" applyFont="1" applyBorder="1" applyAlignment="1" applyProtection="1"/>
    <xf numFmtId="164" fontId="43" fillId="0" borderId="11" xfId="0" applyNumberFormat="1" applyFont="1" applyBorder="1" applyAlignment="1" applyProtection="1">
      <alignment horizontal="right"/>
    </xf>
    <xf numFmtId="0" fontId="10" fillId="0" borderId="11" xfId="3" applyFont="1" applyFill="1" applyBorder="1" applyAlignment="1" applyProtection="1">
      <alignment horizontal="left" vertical="top"/>
    </xf>
    <xf numFmtId="166" fontId="12" fillId="0" borderId="11" xfId="9" applyNumberFormat="1" applyFont="1" applyBorder="1" applyAlignment="1" applyProtection="1">
      <alignment horizontal="right" vertical="center"/>
    </xf>
    <xf numFmtId="166" fontId="10" fillId="0" borderId="11" xfId="9" applyNumberFormat="1" applyFont="1" applyBorder="1" applyAlignment="1" applyProtection="1">
      <alignment horizontal="right" vertical="center"/>
    </xf>
    <xf numFmtId="164" fontId="45" fillId="0" borderId="11" xfId="0" applyNumberFormat="1" applyFont="1" applyBorder="1" applyAlignment="1" applyProtection="1">
      <alignment horizontal="right"/>
    </xf>
    <xf numFmtId="49" fontId="2" fillId="0" borderId="11" xfId="0" applyNumberFormat="1" applyFont="1" applyFill="1" applyBorder="1" applyAlignment="1">
      <alignment horizontal="center" vertical="center"/>
    </xf>
    <xf numFmtId="11" fontId="10" fillId="0" borderId="11" xfId="0" applyNumberFormat="1" applyFont="1" applyFill="1" applyBorder="1" applyAlignment="1">
      <alignment horizontal="center" vertical="center" wrapText="1"/>
    </xf>
    <xf numFmtId="17" fontId="10" fillId="0" borderId="11" xfId="0" applyNumberFormat="1" applyFont="1" applyFill="1" applyBorder="1" applyAlignment="1">
      <alignment horizontal="center" vertical="center" wrapText="1"/>
    </xf>
    <xf numFmtId="16" fontId="10" fillId="0" borderId="11" xfId="0" applyNumberFormat="1" applyFont="1" applyFill="1" applyBorder="1" applyAlignment="1">
      <alignment horizontal="center" vertical="center" wrapText="1"/>
    </xf>
    <xf numFmtId="165" fontId="10" fillId="0" borderId="9" xfId="3" applyNumberFormat="1" applyFont="1" applyBorder="1" applyAlignment="1" applyProtection="1">
      <alignment horizontal="center" vertical="center"/>
    </xf>
    <xf numFmtId="0" fontId="10" fillId="0" borderId="0" xfId="0" applyFont="1" applyProtection="1">
      <protection locked="0"/>
    </xf>
    <xf numFmtId="0" fontId="10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Alignment="1" applyProtection="1"/>
    <xf numFmtId="165" fontId="33" fillId="0" borderId="11" xfId="9" applyNumberFormat="1" applyFont="1" applyBorder="1" applyAlignment="1" applyProtection="1">
      <alignment horizontal="left" vertical="center"/>
    </xf>
    <xf numFmtId="165" fontId="33" fillId="0" borderId="11" xfId="9" applyNumberFormat="1" applyFont="1" applyBorder="1" applyAlignment="1" applyProtection="1">
      <alignment horizontal="left" vertical="center" wrapText="1"/>
    </xf>
    <xf numFmtId="165" fontId="33" fillId="0" borderId="11" xfId="9" applyNumberFormat="1" applyFont="1" applyBorder="1" applyAlignment="1" applyProtection="1">
      <alignment vertical="center" wrapText="1"/>
    </xf>
    <xf numFmtId="165" fontId="33" fillId="0" borderId="11" xfId="9" applyNumberFormat="1" applyFont="1" applyBorder="1" applyAlignment="1" applyProtection="1">
      <alignment vertical="center"/>
    </xf>
    <xf numFmtId="165" fontId="34" fillId="4" borderId="3" xfId="3" applyNumberFormat="1" applyFont="1" applyFill="1" applyBorder="1" applyAlignment="1" applyProtection="1">
      <alignment horizontal="center" vertical="center"/>
      <protection locked="0"/>
    </xf>
    <xf numFmtId="165" fontId="34" fillId="0" borderId="0" xfId="3" applyNumberFormat="1" applyFont="1" applyFill="1" applyBorder="1" applyAlignment="1" applyProtection="1">
      <alignment horizontal="center" vertical="center"/>
      <protection locked="0"/>
    </xf>
    <xf numFmtId="165" fontId="32" fillId="0" borderId="0" xfId="9" applyNumberFormat="1" applyFont="1" applyFill="1" applyBorder="1" applyAlignment="1" applyProtection="1">
      <alignment horizontal="center" vertical="center"/>
      <protection locked="0"/>
    </xf>
    <xf numFmtId="165" fontId="33" fillId="0" borderId="0" xfId="9" applyNumberFormat="1" applyFont="1" applyFill="1" applyBorder="1" applyAlignment="1" applyProtection="1">
      <alignment horizontal="center" vertical="center"/>
      <protection locked="0"/>
    </xf>
    <xf numFmtId="166" fontId="12" fillId="0" borderId="2" xfId="9" applyNumberFormat="1" applyFont="1" applyBorder="1" applyAlignment="1" applyProtection="1">
      <alignment horizontal="right" vertical="center"/>
      <protection locked="0"/>
    </xf>
    <xf numFmtId="166" fontId="10" fillId="0" borderId="2" xfId="9" applyNumberFormat="1" applyFont="1" applyBorder="1" applyAlignment="1" applyProtection="1">
      <alignment horizontal="right" vertical="center"/>
      <protection locked="0"/>
    </xf>
    <xf numFmtId="0" fontId="11" fillId="2" borderId="11" xfId="3" applyFont="1" applyFill="1" applyBorder="1" applyAlignment="1" applyProtection="1">
      <alignment horizontal="left" vertical="center"/>
      <protection locked="0"/>
    </xf>
    <xf numFmtId="165" fontId="34" fillId="0" borderId="11" xfId="3" applyNumberFormat="1" applyFont="1" applyFill="1" applyBorder="1" applyAlignment="1" applyProtection="1">
      <alignment horizontal="center" vertical="center"/>
      <protection locked="0"/>
    </xf>
    <xf numFmtId="2" fontId="9" fillId="0" borderId="11" xfId="0" applyNumberFormat="1" applyFont="1" applyFill="1" applyBorder="1" applyAlignment="1" applyProtection="1">
      <alignment horizontal="right" vertical="center"/>
      <protection locked="0"/>
    </xf>
    <xf numFmtId="2" fontId="10" fillId="7" borderId="11" xfId="0" applyNumberFormat="1" applyFont="1" applyFill="1" applyBorder="1" applyAlignment="1" applyProtection="1">
      <alignment horizontal="right" vertical="center"/>
      <protection locked="0"/>
    </xf>
    <xf numFmtId="2" fontId="9" fillId="7" borderId="11" xfId="0" applyNumberFormat="1" applyFont="1" applyFill="1" applyBorder="1" applyAlignment="1" applyProtection="1">
      <alignment horizontal="right" vertical="center"/>
      <protection locked="0"/>
    </xf>
    <xf numFmtId="0" fontId="11" fillId="2" borderId="9" xfId="3" applyFont="1" applyFill="1" applyBorder="1" applyAlignment="1" applyProtection="1">
      <alignment horizontal="left" vertical="center"/>
      <protection locked="0"/>
    </xf>
    <xf numFmtId="165" fontId="34" fillId="0" borderId="9" xfId="3" applyNumberFormat="1" applyFont="1" applyFill="1" applyBorder="1" applyAlignment="1" applyProtection="1">
      <alignment horizontal="center" vertical="center"/>
      <protection locked="0"/>
    </xf>
    <xf numFmtId="2" fontId="9" fillId="7" borderId="9" xfId="0" applyNumberFormat="1" applyFont="1" applyFill="1" applyBorder="1" applyAlignment="1" applyProtection="1">
      <alignment horizontal="right" vertical="center"/>
      <protection locked="0"/>
    </xf>
    <xf numFmtId="2" fontId="9" fillId="0" borderId="9" xfId="0" applyNumberFormat="1" applyFont="1" applyFill="1" applyBorder="1" applyAlignment="1" applyProtection="1">
      <alignment horizontal="right" vertical="center"/>
      <protection locked="0"/>
    </xf>
    <xf numFmtId="2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5" fontId="34" fillId="4" borderId="4" xfId="3" applyNumberFormat="1" applyFont="1" applyFill="1" applyBorder="1" applyAlignment="1" applyProtection="1">
      <alignment horizontal="center" vertical="center"/>
      <protection locked="0"/>
    </xf>
    <xf numFmtId="166" fontId="12" fillId="0" borderId="0" xfId="9" applyNumberFormat="1" applyFont="1" applyFill="1" applyBorder="1" applyAlignment="1" applyProtection="1">
      <alignment horizontal="right" vertical="center"/>
      <protection locked="0"/>
    </xf>
    <xf numFmtId="166" fontId="10" fillId="0" borderId="0" xfId="9" applyNumberFormat="1" applyFont="1" applyFill="1" applyBorder="1" applyAlignment="1" applyProtection="1">
      <alignment horizontal="right" vertical="center"/>
      <protection locked="0"/>
    </xf>
    <xf numFmtId="0" fontId="11" fillId="2" borderId="9" xfId="3" applyNumberFormat="1" applyFont="1" applyFill="1" applyBorder="1" applyAlignment="1" applyProtection="1">
      <alignment horizontal="right" vertical="center"/>
      <protection locked="0"/>
    </xf>
    <xf numFmtId="2" fontId="9" fillId="0" borderId="9" xfId="0" applyNumberFormat="1" applyFont="1" applyFill="1" applyBorder="1" applyAlignment="1" applyProtection="1">
      <alignment vertical="center"/>
      <protection locked="0"/>
    </xf>
    <xf numFmtId="0" fontId="11" fillId="0" borderId="11" xfId="3" applyFont="1" applyFill="1" applyBorder="1" applyAlignment="1" applyProtection="1">
      <alignment horizontal="left" vertical="center"/>
      <protection locked="0"/>
    </xf>
    <xf numFmtId="4" fontId="10" fillId="7" borderId="11" xfId="0" applyNumberFormat="1" applyFont="1" applyFill="1" applyBorder="1" applyAlignment="1" applyProtection="1">
      <alignment vertical="center"/>
      <protection locked="0"/>
    </xf>
    <xf numFmtId="0" fontId="10" fillId="7" borderId="11" xfId="0" applyFont="1" applyFill="1" applyBorder="1" applyAlignment="1" applyProtection="1">
      <alignment vertical="center"/>
      <protection locked="0"/>
    </xf>
    <xf numFmtId="4" fontId="10" fillId="0" borderId="11" xfId="0" applyNumberFormat="1" applyFont="1" applyFill="1" applyBorder="1" applyAlignment="1" applyProtection="1">
      <alignment vertical="center"/>
      <protection locked="0"/>
    </xf>
    <xf numFmtId="4" fontId="12" fillId="0" borderId="11" xfId="0" applyNumberFormat="1" applyFont="1" applyFill="1" applyBorder="1" applyAlignment="1" applyProtection="1">
      <alignment horizontal="center" vertical="top"/>
      <protection locked="0"/>
    </xf>
    <xf numFmtId="4" fontId="13" fillId="7" borderId="11" xfId="0" applyNumberFormat="1" applyFont="1" applyFill="1" applyBorder="1" applyAlignment="1" applyProtection="1">
      <alignment horizontal="right"/>
      <protection locked="0"/>
    </xf>
    <xf numFmtId="4" fontId="22" fillId="7" borderId="11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11" fillId="0" borderId="9" xfId="3" applyFont="1" applyBorder="1" applyAlignment="1" applyProtection="1">
      <alignment horizontal="left" vertical="center"/>
      <protection locked="0"/>
    </xf>
    <xf numFmtId="0" fontId="17" fillId="0" borderId="9" xfId="0" applyFont="1" applyBorder="1" applyProtection="1">
      <protection locked="0"/>
    </xf>
    <xf numFmtId="0" fontId="17" fillId="7" borderId="9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166" fontId="36" fillId="0" borderId="9" xfId="3" applyNumberFormat="1" applyFont="1" applyFill="1" applyBorder="1" applyAlignment="1" applyProtection="1">
      <alignment horizontal="right" vertical="center"/>
      <protection locked="0"/>
    </xf>
    <xf numFmtId="4" fontId="15" fillId="0" borderId="9" xfId="0" applyNumberFormat="1" applyFont="1" applyFill="1" applyBorder="1" applyAlignment="1" applyProtection="1">
      <alignment horizontal="right"/>
      <protection locked="0"/>
    </xf>
    <xf numFmtId="4" fontId="17" fillId="0" borderId="0" xfId="0" applyNumberFormat="1" applyFont="1" applyFill="1" applyProtection="1">
      <protection locked="0"/>
    </xf>
    <xf numFmtId="0" fontId="2" fillId="0" borderId="11" xfId="0" applyFont="1" applyFill="1" applyBorder="1" applyAlignment="1" applyProtection="1">
      <alignment horizontal="right" vertical="center"/>
      <protection locked="0"/>
    </xf>
    <xf numFmtId="2" fontId="15" fillId="0" borderId="11" xfId="0" applyNumberFormat="1" applyFont="1" applyFill="1" applyBorder="1" applyAlignment="1" applyProtection="1">
      <alignment horizontal="center" vertical="center"/>
      <protection locked="0"/>
    </xf>
    <xf numFmtId="2" fontId="15" fillId="0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1" fillId="2" borderId="11" xfId="3" applyNumberFormat="1" applyFont="1" applyFill="1" applyBorder="1" applyAlignment="1" applyProtection="1">
      <alignment horizontal="right" vertical="center"/>
      <protection locked="0"/>
    </xf>
    <xf numFmtId="166" fontId="11" fillId="0" borderId="11" xfId="3" applyNumberFormat="1" applyFont="1" applyFill="1" applyBorder="1" applyAlignment="1" applyProtection="1">
      <alignment horizontal="right" vertical="center"/>
      <protection locked="0"/>
    </xf>
    <xf numFmtId="166" fontId="36" fillId="0" borderId="11" xfId="3" applyNumberFormat="1" applyFont="1" applyFill="1" applyBorder="1" applyAlignment="1" applyProtection="1">
      <alignment horizontal="right" vertical="center"/>
      <protection locked="0"/>
    </xf>
    <xf numFmtId="4" fontId="9" fillId="0" borderId="11" xfId="0" applyNumberFormat="1" applyFont="1" applyFill="1" applyBorder="1" applyAlignment="1" applyProtection="1">
      <alignment vertical="center"/>
      <protection locked="0"/>
    </xf>
    <xf numFmtId="4" fontId="9" fillId="0" borderId="11" xfId="0" applyNumberFormat="1" applyFont="1" applyFill="1" applyBorder="1" applyAlignment="1" applyProtection="1">
      <alignment horizontal="right" vertical="center"/>
      <protection locked="0"/>
    </xf>
    <xf numFmtId="4" fontId="9" fillId="7" borderId="11" xfId="0" applyNumberFormat="1" applyFont="1" applyFill="1" applyBorder="1" applyAlignment="1" applyProtection="1">
      <alignment horizontal="right" vertical="center"/>
      <protection locked="0"/>
    </xf>
    <xf numFmtId="0" fontId="11" fillId="0" borderId="11" xfId="3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Protection="1">
      <protection locked="0"/>
    </xf>
    <xf numFmtId="0" fontId="11" fillId="0" borderId="9" xfId="3" applyFont="1" applyFill="1" applyBorder="1" applyAlignment="1" applyProtection="1">
      <alignment horizontal="left" vertical="center"/>
      <protection locked="0"/>
    </xf>
    <xf numFmtId="0" fontId="11" fillId="5" borderId="9" xfId="3" applyFont="1" applyFill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Protection="1">
      <protection locked="0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horizontal="right" vertical="center"/>
      <protection locked="0"/>
    </xf>
    <xf numFmtId="4" fontId="9" fillId="7" borderId="9" xfId="0" applyNumberFormat="1" applyFont="1" applyFill="1" applyBorder="1" applyAlignment="1" applyProtection="1">
      <alignment horizontal="right" vertical="center"/>
      <protection locked="0"/>
    </xf>
    <xf numFmtId="4" fontId="15" fillId="0" borderId="9" xfId="0" applyNumberFormat="1" applyFont="1" applyFill="1" applyBorder="1" applyAlignment="1" applyProtection="1">
      <alignment horizontal="center" vertical="center"/>
      <protection locked="0"/>
    </xf>
    <xf numFmtId="166" fontId="11" fillId="0" borderId="9" xfId="3" applyNumberFormat="1" applyFont="1" applyFill="1" applyBorder="1" applyAlignment="1" applyProtection="1">
      <alignment horizontal="right" vertical="center"/>
      <protection locked="0"/>
    </xf>
    <xf numFmtId="166" fontId="36" fillId="5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vertical="center"/>
      <protection locked="0"/>
    </xf>
    <xf numFmtId="0" fontId="11" fillId="0" borderId="11" xfId="3" applyFont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right" vertical="center"/>
      <protection locked="0"/>
    </xf>
    <xf numFmtId="0" fontId="11" fillId="2" borderId="10" xfId="3" applyNumberFormat="1" applyFont="1" applyFill="1" applyBorder="1" applyAlignment="1" applyProtection="1">
      <alignment horizontal="right" vertical="center"/>
      <protection locked="0"/>
    </xf>
    <xf numFmtId="2" fontId="9" fillId="0" borderId="11" xfId="0" applyNumberFormat="1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2" fontId="15" fillId="0" borderId="0" xfId="0" applyNumberFormat="1" applyFont="1" applyFill="1" applyAlignment="1" applyProtection="1">
      <alignment horizontal="center" vertical="center"/>
      <protection locked="0"/>
    </xf>
    <xf numFmtId="166" fontId="36" fillId="5" borderId="10" xfId="3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Protection="1">
      <protection locked="0"/>
    </xf>
    <xf numFmtId="2" fontId="9" fillId="0" borderId="0" xfId="0" applyNumberFormat="1" applyFont="1" applyFill="1" applyAlignment="1" applyProtection="1">
      <alignment vertical="center"/>
      <protection locked="0"/>
    </xf>
    <xf numFmtId="2" fontId="2" fillId="7" borderId="9" xfId="0" applyNumberFormat="1" applyFont="1" applyFill="1" applyBorder="1" applyAlignment="1" applyProtection="1">
      <alignment horizontal="right" vertical="center"/>
      <protection locked="0"/>
    </xf>
    <xf numFmtId="2" fontId="2" fillId="7" borderId="9" xfId="0" applyNumberFormat="1" applyFont="1" applyFill="1" applyBorder="1" applyAlignment="1" applyProtection="1">
      <alignment vertical="center"/>
      <protection locked="0"/>
    </xf>
    <xf numFmtId="2" fontId="2" fillId="7" borderId="11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2" fontId="2" fillId="7" borderId="11" xfId="0" applyNumberFormat="1" applyFont="1" applyFill="1" applyBorder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left" wrapText="1"/>
      <protection locked="0"/>
    </xf>
    <xf numFmtId="0" fontId="10" fillId="0" borderId="0" xfId="0" applyFont="1" applyAlignment="1"/>
  </cellXfs>
  <cellStyles count="13">
    <cellStyle name="normální" xfId="0" builtinId="0"/>
    <cellStyle name="Normální 2" xfId="1"/>
    <cellStyle name="normální 2 2" xfId="2"/>
    <cellStyle name="Normální 2 3" xfId="3"/>
    <cellStyle name="Normální 3" xfId="4"/>
    <cellStyle name="normální 3 2" xfId="5"/>
    <cellStyle name="normální 4" xfId="6"/>
    <cellStyle name="Normální 5" xfId="7"/>
    <cellStyle name="Normální 5 2" xfId="12"/>
    <cellStyle name="Normální 6" xfId="8"/>
    <cellStyle name="Normální 8 2" xfId="9"/>
    <cellStyle name="normální 9" xfId="10"/>
    <cellStyle name="Styl 1" xfId="1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6.png"/><Relationship Id="rId4" Type="http://schemas.openxmlformats.org/officeDocument/2006/relationships/image" Target="../media/image4.jpe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76200</xdr:rowOff>
    </xdr:to>
    <xdr:pic>
      <xdr:nvPicPr>
        <xdr:cNvPr id="68665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0" y="38957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28</xdr:row>
      <xdr:rowOff>9525</xdr:rowOff>
    </xdr:to>
    <xdr:pic>
      <xdr:nvPicPr>
        <xdr:cNvPr id="68666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619500" y="3895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27</xdr:row>
      <xdr:rowOff>9525</xdr:rowOff>
    </xdr:to>
    <xdr:pic>
      <xdr:nvPicPr>
        <xdr:cNvPr id="686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0" y="38957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123825</xdr:rowOff>
    </xdr:to>
    <xdr:pic>
      <xdr:nvPicPr>
        <xdr:cNvPr id="68668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619500" y="38957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27</xdr:row>
      <xdr:rowOff>685800</xdr:rowOff>
    </xdr:from>
    <xdr:to>
      <xdr:col>1</xdr:col>
      <xdr:colOff>1362075</xdr:colOff>
      <xdr:row>28</xdr:row>
      <xdr:rowOff>0</xdr:rowOff>
    </xdr:to>
    <xdr:pic>
      <xdr:nvPicPr>
        <xdr:cNvPr id="68669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52425" y="4324350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27</xdr:row>
      <xdr:rowOff>752475</xdr:rowOff>
    </xdr:from>
    <xdr:to>
      <xdr:col>1</xdr:col>
      <xdr:colOff>2895600</xdr:colOff>
      <xdr:row>28</xdr:row>
      <xdr:rowOff>0</xdr:rowOff>
    </xdr:to>
    <xdr:pic>
      <xdr:nvPicPr>
        <xdr:cNvPr id="68670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432435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25</xdr:row>
      <xdr:rowOff>533400</xdr:rowOff>
    </xdr:from>
    <xdr:to>
      <xdr:col>1</xdr:col>
      <xdr:colOff>2333625</xdr:colOff>
      <xdr:row>26</xdr:row>
      <xdr:rowOff>0</xdr:rowOff>
    </xdr:to>
    <xdr:pic>
      <xdr:nvPicPr>
        <xdr:cNvPr id="68671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61975" y="403860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24</xdr:row>
      <xdr:rowOff>533400</xdr:rowOff>
    </xdr:from>
    <xdr:to>
      <xdr:col>1</xdr:col>
      <xdr:colOff>2390775</xdr:colOff>
      <xdr:row>25</xdr:row>
      <xdr:rowOff>0</xdr:rowOff>
    </xdr:to>
    <xdr:pic>
      <xdr:nvPicPr>
        <xdr:cNvPr id="68672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19125" y="389572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26</xdr:row>
      <xdr:rowOff>514350</xdr:rowOff>
    </xdr:from>
    <xdr:to>
      <xdr:col>1</xdr:col>
      <xdr:colOff>2266950</xdr:colOff>
      <xdr:row>27</xdr:row>
      <xdr:rowOff>0</xdr:rowOff>
    </xdr:to>
    <xdr:pic>
      <xdr:nvPicPr>
        <xdr:cNvPr id="686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" y="41814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28</xdr:row>
      <xdr:rowOff>542925</xdr:rowOff>
    </xdr:from>
    <xdr:to>
      <xdr:col>1</xdr:col>
      <xdr:colOff>2114550</xdr:colOff>
      <xdr:row>29</xdr:row>
      <xdr:rowOff>0</xdr:rowOff>
    </xdr:to>
    <xdr:pic>
      <xdr:nvPicPr>
        <xdr:cNvPr id="68674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809625" y="4467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25</xdr:row>
      <xdr:rowOff>219075</xdr:rowOff>
    </xdr:to>
    <xdr:pic>
      <xdr:nvPicPr>
        <xdr:cNvPr id="64613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14725" y="4467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26</xdr:row>
      <xdr:rowOff>19050</xdr:rowOff>
    </xdr:to>
    <xdr:pic>
      <xdr:nvPicPr>
        <xdr:cNvPr id="64614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514725" y="4467225"/>
          <a:ext cx="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25</xdr:row>
      <xdr:rowOff>295275</xdr:rowOff>
    </xdr:to>
    <xdr:pic>
      <xdr:nvPicPr>
        <xdr:cNvPr id="6461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14725" y="44672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0</xdr:colOff>
      <xdr:row>25</xdr:row>
      <xdr:rowOff>266700</xdr:rowOff>
    </xdr:to>
    <xdr:pic>
      <xdr:nvPicPr>
        <xdr:cNvPr id="64616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514725" y="44672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27</xdr:row>
      <xdr:rowOff>685800</xdr:rowOff>
    </xdr:from>
    <xdr:to>
      <xdr:col>1</xdr:col>
      <xdr:colOff>1362075</xdr:colOff>
      <xdr:row>28</xdr:row>
      <xdr:rowOff>0</xdr:rowOff>
    </xdr:to>
    <xdr:pic>
      <xdr:nvPicPr>
        <xdr:cNvPr id="64617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52425" y="5753100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27</xdr:row>
      <xdr:rowOff>752475</xdr:rowOff>
    </xdr:from>
    <xdr:to>
      <xdr:col>1</xdr:col>
      <xdr:colOff>2895600</xdr:colOff>
      <xdr:row>28</xdr:row>
      <xdr:rowOff>0</xdr:rowOff>
    </xdr:to>
    <xdr:pic>
      <xdr:nvPicPr>
        <xdr:cNvPr id="64618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5310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25</xdr:row>
      <xdr:rowOff>533400</xdr:rowOff>
    </xdr:from>
    <xdr:to>
      <xdr:col>1</xdr:col>
      <xdr:colOff>2333625</xdr:colOff>
      <xdr:row>26</xdr:row>
      <xdr:rowOff>0</xdr:rowOff>
    </xdr:to>
    <xdr:pic>
      <xdr:nvPicPr>
        <xdr:cNvPr id="64619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61975" y="489585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24</xdr:row>
      <xdr:rowOff>533400</xdr:rowOff>
    </xdr:from>
    <xdr:to>
      <xdr:col>1</xdr:col>
      <xdr:colOff>2390775</xdr:colOff>
      <xdr:row>25</xdr:row>
      <xdr:rowOff>0</xdr:rowOff>
    </xdr:to>
    <xdr:pic>
      <xdr:nvPicPr>
        <xdr:cNvPr id="64620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19125" y="446722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26</xdr:row>
      <xdr:rowOff>771525</xdr:rowOff>
    </xdr:from>
    <xdr:to>
      <xdr:col>1</xdr:col>
      <xdr:colOff>2266950</xdr:colOff>
      <xdr:row>27</xdr:row>
      <xdr:rowOff>0</xdr:rowOff>
    </xdr:to>
    <xdr:pic>
      <xdr:nvPicPr>
        <xdr:cNvPr id="646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7725" y="53244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28</xdr:row>
      <xdr:rowOff>542925</xdr:rowOff>
    </xdr:from>
    <xdr:to>
      <xdr:col>1</xdr:col>
      <xdr:colOff>2114550</xdr:colOff>
      <xdr:row>29</xdr:row>
      <xdr:rowOff>0</xdr:rowOff>
    </xdr:to>
    <xdr:pic>
      <xdr:nvPicPr>
        <xdr:cNvPr id="64622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809625" y="6181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219075</xdr:rowOff>
    </xdr:to>
    <xdr:pic>
      <xdr:nvPicPr>
        <xdr:cNvPr id="59959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40386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438150</xdr:rowOff>
    </xdr:to>
    <xdr:pic>
      <xdr:nvPicPr>
        <xdr:cNvPr id="59960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581400" y="40386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295275</xdr:rowOff>
    </xdr:to>
    <xdr:pic>
      <xdr:nvPicPr>
        <xdr:cNvPr id="599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81400" y="40386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0</xdr:colOff>
      <xdr:row>24</xdr:row>
      <xdr:rowOff>266700</xdr:rowOff>
    </xdr:to>
    <xdr:pic>
      <xdr:nvPicPr>
        <xdr:cNvPr id="59962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581400" y="403860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1362075</xdr:colOff>
      <xdr:row>24</xdr:row>
      <xdr:rowOff>0</xdr:rowOff>
    </xdr:to>
    <xdr:pic>
      <xdr:nvPicPr>
        <xdr:cNvPr id="59963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14325" y="4038600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24</xdr:row>
      <xdr:rowOff>0</xdr:rowOff>
    </xdr:from>
    <xdr:to>
      <xdr:col>1</xdr:col>
      <xdr:colOff>2895600</xdr:colOff>
      <xdr:row>24</xdr:row>
      <xdr:rowOff>0</xdr:rowOff>
    </xdr:to>
    <xdr:pic>
      <xdr:nvPicPr>
        <xdr:cNvPr id="59964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403860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2333625</xdr:colOff>
      <xdr:row>24</xdr:row>
      <xdr:rowOff>0</xdr:rowOff>
    </xdr:to>
    <xdr:pic>
      <xdr:nvPicPr>
        <xdr:cNvPr id="59965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23875" y="403860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2390775</xdr:colOff>
      <xdr:row>24</xdr:row>
      <xdr:rowOff>0</xdr:rowOff>
    </xdr:to>
    <xdr:pic>
      <xdr:nvPicPr>
        <xdr:cNvPr id="59966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81025" y="4038600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24</xdr:row>
      <xdr:rowOff>0</xdr:rowOff>
    </xdr:from>
    <xdr:to>
      <xdr:col>1</xdr:col>
      <xdr:colOff>2266950</xdr:colOff>
      <xdr:row>24</xdr:row>
      <xdr:rowOff>0</xdr:rowOff>
    </xdr:to>
    <xdr:pic>
      <xdr:nvPicPr>
        <xdr:cNvPr id="5996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4038600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24</xdr:row>
      <xdr:rowOff>0</xdr:rowOff>
    </xdr:from>
    <xdr:to>
      <xdr:col>1</xdr:col>
      <xdr:colOff>2114550</xdr:colOff>
      <xdr:row>24</xdr:row>
      <xdr:rowOff>0</xdr:rowOff>
    </xdr:to>
    <xdr:pic>
      <xdr:nvPicPr>
        <xdr:cNvPr id="59968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771525" y="4038600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31</xdr:row>
      <xdr:rowOff>581025</xdr:rowOff>
    </xdr:from>
    <xdr:to>
      <xdr:col>1</xdr:col>
      <xdr:colOff>2447925</xdr:colOff>
      <xdr:row>32</xdr:row>
      <xdr:rowOff>0</xdr:rowOff>
    </xdr:to>
    <xdr:pic>
      <xdr:nvPicPr>
        <xdr:cNvPr id="599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19125" y="832485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26</xdr:row>
      <xdr:rowOff>676275</xdr:rowOff>
    </xdr:from>
    <xdr:to>
      <xdr:col>1</xdr:col>
      <xdr:colOff>2333625</xdr:colOff>
      <xdr:row>27</xdr:row>
      <xdr:rowOff>0</xdr:rowOff>
    </xdr:to>
    <xdr:pic>
      <xdr:nvPicPr>
        <xdr:cNvPr id="59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64674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27</xdr:row>
      <xdr:rowOff>552450</xdr:rowOff>
    </xdr:from>
    <xdr:to>
      <xdr:col>1</xdr:col>
      <xdr:colOff>2238375</xdr:colOff>
      <xdr:row>28</xdr:row>
      <xdr:rowOff>0</xdr:rowOff>
    </xdr:to>
    <xdr:pic>
      <xdr:nvPicPr>
        <xdr:cNvPr id="59971" name="Picture 11" descr="160114-orava-b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63780" t="41811" b="17007"/>
        <a:stretch>
          <a:fillRect/>
        </a:stretch>
      </xdr:blipFill>
      <xdr:spPr bwMode="auto">
        <a:xfrm>
          <a:off x="895350" y="6753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28</xdr:row>
      <xdr:rowOff>504825</xdr:rowOff>
    </xdr:from>
    <xdr:to>
      <xdr:col>1</xdr:col>
      <xdr:colOff>2247900</xdr:colOff>
      <xdr:row>29</xdr:row>
      <xdr:rowOff>0</xdr:rowOff>
    </xdr:to>
    <xdr:pic>
      <xdr:nvPicPr>
        <xdr:cNvPr id="59972" name="Picture 12" descr="011801-PLANET-WALL-b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t="11339" b="8504"/>
        <a:stretch>
          <a:fillRect/>
        </a:stretch>
      </xdr:blipFill>
      <xdr:spPr bwMode="auto">
        <a:xfrm>
          <a:off x="952500" y="718185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29</xdr:row>
      <xdr:rowOff>561975</xdr:rowOff>
    </xdr:from>
    <xdr:to>
      <xdr:col>1</xdr:col>
      <xdr:colOff>2133600</xdr:colOff>
      <xdr:row>30</xdr:row>
      <xdr:rowOff>0</xdr:rowOff>
    </xdr:to>
    <xdr:pic>
      <xdr:nvPicPr>
        <xdr:cNvPr id="59973" name="Picture 14" descr="011801-PLANET-b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 t="6378" b="8504"/>
        <a:stretch>
          <a:fillRect/>
        </a:stretch>
      </xdr:blipFill>
      <xdr:spPr bwMode="auto">
        <a:xfrm>
          <a:off x="1143000" y="761047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0</xdr:colOff>
      <xdr:row>36</xdr:row>
      <xdr:rowOff>76200</xdr:rowOff>
    </xdr:to>
    <xdr:pic>
      <xdr:nvPicPr>
        <xdr:cNvPr id="58055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7648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0</xdr:colOff>
      <xdr:row>37</xdr:row>
      <xdr:rowOff>9525</xdr:rowOff>
    </xdr:to>
    <xdr:pic>
      <xdr:nvPicPr>
        <xdr:cNvPr id="58056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609975" y="76485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0</xdr:colOff>
      <xdr:row>36</xdr:row>
      <xdr:rowOff>152400</xdr:rowOff>
    </xdr:to>
    <xdr:pic>
      <xdr:nvPicPr>
        <xdr:cNvPr id="580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09975" y="76485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0</xdr:colOff>
      <xdr:row>36</xdr:row>
      <xdr:rowOff>123825</xdr:rowOff>
    </xdr:to>
    <xdr:pic>
      <xdr:nvPicPr>
        <xdr:cNvPr id="58058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609975" y="76485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35</xdr:row>
      <xdr:rowOff>0</xdr:rowOff>
    </xdr:from>
    <xdr:to>
      <xdr:col>1</xdr:col>
      <xdr:colOff>1362075</xdr:colOff>
      <xdr:row>35</xdr:row>
      <xdr:rowOff>0</xdr:rowOff>
    </xdr:to>
    <xdr:pic>
      <xdr:nvPicPr>
        <xdr:cNvPr id="58059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42900" y="7648575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35</xdr:row>
      <xdr:rowOff>0</xdr:rowOff>
    </xdr:from>
    <xdr:to>
      <xdr:col>1</xdr:col>
      <xdr:colOff>2895600</xdr:colOff>
      <xdr:row>35</xdr:row>
      <xdr:rowOff>0</xdr:rowOff>
    </xdr:to>
    <xdr:pic>
      <xdr:nvPicPr>
        <xdr:cNvPr id="58060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76485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35</xdr:row>
      <xdr:rowOff>0</xdr:rowOff>
    </xdr:from>
    <xdr:to>
      <xdr:col>1</xdr:col>
      <xdr:colOff>2333625</xdr:colOff>
      <xdr:row>35</xdr:row>
      <xdr:rowOff>0</xdr:rowOff>
    </xdr:to>
    <xdr:pic>
      <xdr:nvPicPr>
        <xdr:cNvPr id="58061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52450" y="76485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35</xdr:row>
      <xdr:rowOff>0</xdr:rowOff>
    </xdr:from>
    <xdr:to>
      <xdr:col>1</xdr:col>
      <xdr:colOff>2390775</xdr:colOff>
      <xdr:row>35</xdr:row>
      <xdr:rowOff>0</xdr:rowOff>
    </xdr:to>
    <xdr:pic>
      <xdr:nvPicPr>
        <xdr:cNvPr id="58062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09600" y="76485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35</xdr:row>
      <xdr:rowOff>0</xdr:rowOff>
    </xdr:from>
    <xdr:to>
      <xdr:col>1</xdr:col>
      <xdr:colOff>2266950</xdr:colOff>
      <xdr:row>35</xdr:row>
      <xdr:rowOff>0</xdr:rowOff>
    </xdr:to>
    <xdr:pic>
      <xdr:nvPicPr>
        <xdr:cNvPr id="5806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76485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35</xdr:row>
      <xdr:rowOff>0</xdr:rowOff>
    </xdr:from>
    <xdr:to>
      <xdr:col>1</xdr:col>
      <xdr:colOff>2114550</xdr:colOff>
      <xdr:row>35</xdr:row>
      <xdr:rowOff>0</xdr:rowOff>
    </xdr:to>
    <xdr:pic>
      <xdr:nvPicPr>
        <xdr:cNvPr id="58064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800100" y="76485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24</xdr:row>
      <xdr:rowOff>695325</xdr:rowOff>
    </xdr:from>
    <xdr:to>
      <xdr:col>1</xdr:col>
      <xdr:colOff>2438400</xdr:colOff>
      <xdr:row>25</xdr:row>
      <xdr:rowOff>0</xdr:rowOff>
    </xdr:to>
    <xdr:pic>
      <xdr:nvPicPr>
        <xdr:cNvPr id="580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00" y="418147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25</xdr:row>
      <xdr:rowOff>561975</xdr:rowOff>
    </xdr:from>
    <xdr:to>
      <xdr:col>1</xdr:col>
      <xdr:colOff>2286000</xdr:colOff>
      <xdr:row>26</xdr:row>
      <xdr:rowOff>0</xdr:rowOff>
    </xdr:to>
    <xdr:pic>
      <xdr:nvPicPr>
        <xdr:cNvPr id="58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81050" y="4610100"/>
          <a:ext cx="1762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26</xdr:row>
      <xdr:rowOff>533400</xdr:rowOff>
    </xdr:from>
    <xdr:to>
      <xdr:col>1</xdr:col>
      <xdr:colOff>2352675</xdr:colOff>
      <xdr:row>27</xdr:row>
      <xdr:rowOff>0</xdr:rowOff>
    </xdr:to>
    <xdr:pic>
      <xdr:nvPicPr>
        <xdr:cNvPr id="5806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19150" y="5038725"/>
          <a:ext cx="1790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27</xdr:row>
      <xdr:rowOff>533400</xdr:rowOff>
    </xdr:from>
    <xdr:to>
      <xdr:col>1</xdr:col>
      <xdr:colOff>2352675</xdr:colOff>
      <xdr:row>28</xdr:row>
      <xdr:rowOff>0</xdr:rowOff>
    </xdr:to>
    <xdr:pic>
      <xdr:nvPicPr>
        <xdr:cNvPr id="5806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19150" y="5467350"/>
          <a:ext cx="1790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28</xdr:row>
      <xdr:rowOff>571500</xdr:rowOff>
    </xdr:from>
    <xdr:to>
      <xdr:col>1</xdr:col>
      <xdr:colOff>2276475</xdr:colOff>
      <xdr:row>29</xdr:row>
      <xdr:rowOff>0</xdr:rowOff>
    </xdr:to>
    <xdr:pic>
      <xdr:nvPicPr>
        <xdr:cNvPr id="580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009650" y="57531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29</xdr:row>
      <xdr:rowOff>581025</xdr:rowOff>
    </xdr:from>
    <xdr:to>
      <xdr:col>1</xdr:col>
      <xdr:colOff>2447925</xdr:colOff>
      <xdr:row>30</xdr:row>
      <xdr:rowOff>0</xdr:rowOff>
    </xdr:to>
    <xdr:pic>
      <xdr:nvPicPr>
        <xdr:cNvPr id="5807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47700" y="603885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28</xdr:row>
      <xdr:rowOff>571500</xdr:rowOff>
    </xdr:from>
    <xdr:to>
      <xdr:col>6</xdr:col>
      <xdr:colOff>314325</xdr:colOff>
      <xdr:row>29</xdr:row>
      <xdr:rowOff>0</xdr:rowOff>
    </xdr:to>
    <xdr:pic>
      <xdr:nvPicPr>
        <xdr:cNvPr id="580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533900" y="5753100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76200</xdr:rowOff>
    </xdr:to>
    <xdr:pic>
      <xdr:nvPicPr>
        <xdr:cNvPr id="60953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36099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25</xdr:row>
      <xdr:rowOff>9525</xdr:rowOff>
    </xdr:to>
    <xdr:pic>
      <xdr:nvPicPr>
        <xdr:cNvPr id="60954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609975" y="360997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24</xdr:row>
      <xdr:rowOff>9525</xdr:rowOff>
    </xdr:to>
    <xdr:pic>
      <xdr:nvPicPr>
        <xdr:cNvPr id="609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09975" y="36099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0</xdr:colOff>
      <xdr:row>23</xdr:row>
      <xdr:rowOff>123825</xdr:rowOff>
    </xdr:to>
    <xdr:pic>
      <xdr:nvPicPr>
        <xdr:cNvPr id="60956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609975" y="36099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1362075</xdr:colOff>
      <xdr:row>22</xdr:row>
      <xdr:rowOff>0</xdr:rowOff>
    </xdr:to>
    <xdr:pic>
      <xdr:nvPicPr>
        <xdr:cNvPr id="60957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42900" y="3609975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22</xdr:row>
      <xdr:rowOff>0</xdr:rowOff>
    </xdr:from>
    <xdr:to>
      <xdr:col>1</xdr:col>
      <xdr:colOff>2895600</xdr:colOff>
      <xdr:row>22</xdr:row>
      <xdr:rowOff>0</xdr:rowOff>
    </xdr:to>
    <xdr:pic>
      <xdr:nvPicPr>
        <xdr:cNvPr id="60958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5450" y="36099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22</xdr:row>
      <xdr:rowOff>0</xdr:rowOff>
    </xdr:from>
    <xdr:to>
      <xdr:col>1</xdr:col>
      <xdr:colOff>2333625</xdr:colOff>
      <xdr:row>22</xdr:row>
      <xdr:rowOff>0</xdr:rowOff>
    </xdr:to>
    <xdr:pic>
      <xdr:nvPicPr>
        <xdr:cNvPr id="60959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552450" y="36099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2390775</xdr:colOff>
      <xdr:row>22</xdr:row>
      <xdr:rowOff>0</xdr:rowOff>
    </xdr:to>
    <xdr:pic>
      <xdr:nvPicPr>
        <xdr:cNvPr id="60960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09600" y="36099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22</xdr:row>
      <xdr:rowOff>0</xdr:rowOff>
    </xdr:from>
    <xdr:to>
      <xdr:col>1</xdr:col>
      <xdr:colOff>2266950</xdr:colOff>
      <xdr:row>22</xdr:row>
      <xdr:rowOff>0</xdr:rowOff>
    </xdr:to>
    <xdr:pic>
      <xdr:nvPicPr>
        <xdr:cNvPr id="609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36099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22</xdr:row>
      <xdr:rowOff>0</xdr:rowOff>
    </xdr:from>
    <xdr:to>
      <xdr:col>1</xdr:col>
      <xdr:colOff>2114550</xdr:colOff>
      <xdr:row>22</xdr:row>
      <xdr:rowOff>0</xdr:rowOff>
    </xdr:to>
    <xdr:pic>
      <xdr:nvPicPr>
        <xdr:cNvPr id="60962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800100" y="36099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22</xdr:row>
      <xdr:rowOff>0</xdr:rowOff>
    </xdr:from>
    <xdr:to>
      <xdr:col>1</xdr:col>
      <xdr:colOff>2447925</xdr:colOff>
      <xdr:row>22</xdr:row>
      <xdr:rowOff>0</xdr:rowOff>
    </xdr:to>
    <xdr:pic>
      <xdr:nvPicPr>
        <xdr:cNvPr id="60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47700" y="3609975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22</xdr:row>
      <xdr:rowOff>0</xdr:rowOff>
    </xdr:from>
    <xdr:to>
      <xdr:col>1</xdr:col>
      <xdr:colOff>2333625</xdr:colOff>
      <xdr:row>22</xdr:row>
      <xdr:rowOff>0</xdr:rowOff>
    </xdr:to>
    <xdr:pic>
      <xdr:nvPicPr>
        <xdr:cNvPr id="60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04875" y="36099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22</xdr:row>
      <xdr:rowOff>0</xdr:rowOff>
    </xdr:from>
    <xdr:to>
      <xdr:col>1</xdr:col>
      <xdr:colOff>2238375</xdr:colOff>
      <xdr:row>22</xdr:row>
      <xdr:rowOff>0</xdr:rowOff>
    </xdr:to>
    <xdr:pic>
      <xdr:nvPicPr>
        <xdr:cNvPr id="60965" name="Picture 11" descr="160114-orava-b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63780" t="41811" b="17007"/>
        <a:stretch>
          <a:fillRect/>
        </a:stretch>
      </xdr:blipFill>
      <xdr:spPr bwMode="auto">
        <a:xfrm>
          <a:off x="923925" y="36099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22</xdr:row>
      <xdr:rowOff>0</xdr:rowOff>
    </xdr:from>
    <xdr:to>
      <xdr:col>1</xdr:col>
      <xdr:colOff>2247900</xdr:colOff>
      <xdr:row>22</xdr:row>
      <xdr:rowOff>0</xdr:rowOff>
    </xdr:to>
    <xdr:pic>
      <xdr:nvPicPr>
        <xdr:cNvPr id="60966" name="Picture 12" descr="011801-PLANET-WALL-b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t="11339" b="8504"/>
        <a:stretch>
          <a:fillRect/>
        </a:stretch>
      </xdr:blipFill>
      <xdr:spPr bwMode="auto">
        <a:xfrm>
          <a:off x="981075" y="3609975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22</xdr:row>
      <xdr:rowOff>0</xdr:rowOff>
    </xdr:from>
    <xdr:to>
      <xdr:col>1</xdr:col>
      <xdr:colOff>2133600</xdr:colOff>
      <xdr:row>22</xdr:row>
      <xdr:rowOff>0</xdr:rowOff>
    </xdr:to>
    <xdr:pic>
      <xdr:nvPicPr>
        <xdr:cNvPr id="60967" name="Picture 14" descr="011801-PLANET-b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 t="6378" b="8504"/>
        <a:stretch>
          <a:fillRect/>
        </a:stretch>
      </xdr:blipFill>
      <xdr:spPr bwMode="auto">
        <a:xfrm>
          <a:off x="1171575" y="360997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0</xdr:colOff>
      <xdr:row>23</xdr:row>
      <xdr:rowOff>219075</xdr:rowOff>
    </xdr:to>
    <xdr:pic>
      <xdr:nvPicPr>
        <xdr:cNvPr id="63680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57600" y="36099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0</xdr:colOff>
      <xdr:row>26</xdr:row>
      <xdr:rowOff>19050</xdr:rowOff>
    </xdr:to>
    <xdr:pic>
      <xdr:nvPicPr>
        <xdr:cNvPr id="63681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3657600" y="36099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0</xdr:colOff>
      <xdr:row>24</xdr:row>
      <xdr:rowOff>19050</xdr:rowOff>
    </xdr:to>
    <xdr:pic>
      <xdr:nvPicPr>
        <xdr:cNvPr id="636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36099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0</xdr:colOff>
      <xdr:row>23</xdr:row>
      <xdr:rowOff>266700</xdr:rowOff>
    </xdr:to>
    <xdr:pic>
      <xdr:nvPicPr>
        <xdr:cNvPr id="63683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3657600" y="360997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23</xdr:row>
      <xdr:rowOff>0</xdr:rowOff>
    </xdr:from>
    <xdr:to>
      <xdr:col>1</xdr:col>
      <xdr:colOff>1362075</xdr:colOff>
      <xdr:row>23</xdr:row>
      <xdr:rowOff>0</xdr:rowOff>
    </xdr:to>
    <xdr:pic>
      <xdr:nvPicPr>
        <xdr:cNvPr id="63684" name="Picture 1" descr="190913-Eos_SQWR-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7874" t="11023" r="7874" b="7874"/>
        <a:stretch>
          <a:fillRect/>
        </a:stretch>
      </xdr:blipFill>
      <xdr:spPr bwMode="auto">
        <a:xfrm>
          <a:off x="390525" y="3609975"/>
          <a:ext cx="1276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1438275</xdr:colOff>
      <xdr:row>23</xdr:row>
      <xdr:rowOff>0</xdr:rowOff>
    </xdr:from>
    <xdr:to>
      <xdr:col>1</xdr:col>
      <xdr:colOff>2895600</xdr:colOff>
      <xdr:row>23</xdr:row>
      <xdr:rowOff>0</xdr:rowOff>
    </xdr:to>
    <xdr:pic>
      <xdr:nvPicPr>
        <xdr:cNvPr id="63685" name="Picture 2" descr="190913-Eos_SQWR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360997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23</xdr:row>
      <xdr:rowOff>0</xdr:rowOff>
    </xdr:from>
    <xdr:to>
      <xdr:col>1</xdr:col>
      <xdr:colOff>2333625</xdr:colOff>
      <xdr:row>23</xdr:row>
      <xdr:rowOff>0</xdr:rowOff>
    </xdr:to>
    <xdr:pic>
      <xdr:nvPicPr>
        <xdr:cNvPr id="63686" name="Picture 3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00075" y="36099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23</xdr:row>
      <xdr:rowOff>0</xdr:rowOff>
    </xdr:from>
    <xdr:to>
      <xdr:col>1</xdr:col>
      <xdr:colOff>2390775</xdr:colOff>
      <xdr:row>23</xdr:row>
      <xdr:rowOff>0</xdr:rowOff>
    </xdr:to>
    <xdr:pic>
      <xdr:nvPicPr>
        <xdr:cNvPr id="63687" name="Picture 4" descr="040515-IDV-218T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9213" t="32599" r="7796" b="33307"/>
        <a:stretch>
          <a:fillRect/>
        </a:stretch>
      </xdr:blipFill>
      <xdr:spPr bwMode="auto">
        <a:xfrm>
          <a:off x="657225" y="3609975"/>
          <a:ext cx="2038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581025</xdr:colOff>
      <xdr:row>23</xdr:row>
      <xdr:rowOff>0</xdr:rowOff>
    </xdr:from>
    <xdr:to>
      <xdr:col>1</xdr:col>
      <xdr:colOff>2266950</xdr:colOff>
      <xdr:row>23</xdr:row>
      <xdr:rowOff>0</xdr:rowOff>
    </xdr:to>
    <xdr:pic>
      <xdr:nvPicPr>
        <xdr:cNvPr id="636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36099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23</xdr:row>
      <xdr:rowOff>0</xdr:rowOff>
    </xdr:from>
    <xdr:to>
      <xdr:col>1</xdr:col>
      <xdr:colOff>2114550</xdr:colOff>
      <xdr:row>23</xdr:row>
      <xdr:rowOff>0</xdr:rowOff>
    </xdr:to>
    <xdr:pic>
      <xdr:nvPicPr>
        <xdr:cNvPr id="63689" name="Picture 6" descr="151913-41417-c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6142" t="12756" r="11339" b="14174"/>
        <a:stretch>
          <a:fillRect/>
        </a:stretch>
      </xdr:blipFill>
      <xdr:spPr bwMode="auto">
        <a:xfrm>
          <a:off x="847725" y="36099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23</xdr:row>
      <xdr:rowOff>0</xdr:rowOff>
    </xdr:from>
    <xdr:to>
      <xdr:col>1</xdr:col>
      <xdr:colOff>2447925</xdr:colOff>
      <xdr:row>23</xdr:row>
      <xdr:rowOff>0</xdr:rowOff>
    </xdr:to>
    <xdr:pic>
      <xdr:nvPicPr>
        <xdr:cNvPr id="636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3609975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647700</xdr:colOff>
      <xdr:row>23</xdr:row>
      <xdr:rowOff>0</xdr:rowOff>
    </xdr:from>
    <xdr:to>
      <xdr:col>1</xdr:col>
      <xdr:colOff>2333625</xdr:colOff>
      <xdr:row>23</xdr:row>
      <xdr:rowOff>0</xdr:rowOff>
    </xdr:to>
    <xdr:pic>
      <xdr:nvPicPr>
        <xdr:cNvPr id="63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52500" y="3609975"/>
          <a:ext cx="1685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23</xdr:row>
      <xdr:rowOff>0</xdr:rowOff>
    </xdr:from>
    <xdr:to>
      <xdr:col>1</xdr:col>
      <xdr:colOff>2238375</xdr:colOff>
      <xdr:row>23</xdr:row>
      <xdr:rowOff>0</xdr:rowOff>
    </xdr:to>
    <xdr:pic>
      <xdr:nvPicPr>
        <xdr:cNvPr id="63692" name="Picture 11" descr="160114-orava-b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 l="63780" t="41811" b="17007"/>
        <a:stretch>
          <a:fillRect/>
        </a:stretch>
      </xdr:blipFill>
      <xdr:spPr bwMode="auto">
        <a:xfrm>
          <a:off x="971550" y="360997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723900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63693" name="Picture 12" descr="011801-PLANET-WALL-b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 t="11339" b="8504"/>
        <a:stretch>
          <a:fillRect/>
        </a:stretch>
      </xdr:blipFill>
      <xdr:spPr bwMode="auto">
        <a:xfrm>
          <a:off x="1028700" y="3609975"/>
          <a:ext cx="1524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914400</xdr:colOff>
      <xdr:row>23</xdr:row>
      <xdr:rowOff>0</xdr:rowOff>
    </xdr:from>
    <xdr:to>
      <xdr:col>1</xdr:col>
      <xdr:colOff>2133600</xdr:colOff>
      <xdr:row>23</xdr:row>
      <xdr:rowOff>0</xdr:rowOff>
    </xdr:to>
    <xdr:pic>
      <xdr:nvPicPr>
        <xdr:cNvPr id="63694" name="Picture 14" descr="011801-PLANET-b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 t="6378" b="8504"/>
        <a:stretch>
          <a:fillRect/>
        </a:stretch>
      </xdr:blipFill>
      <xdr:spPr bwMode="auto">
        <a:xfrm>
          <a:off x="1219200" y="3609975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topLeftCell="A2" workbookViewId="0">
      <selection activeCell="C28" sqref="C28"/>
    </sheetView>
  </sheetViews>
  <sheetFormatPr defaultRowHeight="12.75"/>
  <cols>
    <col min="1" max="1" width="10.140625" customWidth="1"/>
    <col min="2" max="2" width="20.5703125" customWidth="1"/>
    <col min="3" max="3" width="62.140625" bestFit="1" customWidth="1"/>
    <col min="6" max="6" width="16.42578125" customWidth="1"/>
  </cols>
  <sheetData>
    <row r="1" spans="2:9" ht="158.25" customHeight="1"/>
    <row r="2" spans="2:9" ht="21" customHeight="1">
      <c r="B2" s="84"/>
      <c r="C2" s="85"/>
      <c r="D2" s="84"/>
      <c r="E2" s="84"/>
      <c r="F2" s="88"/>
      <c r="G2" s="89"/>
      <c r="H2" s="89"/>
    </row>
    <row r="3" spans="2:9" ht="21" customHeight="1">
      <c r="C3" s="85"/>
      <c r="D3" s="84"/>
      <c r="E3" s="84"/>
      <c r="F3" s="88"/>
      <c r="G3" s="89"/>
      <c r="H3" s="89"/>
    </row>
    <row r="4" spans="2:9" ht="21" customHeight="1">
      <c r="B4" s="84"/>
      <c r="C4" s="84"/>
      <c r="D4" s="84"/>
      <c r="E4" s="84"/>
      <c r="F4" s="88"/>
      <c r="G4" s="91"/>
      <c r="H4" s="90"/>
    </row>
    <row r="5" spans="2:9" ht="15" customHeight="1">
      <c r="B5" s="84" t="s">
        <v>495</v>
      </c>
      <c r="C5" s="84" t="s">
        <v>496</v>
      </c>
      <c r="D5" s="84"/>
      <c r="E5" s="84"/>
      <c r="F5" s="88"/>
      <c r="G5" s="89"/>
      <c r="H5" s="89"/>
    </row>
    <row r="6" spans="2:9" ht="15" customHeight="1">
      <c r="B6" s="84"/>
      <c r="C6" s="84"/>
      <c r="D6" s="84"/>
      <c r="E6" s="84"/>
      <c r="F6" s="88"/>
      <c r="G6" s="89"/>
      <c r="H6" s="89"/>
    </row>
    <row r="7" spans="2:9" ht="15" customHeight="1">
      <c r="B7" s="84" t="s">
        <v>497</v>
      </c>
      <c r="C7" s="87">
        <v>41807</v>
      </c>
      <c r="D7" s="84"/>
      <c r="E7" s="84"/>
      <c r="F7" s="88"/>
      <c r="G7" s="91"/>
      <c r="H7" s="90"/>
    </row>
    <row r="8" spans="2:9" ht="15" customHeight="1">
      <c r="B8" s="84"/>
      <c r="C8" s="84"/>
      <c r="D8" s="84"/>
      <c r="E8" s="84"/>
      <c r="F8" s="88"/>
      <c r="G8" s="89"/>
      <c r="H8" s="89"/>
    </row>
    <row r="9" spans="2:9" ht="18.75" customHeight="1">
      <c r="B9" s="84" t="s">
        <v>498</v>
      </c>
      <c r="C9" s="86" t="s">
        <v>499</v>
      </c>
      <c r="D9" s="84"/>
      <c r="E9" s="84"/>
      <c r="F9" s="88"/>
      <c r="G9" s="91"/>
      <c r="H9" s="90"/>
    </row>
    <row r="10" spans="2:9" ht="15" customHeight="1">
      <c r="B10" s="84"/>
      <c r="C10" s="84"/>
      <c r="D10" s="84"/>
      <c r="E10" s="84"/>
      <c r="F10" s="88"/>
      <c r="G10" s="92"/>
      <c r="H10" s="93"/>
    </row>
    <row r="11" spans="2:9" ht="15" customHeight="1">
      <c r="B11" s="84" t="s">
        <v>500</v>
      </c>
      <c r="C11" s="84"/>
      <c r="D11" s="84"/>
      <c r="E11" s="84"/>
    </row>
    <row r="12" spans="2:9" ht="15" customHeight="1">
      <c r="B12" s="84"/>
      <c r="C12" s="84"/>
      <c r="D12" s="84"/>
      <c r="E12" s="84"/>
    </row>
    <row r="13" spans="2:9" ht="15" customHeight="1">
      <c r="B13" s="84"/>
      <c r="C13" s="84"/>
      <c r="D13" s="84"/>
      <c r="E13" s="84"/>
      <c r="I13" s="20"/>
    </row>
    <row r="14" spans="2:9" ht="15" customHeight="1">
      <c r="B14" s="84" t="s">
        <v>502</v>
      </c>
      <c r="C14" s="84"/>
      <c r="D14" s="84"/>
      <c r="E14" s="84"/>
      <c r="I14" s="20"/>
    </row>
    <row r="15" spans="2:9" ht="15" customHeight="1">
      <c r="B15" s="84"/>
      <c r="C15" s="84"/>
      <c r="D15" s="84"/>
      <c r="E15" s="84"/>
      <c r="I15" s="20"/>
    </row>
    <row r="16" spans="2:9" ht="15" customHeight="1">
      <c r="B16" s="84"/>
      <c r="C16" s="84"/>
      <c r="D16" s="84"/>
      <c r="E16" s="84"/>
      <c r="I16" s="24"/>
    </row>
    <row r="17" spans="2:6" ht="15" customHeight="1">
      <c r="B17" s="84" t="s">
        <v>503</v>
      </c>
      <c r="C17" s="84"/>
      <c r="D17" s="84"/>
      <c r="E17" s="84"/>
    </row>
    <row r="18" spans="2:6" ht="15" customHeight="1">
      <c r="B18" s="84"/>
      <c r="C18" s="84"/>
    </row>
    <row r="19" spans="2:6" ht="15" customHeight="1"/>
    <row r="20" spans="2:6" ht="15" customHeight="1">
      <c r="B20" s="84" t="s">
        <v>501</v>
      </c>
      <c r="C20" s="84"/>
    </row>
    <row r="21" spans="2:6" ht="15" customHeight="1"/>
    <row r="22" spans="2:6" ht="15" customHeight="1"/>
    <row r="23" spans="2:6" ht="15" customHeight="1"/>
    <row r="24" spans="2:6" ht="15" customHeight="1">
      <c r="F24" s="19"/>
    </row>
    <row r="25" spans="2:6" ht="15" customHeight="1">
      <c r="F25" s="19"/>
    </row>
    <row r="26" spans="2:6" ht="15" customHeight="1">
      <c r="F26" s="21"/>
    </row>
    <row r="27" spans="2:6" ht="15" customHeight="1">
      <c r="F27" s="19"/>
    </row>
    <row r="28" spans="2:6" ht="15" customHeight="1">
      <c r="C28" s="94"/>
    </row>
    <row r="29" spans="2:6" ht="15" customHeight="1"/>
    <row r="30" spans="2:6" ht="15" customHeight="1"/>
    <row r="31" spans="2:6" ht="15" customHeight="1"/>
    <row r="32" spans="2:6" ht="15" customHeight="1"/>
    <row r="33" ht="15" customHeight="1"/>
  </sheetData>
  <pageMargins left="0.25" right="0.25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showGridLines="0" topLeftCell="A25" workbookViewId="0"/>
  </sheetViews>
  <sheetFormatPr defaultRowHeight="12.75"/>
  <cols>
    <col min="1" max="1" width="6" customWidth="1"/>
    <col min="2" max="2" width="90.28515625" customWidth="1"/>
  </cols>
  <sheetData>
    <row r="1" spans="1:2" ht="22.5" customHeight="1"/>
    <row r="2" spans="1:2">
      <c r="A2" s="95" t="s">
        <v>504</v>
      </c>
      <c r="B2" s="95"/>
    </row>
    <row r="3" spans="1:2">
      <c r="A3" s="95"/>
      <c r="B3" s="95"/>
    </row>
    <row r="4" spans="1:2">
      <c r="A4" s="96">
        <v>1</v>
      </c>
      <c r="B4" s="97" t="s">
        <v>505</v>
      </c>
    </row>
    <row r="5" spans="1:2">
      <c r="A5" s="96"/>
      <c r="B5" s="98"/>
    </row>
    <row r="6" spans="1:2" ht="25.5">
      <c r="A6" s="96">
        <v>2</v>
      </c>
      <c r="B6" s="98" t="s">
        <v>506</v>
      </c>
    </row>
    <row r="7" spans="1:2">
      <c r="A7" s="96"/>
      <c r="B7" s="98"/>
    </row>
    <row r="8" spans="1:2" ht="25.5">
      <c r="A8" s="96">
        <v>3</v>
      </c>
      <c r="B8" s="97" t="s">
        <v>507</v>
      </c>
    </row>
    <row r="9" spans="1:2">
      <c r="A9" s="96"/>
      <c r="B9" s="98"/>
    </row>
    <row r="10" spans="1:2" ht="38.25">
      <c r="A10" s="96">
        <v>4</v>
      </c>
      <c r="B10" s="99" t="s">
        <v>508</v>
      </c>
    </row>
    <row r="11" spans="1:2" ht="25.5">
      <c r="A11" s="96"/>
      <c r="B11" s="99" t="s">
        <v>509</v>
      </c>
    </row>
    <row r="12" spans="1:2">
      <c r="A12" s="96"/>
      <c r="B12" s="98"/>
    </row>
    <row r="13" spans="1:2" ht="25.5">
      <c r="A13" s="96">
        <v>5</v>
      </c>
      <c r="B13" s="99" t="s">
        <v>510</v>
      </c>
    </row>
    <row r="14" spans="1:2">
      <c r="A14" s="96"/>
      <c r="B14" s="98"/>
    </row>
    <row r="15" spans="1:2" ht="38.25">
      <c r="A15" s="96">
        <v>6</v>
      </c>
      <c r="B15" s="99" t="s">
        <v>511</v>
      </c>
    </row>
    <row r="16" spans="1:2">
      <c r="A16" s="96"/>
      <c r="B16" s="98"/>
    </row>
    <row r="17" spans="1:2" ht="38.25">
      <c r="A17" s="96">
        <v>7</v>
      </c>
      <c r="B17" s="97" t="s">
        <v>512</v>
      </c>
    </row>
    <row r="18" spans="1:2">
      <c r="A18" s="96"/>
      <c r="B18" s="98"/>
    </row>
    <row r="19" spans="1:2" ht="38.25">
      <c r="A19" s="96">
        <v>8</v>
      </c>
      <c r="B19" s="98" t="s">
        <v>513</v>
      </c>
    </row>
    <row r="20" spans="1:2">
      <c r="A20" s="96"/>
      <c r="B20" s="98"/>
    </row>
    <row r="21" spans="1:2" ht="38.25">
      <c r="A21" s="96">
        <v>9</v>
      </c>
      <c r="B21" s="98" t="s">
        <v>514</v>
      </c>
    </row>
    <row r="22" spans="1:2">
      <c r="A22" s="96"/>
      <c r="B22" s="98"/>
    </row>
    <row r="23" spans="1:2" ht="38.25">
      <c r="A23" s="96">
        <v>10</v>
      </c>
      <c r="B23" s="98" t="s">
        <v>515</v>
      </c>
    </row>
    <row r="24" spans="1:2">
      <c r="A24" s="96"/>
      <c r="B24" s="98"/>
    </row>
    <row r="25" spans="1:2" ht="25.5">
      <c r="A25" s="96">
        <v>11</v>
      </c>
      <c r="B25" s="98" t="s">
        <v>516</v>
      </c>
    </row>
    <row r="26" spans="1:2" ht="38.25">
      <c r="A26" s="96"/>
      <c r="B26" s="100" t="s">
        <v>517</v>
      </c>
    </row>
  </sheetData>
  <sheetProtection sheet="1" selectLockedCells="1" selectUnlockedCells="1"/>
  <pageMargins left="0.25" right="0.25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tabSelected="1" workbookViewId="0">
      <selection activeCell="A2" sqref="A2:B2"/>
    </sheetView>
  </sheetViews>
  <sheetFormatPr defaultRowHeight="12.75"/>
  <cols>
    <col min="1" max="1" width="17.7109375" style="2" customWidth="1"/>
    <col min="2" max="2" width="37.7109375" style="2" customWidth="1"/>
    <col min="3" max="3" width="9.5703125" style="2" hidden="1" customWidth="1"/>
    <col min="4" max="4" width="3.85546875" style="2" customWidth="1"/>
    <col min="5" max="5" width="6.7109375" style="2" customWidth="1"/>
    <col min="6" max="6" width="29.85546875" style="2" customWidth="1"/>
    <col min="7" max="16384" width="9.140625" style="2"/>
  </cols>
  <sheetData>
    <row r="1" spans="1:8">
      <c r="A1" s="323"/>
      <c r="B1" s="324"/>
      <c r="C1" s="19" t="s">
        <v>236</v>
      </c>
      <c r="D1" s="19"/>
      <c r="F1" s="20"/>
    </row>
    <row r="2" spans="1:8">
      <c r="A2" s="22"/>
      <c r="B2" s="20"/>
      <c r="C2" s="19" t="s">
        <v>237</v>
      </c>
      <c r="D2" s="19"/>
      <c r="F2" s="20"/>
    </row>
    <row r="3" spans="1:8">
      <c r="A3" s="23" t="s">
        <v>228</v>
      </c>
      <c r="B3" s="20"/>
      <c r="C3" s="21" t="s">
        <v>238</v>
      </c>
      <c r="D3" s="21"/>
      <c r="F3" s="20"/>
    </row>
    <row r="4" spans="1:8">
      <c r="A4" s="23" t="s">
        <v>229</v>
      </c>
      <c r="B4" s="20"/>
      <c r="C4" s="19" t="s">
        <v>244</v>
      </c>
      <c r="D4" s="19"/>
      <c r="F4" s="24"/>
    </row>
    <row r="5" spans="1:8">
      <c r="A5" s="22" t="s">
        <v>477</v>
      </c>
      <c r="B5" s="20"/>
      <c r="C5" s="20"/>
      <c r="D5" s="20"/>
      <c r="E5" s="24"/>
      <c r="F5" s="24"/>
    </row>
    <row r="6" spans="1:8" ht="37.5" customHeight="1">
      <c r="A6" s="12"/>
      <c r="B6" s="12"/>
      <c r="C6" s="12"/>
      <c r="D6" s="12"/>
      <c r="E6" s="12"/>
      <c r="F6" s="12"/>
    </row>
    <row r="7" spans="1:8" ht="14.25">
      <c r="A7" s="13"/>
      <c r="B7" s="37" t="s">
        <v>283</v>
      </c>
      <c r="C7" s="25"/>
      <c r="D7" s="25"/>
      <c r="E7" s="13"/>
      <c r="F7" s="13"/>
    </row>
    <row r="8" spans="1:8" ht="5.25" hidden="1" customHeight="1">
      <c r="A8" s="13"/>
      <c r="B8" s="13"/>
      <c r="C8" s="13"/>
      <c r="D8" s="13"/>
      <c r="E8" s="13"/>
      <c r="F8" s="13"/>
    </row>
    <row r="9" spans="1:8" ht="27.75" customHeight="1">
      <c r="A9" s="74"/>
      <c r="B9" s="75"/>
      <c r="C9" s="76" t="s">
        <v>266</v>
      </c>
      <c r="D9" s="76"/>
      <c r="E9" s="77"/>
      <c r="F9" s="101" t="s">
        <v>267</v>
      </c>
      <c r="H9" s="72"/>
    </row>
    <row r="10" spans="1:8" ht="5.25" customHeight="1">
      <c r="A10" s="204"/>
      <c r="B10" s="73"/>
      <c r="C10" s="73"/>
      <c r="D10" s="73"/>
      <c r="E10" s="73"/>
      <c r="F10" s="205"/>
      <c r="H10" s="72"/>
    </row>
    <row r="11" spans="1:8" ht="20.100000000000001" customHeight="1">
      <c r="A11" s="206"/>
      <c r="B11" s="206"/>
      <c r="C11" s="206"/>
      <c r="D11" s="206"/>
      <c r="E11" s="206"/>
      <c r="F11" s="206"/>
      <c r="H11" s="72"/>
    </row>
    <row r="12" spans="1:8" ht="20.100000000000001" customHeight="1">
      <c r="A12" s="207" t="s">
        <v>283</v>
      </c>
      <c r="B12" s="206"/>
      <c r="C12" s="206"/>
      <c r="D12" s="206"/>
      <c r="E12" s="206"/>
      <c r="F12" s="208">
        <f>F13+F20</f>
        <v>0</v>
      </c>
      <c r="H12" s="72"/>
    </row>
    <row r="13" spans="1:8" ht="15">
      <c r="A13" s="210" t="s">
        <v>239</v>
      </c>
      <c r="B13" s="211"/>
      <c r="C13" s="212"/>
      <c r="D13" s="212"/>
      <c r="E13" s="209"/>
      <c r="F13" s="213">
        <f>SUM(F14:F18)</f>
        <v>0</v>
      </c>
      <c r="H13" s="72"/>
    </row>
    <row r="14" spans="1:8">
      <c r="A14" s="214"/>
      <c r="B14" s="238" t="s">
        <v>278</v>
      </c>
      <c r="C14" s="215" t="s">
        <v>269</v>
      </c>
      <c r="D14" s="215"/>
      <c r="E14" s="216"/>
      <c r="F14" s="217">
        <f>Hl.rozvody!F14</f>
        <v>0</v>
      </c>
      <c r="H14" s="72"/>
    </row>
    <row r="15" spans="1:8">
      <c r="A15" s="214"/>
      <c r="B15" s="238" t="s">
        <v>279</v>
      </c>
      <c r="C15" s="218" t="s">
        <v>270</v>
      </c>
      <c r="D15" s="218"/>
      <c r="E15" s="216"/>
      <c r="F15" s="217">
        <f>Byty!F14</f>
        <v>0</v>
      </c>
      <c r="H15" s="72"/>
    </row>
    <row r="16" spans="1:8">
      <c r="A16" s="214"/>
      <c r="B16" s="238" t="s">
        <v>280</v>
      </c>
      <c r="C16" s="218" t="s">
        <v>271</v>
      </c>
      <c r="D16" s="218"/>
      <c r="E16" s="216"/>
      <c r="F16" s="217">
        <f>Spol.spotřeba!F14</f>
        <v>0</v>
      </c>
      <c r="H16" s="72"/>
    </row>
    <row r="17" spans="1:8">
      <c r="A17" s="214"/>
      <c r="B17" s="238" t="s">
        <v>281</v>
      </c>
      <c r="C17" s="218" t="s">
        <v>272</v>
      </c>
      <c r="D17" s="218"/>
      <c r="E17" s="216"/>
      <c r="F17" s="217">
        <f>'Obch.jedn.1,2'!F14</f>
        <v>0</v>
      </c>
      <c r="H17" s="72"/>
    </row>
    <row r="18" spans="1:8">
      <c r="A18" s="214"/>
      <c r="B18" s="238" t="s">
        <v>282</v>
      </c>
      <c r="C18" s="215" t="s">
        <v>273</v>
      </c>
      <c r="D18" s="215"/>
      <c r="E18" s="216"/>
      <c r="F18" s="217">
        <f>Hromosvod!F14</f>
        <v>0</v>
      </c>
      <c r="H18" s="72"/>
    </row>
    <row r="19" spans="1:8">
      <c r="A19" s="214"/>
      <c r="B19" s="239"/>
      <c r="C19" s="215" t="s">
        <v>274</v>
      </c>
      <c r="D19" s="215"/>
      <c r="E19" s="216"/>
      <c r="F19" s="216"/>
      <c r="H19" s="72"/>
    </row>
    <row r="20" spans="1:8" ht="15">
      <c r="A20" s="219" t="s">
        <v>288</v>
      </c>
      <c r="B20" s="239"/>
      <c r="C20" s="215" t="s">
        <v>275</v>
      </c>
      <c r="D20" s="215"/>
      <c r="E20" s="216"/>
      <c r="F20" s="213">
        <f>SUM(F21:F26)</f>
        <v>0</v>
      </c>
      <c r="H20" s="72"/>
    </row>
    <row r="21" spans="1:8">
      <c r="A21" s="220"/>
      <c r="B21" s="240" t="s">
        <v>289</v>
      </c>
      <c r="C21" s="215" t="s">
        <v>276</v>
      </c>
      <c r="D21" s="215"/>
      <c r="E21" s="216"/>
      <c r="F21" s="217">
        <f>Slaboproud!F15</f>
        <v>0</v>
      </c>
      <c r="H21" s="72"/>
    </row>
    <row r="22" spans="1:8">
      <c r="A22" s="211"/>
      <c r="B22" s="240" t="s">
        <v>290</v>
      </c>
      <c r="C22" s="215" t="s">
        <v>277</v>
      </c>
      <c r="D22" s="215"/>
      <c r="E22" s="216"/>
      <c r="F22" s="217">
        <f>Slaboproud!F16</f>
        <v>0</v>
      </c>
      <c r="H22" s="72"/>
    </row>
    <row r="23" spans="1:8">
      <c r="A23" s="211"/>
      <c r="B23" s="240" t="s">
        <v>291</v>
      </c>
      <c r="C23" s="221" t="s">
        <v>268</v>
      </c>
      <c r="D23" s="221"/>
      <c r="E23" s="216"/>
      <c r="F23" s="217">
        <f>Slaboproud!F17</f>
        <v>0</v>
      </c>
      <c r="H23" s="72"/>
    </row>
    <row r="24" spans="1:8">
      <c r="A24" s="211"/>
      <c r="B24" s="240" t="s">
        <v>292</v>
      </c>
      <c r="C24" s="222"/>
      <c r="D24" s="222"/>
      <c r="E24" s="216"/>
      <c r="F24" s="217">
        <f>Slaboproud!F18</f>
        <v>0</v>
      </c>
      <c r="H24" s="72"/>
    </row>
    <row r="25" spans="1:8">
      <c r="A25" s="211"/>
      <c r="B25" s="240" t="s">
        <v>293</v>
      </c>
      <c r="C25" s="211"/>
      <c r="D25" s="211"/>
      <c r="E25" s="216"/>
      <c r="F25" s="217">
        <f>Slaboproud!F19</f>
        <v>0</v>
      </c>
    </row>
    <row r="26" spans="1:8">
      <c r="A26" s="211"/>
      <c r="B26" s="240" t="s">
        <v>294</v>
      </c>
      <c r="C26" s="211"/>
      <c r="D26" s="211"/>
      <c r="E26" s="216"/>
      <c r="F26" s="217">
        <f>Slaboproud!F20</f>
        <v>0</v>
      </c>
    </row>
    <row r="27" spans="1:8">
      <c r="A27" s="211"/>
      <c r="B27" s="211"/>
      <c r="C27" s="211"/>
      <c r="D27" s="211"/>
      <c r="E27" s="211"/>
      <c r="F27" s="211"/>
    </row>
    <row r="28" spans="1:8" ht="15" hidden="1">
      <c r="A28" s="223" t="s">
        <v>484</v>
      </c>
      <c r="B28" s="211"/>
      <c r="C28" s="211"/>
      <c r="D28" s="211"/>
      <c r="E28" s="216"/>
      <c r="F28" s="213" t="e">
        <f>F29+F34</f>
        <v>#REF!</v>
      </c>
    </row>
    <row r="29" spans="1:8" hidden="1">
      <c r="A29" s="224" t="s">
        <v>485</v>
      </c>
      <c r="B29" s="211"/>
      <c r="C29" s="211"/>
      <c r="D29" s="211"/>
      <c r="E29" s="216"/>
      <c r="F29" s="225" t="e">
        <f>SUM(F30:F33)</f>
        <v>#REF!</v>
      </c>
    </row>
    <row r="30" spans="1:8" hidden="1">
      <c r="A30" s="211"/>
      <c r="B30" s="240" t="s">
        <v>486</v>
      </c>
      <c r="C30" s="211"/>
      <c r="D30" s="211"/>
      <c r="E30" s="216"/>
      <c r="F30" s="217" t="e">
        <f>#REF!</f>
        <v>#REF!</v>
      </c>
    </row>
    <row r="31" spans="1:8" hidden="1">
      <c r="A31" s="211"/>
      <c r="B31" s="240" t="s">
        <v>487</v>
      </c>
      <c r="C31" s="211"/>
      <c r="D31" s="211"/>
      <c r="E31" s="216"/>
      <c r="F31" s="217" t="e">
        <f>#REF!</f>
        <v>#REF!</v>
      </c>
    </row>
    <row r="32" spans="1:8" ht="22.5" hidden="1">
      <c r="A32" s="211"/>
      <c r="B32" s="241" t="s">
        <v>488</v>
      </c>
      <c r="C32" s="211"/>
      <c r="D32" s="211"/>
      <c r="E32" s="216"/>
      <c r="F32" s="217" t="e">
        <f>#REF!</f>
        <v>#REF!</v>
      </c>
    </row>
    <row r="33" spans="1:6" hidden="1">
      <c r="A33" s="211"/>
      <c r="B33" s="240" t="s">
        <v>489</v>
      </c>
      <c r="C33" s="211"/>
      <c r="D33" s="211"/>
      <c r="E33" s="216"/>
      <c r="F33" s="217" t="e">
        <f>#REF!</f>
        <v>#REF!</v>
      </c>
    </row>
    <row r="34" spans="1:6" hidden="1">
      <c r="A34" s="224" t="s">
        <v>490</v>
      </c>
      <c r="B34" s="211"/>
      <c r="C34" s="211"/>
      <c r="D34" s="211"/>
      <c r="E34" s="216"/>
      <c r="F34" s="226" t="e">
        <f>SUM(F35:F36)</f>
        <v>#REF!</v>
      </c>
    </row>
    <row r="35" spans="1:6" hidden="1">
      <c r="A35" s="211"/>
      <c r="B35" s="240" t="s">
        <v>486</v>
      </c>
      <c r="C35" s="211"/>
      <c r="D35" s="211"/>
      <c r="E35" s="216"/>
      <c r="F35" s="217" t="e">
        <f>#REF!</f>
        <v>#REF!</v>
      </c>
    </row>
    <row r="36" spans="1:6" hidden="1">
      <c r="A36" s="211"/>
      <c r="B36" s="240" t="s">
        <v>491</v>
      </c>
      <c r="C36" s="211"/>
      <c r="D36" s="211"/>
      <c r="E36" s="216"/>
      <c r="F36" s="217" t="e">
        <f>#REF!</f>
        <v>#REF!</v>
      </c>
    </row>
    <row r="37" spans="1:6" hidden="1">
      <c r="A37" s="211"/>
      <c r="B37" s="211"/>
      <c r="C37" s="211"/>
      <c r="D37" s="211"/>
      <c r="E37" s="216"/>
      <c r="F37" s="216"/>
    </row>
    <row r="38" spans="1:6" ht="15" hidden="1">
      <c r="A38" s="223" t="s">
        <v>492</v>
      </c>
      <c r="B38" s="227"/>
      <c r="C38" s="228"/>
      <c r="D38" s="228"/>
      <c r="E38" s="216"/>
      <c r="F38" s="213" t="e">
        <f>SUM(F39:F41)</f>
        <v>#REF!</v>
      </c>
    </row>
    <row r="39" spans="1:6" ht="22.5" hidden="1">
      <c r="A39" s="211"/>
      <c r="B39" s="242" t="s">
        <v>493</v>
      </c>
      <c r="C39" s="229"/>
      <c r="D39" s="229"/>
      <c r="E39" s="216"/>
      <c r="F39" s="217" t="e">
        <f>#REF!</f>
        <v>#REF!</v>
      </c>
    </row>
    <row r="40" spans="1:6" ht="22.5" hidden="1">
      <c r="A40" s="211"/>
      <c r="B40" s="242" t="s">
        <v>488</v>
      </c>
      <c r="C40" s="229"/>
      <c r="D40" s="229"/>
      <c r="E40" s="216"/>
      <c r="F40" s="217" t="e">
        <f>#REF!</f>
        <v>#REF!</v>
      </c>
    </row>
    <row r="41" spans="1:6" hidden="1">
      <c r="A41" s="211"/>
      <c r="B41" s="242" t="s">
        <v>494</v>
      </c>
      <c r="C41" s="229"/>
      <c r="D41" s="229"/>
      <c r="E41" s="216"/>
      <c r="F41" s="217" t="e">
        <f>#REF!</f>
        <v>#REF!</v>
      </c>
    </row>
    <row r="42" spans="1:6" hidden="1">
      <c r="A42" s="211"/>
      <c r="B42" s="211"/>
      <c r="C42" s="211"/>
      <c r="D42" s="211"/>
      <c r="E42" s="216"/>
      <c r="F42" s="216"/>
    </row>
    <row r="43" spans="1:6" ht="15" hidden="1">
      <c r="A43" s="223" t="s">
        <v>568</v>
      </c>
      <c r="B43" s="211"/>
      <c r="C43" s="211"/>
      <c r="D43" s="211"/>
      <c r="E43" s="216"/>
      <c r="F43" s="213" t="e">
        <f>#REF!</f>
        <v>#REF!</v>
      </c>
    </row>
    <row r="44" spans="1:6" hidden="1">
      <c r="A44" s="211"/>
      <c r="B44" s="211"/>
      <c r="C44" s="211"/>
      <c r="D44" s="211"/>
      <c r="E44" s="216"/>
      <c r="F44" s="216"/>
    </row>
    <row r="45" spans="1:6" ht="15" hidden="1">
      <c r="A45" s="223" t="s">
        <v>478</v>
      </c>
      <c r="B45" s="211"/>
      <c r="C45" s="211"/>
      <c r="D45" s="211"/>
      <c r="E45" s="216"/>
      <c r="F45" s="213" t="e">
        <f>SUM(F46:F50)</f>
        <v>#REF!</v>
      </c>
    </row>
    <row r="46" spans="1:6" hidden="1">
      <c r="A46" s="211"/>
      <c r="B46" s="243" t="s">
        <v>479</v>
      </c>
      <c r="C46" s="211"/>
      <c r="D46" s="211"/>
      <c r="E46" s="216"/>
      <c r="F46" s="230" t="e">
        <f>#REF!</f>
        <v>#REF!</v>
      </c>
    </row>
    <row r="47" spans="1:6" hidden="1">
      <c r="A47" s="211"/>
      <c r="B47" s="242" t="s">
        <v>480</v>
      </c>
      <c r="C47" s="211"/>
      <c r="D47" s="211"/>
      <c r="E47" s="216"/>
      <c r="F47" s="230" t="e">
        <f>#REF!</f>
        <v>#REF!</v>
      </c>
    </row>
    <row r="48" spans="1:6" hidden="1">
      <c r="A48" s="211"/>
      <c r="B48" s="243" t="s">
        <v>481</v>
      </c>
      <c r="C48" s="211"/>
      <c r="D48" s="211"/>
      <c r="E48" s="216"/>
      <c r="F48" s="230" t="e">
        <f>#REF!</f>
        <v>#REF!</v>
      </c>
    </row>
    <row r="49" spans="1:6" hidden="1">
      <c r="A49" s="211"/>
      <c r="B49" s="243" t="s">
        <v>482</v>
      </c>
      <c r="C49" s="211"/>
      <c r="D49" s="211"/>
      <c r="E49" s="216"/>
      <c r="F49" s="230" t="e">
        <f>#REF!</f>
        <v>#REF!</v>
      </c>
    </row>
    <row r="50" spans="1:6" hidden="1">
      <c r="A50" s="211"/>
      <c r="B50" s="243" t="s">
        <v>483</v>
      </c>
      <c r="C50" s="211"/>
      <c r="D50" s="211"/>
      <c r="E50" s="216"/>
      <c r="F50" s="230" t="e">
        <f>#REF!</f>
        <v>#REF!</v>
      </c>
    </row>
    <row r="51" spans="1:6" hidden="1">
      <c r="A51" s="211"/>
      <c r="B51" s="211"/>
      <c r="C51" s="211"/>
      <c r="D51" s="211"/>
      <c r="E51" s="211"/>
      <c r="F51" s="211"/>
    </row>
    <row r="52" spans="1:6" ht="15.75" hidden="1" customHeight="1">
      <c r="A52" s="223" t="s">
        <v>569</v>
      </c>
      <c r="B52" s="211"/>
      <c r="C52" s="211"/>
      <c r="D52" s="211"/>
      <c r="E52" s="211"/>
      <c r="F52" s="213" t="e">
        <f>SUM(F53:F54)</f>
        <v>#REF!</v>
      </c>
    </row>
    <row r="53" spans="1:6" hidden="1">
      <c r="A53" s="211"/>
      <c r="B53" s="243" t="s">
        <v>570</v>
      </c>
      <c r="C53" s="211"/>
      <c r="D53" s="211"/>
      <c r="E53" s="211"/>
      <c r="F53" s="230" t="e">
        <f>#REF!</f>
        <v>#REF!</v>
      </c>
    </row>
    <row r="54" spans="1:6" hidden="1">
      <c r="A54" s="211"/>
      <c r="B54" s="242" t="s">
        <v>571</v>
      </c>
      <c r="C54" s="211"/>
      <c r="D54" s="211"/>
      <c r="E54" s="211"/>
      <c r="F54" s="230" t="e">
        <f>#REF!</f>
        <v>#REF!</v>
      </c>
    </row>
    <row r="55" spans="1:6">
      <c r="A55" s="211"/>
      <c r="B55" s="211"/>
      <c r="C55" s="211"/>
      <c r="D55" s="211"/>
      <c r="E55" s="211"/>
      <c r="F55" s="211"/>
    </row>
    <row r="56" spans="1:6" ht="15.75" customHeight="1">
      <c r="A56" s="223"/>
      <c r="B56" s="211"/>
      <c r="C56" s="211"/>
      <c r="D56" s="211"/>
      <c r="E56" s="211"/>
      <c r="F56" s="213"/>
    </row>
    <row r="57" spans="1:6">
      <c r="A57" s="211"/>
      <c r="B57" s="211"/>
      <c r="C57" s="211"/>
      <c r="D57" s="211"/>
      <c r="E57" s="211"/>
      <c r="F57" s="211"/>
    </row>
    <row r="58" spans="1:6" ht="15">
      <c r="A58" s="223"/>
      <c r="B58" s="211"/>
      <c r="C58" s="211"/>
      <c r="D58" s="211"/>
      <c r="E58" s="211"/>
      <c r="F58" s="213"/>
    </row>
    <row r="59" spans="1:6">
      <c r="A59" s="211"/>
      <c r="B59" s="211"/>
      <c r="C59" s="211"/>
      <c r="D59" s="211"/>
      <c r="E59" s="211"/>
      <c r="F59" s="211"/>
    </row>
    <row r="60" spans="1:6" ht="15.75" hidden="1" customHeight="1">
      <c r="A60" s="223" t="s">
        <v>572</v>
      </c>
      <c r="B60" s="211"/>
      <c r="C60" s="211"/>
      <c r="D60" s="211"/>
      <c r="E60" s="211"/>
      <c r="F60" s="213" t="e">
        <f>#REF!</f>
        <v>#REF!</v>
      </c>
    </row>
    <row r="61" spans="1:6" ht="15" hidden="1">
      <c r="A61" s="223" t="s">
        <v>518</v>
      </c>
      <c r="B61" s="211"/>
      <c r="C61" s="211"/>
      <c r="D61" s="211"/>
      <c r="E61" s="211"/>
      <c r="F61" s="213" t="e">
        <f>#REF!</f>
        <v>#REF!</v>
      </c>
    </row>
  </sheetData>
  <mergeCells count="1">
    <mergeCell ref="A1:B1"/>
  </mergeCells>
  <pageMargins left="0.78740157480314965" right="0.19685039370078741" top="0.59055118110236227" bottom="0.98425196850393704" header="0.51181102362204722" footer="0.51181102362204722"/>
  <pageSetup paperSize="9" scale="85" orientation="portrait" r:id="rId1"/>
  <headerFooter alignWithMargins="0">
    <oddFooter>&amp;CCelková rekapitulace_RIVERVIEW HOUSE_Pecháčkova 3, P5 - Smíchov</oddFooter>
  </headerFooter>
  <ignoredErrors>
    <ignoredError sqref="F20 F28 F38 F45 F61 F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105"/>
  <sheetViews>
    <sheetView showGridLines="0" workbookViewId="0">
      <pane ySplit="10" topLeftCell="A65" activePane="bottomLeft" state="frozen"/>
      <selection pane="bottomLeft" activeCell="A2" sqref="A1:B2"/>
    </sheetView>
  </sheetViews>
  <sheetFormatPr defaultRowHeight="11.25"/>
  <cols>
    <col min="1" max="1" width="4" style="21" customWidth="1"/>
    <col min="2" max="2" width="50.28515625" style="21" customWidth="1"/>
    <col min="3" max="3" width="3.85546875" style="21" customWidth="1"/>
    <col min="4" max="5" width="9.140625" style="21"/>
    <col min="6" max="6" width="10" style="21" bestFit="1" customWidth="1"/>
    <col min="7" max="7" width="6.7109375" style="21" bestFit="1" customWidth="1"/>
    <col min="8" max="8" width="9" style="21" customWidth="1"/>
    <col min="9" max="16384" width="9.140625" style="21"/>
  </cols>
  <sheetData>
    <row r="1" spans="1:15">
      <c r="A1" s="323"/>
      <c r="B1" s="324"/>
      <c r="C1" s="19"/>
      <c r="D1" s="20"/>
      <c r="E1" s="20"/>
      <c r="F1" s="20"/>
      <c r="G1" s="20"/>
    </row>
    <row r="2" spans="1:15">
      <c r="A2" s="22"/>
      <c r="B2" s="20"/>
      <c r="C2" s="19"/>
      <c r="D2" s="20"/>
      <c r="E2" s="20"/>
      <c r="F2" s="20"/>
      <c r="G2" s="20"/>
    </row>
    <row r="3" spans="1:15">
      <c r="A3" s="23" t="s">
        <v>228</v>
      </c>
      <c r="B3" s="20"/>
      <c r="D3" s="20"/>
      <c r="E3" s="20"/>
      <c r="F3" s="20"/>
      <c r="G3" s="20"/>
    </row>
    <row r="4" spans="1:15">
      <c r="A4" s="23" t="s">
        <v>229</v>
      </c>
      <c r="B4" s="20"/>
      <c r="C4" s="19" t="s">
        <v>244</v>
      </c>
      <c r="D4" s="24"/>
      <c r="E4" s="24"/>
      <c r="F4" s="20"/>
      <c r="G4" s="20"/>
    </row>
    <row r="5" spans="1:15">
      <c r="A5" s="22" t="s">
        <v>477</v>
      </c>
      <c r="B5" s="20"/>
      <c r="C5" s="20"/>
      <c r="D5" s="24"/>
      <c r="E5" s="24"/>
      <c r="F5" s="20"/>
      <c r="G5" s="20"/>
    </row>
    <row r="6" spans="1:15">
      <c r="A6" s="12"/>
      <c r="B6" s="12"/>
      <c r="C6" s="12"/>
      <c r="D6" s="12"/>
      <c r="E6" s="12"/>
      <c r="F6" s="12"/>
      <c r="G6" s="12"/>
    </row>
    <row r="7" spans="1:15" ht="14.25">
      <c r="A7" s="13"/>
      <c r="B7" s="37" t="s">
        <v>249</v>
      </c>
      <c r="C7" s="25"/>
      <c r="D7" s="13"/>
      <c r="E7" s="13"/>
      <c r="F7" s="13"/>
      <c r="G7" s="13"/>
    </row>
    <row r="8" spans="1:15">
      <c r="A8" s="13"/>
      <c r="B8" s="13"/>
      <c r="C8" s="13"/>
      <c r="D8" s="13"/>
      <c r="E8" s="13"/>
      <c r="F8" s="13"/>
      <c r="G8" s="13"/>
    </row>
    <row r="9" spans="1:15" ht="33.7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14" t="s">
        <v>213</v>
      </c>
      <c r="H9" s="15" t="s">
        <v>214</v>
      </c>
      <c r="J9" s="3"/>
      <c r="K9" s="3"/>
      <c r="L9" s="3"/>
      <c r="M9" s="3"/>
      <c r="N9" s="3"/>
      <c r="O9" s="3"/>
    </row>
    <row r="10" spans="1:15">
      <c r="A10" s="26"/>
      <c r="B10" s="26"/>
      <c r="C10" s="26"/>
      <c r="D10" s="26"/>
      <c r="E10" s="26"/>
      <c r="F10" s="27"/>
      <c r="G10" s="261"/>
      <c r="H10" s="27"/>
    </row>
    <row r="11" spans="1:15">
      <c r="A11" s="28"/>
      <c r="B11" s="28"/>
      <c r="C11" s="28"/>
      <c r="D11" s="28"/>
      <c r="E11" s="28"/>
      <c r="F11" s="28"/>
      <c r="G11" s="236"/>
    </row>
    <row r="12" spans="1:15">
      <c r="A12" s="28"/>
      <c r="B12" s="16" t="s">
        <v>250</v>
      </c>
      <c r="C12" s="29"/>
      <c r="D12" s="17"/>
      <c r="E12" s="17"/>
      <c r="F12" s="17" t="s">
        <v>29</v>
      </c>
      <c r="G12" s="236"/>
    </row>
    <row r="13" spans="1:15">
      <c r="A13" s="28"/>
      <c r="B13" s="18"/>
      <c r="C13" s="29"/>
      <c r="D13" s="18"/>
      <c r="E13" s="18"/>
      <c r="F13" s="18"/>
      <c r="G13" s="236"/>
    </row>
    <row r="14" spans="1:15">
      <c r="A14" s="28"/>
      <c r="B14" s="30" t="s">
        <v>251</v>
      </c>
      <c r="C14" s="31"/>
      <c r="D14" s="32"/>
      <c r="E14" s="32"/>
      <c r="F14" s="60">
        <f>SUM(F15:F17)</f>
        <v>0</v>
      </c>
      <c r="G14" s="262"/>
      <c r="H14" s="58"/>
    </row>
    <row r="15" spans="1:15">
      <c r="A15" s="28"/>
      <c r="B15" s="4" t="s">
        <v>247</v>
      </c>
      <c r="C15" s="31"/>
      <c r="D15" s="5"/>
      <c r="E15" s="5"/>
      <c r="F15" s="61">
        <f>F23</f>
        <v>0</v>
      </c>
      <c r="G15" s="263"/>
      <c r="H15" s="59"/>
    </row>
    <row r="16" spans="1:15">
      <c r="A16" s="28"/>
      <c r="B16" s="4" t="s">
        <v>248</v>
      </c>
      <c r="C16" s="31"/>
      <c r="D16" s="5"/>
      <c r="E16" s="5"/>
      <c r="F16" s="61">
        <f>H23</f>
        <v>0</v>
      </c>
      <c r="G16" s="263"/>
      <c r="H16" s="59"/>
    </row>
    <row r="17" spans="1:8">
      <c r="A17" s="28"/>
      <c r="B17" s="4" t="s">
        <v>189</v>
      </c>
      <c r="C17" s="31"/>
      <c r="D17" s="5"/>
      <c r="E17" s="5"/>
      <c r="F17" s="61">
        <f>F59</f>
        <v>0</v>
      </c>
      <c r="G17" s="263"/>
      <c r="H17" s="59"/>
    </row>
    <row r="18" spans="1:8">
      <c r="A18" s="28"/>
      <c r="B18" s="28"/>
      <c r="C18" s="28"/>
      <c r="D18" s="28"/>
      <c r="E18" s="28"/>
      <c r="F18" s="28"/>
      <c r="G18" s="245"/>
    </row>
    <row r="19" spans="1:8">
      <c r="A19" s="28"/>
      <c r="B19" s="28"/>
      <c r="C19" s="28"/>
      <c r="D19" s="28"/>
      <c r="E19" s="28"/>
      <c r="F19" s="28"/>
      <c r="G19" s="245"/>
    </row>
    <row r="20" spans="1:8">
      <c r="A20" s="6"/>
      <c r="B20" s="7" t="s">
        <v>251</v>
      </c>
      <c r="C20" s="7"/>
      <c r="D20" s="6"/>
      <c r="E20" s="6"/>
      <c r="F20" s="44"/>
      <c r="G20" s="264"/>
      <c r="H20" s="44"/>
    </row>
    <row r="21" spans="1:8">
      <c r="A21" s="33"/>
      <c r="B21" s="33"/>
      <c r="C21" s="33"/>
      <c r="D21" s="33"/>
      <c r="E21" s="33"/>
      <c r="F21" s="33"/>
      <c r="G21" s="256"/>
    </row>
    <row r="22" spans="1:8">
      <c r="A22" s="8"/>
      <c r="B22" s="8"/>
      <c r="C22" s="9"/>
      <c r="D22" s="8"/>
      <c r="E22" s="8"/>
      <c r="F22" s="8"/>
      <c r="G22" s="305"/>
    </row>
    <row r="23" spans="1:8">
      <c r="A23" s="102"/>
      <c r="B23" s="103" t="s">
        <v>111</v>
      </c>
      <c r="C23" s="104"/>
      <c r="D23" s="105"/>
      <c r="E23" s="105"/>
      <c r="F23" s="106">
        <f>F56</f>
        <v>0</v>
      </c>
      <c r="G23" s="315"/>
      <c r="H23" s="106">
        <f>H56</f>
        <v>0</v>
      </c>
    </row>
    <row r="24" spans="1:8">
      <c r="A24" s="10"/>
      <c r="B24" s="11"/>
      <c r="C24" s="11"/>
      <c r="D24" s="10"/>
      <c r="E24" s="10"/>
      <c r="F24" s="10"/>
      <c r="G24" s="281"/>
      <c r="H24" s="107"/>
    </row>
    <row r="25" spans="1:8">
      <c r="A25" s="235">
        <f>MAX($A$16:A24)+1</f>
        <v>1</v>
      </c>
      <c r="B25" s="109" t="s">
        <v>85</v>
      </c>
      <c r="C25" s="110" t="s">
        <v>41</v>
      </c>
      <c r="D25" s="108">
        <v>650</v>
      </c>
      <c r="E25" s="318"/>
      <c r="F25" s="111">
        <f t="shared" ref="F25:F37" si="0">D25*E25</f>
        <v>0</v>
      </c>
      <c r="G25" s="318"/>
      <c r="H25" s="111">
        <f t="shared" ref="H25:H50" si="1">D25*G25</f>
        <v>0</v>
      </c>
    </row>
    <row r="26" spans="1:8">
      <c r="A26" s="235">
        <f>MAX($A$16:A25)+1</f>
        <v>2</v>
      </c>
      <c r="B26" s="109" t="s">
        <v>92</v>
      </c>
      <c r="C26" s="110" t="s">
        <v>41</v>
      </c>
      <c r="D26" s="108">
        <v>8</v>
      </c>
      <c r="E26" s="318"/>
      <c r="F26" s="111">
        <f t="shared" si="0"/>
        <v>0</v>
      </c>
      <c r="G26" s="318"/>
      <c r="H26" s="111">
        <f t="shared" si="1"/>
        <v>0</v>
      </c>
    </row>
    <row r="27" spans="1:8">
      <c r="A27" s="235">
        <f>MAX($A$16:A26)+1</f>
        <v>3</v>
      </c>
      <c r="B27" s="109" t="s">
        <v>89</v>
      </c>
      <c r="C27" s="110" t="s">
        <v>41</v>
      </c>
      <c r="D27" s="108">
        <v>25</v>
      </c>
      <c r="E27" s="318"/>
      <c r="F27" s="111">
        <f t="shared" si="0"/>
        <v>0</v>
      </c>
      <c r="G27" s="318"/>
      <c r="H27" s="111">
        <f t="shared" si="1"/>
        <v>0</v>
      </c>
    </row>
    <row r="28" spans="1:8">
      <c r="A28" s="235">
        <f>MAX($A$16:A27)+1</f>
        <v>4</v>
      </c>
      <c r="B28" s="109" t="s">
        <v>93</v>
      </c>
      <c r="C28" s="110" t="s">
        <v>41</v>
      </c>
      <c r="D28" s="108">
        <v>8</v>
      </c>
      <c r="E28" s="318"/>
      <c r="F28" s="111">
        <f t="shared" si="0"/>
        <v>0</v>
      </c>
      <c r="G28" s="318"/>
      <c r="H28" s="111">
        <f t="shared" si="1"/>
        <v>0</v>
      </c>
    </row>
    <row r="29" spans="1:8">
      <c r="A29" s="235">
        <f>MAX($A$16:A28)+1</f>
        <v>5</v>
      </c>
      <c r="B29" s="109" t="s">
        <v>57</v>
      </c>
      <c r="C29" s="110" t="s">
        <v>41</v>
      </c>
      <c r="D29" s="108">
        <v>650</v>
      </c>
      <c r="E29" s="318"/>
      <c r="F29" s="111">
        <f t="shared" si="0"/>
        <v>0</v>
      </c>
      <c r="G29" s="319"/>
      <c r="H29" s="112">
        <f t="shared" si="1"/>
        <v>0</v>
      </c>
    </row>
    <row r="30" spans="1:8">
      <c r="A30" s="235">
        <f>MAX($A$16:A29)+1</f>
        <v>6</v>
      </c>
      <c r="B30" s="109" t="s">
        <v>59</v>
      </c>
      <c r="C30" s="110" t="s">
        <v>41</v>
      </c>
      <c r="D30" s="108">
        <v>45</v>
      </c>
      <c r="E30" s="318"/>
      <c r="F30" s="111">
        <f t="shared" si="0"/>
        <v>0</v>
      </c>
      <c r="G30" s="318"/>
      <c r="H30" s="111">
        <f t="shared" si="1"/>
        <v>0</v>
      </c>
    </row>
    <row r="31" spans="1:8">
      <c r="A31" s="235">
        <f>MAX($A$16:A30)+1</f>
        <v>7</v>
      </c>
      <c r="B31" s="109" t="s">
        <v>60</v>
      </c>
      <c r="C31" s="110" t="s">
        <v>0</v>
      </c>
      <c r="D31" s="108">
        <v>8</v>
      </c>
      <c r="E31" s="318"/>
      <c r="F31" s="111">
        <f t="shared" si="0"/>
        <v>0</v>
      </c>
      <c r="G31" s="318"/>
      <c r="H31" s="111">
        <f t="shared" si="1"/>
        <v>0</v>
      </c>
    </row>
    <row r="32" spans="1:8">
      <c r="A32" s="235">
        <f>MAX($A$16:A31)+1</f>
        <v>8</v>
      </c>
      <c r="B32" s="109" t="s">
        <v>61</v>
      </c>
      <c r="C32" s="110" t="s">
        <v>62</v>
      </c>
      <c r="D32" s="108">
        <v>0.2</v>
      </c>
      <c r="E32" s="318"/>
      <c r="F32" s="111">
        <f t="shared" si="0"/>
        <v>0</v>
      </c>
      <c r="G32" s="318"/>
      <c r="H32" s="111">
        <f t="shared" si="1"/>
        <v>0</v>
      </c>
    </row>
    <row r="33" spans="1:8" ht="22.5">
      <c r="A33" s="235">
        <f>MAX($A$16:A32)+1</f>
        <v>9</v>
      </c>
      <c r="B33" s="109" t="s">
        <v>63</v>
      </c>
      <c r="C33" s="110" t="s">
        <v>0</v>
      </c>
      <c r="D33" s="108">
        <v>1</v>
      </c>
      <c r="E33" s="318"/>
      <c r="F33" s="111">
        <f t="shared" si="0"/>
        <v>0</v>
      </c>
      <c r="G33" s="319"/>
      <c r="H33" s="112">
        <f t="shared" si="1"/>
        <v>0</v>
      </c>
    </row>
    <row r="34" spans="1:8">
      <c r="A34" s="235">
        <f>MAX($A$16:A33)+1</f>
        <v>10</v>
      </c>
      <c r="B34" s="109" t="s">
        <v>90</v>
      </c>
      <c r="C34" s="110" t="s">
        <v>41</v>
      </c>
      <c r="D34" s="108">
        <v>20</v>
      </c>
      <c r="E34" s="318"/>
      <c r="F34" s="111">
        <f t="shared" si="0"/>
        <v>0</v>
      </c>
      <c r="G34" s="318"/>
      <c r="H34" s="111">
        <f t="shared" si="1"/>
        <v>0</v>
      </c>
    </row>
    <row r="35" spans="1:8" ht="22.5">
      <c r="A35" s="235">
        <f>MAX($A$16:A34)+1</f>
        <v>11</v>
      </c>
      <c r="B35" s="109" t="s">
        <v>68</v>
      </c>
      <c r="C35" s="110" t="s">
        <v>41</v>
      </c>
      <c r="D35" s="108">
        <v>8</v>
      </c>
      <c r="E35" s="318"/>
      <c r="F35" s="111">
        <f t="shared" si="0"/>
        <v>0</v>
      </c>
      <c r="G35" s="319"/>
      <c r="H35" s="112">
        <f t="shared" si="1"/>
        <v>0</v>
      </c>
    </row>
    <row r="36" spans="1:8">
      <c r="A36" s="235">
        <f>MAX($A$16:A35)+1</f>
        <v>12</v>
      </c>
      <c r="B36" s="109" t="s">
        <v>69</v>
      </c>
      <c r="C36" s="110" t="s">
        <v>0</v>
      </c>
      <c r="D36" s="108">
        <v>160</v>
      </c>
      <c r="E36" s="318"/>
      <c r="F36" s="111">
        <f t="shared" si="0"/>
        <v>0</v>
      </c>
      <c r="G36" s="318"/>
      <c r="H36" s="111">
        <f t="shared" si="1"/>
        <v>0</v>
      </c>
    </row>
    <row r="37" spans="1:8">
      <c r="A37" s="235">
        <f>MAX($A$16:A36)+1</f>
        <v>13</v>
      </c>
      <c r="B37" s="109" t="s">
        <v>70</v>
      </c>
      <c r="C37" s="110" t="s">
        <v>0</v>
      </c>
      <c r="D37" s="108">
        <v>200</v>
      </c>
      <c r="E37" s="318"/>
      <c r="F37" s="111">
        <f t="shared" si="0"/>
        <v>0</v>
      </c>
      <c r="G37" s="318"/>
      <c r="H37" s="111">
        <f t="shared" si="1"/>
        <v>0</v>
      </c>
    </row>
    <row r="38" spans="1:8" ht="22.5">
      <c r="A38" s="235">
        <f>MAX($A$16:A37)+1</f>
        <v>14</v>
      </c>
      <c r="B38" s="109" t="s">
        <v>102</v>
      </c>
      <c r="C38" s="110" t="s">
        <v>41</v>
      </c>
      <c r="D38" s="108">
        <v>13.5</v>
      </c>
      <c r="E38" s="258"/>
      <c r="F38" s="111"/>
      <c r="G38" s="320"/>
      <c r="H38" s="112">
        <f t="shared" si="1"/>
        <v>0</v>
      </c>
    </row>
    <row r="39" spans="1:8" ht="22.5">
      <c r="A39" s="235">
        <f>MAX($A$16:A38)+1</f>
        <v>15</v>
      </c>
      <c r="B39" s="109" t="s">
        <v>103</v>
      </c>
      <c r="C39" s="110" t="s">
        <v>41</v>
      </c>
      <c r="D39" s="108">
        <v>13.5</v>
      </c>
      <c r="E39" s="258"/>
      <c r="F39" s="111"/>
      <c r="G39" s="320"/>
      <c r="H39" s="112">
        <f t="shared" si="1"/>
        <v>0</v>
      </c>
    </row>
    <row r="40" spans="1:8" ht="22.5">
      <c r="A40" s="235">
        <f>MAX($A$16:A39)+1</f>
        <v>16</v>
      </c>
      <c r="B40" s="109" t="s">
        <v>98</v>
      </c>
      <c r="C40" s="110" t="s">
        <v>41</v>
      </c>
      <c r="D40" s="108">
        <v>105</v>
      </c>
      <c r="E40" s="258"/>
      <c r="F40" s="111"/>
      <c r="G40" s="320"/>
      <c r="H40" s="112">
        <f t="shared" si="1"/>
        <v>0</v>
      </c>
    </row>
    <row r="41" spans="1:8" ht="22.5">
      <c r="A41" s="235">
        <f>MAX($A$16:A40)+1</f>
        <v>17</v>
      </c>
      <c r="B41" s="109" t="s">
        <v>99</v>
      </c>
      <c r="C41" s="110" t="s">
        <v>41</v>
      </c>
      <c r="D41" s="108">
        <v>105</v>
      </c>
      <c r="E41" s="258"/>
      <c r="F41" s="111"/>
      <c r="G41" s="320"/>
      <c r="H41" s="112">
        <f t="shared" si="1"/>
        <v>0</v>
      </c>
    </row>
    <row r="42" spans="1:8" ht="22.5">
      <c r="A42" s="235">
        <f>MAX($A$16:A41)+1</f>
        <v>18</v>
      </c>
      <c r="B42" s="109" t="s">
        <v>95</v>
      </c>
      <c r="C42" s="110" t="s">
        <v>41</v>
      </c>
      <c r="D42" s="108">
        <v>32</v>
      </c>
      <c r="E42" s="258"/>
      <c r="F42" s="111"/>
      <c r="G42" s="319"/>
      <c r="H42" s="112">
        <f t="shared" si="1"/>
        <v>0</v>
      </c>
    </row>
    <row r="43" spans="1:8" ht="22.5">
      <c r="A43" s="235">
        <f>MAX($A$16:A42)+1</f>
        <v>19</v>
      </c>
      <c r="B43" s="109" t="s">
        <v>94</v>
      </c>
      <c r="C43" s="110" t="s">
        <v>41</v>
      </c>
      <c r="D43" s="108">
        <v>32</v>
      </c>
      <c r="E43" s="258"/>
      <c r="F43" s="111"/>
      <c r="G43" s="319"/>
      <c r="H43" s="112">
        <f t="shared" si="1"/>
        <v>0</v>
      </c>
    </row>
    <row r="44" spans="1:8">
      <c r="A44" s="235">
        <f>MAX($A$16:A43)+1</f>
        <v>20</v>
      </c>
      <c r="B44" s="109" t="s">
        <v>100</v>
      </c>
      <c r="C44" s="110" t="s">
        <v>0</v>
      </c>
      <c r="D44" s="108">
        <v>17</v>
      </c>
      <c r="E44" s="258"/>
      <c r="F44" s="111"/>
      <c r="G44" s="318"/>
      <c r="H44" s="111">
        <f t="shared" si="1"/>
        <v>0</v>
      </c>
    </row>
    <row r="45" spans="1:8" ht="22.5">
      <c r="A45" s="235">
        <f>MAX($A$16:A44)+1</f>
        <v>21</v>
      </c>
      <c r="B45" s="109" t="s">
        <v>101</v>
      </c>
      <c r="C45" s="110" t="s">
        <v>0</v>
      </c>
      <c r="D45" s="108">
        <v>12</v>
      </c>
      <c r="E45" s="258"/>
      <c r="F45" s="111"/>
      <c r="G45" s="319"/>
      <c r="H45" s="112">
        <f t="shared" si="1"/>
        <v>0</v>
      </c>
    </row>
    <row r="46" spans="1:8">
      <c r="A46" s="235">
        <f>MAX($A$16:A45)+1</f>
        <v>22</v>
      </c>
      <c r="B46" s="109" t="s">
        <v>73</v>
      </c>
      <c r="C46" s="110" t="s">
        <v>0</v>
      </c>
      <c r="D46" s="108">
        <v>17</v>
      </c>
      <c r="E46" s="258"/>
      <c r="F46" s="111"/>
      <c r="G46" s="318"/>
      <c r="H46" s="111">
        <f t="shared" si="1"/>
        <v>0</v>
      </c>
    </row>
    <row r="47" spans="1:8">
      <c r="A47" s="235">
        <f>MAX($A$16:A46)+1</f>
        <v>23</v>
      </c>
      <c r="B47" s="109" t="s">
        <v>74</v>
      </c>
      <c r="C47" s="110" t="s">
        <v>0</v>
      </c>
      <c r="D47" s="108">
        <v>2</v>
      </c>
      <c r="E47" s="258"/>
      <c r="F47" s="111"/>
      <c r="G47" s="318"/>
      <c r="H47" s="111">
        <f t="shared" si="1"/>
        <v>0</v>
      </c>
    </row>
    <row r="48" spans="1:8">
      <c r="A48" s="235">
        <f>MAX($A$16:A47)+1</f>
        <v>24</v>
      </c>
      <c r="B48" s="109" t="s">
        <v>78</v>
      </c>
      <c r="C48" s="110" t="s">
        <v>0</v>
      </c>
      <c r="D48" s="108">
        <v>18</v>
      </c>
      <c r="E48" s="258"/>
      <c r="F48" s="111"/>
      <c r="G48" s="318"/>
      <c r="H48" s="111">
        <f t="shared" si="1"/>
        <v>0</v>
      </c>
    </row>
    <row r="49" spans="1:8">
      <c r="A49" s="235">
        <f>MAX($A$16:A48)+1</f>
        <v>25</v>
      </c>
      <c r="B49" s="109" t="s">
        <v>91</v>
      </c>
      <c r="C49" s="110" t="s">
        <v>0</v>
      </c>
      <c r="D49" s="108">
        <v>2</v>
      </c>
      <c r="E49" s="258"/>
      <c r="F49" s="111"/>
      <c r="G49" s="318"/>
      <c r="H49" s="111">
        <f t="shared" si="1"/>
        <v>0</v>
      </c>
    </row>
    <row r="50" spans="1:8">
      <c r="A50" s="235">
        <f>MAX($A$16:A49)+1</f>
        <v>26</v>
      </c>
      <c r="B50" s="109" t="s">
        <v>80</v>
      </c>
      <c r="C50" s="110" t="s">
        <v>0</v>
      </c>
      <c r="D50" s="108">
        <v>2</v>
      </c>
      <c r="E50" s="258"/>
      <c r="F50" s="111"/>
      <c r="G50" s="318"/>
      <c r="H50" s="111">
        <f t="shared" si="1"/>
        <v>0</v>
      </c>
    </row>
    <row r="51" spans="1:8">
      <c r="A51" s="108"/>
      <c r="B51" s="113" t="s">
        <v>29</v>
      </c>
      <c r="C51" s="114"/>
      <c r="D51" s="114"/>
      <c r="E51" s="299"/>
      <c r="F51" s="115">
        <f>SUM(F25:F50)</f>
        <v>0</v>
      </c>
      <c r="G51" s="307"/>
      <c r="H51" s="116">
        <f>SUM(H25:H50)</f>
        <v>0</v>
      </c>
    </row>
    <row r="52" spans="1:8">
      <c r="A52" s="235">
        <f>MAX($A$16:A51)+1</f>
        <v>27</v>
      </c>
      <c r="B52" s="109" t="s">
        <v>113</v>
      </c>
      <c r="C52" s="110" t="s">
        <v>30</v>
      </c>
      <c r="D52" s="110">
        <v>3</v>
      </c>
      <c r="E52" s="321"/>
      <c r="F52" s="111">
        <f>D52*E52</f>
        <v>0</v>
      </c>
      <c r="G52" s="258"/>
      <c r="H52" s="111"/>
    </row>
    <row r="53" spans="1:8">
      <c r="A53" s="235">
        <f>MAX($A$16:A52)+1</f>
        <v>28</v>
      </c>
      <c r="B53" s="109" t="s">
        <v>114</v>
      </c>
      <c r="C53" s="110" t="s">
        <v>30</v>
      </c>
      <c r="D53" s="110">
        <v>2.5</v>
      </c>
      <c r="E53" s="321"/>
      <c r="F53" s="111">
        <f>D53*E53</f>
        <v>0</v>
      </c>
      <c r="G53" s="258"/>
      <c r="H53" s="111"/>
    </row>
    <row r="54" spans="1:8">
      <c r="A54" s="235">
        <f>MAX($A$16:A53)+1</f>
        <v>29</v>
      </c>
      <c r="B54" s="109" t="s">
        <v>115</v>
      </c>
      <c r="C54" s="110" t="s">
        <v>30</v>
      </c>
      <c r="D54" s="110">
        <v>2</v>
      </c>
      <c r="E54" s="258"/>
      <c r="F54" s="111"/>
      <c r="G54" s="321"/>
      <c r="H54" s="111">
        <f>D54*G54</f>
        <v>0</v>
      </c>
    </row>
    <row r="55" spans="1:8">
      <c r="A55" s="235">
        <f>MAX($A$16:A54)+1</f>
        <v>30</v>
      </c>
      <c r="B55" s="109" t="s">
        <v>174</v>
      </c>
      <c r="C55" s="110" t="s">
        <v>0</v>
      </c>
      <c r="D55" s="108">
        <v>1</v>
      </c>
      <c r="E55" s="258"/>
      <c r="F55" s="111"/>
      <c r="G55" s="257"/>
      <c r="H55" s="111">
        <f>D55*G55</f>
        <v>0</v>
      </c>
    </row>
    <row r="56" spans="1:8">
      <c r="A56" s="108"/>
      <c r="B56" s="113" t="s">
        <v>31</v>
      </c>
      <c r="C56" s="114"/>
      <c r="D56" s="114"/>
      <c r="E56" s="259"/>
      <c r="F56" s="115">
        <f>SUM(F51:F55)</f>
        <v>0</v>
      </c>
      <c r="G56" s="307"/>
      <c r="H56" s="116">
        <f>SUM(H51:H55)</f>
        <v>0</v>
      </c>
    </row>
    <row r="57" spans="1:8">
      <c r="A57" s="117"/>
      <c r="B57" s="118"/>
      <c r="C57" s="117"/>
      <c r="D57" s="117"/>
      <c r="E57" s="300"/>
      <c r="F57" s="119"/>
      <c r="G57" s="300"/>
      <c r="H57" s="119"/>
    </row>
    <row r="58" spans="1:8">
      <c r="A58" s="117"/>
      <c r="B58" s="118"/>
      <c r="C58" s="117"/>
      <c r="D58" s="117"/>
      <c r="E58" s="300"/>
      <c r="F58" s="119"/>
      <c r="G58" s="300"/>
      <c r="H58" s="119"/>
    </row>
    <row r="59" spans="1:8">
      <c r="A59" s="107"/>
      <c r="B59" s="7" t="s">
        <v>189</v>
      </c>
      <c r="C59" s="63"/>
      <c r="D59" s="64"/>
      <c r="E59" s="297"/>
      <c r="F59" s="65">
        <f>F79</f>
        <v>0</v>
      </c>
      <c r="G59" s="306"/>
      <c r="H59" s="65"/>
    </row>
    <row r="60" spans="1:8">
      <c r="A60" s="235">
        <f>MAX($A$16:A59)+1</f>
        <v>31</v>
      </c>
      <c r="B60" s="120" t="s">
        <v>175</v>
      </c>
      <c r="C60" s="121" t="s">
        <v>0</v>
      </c>
      <c r="D60" s="121">
        <v>1</v>
      </c>
      <c r="E60" s="318"/>
      <c r="F60" s="111">
        <f>D60*E60</f>
        <v>0</v>
      </c>
      <c r="G60" s="258"/>
      <c r="H60" s="111"/>
    </row>
    <row r="61" spans="1:8">
      <c r="A61" s="235">
        <f>MAX($A$16:A60)+1</f>
        <v>32</v>
      </c>
      <c r="B61" s="120" t="s">
        <v>176</v>
      </c>
      <c r="C61" s="121" t="s">
        <v>0</v>
      </c>
      <c r="D61" s="121">
        <v>1</v>
      </c>
      <c r="E61" s="318"/>
      <c r="F61" s="111">
        <f t="shared" ref="F61:F73" si="2">D61*E61</f>
        <v>0</v>
      </c>
      <c r="G61" s="258"/>
      <c r="H61" s="111"/>
    </row>
    <row r="62" spans="1:8">
      <c r="A62" s="235">
        <f>MAX($A$16:A61)+1</f>
        <v>33</v>
      </c>
      <c r="B62" s="120" t="s">
        <v>177</v>
      </c>
      <c r="C62" s="121" t="s">
        <v>0</v>
      </c>
      <c r="D62" s="121">
        <v>1</v>
      </c>
      <c r="E62" s="318"/>
      <c r="F62" s="111">
        <f t="shared" si="2"/>
        <v>0</v>
      </c>
      <c r="G62" s="258"/>
      <c r="H62" s="111"/>
    </row>
    <row r="63" spans="1:8">
      <c r="A63" s="235">
        <f>MAX($A$16:A62)+1</f>
        <v>34</v>
      </c>
      <c r="B63" s="120" t="s">
        <v>178</v>
      </c>
      <c r="C63" s="121" t="s">
        <v>0</v>
      </c>
      <c r="D63" s="121">
        <v>1</v>
      </c>
      <c r="E63" s="318"/>
      <c r="F63" s="111">
        <f>D63*E63</f>
        <v>0</v>
      </c>
      <c r="G63" s="258"/>
      <c r="H63" s="111"/>
    </row>
    <row r="64" spans="1:8">
      <c r="A64" s="235">
        <f>MAX($A$16:A63)+1</f>
        <v>35</v>
      </c>
      <c r="B64" s="120" t="s">
        <v>179</v>
      </c>
      <c r="C64" s="121" t="s">
        <v>0</v>
      </c>
      <c r="D64" s="121">
        <v>1</v>
      </c>
      <c r="E64" s="318"/>
      <c r="F64" s="111">
        <f t="shared" si="2"/>
        <v>0</v>
      </c>
      <c r="G64" s="258"/>
      <c r="H64" s="111"/>
    </row>
    <row r="65" spans="1:8">
      <c r="A65" s="235">
        <f>MAX($A$16:A64)+1</f>
        <v>36</v>
      </c>
      <c r="B65" s="120" t="s">
        <v>180</v>
      </c>
      <c r="C65" s="121" t="s">
        <v>0</v>
      </c>
      <c r="D65" s="121">
        <v>1</v>
      </c>
      <c r="E65" s="318"/>
      <c r="F65" s="111">
        <f>D65*E65</f>
        <v>0</v>
      </c>
      <c r="G65" s="258"/>
      <c r="H65" s="111"/>
    </row>
    <row r="66" spans="1:8">
      <c r="A66" s="235">
        <f>MAX($A$16:A65)+1</f>
        <v>37</v>
      </c>
      <c r="B66" s="120" t="s">
        <v>181</v>
      </c>
      <c r="C66" s="121" t="s">
        <v>0</v>
      </c>
      <c r="D66" s="121">
        <v>17</v>
      </c>
      <c r="E66" s="318"/>
      <c r="F66" s="111">
        <f t="shared" si="2"/>
        <v>0</v>
      </c>
      <c r="G66" s="258"/>
      <c r="H66" s="111"/>
    </row>
    <row r="67" spans="1:8">
      <c r="A67" s="235">
        <f>MAX($A$16:A66)+1</f>
        <v>38</v>
      </c>
      <c r="B67" s="120" t="s">
        <v>182</v>
      </c>
      <c r="C67" s="121" t="s">
        <v>0</v>
      </c>
      <c r="D67" s="121">
        <v>1</v>
      </c>
      <c r="E67" s="318"/>
      <c r="F67" s="111">
        <f t="shared" si="2"/>
        <v>0</v>
      </c>
      <c r="G67" s="258"/>
      <c r="H67" s="111"/>
    </row>
    <row r="68" spans="1:8">
      <c r="A68" s="235">
        <f>MAX($A$16:A67)+1</f>
        <v>39</v>
      </c>
      <c r="B68" s="120" t="s">
        <v>183</v>
      </c>
      <c r="C68" s="121" t="s">
        <v>0</v>
      </c>
      <c r="D68" s="121">
        <v>51</v>
      </c>
      <c r="E68" s="318"/>
      <c r="F68" s="111">
        <f t="shared" si="2"/>
        <v>0</v>
      </c>
      <c r="G68" s="258"/>
      <c r="H68" s="111"/>
    </row>
    <row r="69" spans="1:8">
      <c r="A69" s="235">
        <f>MAX($A$16:A68)+1</f>
        <v>40</v>
      </c>
      <c r="B69" s="120" t="s">
        <v>184</v>
      </c>
      <c r="C69" s="121" t="s">
        <v>0</v>
      </c>
      <c r="D69" s="121">
        <v>3</v>
      </c>
      <c r="E69" s="318"/>
      <c r="F69" s="111">
        <f t="shared" si="2"/>
        <v>0</v>
      </c>
      <c r="G69" s="258"/>
      <c r="H69" s="111"/>
    </row>
    <row r="70" spans="1:8">
      <c r="A70" s="235">
        <f>MAX($A$16:A69)+1</f>
        <v>41</v>
      </c>
      <c r="B70" s="120" t="s">
        <v>185</v>
      </c>
      <c r="C70" s="121" t="s">
        <v>0</v>
      </c>
      <c r="D70" s="121">
        <v>18</v>
      </c>
      <c r="E70" s="318"/>
      <c r="F70" s="111">
        <f t="shared" si="2"/>
        <v>0</v>
      </c>
      <c r="G70" s="258"/>
      <c r="H70" s="111"/>
    </row>
    <row r="71" spans="1:8">
      <c r="A71" s="235">
        <f>MAX($A$16:A70)+1</f>
        <v>42</v>
      </c>
      <c r="B71" s="120" t="s">
        <v>186</v>
      </c>
      <c r="C71" s="121" t="s">
        <v>0</v>
      </c>
      <c r="D71" s="121">
        <v>36</v>
      </c>
      <c r="E71" s="318"/>
      <c r="F71" s="111">
        <f t="shared" si="2"/>
        <v>0</v>
      </c>
      <c r="G71" s="258"/>
      <c r="H71" s="111"/>
    </row>
    <row r="72" spans="1:8">
      <c r="A72" s="235">
        <f>MAX($A$16:A71)+1</f>
        <v>43</v>
      </c>
      <c r="B72" s="120" t="s">
        <v>187</v>
      </c>
      <c r="C72" s="121" t="s">
        <v>0</v>
      </c>
      <c r="D72" s="121">
        <v>2</v>
      </c>
      <c r="E72" s="318"/>
      <c r="F72" s="111">
        <f t="shared" si="2"/>
        <v>0</v>
      </c>
      <c r="G72" s="258"/>
      <c r="H72" s="111"/>
    </row>
    <row r="73" spans="1:8">
      <c r="A73" s="235">
        <f>MAX($A$16:A72)+1</f>
        <v>44</v>
      </c>
      <c r="B73" s="120" t="s">
        <v>188</v>
      </c>
      <c r="C73" s="121" t="s">
        <v>0</v>
      </c>
      <c r="D73" s="121">
        <v>2</v>
      </c>
      <c r="E73" s="318"/>
      <c r="F73" s="111">
        <f t="shared" si="2"/>
        <v>0</v>
      </c>
      <c r="G73" s="258"/>
      <c r="H73" s="111"/>
    </row>
    <row r="74" spans="1:8">
      <c r="A74" s="108"/>
      <c r="B74" s="113" t="s">
        <v>127</v>
      </c>
      <c r="C74" s="114"/>
      <c r="D74" s="114"/>
      <c r="E74" s="299"/>
      <c r="F74" s="115">
        <f>SUM(F60:F73)</f>
        <v>0</v>
      </c>
      <c r="G74" s="265"/>
      <c r="H74" s="122"/>
    </row>
    <row r="75" spans="1:8">
      <c r="A75" s="235">
        <f>MAX($A$16:A74)+1</f>
        <v>45</v>
      </c>
      <c r="B75" s="109" t="s">
        <v>128</v>
      </c>
      <c r="C75" s="110" t="s">
        <v>30</v>
      </c>
      <c r="D75" s="110">
        <v>10</v>
      </c>
      <c r="E75" s="258"/>
      <c r="F75" s="111">
        <f>D75*E75</f>
        <v>0</v>
      </c>
      <c r="G75" s="258"/>
      <c r="H75" s="111"/>
    </row>
    <row r="76" spans="1:8">
      <c r="A76" s="235">
        <f>MAX($A$16:A75)+1</f>
        <v>46</v>
      </c>
      <c r="B76" s="109" t="s">
        <v>129</v>
      </c>
      <c r="C76" s="110" t="s">
        <v>30</v>
      </c>
      <c r="D76" s="110">
        <v>30</v>
      </c>
      <c r="E76" s="258"/>
      <c r="F76" s="111">
        <f>D76*E76</f>
        <v>0</v>
      </c>
      <c r="G76" s="258"/>
      <c r="H76" s="111"/>
    </row>
    <row r="77" spans="1:8">
      <c r="A77" s="235">
        <f>MAX($A$16:A76)+1</f>
        <v>47</v>
      </c>
      <c r="B77" s="109" t="s">
        <v>130</v>
      </c>
      <c r="C77" s="110" t="s">
        <v>0</v>
      </c>
      <c r="D77" s="108">
        <v>1</v>
      </c>
      <c r="E77" s="257"/>
      <c r="F77" s="111">
        <f>D77*E77</f>
        <v>0</v>
      </c>
      <c r="G77" s="258"/>
      <c r="H77" s="111"/>
    </row>
    <row r="78" spans="1:8">
      <c r="A78" s="235">
        <f>MAX($A$16:A77)+1</f>
        <v>48</v>
      </c>
      <c r="B78" s="109" t="s">
        <v>131</v>
      </c>
      <c r="C78" s="110" t="s">
        <v>0</v>
      </c>
      <c r="D78" s="108">
        <v>1</v>
      </c>
      <c r="E78" s="257"/>
      <c r="F78" s="111">
        <f>D78*E78</f>
        <v>0</v>
      </c>
      <c r="G78" s="258"/>
      <c r="H78" s="111"/>
    </row>
    <row r="79" spans="1:8">
      <c r="A79" s="108"/>
      <c r="B79" s="113" t="s">
        <v>31</v>
      </c>
      <c r="C79" s="114"/>
      <c r="D79" s="114"/>
      <c r="E79" s="259"/>
      <c r="F79" s="115">
        <f>SUM(F74:F78)</f>
        <v>0</v>
      </c>
      <c r="G79" s="265"/>
      <c r="H79" s="122"/>
    </row>
    <row r="80" spans="1:8">
      <c r="A80" s="42"/>
      <c r="B80" s="53"/>
      <c r="C80" s="42"/>
      <c r="D80" s="42"/>
      <c r="E80" s="287"/>
      <c r="F80" s="54"/>
      <c r="G80" s="287"/>
      <c r="H80" s="54"/>
    </row>
    <row r="81" spans="1:8">
      <c r="A81" s="42"/>
      <c r="B81" s="53"/>
      <c r="C81" s="42"/>
      <c r="D81" s="42"/>
      <c r="E81" s="287"/>
      <c r="F81" s="54"/>
      <c r="G81" s="287"/>
      <c r="H81" s="54"/>
    </row>
    <row r="82" spans="1:8">
      <c r="A82" s="55"/>
      <c r="B82" s="53"/>
      <c r="C82" s="42"/>
      <c r="D82" s="42"/>
      <c r="E82" s="287"/>
      <c r="F82" s="62"/>
      <c r="G82" s="316"/>
      <c r="H82" s="54"/>
    </row>
    <row r="83" spans="1:8">
      <c r="A83" s="35"/>
      <c r="B83" s="36"/>
      <c r="C83" s="34"/>
      <c r="D83" s="39"/>
      <c r="E83" s="312"/>
      <c r="F83" s="41"/>
      <c r="G83" s="312"/>
      <c r="H83" s="40"/>
    </row>
    <row r="84" spans="1:8">
      <c r="A84" s="35"/>
      <c r="B84" s="36"/>
      <c r="C84" s="34"/>
      <c r="D84" s="39"/>
      <c r="E84" s="312"/>
      <c r="F84" s="41"/>
      <c r="G84" s="312"/>
      <c r="H84" s="40"/>
    </row>
    <row r="85" spans="1:8">
      <c r="A85" s="35"/>
      <c r="B85" s="36"/>
      <c r="C85" s="34"/>
      <c r="D85" s="39"/>
      <c r="E85" s="312"/>
      <c r="F85" s="41"/>
      <c r="G85" s="312"/>
      <c r="H85" s="40"/>
    </row>
    <row r="86" spans="1:8">
      <c r="A86" s="35"/>
      <c r="B86" s="50"/>
      <c r="C86" s="34"/>
      <c r="D86" s="39"/>
      <c r="E86" s="312"/>
      <c r="F86" s="41"/>
      <c r="G86" s="312"/>
      <c r="H86" s="40"/>
    </row>
    <row r="87" spans="1:8">
      <c r="A87" s="35"/>
      <c r="B87" s="36"/>
      <c r="C87" s="34"/>
      <c r="D87" s="39"/>
      <c r="E87" s="312"/>
      <c r="F87" s="41"/>
      <c r="G87" s="312"/>
      <c r="H87" s="40"/>
    </row>
    <row r="88" spans="1:8">
      <c r="A88" s="35"/>
      <c r="B88" s="36"/>
      <c r="C88" s="34"/>
      <c r="D88" s="39"/>
      <c r="E88" s="312"/>
      <c r="F88" s="41"/>
      <c r="G88" s="312"/>
      <c r="H88" s="40"/>
    </row>
    <row r="89" spans="1:8">
      <c r="A89" s="35"/>
      <c r="B89" s="36"/>
      <c r="C89" s="34"/>
      <c r="D89" s="39"/>
      <c r="E89" s="312"/>
      <c r="F89" s="41"/>
      <c r="G89" s="312"/>
      <c r="H89" s="40"/>
    </row>
    <row r="90" spans="1:8">
      <c r="A90" s="35"/>
      <c r="B90" s="36"/>
      <c r="C90" s="34"/>
      <c r="D90" s="39"/>
      <c r="E90" s="312"/>
      <c r="F90" s="41"/>
      <c r="G90" s="312"/>
      <c r="H90" s="40"/>
    </row>
    <row r="91" spans="1:8">
      <c r="A91" s="35"/>
      <c r="B91" s="36"/>
      <c r="C91" s="34"/>
      <c r="D91" s="39"/>
      <c r="E91" s="312"/>
      <c r="F91" s="41"/>
      <c r="G91" s="312"/>
      <c r="H91" s="40"/>
    </row>
    <row r="92" spans="1:8">
      <c r="A92" s="35"/>
      <c r="B92" s="45"/>
      <c r="C92" s="46"/>
      <c r="D92" s="51"/>
      <c r="E92" s="313"/>
      <c r="F92" s="47"/>
      <c r="G92" s="317"/>
      <c r="H92" s="52"/>
    </row>
    <row r="93" spans="1:8">
      <c r="A93" s="35"/>
      <c r="B93" s="36"/>
      <c r="C93" s="34"/>
      <c r="D93" s="39"/>
      <c r="E93" s="312"/>
      <c r="F93" s="41"/>
      <c r="G93" s="312"/>
      <c r="H93" s="40"/>
    </row>
    <row r="94" spans="1:8">
      <c r="A94" s="35"/>
      <c r="B94" s="36"/>
      <c r="C94" s="34"/>
      <c r="D94" s="39"/>
      <c r="E94" s="312"/>
      <c r="F94" s="41"/>
      <c r="G94" s="312"/>
      <c r="H94" s="40"/>
    </row>
    <row r="95" spans="1:8">
      <c r="A95" s="35"/>
      <c r="B95" s="36"/>
      <c r="C95" s="34"/>
      <c r="D95" s="39"/>
      <c r="E95" s="312"/>
      <c r="F95" s="41"/>
      <c r="G95" s="312"/>
      <c r="H95" s="40"/>
    </row>
    <row r="96" spans="1:8">
      <c r="A96" s="35"/>
      <c r="B96" s="36"/>
      <c r="C96" s="34"/>
      <c r="D96" s="39"/>
      <c r="E96" s="312"/>
      <c r="F96" s="41"/>
      <c r="G96" s="40"/>
      <c r="H96" s="40"/>
    </row>
    <row r="97" spans="1:8">
      <c r="A97" s="35"/>
      <c r="B97" s="45"/>
      <c r="C97" s="46"/>
      <c r="D97" s="49"/>
      <c r="E97" s="314"/>
      <c r="F97" s="47"/>
      <c r="G97" s="48"/>
      <c r="H97" s="52"/>
    </row>
    <row r="98" spans="1:8">
      <c r="A98" s="42"/>
      <c r="B98" s="53"/>
      <c r="C98" s="42"/>
      <c r="D98" s="42"/>
      <c r="E98" s="287"/>
      <c r="F98" s="54"/>
      <c r="G98" s="54"/>
      <c r="H98" s="54"/>
    </row>
    <row r="99" spans="1:8">
      <c r="A99" s="42"/>
      <c r="B99" s="53"/>
      <c r="C99" s="42"/>
      <c r="D99" s="42"/>
      <c r="E99" s="287"/>
      <c r="F99" s="54"/>
      <c r="G99" s="54"/>
      <c r="H99" s="54"/>
    </row>
    <row r="100" spans="1:8">
      <c r="A100" s="55"/>
      <c r="B100" s="53"/>
      <c r="C100" s="42"/>
      <c r="D100" s="42"/>
      <c r="E100" s="287"/>
      <c r="F100" s="56"/>
      <c r="G100" s="57"/>
      <c r="H100" s="54"/>
    </row>
    <row r="101" spans="1:8">
      <c r="A101" s="42"/>
      <c r="B101" s="53"/>
      <c r="C101" s="42"/>
      <c r="D101" s="42"/>
      <c r="E101" s="260"/>
      <c r="F101" s="42"/>
      <c r="G101" s="42"/>
      <c r="H101" s="42"/>
    </row>
    <row r="102" spans="1:8">
      <c r="A102" s="42"/>
      <c r="B102" s="53"/>
      <c r="C102" s="42"/>
      <c r="D102" s="42"/>
      <c r="E102" s="260"/>
      <c r="F102" s="42"/>
      <c r="G102" s="42"/>
      <c r="H102" s="42"/>
    </row>
    <row r="103" spans="1:8">
      <c r="E103" s="236"/>
    </row>
    <row r="104" spans="1:8">
      <c r="E104" s="236"/>
    </row>
    <row r="105" spans="1:8">
      <c r="E105" s="236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orientation="portrait" horizontalDpi="4294967294" verticalDpi="0" r:id="rId1"/>
  <headerFooter>
    <oddFooter>&amp;LRIVERVIEW HOUSE_Pecháčkova 3, P5_TZB_&amp;A&amp;R&amp;P z &amp;N</oddFooter>
  </headerFooter>
  <ignoredErrors>
    <ignoredError sqref="F7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0"/>
  <sheetViews>
    <sheetView showGridLines="0" workbookViewId="0">
      <pane ySplit="10" topLeftCell="A11" activePane="bottomLeft" state="frozen"/>
      <selection pane="bottomLeft" activeCell="A2" sqref="A2:B2"/>
    </sheetView>
  </sheetViews>
  <sheetFormatPr defaultRowHeight="11.25"/>
  <cols>
    <col min="1" max="1" width="4" style="21" customWidth="1"/>
    <col min="2" max="2" width="48.7109375" style="21" customWidth="1"/>
    <col min="3" max="3" width="5.5703125" style="21" customWidth="1"/>
    <col min="4" max="4" width="5" style="21" customWidth="1"/>
    <col min="5" max="5" width="6.85546875" style="21" customWidth="1"/>
    <col min="6" max="6" width="10" style="21" bestFit="1" customWidth="1"/>
    <col min="7" max="7" width="6.5703125" style="21" bestFit="1" customWidth="1"/>
    <col min="8" max="8" width="8.7109375" style="21" bestFit="1" customWidth="1"/>
    <col min="9" max="9" width="9.140625" style="21" customWidth="1"/>
    <col min="10" max="16384" width="9.140625" style="21"/>
  </cols>
  <sheetData>
    <row r="1" spans="1:23">
      <c r="A1" s="323"/>
      <c r="B1" s="324"/>
      <c r="C1" s="19"/>
      <c r="D1" s="20"/>
      <c r="E1" s="20"/>
      <c r="F1" s="20"/>
      <c r="G1" s="20"/>
    </row>
    <row r="2" spans="1:23">
      <c r="A2" s="22"/>
      <c r="B2" s="20"/>
      <c r="C2" s="19"/>
      <c r="D2" s="20"/>
      <c r="E2" s="20"/>
      <c r="F2" s="20"/>
      <c r="G2" s="20"/>
    </row>
    <row r="3" spans="1:23">
      <c r="A3" s="23" t="s">
        <v>228</v>
      </c>
      <c r="B3" s="20"/>
      <c r="C3" s="154"/>
      <c r="D3" s="20"/>
      <c r="E3" s="20"/>
      <c r="F3" s="20"/>
      <c r="G3" s="20"/>
    </row>
    <row r="4" spans="1:23">
      <c r="A4" s="23" t="s">
        <v>229</v>
      </c>
      <c r="B4" s="20"/>
      <c r="C4" s="19" t="s">
        <v>244</v>
      </c>
      <c r="D4" s="24"/>
      <c r="E4" s="24"/>
      <c r="F4" s="20"/>
      <c r="G4" s="20"/>
    </row>
    <row r="5" spans="1:23">
      <c r="A5" s="22" t="s">
        <v>477</v>
      </c>
      <c r="B5" s="20"/>
      <c r="C5" s="20"/>
      <c r="D5" s="24"/>
      <c r="E5" s="24"/>
      <c r="F5" s="20"/>
      <c r="G5" s="20"/>
    </row>
    <row r="6" spans="1:23">
      <c r="A6" s="12"/>
      <c r="B6" s="12"/>
      <c r="C6" s="12"/>
      <c r="D6" s="12"/>
      <c r="E6" s="12"/>
      <c r="F6" s="12"/>
      <c r="G6" s="12"/>
    </row>
    <row r="7" spans="1:23" ht="14.25">
      <c r="A7" s="13"/>
      <c r="B7" s="37" t="s">
        <v>245</v>
      </c>
      <c r="C7" s="25"/>
      <c r="D7" s="13"/>
      <c r="E7" s="13"/>
      <c r="F7" s="13"/>
      <c r="G7" s="13"/>
    </row>
    <row r="8" spans="1:23">
      <c r="A8" s="13"/>
      <c r="B8" s="13"/>
      <c r="C8" s="13"/>
      <c r="D8" s="13"/>
      <c r="E8" s="13"/>
      <c r="F8" s="13"/>
      <c r="G8" s="13"/>
    </row>
    <row r="9" spans="1:23" ht="4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14" t="s">
        <v>213</v>
      </c>
      <c r="H9" s="15" t="s">
        <v>214</v>
      </c>
      <c r="I9" s="43" t="s">
        <v>216</v>
      </c>
      <c r="J9" s="43" t="s">
        <v>217</v>
      </c>
      <c r="K9" s="43" t="s">
        <v>135</v>
      </c>
      <c r="L9" s="43" t="s">
        <v>136</v>
      </c>
      <c r="M9" s="43" t="s">
        <v>218</v>
      </c>
      <c r="N9" s="43" t="s">
        <v>219</v>
      </c>
      <c r="O9" s="43" t="s">
        <v>220</v>
      </c>
      <c r="P9" s="43" t="s">
        <v>137</v>
      </c>
      <c r="Q9" s="43" t="s">
        <v>221</v>
      </c>
      <c r="R9" s="43" t="s">
        <v>222</v>
      </c>
      <c r="S9" s="43" t="s">
        <v>223</v>
      </c>
      <c r="T9" s="43" t="s">
        <v>224</v>
      </c>
      <c r="U9" s="43" t="s">
        <v>225</v>
      </c>
      <c r="V9" s="43" t="s">
        <v>226</v>
      </c>
      <c r="W9" s="43" t="s">
        <v>190</v>
      </c>
    </row>
    <row r="10" spans="1:23">
      <c r="A10" s="26"/>
      <c r="B10" s="26"/>
      <c r="C10" s="26"/>
      <c r="D10" s="26"/>
      <c r="E10" s="26"/>
      <c r="F10" s="27"/>
      <c r="G10" s="261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>
      <c r="A11" s="28"/>
      <c r="B11" s="28"/>
      <c r="C11" s="28"/>
      <c r="D11" s="28"/>
      <c r="E11" s="28"/>
      <c r="F11" s="28"/>
      <c r="G11" s="236"/>
    </row>
    <row r="12" spans="1:23">
      <c r="A12" s="28"/>
      <c r="B12" s="16" t="s">
        <v>234</v>
      </c>
      <c r="C12" s="29"/>
      <c r="D12" s="17"/>
      <c r="E12" s="17"/>
      <c r="F12" s="17" t="s">
        <v>29</v>
      </c>
      <c r="G12" s="236"/>
    </row>
    <row r="13" spans="1:23">
      <c r="A13" s="28"/>
      <c r="B13" s="18"/>
      <c r="C13" s="29"/>
      <c r="D13" s="18"/>
      <c r="E13" s="18"/>
      <c r="F13" s="18"/>
      <c r="G13" s="236"/>
    </row>
    <row r="14" spans="1:23">
      <c r="A14" s="28"/>
      <c r="B14" s="30" t="s">
        <v>239</v>
      </c>
      <c r="C14" s="31"/>
      <c r="D14" s="32"/>
      <c r="E14" s="32"/>
      <c r="F14" s="60">
        <f>SUM(F15:F17)</f>
        <v>0</v>
      </c>
      <c r="G14" s="262"/>
      <c r="H14" s="58"/>
    </row>
    <row r="15" spans="1:23">
      <c r="A15" s="28"/>
      <c r="B15" s="4" t="s">
        <v>247</v>
      </c>
      <c r="C15" s="31"/>
      <c r="D15" s="5"/>
      <c r="E15" s="5"/>
      <c r="F15" s="61">
        <f>F20</f>
        <v>0</v>
      </c>
      <c r="G15" s="263"/>
      <c r="H15" s="59"/>
    </row>
    <row r="16" spans="1:23">
      <c r="A16" s="28"/>
      <c r="B16" s="4" t="s">
        <v>248</v>
      </c>
      <c r="C16" s="31"/>
      <c r="D16" s="5"/>
      <c r="E16" s="5"/>
      <c r="F16" s="61">
        <f>H20</f>
        <v>0</v>
      </c>
      <c r="G16" s="263"/>
      <c r="H16" s="59"/>
    </row>
    <row r="17" spans="1:23">
      <c r="A17" s="28"/>
      <c r="B17" s="4" t="s">
        <v>252</v>
      </c>
      <c r="C17" s="31"/>
      <c r="D17" s="5"/>
      <c r="E17" s="5"/>
      <c r="F17" s="61">
        <f>F80</f>
        <v>0</v>
      </c>
      <c r="G17" s="263"/>
      <c r="H17" s="59"/>
    </row>
    <row r="18" spans="1:23">
      <c r="A18" s="28"/>
      <c r="B18" s="28"/>
      <c r="C18" s="28"/>
      <c r="D18" s="28"/>
      <c r="E18" s="28"/>
      <c r="F18" s="28"/>
      <c r="G18" s="245"/>
    </row>
    <row r="19" spans="1:23">
      <c r="A19" s="28"/>
      <c r="B19" s="28"/>
      <c r="C19" s="28"/>
      <c r="D19" s="28"/>
      <c r="E19" s="28"/>
      <c r="F19" s="28"/>
      <c r="G19" s="245"/>
    </row>
    <row r="20" spans="1:23">
      <c r="A20" s="123"/>
      <c r="B20" s="103" t="s">
        <v>239</v>
      </c>
      <c r="C20" s="103"/>
      <c r="D20" s="123"/>
      <c r="E20" s="123"/>
      <c r="F20" s="124">
        <f>F77</f>
        <v>0</v>
      </c>
      <c r="G20" s="310"/>
      <c r="H20" s="124">
        <f>H77</f>
        <v>0</v>
      </c>
    </row>
    <row r="21" spans="1:23">
      <c r="A21" s="128"/>
      <c r="B21" s="128"/>
      <c r="C21" s="128"/>
      <c r="D21" s="128"/>
      <c r="E21" s="251"/>
      <c r="F21" s="128"/>
      <c r="G21" s="251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</row>
    <row r="22" spans="1:23">
      <c r="A22" s="130"/>
      <c r="B22" s="130"/>
      <c r="C22" s="131"/>
      <c r="D22" s="130"/>
      <c r="E22" s="266"/>
      <c r="F22" s="130"/>
      <c r="G22" s="28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</row>
    <row r="23" spans="1:23" ht="22.5">
      <c r="A23" s="132"/>
      <c r="B23" s="133" t="s">
        <v>111</v>
      </c>
      <c r="C23" s="133"/>
      <c r="D23" s="132"/>
      <c r="E23" s="308"/>
      <c r="F23" s="132"/>
      <c r="G23" s="290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</row>
    <row r="24" spans="1:23">
      <c r="A24" s="132"/>
      <c r="B24" s="133"/>
      <c r="C24" s="133"/>
      <c r="D24" s="132"/>
      <c r="E24" s="308"/>
      <c r="F24" s="132"/>
      <c r="G24" s="29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</row>
    <row r="25" spans="1:23" ht="33.75">
      <c r="A25" s="134" t="s">
        <v>11</v>
      </c>
      <c r="B25" s="135" t="s">
        <v>241</v>
      </c>
      <c r="C25" s="136" t="s">
        <v>0</v>
      </c>
      <c r="D25" s="136">
        <f>SUM(I25:W25)</f>
        <v>71</v>
      </c>
      <c r="E25" s="253"/>
      <c r="F25" s="137">
        <f>D25*E25</f>
        <v>0</v>
      </c>
      <c r="G25" s="253"/>
      <c r="H25" s="137">
        <f>D25*G25</f>
        <v>0</v>
      </c>
      <c r="I25" s="138">
        <v>4</v>
      </c>
      <c r="J25" s="138">
        <v>5</v>
      </c>
      <c r="K25" s="138">
        <v>5</v>
      </c>
      <c r="L25" s="138">
        <v>5</v>
      </c>
      <c r="M25" s="138">
        <v>5</v>
      </c>
      <c r="N25" s="138">
        <v>2</v>
      </c>
      <c r="O25" s="138">
        <v>2</v>
      </c>
      <c r="P25" s="138">
        <v>5</v>
      </c>
      <c r="Q25" s="138">
        <v>5</v>
      </c>
      <c r="R25" s="138">
        <v>5</v>
      </c>
      <c r="S25" s="138">
        <v>5</v>
      </c>
      <c r="T25" s="138">
        <v>4</v>
      </c>
      <c r="U25" s="138">
        <v>8</v>
      </c>
      <c r="V25" s="138">
        <v>3</v>
      </c>
      <c r="W25" s="138">
        <v>8</v>
      </c>
    </row>
    <row r="26" spans="1:23" ht="33.75">
      <c r="A26" s="134" t="s">
        <v>12</v>
      </c>
      <c r="B26" s="135" t="s">
        <v>242</v>
      </c>
      <c r="C26" s="136" t="s">
        <v>0</v>
      </c>
      <c r="D26" s="136">
        <f t="shared" ref="D26:D36" si="0">SUM(I26:W26)</f>
        <v>61</v>
      </c>
      <c r="E26" s="253"/>
      <c r="F26" s="137">
        <f t="shared" ref="F26:F36" si="1">D26*E26</f>
        <v>0</v>
      </c>
      <c r="G26" s="253"/>
      <c r="H26" s="137">
        <f t="shared" ref="H26:H36" si="2">D26*G26</f>
        <v>0</v>
      </c>
      <c r="I26" s="138">
        <v>2</v>
      </c>
      <c r="J26" s="138">
        <v>4</v>
      </c>
      <c r="K26" s="138">
        <v>5</v>
      </c>
      <c r="L26" s="138">
        <v>4</v>
      </c>
      <c r="M26" s="138">
        <v>5</v>
      </c>
      <c r="N26" s="138">
        <v>3</v>
      </c>
      <c r="O26" s="138">
        <v>2</v>
      </c>
      <c r="P26" s="138">
        <v>5</v>
      </c>
      <c r="Q26" s="138">
        <v>6</v>
      </c>
      <c r="R26" s="138">
        <v>5</v>
      </c>
      <c r="S26" s="138">
        <v>4</v>
      </c>
      <c r="T26" s="138">
        <v>4</v>
      </c>
      <c r="U26" s="138">
        <v>4</v>
      </c>
      <c r="V26" s="138">
        <v>4</v>
      </c>
      <c r="W26" s="138">
        <v>4</v>
      </c>
    </row>
    <row r="27" spans="1:23" ht="33.75">
      <c r="A27" s="134" t="s">
        <v>14</v>
      </c>
      <c r="B27" s="135" t="s">
        <v>13</v>
      </c>
      <c r="C27" s="136" t="s">
        <v>0</v>
      </c>
      <c r="D27" s="136">
        <f t="shared" si="0"/>
        <v>9</v>
      </c>
      <c r="E27" s="253"/>
      <c r="F27" s="137">
        <f t="shared" si="1"/>
        <v>0</v>
      </c>
      <c r="G27" s="253"/>
      <c r="H27" s="137">
        <f t="shared" si="2"/>
        <v>0</v>
      </c>
      <c r="I27" s="138">
        <v>0</v>
      </c>
      <c r="J27" s="138">
        <v>1</v>
      </c>
      <c r="K27" s="138">
        <v>1</v>
      </c>
      <c r="L27" s="138">
        <v>1</v>
      </c>
      <c r="M27" s="138">
        <v>1</v>
      </c>
      <c r="N27" s="138">
        <v>0</v>
      </c>
      <c r="O27" s="138">
        <v>0</v>
      </c>
      <c r="P27" s="138">
        <v>1</v>
      </c>
      <c r="Q27" s="138">
        <v>1</v>
      </c>
      <c r="R27" s="138">
        <v>1</v>
      </c>
      <c r="S27" s="138">
        <v>1</v>
      </c>
      <c r="T27" s="138">
        <v>1</v>
      </c>
      <c r="U27" s="138">
        <v>0</v>
      </c>
      <c r="V27" s="138">
        <v>0</v>
      </c>
      <c r="W27" s="138">
        <v>0</v>
      </c>
    </row>
    <row r="28" spans="1:23" ht="33.75">
      <c r="A28" s="134" t="s">
        <v>3</v>
      </c>
      <c r="B28" s="135" t="s">
        <v>4</v>
      </c>
      <c r="C28" s="136" t="s">
        <v>0</v>
      </c>
      <c r="D28" s="136">
        <f t="shared" si="0"/>
        <v>22</v>
      </c>
      <c r="E28" s="253"/>
      <c r="F28" s="137">
        <f t="shared" si="1"/>
        <v>0</v>
      </c>
      <c r="G28" s="253"/>
      <c r="H28" s="137">
        <f t="shared" si="2"/>
        <v>0</v>
      </c>
      <c r="I28" s="138">
        <v>2</v>
      </c>
      <c r="J28" s="138">
        <v>1</v>
      </c>
      <c r="K28" s="138">
        <v>1</v>
      </c>
      <c r="L28" s="138">
        <v>1</v>
      </c>
      <c r="M28" s="138">
        <v>1</v>
      </c>
      <c r="N28" s="138">
        <v>1</v>
      </c>
      <c r="O28" s="138">
        <v>0</v>
      </c>
      <c r="P28" s="138">
        <v>1</v>
      </c>
      <c r="Q28" s="138">
        <v>1</v>
      </c>
      <c r="R28" s="138">
        <v>1</v>
      </c>
      <c r="S28" s="138">
        <v>1</v>
      </c>
      <c r="T28" s="138">
        <v>1</v>
      </c>
      <c r="U28" s="138">
        <v>4</v>
      </c>
      <c r="V28" s="138">
        <v>2</v>
      </c>
      <c r="W28" s="138">
        <v>4</v>
      </c>
    </row>
    <row r="29" spans="1:23" ht="33.75">
      <c r="A29" s="134" t="s">
        <v>15</v>
      </c>
      <c r="B29" s="135" t="s">
        <v>16</v>
      </c>
      <c r="C29" s="136" t="s">
        <v>0</v>
      </c>
      <c r="D29" s="136">
        <f t="shared" si="0"/>
        <v>3</v>
      </c>
      <c r="E29" s="253"/>
      <c r="F29" s="137">
        <f t="shared" si="1"/>
        <v>0</v>
      </c>
      <c r="G29" s="253"/>
      <c r="H29" s="137">
        <f t="shared" si="2"/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1</v>
      </c>
      <c r="V29" s="138">
        <v>1</v>
      </c>
      <c r="W29" s="138">
        <v>1</v>
      </c>
    </row>
    <row r="30" spans="1:23">
      <c r="A30" s="235">
        <f>MAX($A$16:A29)+1</f>
        <v>1</v>
      </c>
      <c r="B30" s="140" t="s">
        <v>34</v>
      </c>
      <c r="C30" s="134" t="s">
        <v>0</v>
      </c>
      <c r="D30" s="136">
        <f t="shared" si="0"/>
        <v>1362</v>
      </c>
      <c r="E30" s="253"/>
      <c r="F30" s="137">
        <f t="shared" si="1"/>
        <v>0</v>
      </c>
      <c r="G30" s="253"/>
      <c r="H30" s="137">
        <f t="shared" si="2"/>
        <v>0</v>
      </c>
      <c r="I30" s="134">
        <v>47</v>
      </c>
      <c r="J30" s="134">
        <v>70</v>
      </c>
      <c r="K30" s="139">
        <v>63</v>
      </c>
      <c r="L30" s="139">
        <v>70</v>
      </c>
      <c r="M30" s="139">
        <v>63</v>
      </c>
      <c r="N30" s="139">
        <v>474</v>
      </c>
      <c r="O30" s="139">
        <v>47</v>
      </c>
      <c r="P30" s="139">
        <v>63</v>
      </c>
      <c r="Q30" s="139">
        <v>63</v>
      </c>
      <c r="R30" s="139">
        <v>63</v>
      </c>
      <c r="S30" s="139">
        <v>70</v>
      </c>
      <c r="T30" s="139">
        <v>61</v>
      </c>
      <c r="U30" s="139">
        <v>73</v>
      </c>
      <c r="V30" s="139">
        <v>62</v>
      </c>
      <c r="W30" s="139">
        <v>73</v>
      </c>
    </row>
    <row r="31" spans="1:23" ht="33.75">
      <c r="A31" s="235">
        <f>MAX($A$16:A30)+1</f>
        <v>2</v>
      </c>
      <c r="B31" s="140" t="s">
        <v>104</v>
      </c>
      <c r="C31" s="134" t="s">
        <v>0</v>
      </c>
      <c r="D31" s="136">
        <f t="shared" si="0"/>
        <v>336</v>
      </c>
      <c r="E31" s="253"/>
      <c r="F31" s="137">
        <f t="shared" si="1"/>
        <v>0</v>
      </c>
      <c r="G31" s="253"/>
      <c r="H31" s="137">
        <f t="shared" si="2"/>
        <v>0</v>
      </c>
      <c r="I31" s="134">
        <v>16</v>
      </c>
      <c r="J31" s="134">
        <v>24</v>
      </c>
      <c r="K31" s="134">
        <v>23</v>
      </c>
      <c r="L31" s="139">
        <v>24</v>
      </c>
      <c r="M31" s="139">
        <v>23</v>
      </c>
      <c r="N31" s="139">
        <v>15</v>
      </c>
      <c r="O31" s="139">
        <v>16</v>
      </c>
      <c r="P31" s="139">
        <v>23</v>
      </c>
      <c r="Q31" s="139">
        <v>24</v>
      </c>
      <c r="R31" s="139">
        <v>23</v>
      </c>
      <c r="S31" s="139">
        <v>24</v>
      </c>
      <c r="T31" s="139">
        <v>21</v>
      </c>
      <c r="U31" s="139">
        <v>29</v>
      </c>
      <c r="V31" s="139">
        <v>22</v>
      </c>
      <c r="W31" s="139">
        <v>29</v>
      </c>
    </row>
    <row r="32" spans="1:23">
      <c r="A32" s="235">
        <f>MAX($A$16:A31)+1</f>
        <v>3</v>
      </c>
      <c r="B32" s="140" t="s">
        <v>36</v>
      </c>
      <c r="C32" s="134" t="s">
        <v>0</v>
      </c>
      <c r="D32" s="136">
        <f t="shared" si="0"/>
        <v>6</v>
      </c>
      <c r="E32" s="253"/>
      <c r="F32" s="137">
        <f t="shared" si="1"/>
        <v>0</v>
      </c>
      <c r="G32" s="253"/>
      <c r="H32" s="137">
        <f t="shared" si="2"/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2</v>
      </c>
      <c r="V32" s="139">
        <v>2</v>
      </c>
      <c r="W32" s="139">
        <v>2</v>
      </c>
    </row>
    <row r="33" spans="1:23">
      <c r="A33" s="235">
        <f>MAX($A$16:A32)+1</f>
        <v>4</v>
      </c>
      <c r="B33" s="140" t="s">
        <v>132</v>
      </c>
      <c r="C33" s="134" t="s">
        <v>0</v>
      </c>
      <c r="D33" s="136">
        <f t="shared" si="0"/>
        <v>156</v>
      </c>
      <c r="E33" s="253"/>
      <c r="F33" s="137">
        <f t="shared" si="1"/>
        <v>0</v>
      </c>
      <c r="G33" s="253"/>
      <c r="H33" s="137">
        <f t="shared" si="2"/>
        <v>0</v>
      </c>
      <c r="I33" s="134">
        <v>7</v>
      </c>
      <c r="J33" s="134">
        <v>11</v>
      </c>
      <c r="K33" s="134">
        <v>11</v>
      </c>
      <c r="L33" s="134">
        <v>11</v>
      </c>
      <c r="M33" s="134">
        <v>11</v>
      </c>
      <c r="N33" s="139">
        <v>7</v>
      </c>
      <c r="O33" s="139">
        <v>7</v>
      </c>
      <c r="P33" s="134">
        <v>11</v>
      </c>
      <c r="Q33" s="134">
        <v>11</v>
      </c>
      <c r="R33" s="134">
        <v>11</v>
      </c>
      <c r="S33" s="134">
        <v>11</v>
      </c>
      <c r="T33" s="139">
        <v>11</v>
      </c>
      <c r="U33" s="139">
        <v>13</v>
      </c>
      <c r="V33" s="139">
        <v>10</v>
      </c>
      <c r="W33" s="139">
        <v>13</v>
      </c>
    </row>
    <row r="34" spans="1:23">
      <c r="A34" s="235">
        <f>MAX($A$16:A33)+1</f>
        <v>5</v>
      </c>
      <c r="B34" s="140" t="s">
        <v>72</v>
      </c>
      <c r="C34" s="134" t="s">
        <v>0</v>
      </c>
      <c r="D34" s="136">
        <f t="shared" si="0"/>
        <v>53</v>
      </c>
      <c r="E34" s="253"/>
      <c r="F34" s="137">
        <f t="shared" si="1"/>
        <v>0</v>
      </c>
      <c r="G34" s="253"/>
      <c r="H34" s="137">
        <f t="shared" si="2"/>
        <v>0</v>
      </c>
      <c r="I34" s="134">
        <v>3</v>
      </c>
      <c r="J34" s="134">
        <v>4</v>
      </c>
      <c r="K34" s="134">
        <v>4</v>
      </c>
      <c r="L34" s="134">
        <v>4</v>
      </c>
      <c r="M34" s="134">
        <v>4</v>
      </c>
      <c r="N34" s="139">
        <v>1</v>
      </c>
      <c r="O34" s="139">
        <v>2</v>
      </c>
      <c r="P34" s="134">
        <v>4</v>
      </c>
      <c r="Q34" s="134">
        <v>4</v>
      </c>
      <c r="R34" s="134">
        <v>4</v>
      </c>
      <c r="S34" s="134">
        <v>4</v>
      </c>
      <c r="T34" s="139">
        <v>3</v>
      </c>
      <c r="U34" s="139">
        <v>5</v>
      </c>
      <c r="V34" s="139">
        <v>2</v>
      </c>
      <c r="W34" s="139">
        <v>5</v>
      </c>
    </row>
    <row r="35" spans="1:23">
      <c r="A35" s="235">
        <f>MAX($A$16:A34)+1</f>
        <v>6</v>
      </c>
      <c r="B35" s="140" t="s">
        <v>84</v>
      </c>
      <c r="C35" s="134" t="s">
        <v>0</v>
      </c>
      <c r="D35" s="136">
        <f t="shared" si="0"/>
        <v>15</v>
      </c>
      <c r="E35" s="253"/>
      <c r="F35" s="137">
        <f t="shared" si="1"/>
        <v>0</v>
      </c>
      <c r="G35" s="253"/>
      <c r="H35" s="137">
        <f t="shared" si="2"/>
        <v>0</v>
      </c>
      <c r="I35" s="134">
        <v>1</v>
      </c>
      <c r="J35" s="134">
        <v>1</v>
      </c>
      <c r="K35" s="134">
        <v>1</v>
      </c>
      <c r="L35" s="134">
        <v>1</v>
      </c>
      <c r="M35" s="134">
        <v>1</v>
      </c>
      <c r="N35" s="134">
        <v>1</v>
      </c>
      <c r="O35" s="134">
        <v>1</v>
      </c>
      <c r="P35" s="134">
        <v>1</v>
      </c>
      <c r="Q35" s="134">
        <v>1</v>
      </c>
      <c r="R35" s="134">
        <v>1</v>
      </c>
      <c r="S35" s="134">
        <v>1</v>
      </c>
      <c r="T35" s="134">
        <v>1</v>
      </c>
      <c r="U35" s="134">
        <v>1</v>
      </c>
      <c r="V35" s="134">
        <v>1</v>
      </c>
      <c r="W35" s="134">
        <v>1</v>
      </c>
    </row>
    <row r="36" spans="1:23">
      <c r="A36" s="235">
        <f>MAX($A$16:A35)+1</f>
        <v>7</v>
      </c>
      <c r="B36" s="140" t="s">
        <v>39</v>
      </c>
      <c r="C36" s="134" t="s">
        <v>0</v>
      </c>
      <c r="D36" s="136">
        <f t="shared" si="0"/>
        <v>53</v>
      </c>
      <c r="E36" s="253"/>
      <c r="F36" s="137">
        <f t="shared" si="1"/>
        <v>0</v>
      </c>
      <c r="G36" s="253"/>
      <c r="H36" s="137">
        <f t="shared" si="2"/>
        <v>0</v>
      </c>
      <c r="I36" s="134">
        <v>3</v>
      </c>
      <c r="J36" s="134">
        <v>4</v>
      </c>
      <c r="K36" s="134">
        <v>4</v>
      </c>
      <c r="L36" s="134">
        <v>4</v>
      </c>
      <c r="M36" s="134">
        <v>4</v>
      </c>
      <c r="N36" s="139">
        <v>1</v>
      </c>
      <c r="O36" s="139">
        <v>2</v>
      </c>
      <c r="P36" s="134">
        <v>4</v>
      </c>
      <c r="Q36" s="134">
        <v>4</v>
      </c>
      <c r="R36" s="134">
        <v>4</v>
      </c>
      <c r="S36" s="134">
        <v>4</v>
      </c>
      <c r="T36" s="139">
        <v>3</v>
      </c>
      <c r="U36" s="139">
        <v>5</v>
      </c>
      <c r="V36" s="139">
        <v>2</v>
      </c>
      <c r="W36" s="139">
        <v>5</v>
      </c>
    </row>
    <row r="37" spans="1:23">
      <c r="A37" s="129"/>
      <c r="B37" s="129"/>
      <c r="C37" s="129"/>
      <c r="D37" s="129"/>
      <c r="E37" s="237"/>
      <c r="F37" s="129"/>
      <c r="G37" s="237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1:23" ht="22.5">
      <c r="A38" s="129"/>
      <c r="B38" s="141" t="s">
        <v>82</v>
      </c>
      <c r="C38" s="129"/>
      <c r="D38" s="129"/>
      <c r="E38" s="237"/>
      <c r="F38" s="129"/>
      <c r="G38" s="237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23" ht="22.5">
      <c r="A39" s="235">
        <f>MAX($A$16:A38)+1</f>
        <v>8</v>
      </c>
      <c r="B39" s="140" t="s">
        <v>105</v>
      </c>
      <c r="C39" s="134" t="s">
        <v>0</v>
      </c>
      <c r="D39" s="142">
        <f t="shared" ref="D39:D71" si="3">SUM(I39:W39)</f>
        <v>129</v>
      </c>
      <c r="E39" s="320"/>
      <c r="F39" s="144">
        <f t="shared" ref="F39:F71" si="4">D39*E39</f>
        <v>0</v>
      </c>
      <c r="G39" s="320"/>
      <c r="H39" s="144">
        <f t="shared" ref="H39:H71" si="5">D39*G39</f>
        <v>0</v>
      </c>
      <c r="I39" s="134">
        <v>7</v>
      </c>
      <c r="J39" s="139">
        <v>9</v>
      </c>
      <c r="K39" s="139">
        <v>9</v>
      </c>
      <c r="L39" s="139">
        <v>9</v>
      </c>
      <c r="M39" s="139">
        <v>9</v>
      </c>
      <c r="N39" s="139">
        <v>7</v>
      </c>
      <c r="O39" s="139">
        <v>7</v>
      </c>
      <c r="P39" s="139">
        <v>9</v>
      </c>
      <c r="Q39" s="139">
        <v>9</v>
      </c>
      <c r="R39" s="139">
        <v>9</v>
      </c>
      <c r="S39" s="139">
        <v>9</v>
      </c>
      <c r="T39" s="139">
        <v>8</v>
      </c>
      <c r="U39" s="139">
        <v>11</v>
      </c>
      <c r="V39" s="139">
        <v>6</v>
      </c>
      <c r="W39" s="139">
        <v>11</v>
      </c>
    </row>
    <row r="40" spans="1:23" ht="22.5">
      <c r="A40" s="235">
        <f>MAX($A$16:A39)+1</f>
        <v>9</v>
      </c>
      <c r="B40" s="140" t="s">
        <v>134</v>
      </c>
      <c r="C40" s="134" t="s">
        <v>0</v>
      </c>
      <c r="D40" s="142">
        <f t="shared" si="3"/>
        <v>39</v>
      </c>
      <c r="E40" s="320"/>
      <c r="F40" s="144">
        <f t="shared" si="4"/>
        <v>0</v>
      </c>
      <c r="G40" s="322"/>
      <c r="H40" s="144">
        <f t="shared" si="5"/>
        <v>0</v>
      </c>
      <c r="I40" s="142">
        <v>0</v>
      </c>
      <c r="J40" s="139">
        <v>3</v>
      </c>
      <c r="K40" s="139">
        <v>3</v>
      </c>
      <c r="L40" s="139">
        <v>3</v>
      </c>
      <c r="M40" s="139">
        <v>3</v>
      </c>
      <c r="N40" s="139">
        <v>1</v>
      </c>
      <c r="O40" s="134">
        <v>0</v>
      </c>
      <c r="P40" s="139">
        <v>3</v>
      </c>
      <c r="Q40" s="139">
        <v>3</v>
      </c>
      <c r="R40" s="139">
        <v>3</v>
      </c>
      <c r="S40" s="139">
        <v>3</v>
      </c>
      <c r="T40" s="139">
        <v>3</v>
      </c>
      <c r="U40" s="139">
        <v>4</v>
      </c>
      <c r="V40" s="139">
        <v>3</v>
      </c>
      <c r="W40" s="139">
        <v>4</v>
      </c>
    </row>
    <row r="41" spans="1:23" ht="22.5">
      <c r="A41" s="235">
        <f>MAX($A$16:A40)+1</f>
        <v>10</v>
      </c>
      <c r="B41" s="140" t="s">
        <v>107</v>
      </c>
      <c r="C41" s="134" t="s">
        <v>0</v>
      </c>
      <c r="D41" s="142">
        <f t="shared" si="3"/>
        <v>66</v>
      </c>
      <c r="E41" s="320"/>
      <c r="F41" s="144">
        <f t="shared" si="4"/>
        <v>0</v>
      </c>
      <c r="G41" s="320"/>
      <c r="H41" s="144">
        <f t="shared" si="5"/>
        <v>0</v>
      </c>
      <c r="I41" s="134">
        <v>4</v>
      </c>
      <c r="J41" s="134">
        <v>4</v>
      </c>
      <c r="K41" s="134">
        <v>4</v>
      </c>
      <c r="L41" s="134">
        <v>4</v>
      </c>
      <c r="M41" s="134">
        <v>4</v>
      </c>
      <c r="N41" s="134">
        <v>4</v>
      </c>
      <c r="O41" s="134">
        <v>4</v>
      </c>
      <c r="P41" s="134">
        <v>4</v>
      </c>
      <c r="Q41" s="134">
        <v>4</v>
      </c>
      <c r="R41" s="134">
        <v>4</v>
      </c>
      <c r="S41" s="134">
        <v>4</v>
      </c>
      <c r="T41" s="134">
        <v>4</v>
      </c>
      <c r="U41" s="139">
        <v>5</v>
      </c>
      <c r="V41" s="139">
        <v>8</v>
      </c>
      <c r="W41" s="139">
        <v>5</v>
      </c>
    </row>
    <row r="42" spans="1:23" ht="22.5">
      <c r="A42" s="235">
        <f>MAX($A$16:A41)+1</f>
        <v>11</v>
      </c>
      <c r="B42" s="140" t="s">
        <v>106</v>
      </c>
      <c r="C42" s="134" t="s">
        <v>0</v>
      </c>
      <c r="D42" s="142">
        <f t="shared" si="3"/>
        <v>13</v>
      </c>
      <c r="E42" s="320"/>
      <c r="F42" s="144">
        <f t="shared" si="4"/>
        <v>0</v>
      </c>
      <c r="G42" s="320"/>
      <c r="H42" s="144">
        <f t="shared" si="5"/>
        <v>0</v>
      </c>
      <c r="I42" s="134">
        <v>2</v>
      </c>
      <c r="J42" s="134">
        <v>1</v>
      </c>
      <c r="K42" s="134">
        <v>1</v>
      </c>
      <c r="L42" s="134">
        <v>1</v>
      </c>
      <c r="M42" s="134">
        <v>1</v>
      </c>
      <c r="N42" s="134">
        <v>0</v>
      </c>
      <c r="O42" s="139">
        <v>2</v>
      </c>
      <c r="P42" s="134">
        <v>1</v>
      </c>
      <c r="Q42" s="134">
        <v>1</v>
      </c>
      <c r="R42" s="134">
        <v>1</v>
      </c>
      <c r="S42" s="134">
        <v>1</v>
      </c>
      <c r="T42" s="134">
        <v>1</v>
      </c>
      <c r="U42" s="139">
        <v>0</v>
      </c>
      <c r="V42" s="139">
        <v>0</v>
      </c>
      <c r="W42" s="139">
        <v>0</v>
      </c>
    </row>
    <row r="43" spans="1:23" ht="22.5">
      <c r="A43" s="235">
        <f>MAX($A$16:A42)+1</f>
        <v>12</v>
      </c>
      <c r="B43" s="140" t="s">
        <v>138</v>
      </c>
      <c r="C43" s="134"/>
      <c r="D43" s="142">
        <f t="shared" si="3"/>
        <v>2</v>
      </c>
      <c r="E43" s="320"/>
      <c r="F43" s="144">
        <f t="shared" si="4"/>
        <v>0</v>
      </c>
      <c r="G43" s="320"/>
      <c r="H43" s="144">
        <f t="shared" si="5"/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39">
        <v>1</v>
      </c>
      <c r="V43" s="139">
        <v>0</v>
      </c>
      <c r="W43" s="139">
        <v>1</v>
      </c>
    </row>
    <row r="44" spans="1:23" ht="22.5">
      <c r="A44" s="235">
        <f>MAX($A$16:A43)+1</f>
        <v>13</v>
      </c>
      <c r="B44" s="140" t="s">
        <v>108</v>
      </c>
      <c r="C44" s="134" t="s">
        <v>0</v>
      </c>
      <c r="D44" s="142">
        <f t="shared" si="3"/>
        <v>44</v>
      </c>
      <c r="E44" s="320"/>
      <c r="F44" s="144">
        <f t="shared" si="4"/>
        <v>0</v>
      </c>
      <c r="G44" s="320"/>
      <c r="H44" s="144">
        <f t="shared" si="5"/>
        <v>0</v>
      </c>
      <c r="I44" s="134">
        <v>1</v>
      </c>
      <c r="J44" s="134">
        <v>4</v>
      </c>
      <c r="K44" s="139">
        <v>3</v>
      </c>
      <c r="L44" s="139">
        <v>4</v>
      </c>
      <c r="M44" s="139">
        <v>3</v>
      </c>
      <c r="N44" s="139">
        <v>2</v>
      </c>
      <c r="O44" s="139">
        <v>2</v>
      </c>
      <c r="P44" s="139">
        <v>3</v>
      </c>
      <c r="Q44" s="139">
        <v>4</v>
      </c>
      <c r="R44" s="139">
        <v>3</v>
      </c>
      <c r="S44" s="139">
        <v>4</v>
      </c>
      <c r="T44" s="139">
        <v>3</v>
      </c>
      <c r="U44" s="139">
        <v>3</v>
      </c>
      <c r="V44" s="139">
        <v>2</v>
      </c>
      <c r="W44" s="139">
        <v>3</v>
      </c>
    </row>
    <row r="45" spans="1:23" ht="22.5">
      <c r="A45" s="235">
        <f>MAX($A$16:A44)+1</f>
        <v>14</v>
      </c>
      <c r="B45" s="140" t="s">
        <v>109</v>
      </c>
      <c r="C45" s="134" t="s">
        <v>0</v>
      </c>
      <c r="D45" s="142">
        <f t="shared" si="3"/>
        <v>38</v>
      </c>
      <c r="E45" s="320"/>
      <c r="F45" s="144">
        <f t="shared" si="4"/>
        <v>0</v>
      </c>
      <c r="G45" s="320"/>
      <c r="H45" s="144">
        <f t="shared" si="5"/>
        <v>0</v>
      </c>
      <c r="I45" s="134">
        <v>2</v>
      </c>
      <c r="J45" s="134">
        <v>3</v>
      </c>
      <c r="K45" s="134">
        <v>3</v>
      </c>
      <c r="L45" s="134">
        <v>3</v>
      </c>
      <c r="M45" s="134">
        <v>3</v>
      </c>
      <c r="N45" s="139">
        <v>1</v>
      </c>
      <c r="O45" s="139">
        <v>1</v>
      </c>
      <c r="P45" s="134">
        <v>3</v>
      </c>
      <c r="Q45" s="134">
        <v>3</v>
      </c>
      <c r="R45" s="134">
        <v>3</v>
      </c>
      <c r="S45" s="134">
        <v>3</v>
      </c>
      <c r="T45" s="139">
        <v>2</v>
      </c>
      <c r="U45" s="139">
        <v>3</v>
      </c>
      <c r="V45" s="139">
        <v>2</v>
      </c>
      <c r="W45" s="139">
        <v>3</v>
      </c>
    </row>
    <row r="46" spans="1:23" ht="22.5">
      <c r="A46" s="235">
        <f>MAX($A$16:A45)+1</f>
        <v>15</v>
      </c>
      <c r="B46" s="140" t="s">
        <v>139</v>
      </c>
      <c r="C46" s="134"/>
      <c r="D46" s="142">
        <f t="shared" si="3"/>
        <v>5</v>
      </c>
      <c r="E46" s="320"/>
      <c r="F46" s="144">
        <f t="shared" si="4"/>
        <v>0</v>
      </c>
      <c r="G46" s="320"/>
      <c r="H46" s="144">
        <f t="shared" si="5"/>
        <v>0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0</v>
      </c>
      <c r="S46" s="142">
        <v>0</v>
      </c>
      <c r="T46" s="142">
        <v>0</v>
      </c>
      <c r="U46" s="139">
        <v>2</v>
      </c>
      <c r="V46" s="139">
        <v>1</v>
      </c>
      <c r="W46" s="139">
        <v>2</v>
      </c>
    </row>
    <row r="47" spans="1:23" ht="22.5">
      <c r="A47" s="235">
        <f>MAX($A$16:A46)+1</f>
        <v>16</v>
      </c>
      <c r="B47" s="140" t="s">
        <v>110</v>
      </c>
      <c r="C47" s="134" t="s">
        <v>0</v>
      </c>
      <c r="D47" s="231">
        <f>SUM(I47:W47)</f>
        <v>620</v>
      </c>
      <c r="E47" s="320"/>
      <c r="F47" s="144">
        <f t="shared" si="4"/>
        <v>0</v>
      </c>
      <c r="G47" s="320"/>
      <c r="H47" s="144">
        <f t="shared" si="5"/>
        <v>0</v>
      </c>
      <c r="I47" s="34">
        <v>29</v>
      </c>
      <c r="J47" s="35">
        <v>49</v>
      </c>
      <c r="K47" s="35">
        <v>41</v>
      </c>
      <c r="L47" s="35">
        <v>51</v>
      </c>
      <c r="M47" s="35">
        <v>43</v>
      </c>
      <c r="N47" s="35">
        <v>33</v>
      </c>
      <c r="O47" s="35">
        <v>33</v>
      </c>
      <c r="P47" s="35">
        <v>43</v>
      </c>
      <c r="Q47" s="35">
        <v>42</v>
      </c>
      <c r="R47" s="35">
        <v>43</v>
      </c>
      <c r="S47" s="35">
        <v>49</v>
      </c>
      <c r="T47" s="35">
        <v>41</v>
      </c>
      <c r="U47" s="35">
        <v>42</v>
      </c>
      <c r="V47" s="35">
        <v>39</v>
      </c>
      <c r="W47" s="35">
        <v>42</v>
      </c>
    </row>
    <row r="48" spans="1:23" ht="22.5">
      <c r="A48" s="235">
        <f>MAX($A$16:A47)+1</f>
        <v>17</v>
      </c>
      <c r="B48" s="140" t="s">
        <v>112</v>
      </c>
      <c r="C48" s="134" t="s">
        <v>0</v>
      </c>
      <c r="D48" s="142">
        <f t="shared" si="3"/>
        <v>3</v>
      </c>
      <c r="E48" s="320"/>
      <c r="F48" s="144">
        <f t="shared" si="4"/>
        <v>0</v>
      </c>
      <c r="G48" s="320"/>
      <c r="H48" s="144">
        <f t="shared" si="5"/>
        <v>0</v>
      </c>
      <c r="I48" s="134">
        <v>1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134">
        <v>0</v>
      </c>
      <c r="R48" s="134">
        <v>0</v>
      </c>
      <c r="S48" s="134">
        <v>0</v>
      </c>
      <c r="T48" s="134">
        <v>0</v>
      </c>
      <c r="U48" s="134">
        <v>1</v>
      </c>
      <c r="V48" s="134">
        <v>0</v>
      </c>
      <c r="W48" s="134">
        <v>1</v>
      </c>
    </row>
    <row r="49" spans="1:23">
      <c r="A49" s="235">
        <f>MAX($A$16:A48)+1</f>
        <v>18</v>
      </c>
      <c r="B49" s="140" t="s">
        <v>83</v>
      </c>
      <c r="C49" s="134" t="s">
        <v>0</v>
      </c>
      <c r="D49" s="142">
        <f t="shared" si="3"/>
        <v>15</v>
      </c>
      <c r="E49" s="320"/>
      <c r="F49" s="144">
        <f t="shared" si="4"/>
        <v>0</v>
      </c>
      <c r="G49" s="320"/>
      <c r="H49" s="144">
        <f t="shared" si="5"/>
        <v>0</v>
      </c>
      <c r="I49" s="134">
        <v>1</v>
      </c>
      <c r="J49" s="134">
        <v>1</v>
      </c>
      <c r="K49" s="139">
        <v>1</v>
      </c>
      <c r="L49" s="134">
        <v>1</v>
      </c>
      <c r="M49" s="139">
        <v>1</v>
      </c>
      <c r="N49" s="139">
        <v>1</v>
      </c>
      <c r="O49" s="139">
        <v>1</v>
      </c>
      <c r="P49" s="139">
        <v>1</v>
      </c>
      <c r="Q49" s="139">
        <v>1</v>
      </c>
      <c r="R49" s="139">
        <v>1</v>
      </c>
      <c r="S49" s="139">
        <v>1</v>
      </c>
      <c r="T49" s="139">
        <v>1</v>
      </c>
      <c r="U49" s="139">
        <v>1</v>
      </c>
      <c r="V49" s="139">
        <v>1</v>
      </c>
      <c r="W49" s="139">
        <v>1</v>
      </c>
    </row>
    <row r="50" spans="1:23">
      <c r="A50" s="235">
        <f>MAX($A$16:A49)+1</f>
        <v>19</v>
      </c>
      <c r="B50" s="140" t="s">
        <v>50</v>
      </c>
      <c r="C50" s="134" t="s">
        <v>41</v>
      </c>
      <c r="D50" s="142">
        <f t="shared" si="3"/>
        <v>538</v>
      </c>
      <c r="E50" s="320"/>
      <c r="F50" s="144">
        <f t="shared" si="4"/>
        <v>0</v>
      </c>
      <c r="G50" s="320"/>
      <c r="H50" s="144">
        <f t="shared" si="5"/>
        <v>0</v>
      </c>
      <c r="I50" s="134">
        <v>28</v>
      </c>
      <c r="J50" s="134">
        <v>36</v>
      </c>
      <c r="K50" s="139">
        <v>36</v>
      </c>
      <c r="L50" s="134">
        <v>36</v>
      </c>
      <c r="M50" s="139">
        <v>36</v>
      </c>
      <c r="N50" s="139">
        <v>28</v>
      </c>
      <c r="O50" s="139">
        <v>28</v>
      </c>
      <c r="P50" s="139">
        <v>36</v>
      </c>
      <c r="Q50" s="139">
        <v>36</v>
      </c>
      <c r="R50" s="139">
        <v>36</v>
      </c>
      <c r="S50" s="139">
        <v>36</v>
      </c>
      <c r="T50" s="139">
        <v>36</v>
      </c>
      <c r="U50" s="139">
        <v>50</v>
      </c>
      <c r="V50" s="139">
        <v>30</v>
      </c>
      <c r="W50" s="139">
        <v>50</v>
      </c>
    </row>
    <row r="51" spans="1:23">
      <c r="A51" s="235">
        <f>MAX($A$16:A50)+1</f>
        <v>20</v>
      </c>
      <c r="B51" s="140" t="s">
        <v>51</v>
      </c>
      <c r="C51" s="134" t="s">
        <v>41</v>
      </c>
      <c r="D51" s="142">
        <f t="shared" si="3"/>
        <v>1215</v>
      </c>
      <c r="E51" s="320"/>
      <c r="F51" s="144">
        <f t="shared" si="4"/>
        <v>0</v>
      </c>
      <c r="G51" s="320"/>
      <c r="H51" s="144">
        <f t="shared" si="5"/>
        <v>0</v>
      </c>
      <c r="I51" s="134">
        <v>75</v>
      </c>
      <c r="J51" s="134">
        <v>90</v>
      </c>
      <c r="K51" s="139">
        <v>75</v>
      </c>
      <c r="L51" s="134">
        <v>90</v>
      </c>
      <c r="M51" s="139">
        <v>75</v>
      </c>
      <c r="N51" s="139">
        <v>50</v>
      </c>
      <c r="O51" s="139">
        <v>65</v>
      </c>
      <c r="P51" s="139">
        <v>75</v>
      </c>
      <c r="Q51" s="139">
        <v>75</v>
      </c>
      <c r="R51" s="139">
        <v>75</v>
      </c>
      <c r="S51" s="139">
        <v>90</v>
      </c>
      <c r="T51" s="139">
        <v>75</v>
      </c>
      <c r="U51" s="139">
        <v>105</v>
      </c>
      <c r="V51" s="139">
        <v>95</v>
      </c>
      <c r="W51" s="139">
        <v>105</v>
      </c>
    </row>
    <row r="52" spans="1:23">
      <c r="A52" s="235">
        <f>MAX($A$16:A51)+1</f>
        <v>21</v>
      </c>
      <c r="B52" s="140" t="s">
        <v>52</v>
      </c>
      <c r="C52" s="134" t="s">
        <v>41</v>
      </c>
      <c r="D52" s="142">
        <f t="shared" si="3"/>
        <v>4020</v>
      </c>
      <c r="E52" s="320"/>
      <c r="F52" s="144">
        <f t="shared" si="4"/>
        <v>0</v>
      </c>
      <c r="G52" s="320"/>
      <c r="H52" s="144">
        <f t="shared" si="5"/>
        <v>0</v>
      </c>
      <c r="I52" s="134">
        <v>205</v>
      </c>
      <c r="J52" s="134">
        <v>305</v>
      </c>
      <c r="K52" s="139">
        <v>260</v>
      </c>
      <c r="L52" s="134">
        <v>305</v>
      </c>
      <c r="M52" s="139">
        <v>260</v>
      </c>
      <c r="N52" s="139">
        <v>180</v>
      </c>
      <c r="O52" s="139">
        <v>180</v>
      </c>
      <c r="P52" s="139">
        <v>260</v>
      </c>
      <c r="Q52" s="139">
        <v>260</v>
      </c>
      <c r="R52" s="139">
        <v>260</v>
      </c>
      <c r="S52" s="139">
        <v>305</v>
      </c>
      <c r="T52" s="139">
        <v>260</v>
      </c>
      <c r="U52" s="139">
        <v>350</v>
      </c>
      <c r="V52" s="139">
        <v>280</v>
      </c>
      <c r="W52" s="139">
        <v>350</v>
      </c>
    </row>
    <row r="53" spans="1:23">
      <c r="A53" s="235">
        <f>MAX($A$16:A52)+1</f>
        <v>22</v>
      </c>
      <c r="B53" s="140" t="s">
        <v>53</v>
      </c>
      <c r="C53" s="134" t="s">
        <v>41</v>
      </c>
      <c r="D53" s="142">
        <f t="shared" si="3"/>
        <v>6280</v>
      </c>
      <c r="E53" s="320"/>
      <c r="F53" s="144">
        <f t="shared" si="4"/>
        <v>0</v>
      </c>
      <c r="G53" s="320"/>
      <c r="H53" s="144">
        <f t="shared" si="5"/>
        <v>0</v>
      </c>
      <c r="I53" s="134">
        <v>290</v>
      </c>
      <c r="J53" s="134">
        <v>475</v>
      </c>
      <c r="K53" s="139">
        <v>405</v>
      </c>
      <c r="L53" s="134">
        <v>475</v>
      </c>
      <c r="M53" s="139">
        <v>405</v>
      </c>
      <c r="N53" s="139">
        <v>280</v>
      </c>
      <c r="O53" s="139">
        <v>280</v>
      </c>
      <c r="P53" s="139">
        <v>405</v>
      </c>
      <c r="Q53" s="139">
        <v>405</v>
      </c>
      <c r="R53" s="139">
        <v>405</v>
      </c>
      <c r="S53" s="139">
        <v>475</v>
      </c>
      <c r="T53" s="139">
        <v>405</v>
      </c>
      <c r="U53" s="139">
        <v>540</v>
      </c>
      <c r="V53" s="139">
        <v>495</v>
      </c>
      <c r="W53" s="139">
        <v>540</v>
      </c>
    </row>
    <row r="54" spans="1:23">
      <c r="A54" s="235">
        <f>MAX($A$16:A53)+1</f>
        <v>23</v>
      </c>
      <c r="B54" s="140" t="s">
        <v>54</v>
      </c>
      <c r="C54" s="134" t="s">
        <v>41</v>
      </c>
      <c r="D54" s="142">
        <f t="shared" si="3"/>
        <v>595</v>
      </c>
      <c r="E54" s="320"/>
      <c r="F54" s="144">
        <f t="shared" si="4"/>
        <v>0</v>
      </c>
      <c r="G54" s="320"/>
      <c r="H54" s="144">
        <f t="shared" si="5"/>
        <v>0</v>
      </c>
      <c r="I54" s="134">
        <v>10</v>
      </c>
      <c r="J54" s="134">
        <v>30</v>
      </c>
      <c r="K54" s="139">
        <v>30</v>
      </c>
      <c r="L54" s="134">
        <v>30</v>
      </c>
      <c r="M54" s="139">
        <v>30</v>
      </c>
      <c r="N54" s="139">
        <v>10</v>
      </c>
      <c r="O54" s="139">
        <v>10</v>
      </c>
      <c r="P54" s="139">
        <v>30</v>
      </c>
      <c r="Q54" s="139">
        <v>30</v>
      </c>
      <c r="R54" s="139">
        <v>30</v>
      </c>
      <c r="S54" s="139">
        <v>30</v>
      </c>
      <c r="T54" s="139">
        <v>30</v>
      </c>
      <c r="U54" s="139">
        <v>105</v>
      </c>
      <c r="V54" s="139">
        <v>85</v>
      </c>
      <c r="W54" s="139">
        <v>105</v>
      </c>
    </row>
    <row r="55" spans="1:23">
      <c r="A55" s="235">
        <f>MAX($A$16:A54)+1</f>
        <v>24</v>
      </c>
      <c r="B55" s="140" t="s">
        <v>55</v>
      </c>
      <c r="C55" s="134" t="s">
        <v>41</v>
      </c>
      <c r="D55" s="142">
        <f t="shared" si="3"/>
        <v>280</v>
      </c>
      <c r="E55" s="320"/>
      <c r="F55" s="144">
        <f t="shared" si="4"/>
        <v>0</v>
      </c>
      <c r="G55" s="320"/>
      <c r="H55" s="144">
        <f t="shared" si="5"/>
        <v>0</v>
      </c>
      <c r="I55" s="134">
        <v>10</v>
      </c>
      <c r="J55" s="134">
        <v>20</v>
      </c>
      <c r="K55" s="139">
        <v>20</v>
      </c>
      <c r="L55" s="134">
        <v>20</v>
      </c>
      <c r="M55" s="139">
        <v>20</v>
      </c>
      <c r="N55" s="139">
        <v>12</v>
      </c>
      <c r="O55" s="139">
        <v>10</v>
      </c>
      <c r="P55" s="139">
        <v>20</v>
      </c>
      <c r="Q55" s="139">
        <v>20</v>
      </c>
      <c r="R55" s="139">
        <v>20</v>
      </c>
      <c r="S55" s="139">
        <v>20</v>
      </c>
      <c r="T55" s="139">
        <v>20</v>
      </c>
      <c r="U55" s="139">
        <v>25</v>
      </c>
      <c r="V55" s="139">
        <v>18</v>
      </c>
      <c r="W55" s="139">
        <v>25</v>
      </c>
    </row>
    <row r="56" spans="1:23">
      <c r="A56" s="235">
        <f>MAX($A$16:A55)+1</f>
        <v>25</v>
      </c>
      <c r="B56" s="140" t="s">
        <v>56</v>
      </c>
      <c r="C56" s="134" t="s">
        <v>41</v>
      </c>
      <c r="D56" s="142">
        <f t="shared" si="3"/>
        <v>1020</v>
      </c>
      <c r="E56" s="320"/>
      <c r="F56" s="144">
        <f t="shared" si="4"/>
        <v>0</v>
      </c>
      <c r="G56" s="320"/>
      <c r="H56" s="144">
        <f t="shared" si="5"/>
        <v>0</v>
      </c>
      <c r="I56" s="134">
        <v>50</v>
      </c>
      <c r="J56" s="134">
        <v>65</v>
      </c>
      <c r="K56" s="139">
        <v>65</v>
      </c>
      <c r="L56" s="134">
        <v>65</v>
      </c>
      <c r="M56" s="139">
        <v>65</v>
      </c>
      <c r="N56" s="139">
        <v>65</v>
      </c>
      <c r="O56" s="139">
        <v>65</v>
      </c>
      <c r="P56" s="139">
        <v>65</v>
      </c>
      <c r="Q56" s="139">
        <v>65</v>
      </c>
      <c r="R56" s="139">
        <v>65</v>
      </c>
      <c r="S56" s="139">
        <v>65</v>
      </c>
      <c r="T56" s="139">
        <v>65</v>
      </c>
      <c r="U56" s="139">
        <v>85</v>
      </c>
      <c r="V56" s="139">
        <v>85</v>
      </c>
      <c r="W56" s="139">
        <v>85</v>
      </c>
    </row>
    <row r="57" spans="1:23">
      <c r="A57" s="235">
        <f>MAX($A$16:A56)+1</f>
        <v>26</v>
      </c>
      <c r="B57" s="140" t="s">
        <v>61</v>
      </c>
      <c r="C57" s="134" t="s">
        <v>62</v>
      </c>
      <c r="D57" s="142">
        <f t="shared" si="3"/>
        <v>1.5000000000000002</v>
      </c>
      <c r="E57" s="320"/>
      <c r="F57" s="144">
        <f t="shared" si="4"/>
        <v>0</v>
      </c>
      <c r="G57" s="320"/>
      <c r="H57" s="144">
        <f t="shared" si="5"/>
        <v>0</v>
      </c>
      <c r="I57" s="134">
        <v>0.1</v>
      </c>
      <c r="J57" s="134">
        <v>0.1</v>
      </c>
      <c r="K57" s="139">
        <v>0.1</v>
      </c>
      <c r="L57" s="134">
        <v>0.1</v>
      </c>
      <c r="M57" s="139">
        <v>0.1</v>
      </c>
      <c r="N57" s="139">
        <v>0.1</v>
      </c>
      <c r="O57" s="139">
        <v>0.1</v>
      </c>
      <c r="P57" s="139">
        <v>0.1</v>
      </c>
      <c r="Q57" s="139">
        <v>0.1</v>
      </c>
      <c r="R57" s="139">
        <v>0.1</v>
      </c>
      <c r="S57" s="139">
        <v>0.1</v>
      </c>
      <c r="T57" s="139">
        <v>0.1</v>
      </c>
      <c r="U57" s="139">
        <v>0.1</v>
      </c>
      <c r="V57" s="139">
        <v>0.1</v>
      </c>
      <c r="W57" s="139">
        <v>0.1</v>
      </c>
    </row>
    <row r="58" spans="1:23" ht="22.5">
      <c r="A58" s="235">
        <f>MAX($A$16:A57)+1</f>
        <v>27</v>
      </c>
      <c r="B58" s="140" t="s">
        <v>246</v>
      </c>
      <c r="C58" s="134" t="s">
        <v>0</v>
      </c>
      <c r="D58" s="142">
        <f t="shared" si="3"/>
        <v>225</v>
      </c>
      <c r="E58" s="320"/>
      <c r="F58" s="144">
        <f t="shared" si="4"/>
        <v>0</v>
      </c>
      <c r="G58" s="320"/>
      <c r="H58" s="144">
        <f t="shared" si="5"/>
        <v>0</v>
      </c>
      <c r="I58" s="134">
        <v>15</v>
      </c>
      <c r="J58" s="134">
        <v>15</v>
      </c>
      <c r="K58" s="139">
        <v>15</v>
      </c>
      <c r="L58" s="134">
        <v>15</v>
      </c>
      <c r="M58" s="139">
        <v>15</v>
      </c>
      <c r="N58" s="139">
        <v>15</v>
      </c>
      <c r="O58" s="139">
        <v>15</v>
      </c>
      <c r="P58" s="139">
        <v>15</v>
      </c>
      <c r="Q58" s="139">
        <v>15</v>
      </c>
      <c r="R58" s="139">
        <v>15</v>
      </c>
      <c r="S58" s="139">
        <v>15</v>
      </c>
      <c r="T58" s="139">
        <v>15</v>
      </c>
      <c r="U58" s="139">
        <v>15</v>
      </c>
      <c r="V58" s="139">
        <v>15</v>
      </c>
      <c r="W58" s="139">
        <v>15</v>
      </c>
    </row>
    <row r="59" spans="1:23">
      <c r="A59" s="235">
        <f>MAX($A$16:A58)+1</f>
        <v>28</v>
      </c>
      <c r="B59" s="140" t="s">
        <v>66</v>
      </c>
      <c r="C59" s="134" t="s">
        <v>41</v>
      </c>
      <c r="D59" s="142">
        <f t="shared" si="3"/>
        <v>100</v>
      </c>
      <c r="E59" s="320"/>
      <c r="F59" s="144">
        <f t="shared" si="4"/>
        <v>0</v>
      </c>
      <c r="G59" s="320"/>
      <c r="H59" s="144">
        <f t="shared" si="5"/>
        <v>0</v>
      </c>
      <c r="I59" s="134">
        <v>5</v>
      </c>
      <c r="J59" s="134">
        <v>5</v>
      </c>
      <c r="K59" s="139">
        <v>5</v>
      </c>
      <c r="L59" s="134">
        <v>5</v>
      </c>
      <c r="M59" s="139">
        <v>5</v>
      </c>
      <c r="N59" s="139">
        <v>5</v>
      </c>
      <c r="O59" s="139">
        <v>5</v>
      </c>
      <c r="P59" s="139">
        <v>5</v>
      </c>
      <c r="Q59" s="139">
        <v>5</v>
      </c>
      <c r="R59" s="139">
        <v>5</v>
      </c>
      <c r="S59" s="139">
        <v>5</v>
      </c>
      <c r="T59" s="139">
        <v>5</v>
      </c>
      <c r="U59" s="139">
        <v>15</v>
      </c>
      <c r="V59" s="139">
        <v>10</v>
      </c>
      <c r="W59" s="139">
        <v>15</v>
      </c>
    </row>
    <row r="60" spans="1:23">
      <c r="A60" s="235">
        <f>MAX($A$16:A59)+1</f>
        <v>29</v>
      </c>
      <c r="B60" s="140" t="s">
        <v>69</v>
      </c>
      <c r="C60" s="134" t="s">
        <v>0</v>
      </c>
      <c r="D60" s="142">
        <f t="shared" si="3"/>
        <v>1800</v>
      </c>
      <c r="E60" s="320"/>
      <c r="F60" s="144">
        <f t="shared" si="4"/>
        <v>0</v>
      </c>
      <c r="G60" s="320"/>
      <c r="H60" s="144">
        <f t="shared" si="5"/>
        <v>0</v>
      </c>
      <c r="I60" s="134">
        <v>120</v>
      </c>
      <c r="J60" s="134">
        <v>120</v>
      </c>
      <c r="K60" s="139">
        <v>120</v>
      </c>
      <c r="L60" s="134">
        <v>120</v>
      </c>
      <c r="M60" s="139">
        <v>120</v>
      </c>
      <c r="N60" s="139">
        <v>120</v>
      </c>
      <c r="O60" s="139">
        <v>120</v>
      </c>
      <c r="P60" s="139">
        <v>120</v>
      </c>
      <c r="Q60" s="139">
        <v>120</v>
      </c>
      <c r="R60" s="139">
        <v>120</v>
      </c>
      <c r="S60" s="139">
        <v>120</v>
      </c>
      <c r="T60" s="139">
        <v>120</v>
      </c>
      <c r="U60" s="139">
        <v>120</v>
      </c>
      <c r="V60" s="139">
        <v>120</v>
      </c>
      <c r="W60" s="139">
        <v>120</v>
      </c>
    </row>
    <row r="61" spans="1:23" ht="22.5">
      <c r="A61" s="235">
        <f>MAX($A$16:A60)+1</f>
        <v>30</v>
      </c>
      <c r="B61" s="140" t="s">
        <v>98</v>
      </c>
      <c r="C61" s="134" t="s">
        <v>41</v>
      </c>
      <c r="D61" s="142">
        <f t="shared" si="3"/>
        <v>375</v>
      </c>
      <c r="E61" s="252"/>
      <c r="F61" s="144">
        <f t="shared" si="4"/>
        <v>0</v>
      </c>
      <c r="G61" s="320"/>
      <c r="H61" s="144">
        <f t="shared" si="5"/>
        <v>0</v>
      </c>
      <c r="I61" s="134">
        <v>25</v>
      </c>
      <c r="J61" s="134">
        <v>25</v>
      </c>
      <c r="K61" s="139">
        <v>25</v>
      </c>
      <c r="L61" s="134">
        <v>25</v>
      </c>
      <c r="M61" s="139">
        <v>25</v>
      </c>
      <c r="N61" s="139">
        <v>25</v>
      </c>
      <c r="O61" s="139">
        <v>25</v>
      </c>
      <c r="P61" s="139">
        <v>25</v>
      </c>
      <c r="Q61" s="139">
        <v>25</v>
      </c>
      <c r="R61" s="139">
        <v>25</v>
      </c>
      <c r="S61" s="139">
        <v>25</v>
      </c>
      <c r="T61" s="139">
        <v>25</v>
      </c>
      <c r="U61" s="139">
        <v>25</v>
      </c>
      <c r="V61" s="139">
        <v>25</v>
      </c>
      <c r="W61" s="139">
        <v>25</v>
      </c>
    </row>
    <row r="62" spans="1:23" ht="22.5">
      <c r="A62" s="235">
        <f>MAX($A$16:A61)+1</f>
        <v>31</v>
      </c>
      <c r="B62" s="140" t="s">
        <v>99</v>
      </c>
      <c r="C62" s="134" t="s">
        <v>41</v>
      </c>
      <c r="D62" s="142">
        <f t="shared" si="3"/>
        <v>375</v>
      </c>
      <c r="E62" s="252"/>
      <c r="F62" s="144">
        <f t="shared" si="4"/>
        <v>0</v>
      </c>
      <c r="G62" s="320"/>
      <c r="H62" s="144">
        <f t="shared" si="5"/>
        <v>0</v>
      </c>
      <c r="I62" s="134">
        <v>25</v>
      </c>
      <c r="J62" s="134">
        <v>25</v>
      </c>
      <c r="K62" s="139">
        <v>25</v>
      </c>
      <c r="L62" s="134">
        <v>25</v>
      </c>
      <c r="M62" s="139">
        <v>25</v>
      </c>
      <c r="N62" s="139">
        <v>25</v>
      </c>
      <c r="O62" s="139">
        <v>25</v>
      </c>
      <c r="P62" s="139">
        <v>25</v>
      </c>
      <c r="Q62" s="139">
        <v>25</v>
      </c>
      <c r="R62" s="139">
        <v>25</v>
      </c>
      <c r="S62" s="139">
        <v>25</v>
      </c>
      <c r="T62" s="139">
        <v>25</v>
      </c>
      <c r="U62" s="139">
        <v>25</v>
      </c>
      <c r="V62" s="139">
        <v>25</v>
      </c>
      <c r="W62" s="139">
        <v>25</v>
      </c>
    </row>
    <row r="63" spans="1:23" ht="22.5">
      <c r="A63" s="235">
        <f>MAX($A$16:A62)+1</f>
        <v>32</v>
      </c>
      <c r="B63" s="140" t="s">
        <v>97</v>
      </c>
      <c r="C63" s="134" t="s">
        <v>41</v>
      </c>
      <c r="D63" s="142">
        <f t="shared" si="3"/>
        <v>2175</v>
      </c>
      <c r="E63" s="252"/>
      <c r="F63" s="144">
        <f t="shared" si="4"/>
        <v>0</v>
      </c>
      <c r="G63" s="320"/>
      <c r="H63" s="144">
        <f t="shared" si="5"/>
        <v>0</v>
      </c>
      <c r="I63" s="134">
        <v>145</v>
      </c>
      <c r="J63" s="134">
        <v>145</v>
      </c>
      <c r="K63" s="139">
        <v>145</v>
      </c>
      <c r="L63" s="134">
        <v>145</v>
      </c>
      <c r="M63" s="139">
        <v>145</v>
      </c>
      <c r="N63" s="139">
        <v>145</v>
      </c>
      <c r="O63" s="139">
        <v>145</v>
      </c>
      <c r="P63" s="139">
        <v>145</v>
      </c>
      <c r="Q63" s="139">
        <v>145</v>
      </c>
      <c r="R63" s="139">
        <v>145</v>
      </c>
      <c r="S63" s="139">
        <v>145</v>
      </c>
      <c r="T63" s="139">
        <v>145</v>
      </c>
      <c r="U63" s="139">
        <v>145</v>
      </c>
      <c r="V63" s="139">
        <v>145</v>
      </c>
      <c r="W63" s="139">
        <v>145</v>
      </c>
    </row>
    <row r="64" spans="1:23" ht="22.5">
      <c r="A64" s="235">
        <f>MAX($A$16:A63)+1</f>
        <v>33</v>
      </c>
      <c r="B64" s="140" t="s">
        <v>71</v>
      </c>
      <c r="C64" s="134" t="s">
        <v>41</v>
      </c>
      <c r="D64" s="142">
        <f t="shared" si="3"/>
        <v>2175</v>
      </c>
      <c r="E64" s="252"/>
      <c r="F64" s="144">
        <f t="shared" si="4"/>
        <v>0</v>
      </c>
      <c r="G64" s="320"/>
      <c r="H64" s="144">
        <f t="shared" si="5"/>
        <v>0</v>
      </c>
      <c r="I64" s="134">
        <v>145</v>
      </c>
      <c r="J64" s="134">
        <v>145</v>
      </c>
      <c r="K64" s="139">
        <v>145</v>
      </c>
      <c r="L64" s="134">
        <v>145</v>
      </c>
      <c r="M64" s="139">
        <v>145</v>
      </c>
      <c r="N64" s="139">
        <v>145</v>
      </c>
      <c r="O64" s="139">
        <v>145</v>
      </c>
      <c r="P64" s="139">
        <v>145</v>
      </c>
      <c r="Q64" s="139">
        <v>145</v>
      </c>
      <c r="R64" s="139">
        <v>145</v>
      </c>
      <c r="S64" s="139">
        <v>145</v>
      </c>
      <c r="T64" s="139">
        <v>145</v>
      </c>
      <c r="U64" s="139">
        <v>145</v>
      </c>
      <c r="V64" s="139">
        <v>145</v>
      </c>
      <c r="W64" s="139">
        <v>145</v>
      </c>
    </row>
    <row r="65" spans="1:23" ht="22.5">
      <c r="A65" s="235">
        <f>MAX($A$16:A64)+1</f>
        <v>34</v>
      </c>
      <c r="B65" s="140" t="s">
        <v>96</v>
      </c>
      <c r="C65" s="134" t="s">
        <v>0</v>
      </c>
      <c r="D65" s="142">
        <f t="shared" si="3"/>
        <v>1271</v>
      </c>
      <c r="E65" s="252"/>
      <c r="F65" s="144">
        <f t="shared" si="4"/>
        <v>0</v>
      </c>
      <c r="G65" s="320"/>
      <c r="H65" s="144">
        <f t="shared" si="5"/>
        <v>0</v>
      </c>
      <c r="I65" s="134">
        <v>63</v>
      </c>
      <c r="J65" s="134">
        <v>94</v>
      </c>
      <c r="K65" s="139">
        <v>86</v>
      </c>
      <c r="L65" s="134">
        <v>94</v>
      </c>
      <c r="M65" s="139">
        <v>86</v>
      </c>
      <c r="N65" s="139">
        <v>62</v>
      </c>
      <c r="O65" s="139">
        <v>63</v>
      </c>
      <c r="P65" s="139">
        <v>86</v>
      </c>
      <c r="Q65" s="139">
        <v>87</v>
      </c>
      <c r="R65" s="139">
        <v>86</v>
      </c>
      <c r="S65" s="139">
        <v>94</v>
      </c>
      <c r="T65" s="139">
        <v>82</v>
      </c>
      <c r="U65" s="139">
        <v>102</v>
      </c>
      <c r="V65" s="139">
        <v>84</v>
      </c>
      <c r="W65" s="139">
        <v>102</v>
      </c>
    </row>
    <row r="66" spans="1:23">
      <c r="A66" s="235">
        <f>MAX($A$16:A65)+1</f>
        <v>35</v>
      </c>
      <c r="B66" s="140" t="s">
        <v>100</v>
      </c>
      <c r="C66" s="134" t="s">
        <v>0</v>
      </c>
      <c r="D66" s="142">
        <f t="shared" si="3"/>
        <v>48</v>
      </c>
      <c r="E66" s="252"/>
      <c r="F66" s="144">
        <f t="shared" si="4"/>
        <v>0</v>
      </c>
      <c r="G66" s="320"/>
      <c r="H66" s="144">
        <f t="shared" si="5"/>
        <v>0</v>
      </c>
      <c r="I66" s="134">
        <v>3</v>
      </c>
      <c r="J66" s="134">
        <v>3</v>
      </c>
      <c r="K66" s="139">
        <v>3</v>
      </c>
      <c r="L66" s="134">
        <v>3</v>
      </c>
      <c r="M66" s="139">
        <v>3</v>
      </c>
      <c r="N66" s="139">
        <v>3</v>
      </c>
      <c r="O66" s="139">
        <v>3</v>
      </c>
      <c r="P66" s="139">
        <v>3</v>
      </c>
      <c r="Q66" s="139">
        <v>3</v>
      </c>
      <c r="R66" s="139">
        <v>3</v>
      </c>
      <c r="S66" s="139">
        <v>3</v>
      </c>
      <c r="T66" s="139">
        <v>3</v>
      </c>
      <c r="U66" s="139">
        <v>4</v>
      </c>
      <c r="V66" s="139">
        <v>4</v>
      </c>
      <c r="W66" s="139">
        <v>4</v>
      </c>
    </row>
    <row r="67" spans="1:23">
      <c r="A67" s="235">
        <f>MAX($A$16:A66)+1</f>
        <v>36</v>
      </c>
      <c r="B67" s="140" t="s">
        <v>73</v>
      </c>
      <c r="C67" s="134" t="s">
        <v>0</v>
      </c>
      <c r="D67" s="142">
        <f t="shared" si="3"/>
        <v>66</v>
      </c>
      <c r="E67" s="252"/>
      <c r="F67" s="144">
        <f t="shared" si="4"/>
        <v>0</v>
      </c>
      <c r="G67" s="320"/>
      <c r="H67" s="144">
        <f t="shared" si="5"/>
        <v>0</v>
      </c>
      <c r="I67" s="134">
        <v>4</v>
      </c>
      <c r="J67" s="134">
        <v>4</v>
      </c>
      <c r="K67" s="139">
        <v>4</v>
      </c>
      <c r="L67" s="134">
        <v>4</v>
      </c>
      <c r="M67" s="139">
        <v>4</v>
      </c>
      <c r="N67" s="139">
        <v>4</v>
      </c>
      <c r="O67" s="139">
        <v>4</v>
      </c>
      <c r="P67" s="139">
        <v>4</v>
      </c>
      <c r="Q67" s="139">
        <v>4</v>
      </c>
      <c r="R67" s="139">
        <v>4</v>
      </c>
      <c r="S67" s="139">
        <v>4</v>
      </c>
      <c r="T67" s="139">
        <v>4</v>
      </c>
      <c r="U67" s="139">
        <v>6</v>
      </c>
      <c r="V67" s="139">
        <v>6</v>
      </c>
      <c r="W67" s="139">
        <v>6</v>
      </c>
    </row>
    <row r="68" spans="1:23">
      <c r="A68" s="235">
        <f>MAX($A$16:A67)+1</f>
        <v>37</v>
      </c>
      <c r="B68" s="140" t="s">
        <v>75</v>
      </c>
      <c r="C68" s="134" t="s">
        <v>0</v>
      </c>
      <c r="D68" s="142">
        <f t="shared" si="3"/>
        <v>246</v>
      </c>
      <c r="E68" s="252"/>
      <c r="F68" s="144">
        <f t="shared" si="4"/>
        <v>0</v>
      </c>
      <c r="G68" s="320"/>
      <c r="H68" s="144">
        <f t="shared" si="5"/>
        <v>0</v>
      </c>
      <c r="I68" s="134">
        <v>14</v>
      </c>
      <c r="J68" s="134">
        <v>17</v>
      </c>
      <c r="K68" s="139">
        <v>16</v>
      </c>
      <c r="L68" s="134">
        <v>17</v>
      </c>
      <c r="M68" s="139">
        <v>16</v>
      </c>
      <c r="N68" s="139">
        <v>14</v>
      </c>
      <c r="O68" s="139">
        <v>14</v>
      </c>
      <c r="P68" s="139">
        <v>16</v>
      </c>
      <c r="Q68" s="139">
        <v>17</v>
      </c>
      <c r="R68" s="139">
        <v>16</v>
      </c>
      <c r="S68" s="139">
        <v>17</v>
      </c>
      <c r="T68" s="139">
        <v>16</v>
      </c>
      <c r="U68" s="139">
        <v>19</v>
      </c>
      <c r="V68" s="139">
        <v>18</v>
      </c>
      <c r="W68" s="139">
        <v>19</v>
      </c>
    </row>
    <row r="69" spans="1:23">
      <c r="A69" s="235">
        <f>MAX($A$16:A68)+1</f>
        <v>38</v>
      </c>
      <c r="B69" s="140" t="s">
        <v>76</v>
      </c>
      <c r="C69" s="134" t="s">
        <v>0</v>
      </c>
      <c r="D69" s="142">
        <f t="shared" si="3"/>
        <v>15</v>
      </c>
      <c r="E69" s="252"/>
      <c r="F69" s="144">
        <f t="shared" si="4"/>
        <v>0</v>
      </c>
      <c r="G69" s="320"/>
      <c r="H69" s="144">
        <f t="shared" si="5"/>
        <v>0</v>
      </c>
      <c r="I69" s="134">
        <v>1</v>
      </c>
      <c r="J69" s="134">
        <v>1</v>
      </c>
      <c r="K69" s="139">
        <v>1</v>
      </c>
      <c r="L69" s="134">
        <v>1</v>
      </c>
      <c r="M69" s="139">
        <v>1</v>
      </c>
      <c r="N69" s="139">
        <v>1</v>
      </c>
      <c r="O69" s="139">
        <v>1</v>
      </c>
      <c r="P69" s="139">
        <v>1</v>
      </c>
      <c r="Q69" s="139">
        <v>1</v>
      </c>
      <c r="R69" s="139">
        <v>1</v>
      </c>
      <c r="S69" s="139">
        <v>1</v>
      </c>
      <c r="T69" s="139">
        <v>1</v>
      </c>
      <c r="U69" s="139">
        <v>1</v>
      </c>
      <c r="V69" s="139">
        <v>1</v>
      </c>
      <c r="W69" s="139">
        <v>1</v>
      </c>
    </row>
    <row r="70" spans="1:23">
      <c r="A70" s="235">
        <f>MAX($A$16:A69)+1</f>
        <v>39</v>
      </c>
      <c r="B70" s="140" t="s">
        <v>78</v>
      </c>
      <c r="C70" s="134" t="s">
        <v>0</v>
      </c>
      <c r="D70" s="142">
        <f t="shared" si="3"/>
        <v>15</v>
      </c>
      <c r="E70" s="252"/>
      <c r="F70" s="144">
        <f t="shared" si="4"/>
        <v>0</v>
      </c>
      <c r="G70" s="320"/>
      <c r="H70" s="144">
        <f t="shared" si="5"/>
        <v>0</v>
      </c>
      <c r="I70" s="134">
        <v>1</v>
      </c>
      <c r="J70" s="134">
        <v>1</v>
      </c>
      <c r="K70" s="139">
        <v>1</v>
      </c>
      <c r="L70" s="134">
        <v>1</v>
      </c>
      <c r="M70" s="139">
        <v>1</v>
      </c>
      <c r="N70" s="139">
        <v>1</v>
      </c>
      <c r="O70" s="139">
        <v>1</v>
      </c>
      <c r="P70" s="139">
        <v>1</v>
      </c>
      <c r="Q70" s="139">
        <v>1</v>
      </c>
      <c r="R70" s="139">
        <v>1</v>
      </c>
      <c r="S70" s="139">
        <v>1</v>
      </c>
      <c r="T70" s="139">
        <v>1</v>
      </c>
      <c r="U70" s="139">
        <v>1</v>
      </c>
      <c r="V70" s="139">
        <v>1</v>
      </c>
      <c r="W70" s="139">
        <v>1</v>
      </c>
    </row>
    <row r="71" spans="1:23">
      <c r="A71" s="235">
        <f>MAX($A$16:A70)+1</f>
        <v>40</v>
      </c>
      <c r="B71" s="140" t="s">
        <v>79</v>
      </c>
      <c r="C71" s="134" t="s">
        <v>0</v>
      </c>
      <c r="D71" s="142">
        <f t="shared" si="3"/>
        <v>15</v>
      </c>
      <c r="E71" s="252"/>
      <c r="F71" s="144">
        <f t="shared" si="4"/>
        <v>0</v>
      </c>
      <c r="G71" s="320"/>
      <c r="H71" s="144">
        <f t="shared" si="5"/>
        <v>0</v>
      </c>
      <c r="I71" s="134">
        <v>1</v>
      </c>
      <c r="J71" s="134">
        <v>1</v>
      </c>
      <c r="K71" s="139">
        <v>1</v>
      </c>
      <c r="L71" s="134">
        <v>1</v>
      </c>
      <c r="M71" s="139">
        <v>1</v>
      </c>
      <c r="N71" s="139">
        <v>1</v>
      </c>
      <c r="O71" s="139">
        <v>1</v>
      </c>
      <c r="P71" s="139">
        <v>1</v>
      </c>
      <c r="Q71" s="139">
        <v>1</v>
      </c>
      <c r="R71" s="139">
        <v>1</v>
      </c>
      <c r="S71" s="139">
        <v>1</v>
      </c>
      <c r="T71" s="139">
        <v>1</v>
      </c>
      <c r="U71" s="139">
        <v>1</v>
      </c>
      <c r="V71" s="139">
        <v>1</v>
      </c>
      <c r="W71" s="139">
        <v>1</v>
      </c>
    </row>
    <row r="72" spans="1:23">
      <c r="A72" s="129"/>
      <c r="B72" s="145" t="s">
        <v>29</v>
      </c>
      <c r="C72" s="146"/>
      <c r="D72" s="147"/>
      <c r="E72" s="309"/>
      <c r="F72" s="148">
        <f>SUM(F25:F71)</f>
        <v>0</v>
      </c>
      <c r="G72" s="311"/>
      <c r="H72" s="148">
        <f>SUM(H25:H71)</f>
        <v>0</v>
      </c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3">
      <c r="A73" s="235">
        <f>MAX($A$16:A72)+1</f>
        <v>41</v>
      </c>
      <c r="B73" s="140" t="s">
        <v>113</v>
      </c>
      <c r="C73" s="134" t="s">
        <v>30</v>
      </c>
      <c r="D73" s="134">
        <v>3</v>
      </c>
      <c r="E73" s="252"/>
      <c r="F73" s="144">
        <f>D73*E73</f>
        <v>0</v>
      </c>
      <c r="G73" s="252"/>
      <c r="H73" s="144">
        <f>D73*G73</f>
        <v>0</v>
      </c>
      <c r="I73" s="134">
        <v>3</v>
      </c>
      <c r="J73" s="134">
        <v>3</v>
      </c>
      <c r="K73" s="134">
        <v>3</v>
      </c>
      <c r="L73" s="134">
        <v>3</v>
      </c>
      <c r="M73" s="134">
        <v>3</v>
      </c>
      <c r="N73" s="134">
        <v>3</v>
      </c>
      <c r="O73" s="134">
        <v>3</v>
      </c>
      <c r="P73" s="134">
        <v>3</v>
      </c>
      <c r="Q73" s="134">
        <v>3</v>
      </c>
      <c r="R73" s="134">
        <v>3</v>
      </c>
      <c r="S73" s="134">
        <v>3</v>
      </c>
      <c r="T73" s="134">
        <v>3</v>
      </c>
      <c r="U73" s="134">
        <v>3</v>
      </c>
      <c r="V73" s="134">
        <v>3</v>
      </c>
      <c r="W73" s="134">
        <v>3</v>
      </c>
    </row>
    <row r="74" spans="1:23">
      <c r="A74" s="235">
        <f>MAX($A$16:A73)+1</f>
        <v>42</v>
      </c>
      <c r="B74" s="140" t="s">
        <v>114</v>
      </c>
      <c r="C74" s="134" t="s">
        <v>30</v>
      </c>
      <c r="D74" s="134">
        <v>2.5</v>
      </c>
      <c r="E74" s="252"/>
      <c r="F74" s="144">
        <f>D74*E74</f>
        <v>0</v>
      </c>
      <c r="G74" s="252"/>
      <c r="H74" s="144">
        <f>D74*G74</f>
        <v>0</v>
      </c>
      <c r="I74" s="134">
        <v>2.5</v>
      </c>
      <c r="J74" s="134">
        <v>2.5</v>
      </c>
      <c r="K74" s="134">
        <v>2.5</v>
      </c>
      <c r="L74" s="134">
        <v>2.5</v>
      </c>
      <c r="M74" s="134">
        <v>2.5</v>
      </c>
      <c r="N74" s="134">
        <v>2.5</v>
      </c>
      <c r="O74" s="134">
        <v>2.5</v>
      </c>
      <c r="P74" s="134">
        <v>2.5</v>
      </c>
      <c r="Q74" s="134">
        <v>2.5</v>
      </c>
      <c r="R74" s="134">
        <v>2.5</v>
      </c>
      <c r="S74" s="134">
        <v>2.5</v>
      </c>
      <c r="T74" s="134">
        <v>2.5</v>
      </c>
      <c r="U74" s="134">
        <v>2.5</v>
      </c>
      <c r="V74" s="134">
        <v>2.5</v>
      </c>
      <c r="W74" s="134">
        <v>2.5</v>
      </c>
    </row>
    <row r="75" spans="1:23">
      <c r="A75" s="235">
        <f>MAX($A$16:A74)+1</f>
        <v>43</v>
      </c>
      <c r="B75" s="140" t="s">
        <v>115</v>
      </c>
      <c r="C75" s="134" t="s">
        <v>30</v>
      </c>
      <c r="D75" s="134">
        <v>2</v>
      </c>
      <c r="E75" s="252"/>
      <c r="F75" s="144">
        <f>D75*E75</f>
        <v>0</v>
      </c>
      <c r="G75" s="252"/>
      <c r="H75" s="144">
        <f>D75*G75</f>
        <v>0</v>
      </c>
      <c r="I75" s="134">
        <v>2</v>
      </c>
      <c r="J75" s="134">
        <v>2</v>
      </c>
      <c r="K75" s="134">
        <v>2</v>
      </c>
      <c r="L75" s="134">
        <v>2</v>
      </c>
      <c r="M75" s="134">
        <v>2</v>
      </c>
      <c r="N75" s="134">
        <v>2</v>
      </c>
      <c r="O75" s="134">
        <v>2</v>
      </c>
      <c r="P75" s="134">
        <v>2</v>
      </c>
      <c r="Q75" s="134">
        <v>2</v>
      </c>
      <c r="R75" s="134">
        <v>2</v>
      </c>
      <c r="S75" s="134">
        <v>2</v>
      </c>
      <c r="T75" s="134">
        <v>2</v>
      </c>
      <c r="U75" s="134">
        <v>2</v>
      </c>
      <c r="V75" s="134">
        <v>2</v>
      </c>
      <c r="W75" s="134">
        <v>2</v>
      </c>
    </row>
    <row r="76" spans="1:23">
      <c r="A76" s="235">
        <f>MAX($A$16:A75)+1</f>
        <v>44</v>
      </c>
      <c r="B76" s="140" t="s">
        <v>133</v>
      </c>
      <c r="C76" s="134" t="s">
        <v>0</v>
      </c>
      <c r="D76" s="142">
        <f>SUM(I76:W76)</f>
        <v>15</v>
      </c>
      <c r="E76" s="252"/>
      <c r="F76" s="144">
        <f>D76*E76</f>
        <v>0</v>
      </c>
      <c r="G76" s="254"/>
      <c r="H76" s="144">
        <f>D76*G76</f>
        <v>0</v>
      </c>
      <c r="I76" s="139">
        <v>1</v>
      </c>
      <c r="J76" s="139">
        <v>1</v>
      </c>
      <c r="K76" s="139">
        <v>1</v>
      </c>
      <c r="L76" s="139">
        <v>1</v>
      </c>
      <c r="M76" s="139">
        <v>1</v>
      </c>
      <c r="N76" s="139">
        <v>1</v>
      </c>
      <c r="O76" s="139">
        <v>1</v>
      </c>
      <c r="P76" s="139">
        <v>1</v>
      </c>
      <c r="Q76" s="139">
        <v>1</v>
      </c>
      <c r="R76" s="139">
        <v>1</v>
      </c>
      <c r="S76" s="139">
        <v>1</v>
      </c>
      <c r="T76" s="139">
        <v>1</v>
      </c>
      <c r="U76" s="139">
        <v>1</v>
      </c>
      <c r="V76" s="139">
        <v>1</v>
      </c>
      <c r="W76" s="139">
        <v>1</v>
      </c>
    </row>
    <row r="77" spans="1:23">
      <c r="A77" s="129"/>
      <c r="B77" s="145" t="s">
        <v>31</v>
      </c>
      <c r="C77" s="146"/>
      <c r="D77" s="146"/>
      <c r="E77" s="285"/>
      <c r="F77" s="148">
        <f>SUM(F72:F76)</f>
        <v>0</v>
      </c>
      <c r="G77" s="311"/>
      <c r="H77" s="148">
        <f>SUM(H72:H76)</f>
        <v>0</v>
      </c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</row>
    <row r="78" spans="1:23">
      <c r="A78" s="129"/>
      <c r="B78" s="145"/>
      <c r="C78" s="146"/>
      <c r="D78" s="146"/>
      <c r="E78" s="285"/>
      <c r="F78" s="148"/>
      <c r="G78" s="311"/>
      <c r="H78" s="148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</row>
    <row r="79" spans="1:23">
      <c r="A79" s="129"/>
      <c r="B79" s="129"/>
      <c r="C79" s="129"/>
      <c r="D79" s="129"/>
      <c r="E79" s="237"/>
      <c r="F79" s="129"/>
      <c r="G79" s="237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</row>
    <row r="80" spans="1:23">
      <c r="A80" s="126"/>
      <c r="B80" s="125" t="s">
        <v>227</v>
      </c>
      <c r="C80" s="125"/>
      <c r="D80" s="126"/>
      <c r="E80" s="250"/>
      <c r="F80" s="127">
        <f>F99</f>
        <v>0</v>
      </c>
      <c r="G80" s="294"/>
      <c r="H80" s="14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1:23">
      <c r="A81" s="129"/>
      <c r="B81" s="129"/>
      <c r="C81" s="129"/>
      <c r="D81" s="129"/>
      <c r="E81" s="237"/>
      <c r="F81" s="129"/>
      <c r="G81" s="237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</row>
    <row r="82" spans="1:23">
      <c r="A82" s="235">
        <f>MAX($A$16:A81)+1</f>
        <v>45</v>
      </c>
      <c r="B82" s="140" t="s">
        <v>116</v>
      </c>
      <c r="C82" s="134" t="s">
        <v>0</v>
      </c>
      <c r="D82" s="142">
        <f t="shared" ref="D82:D93" si="6">SUM(I82:W82)</f>
        <v>15</v>
      </c>
      <c r="E82" s="320"/>
      <c r="F82" s="144">
        <f t="shared" ref="F82:F93" si="7">D82*E82</f>
        <v>0</v>
      </c>
      <c r="G82" s="252"/>
      <c r="H82" s="143"/>
      <c r="I82" s="134">
        <v>1</v>
      </c>
      <c r="J82" s="138">
        <v>1</v>
      </c>
      <c r="K82" s="138">
        <v>1</v>
      </c>
      <c r="L82" s="138">
        <v>1</v>
      </c>
      <c r="M82" s="138">
        <v>1</v>
      </c>
      <c r="N82" s="134">
        <v>1</v>
      </c>
      <c r="O82" s="138">
        <v>1</v>
      </c>
      <c r="P82" s="138">
        <v>1</v>
      </c>
      <c r="Q82" s="138">
        <v>1</v>
      </c>
      <c r="R82" s="138">
        <v>1</v>
      </c>
      <c r="S82" s="138">
        <v>1</v>
      </c>
      <c r="T82" s="138">
        <v>1</v>
      </c>
      <c r="U82" s="138">
        <v>1</v>
      </c>
      <c r="V82" s="138">
        <v>1</v>
      </c>
      <c r="W82" s="138">
        <v>1</v>
      </c>
    </row>
    <row r="83" spans="1:23">
      <c r="A83" s="235">
        <f>MAX($A$16:A82)+1</f>
        <v>46</v>
      </c>
      <c r="B83" s="140" t="s">
        <v>117</v>
      </c>
      <c r="C83" s="134" t="s">
        <v>0</v>
      </c>
      <c r="D83" s="142">
        <f t="shared" si="6"/>
        <v>15</v>
      </c>
      <c r="E83" s="320"/>
      <c r="F83" s="144">
        <f t="shared" si="7"/>
        <v>0</v>
      </c>
      <c r="G83" s="252"/>
      <c r="H83" s="143"/>
      <c r="I83" s="134">
        <v>1</v>
      </c>
      <c r="J83" s="138">
        <v>1</v>
      </c>
      <c r="K83" s="138">
        <v>1</v>
      </c>
      <c r="L83" s="138">
        <v>1</v>
      </c>
      <c r="M83" s="138">
        <v>1</v>
      </c>
      <c r="N83" s="134">
        <v>1</v>
      </c>
      <c r="O83" s="138">
        <v>1</v>
      </c>
      <c r="P83" s="138">
        <v>1</v>
      </c>
      <c r="Q83" s="138">
        <v>1</v>
      </c>
      <c r="R83" s="138">
        <v>1</v>
      </c>
      <c r="S83" s="138">
        <v>1</v>
      </c>
      <c r="T83" s="138">
        <v>1</v>
      </c>
      <c r="U83" s="138">
        <v>1</v>
      </c>
      <c r="V83" s="138">
        <v>1</v>
      </c>
      <c r="W83" s="138">
        <v>1</v>
      </c>
    </row>
    <row r="84" spans="1:23">
      <c r="A84" s="235">
        <f>MAX($A$16:A83)+1</f>
        <v>47</v>
      </c>
      <c r="B84" s="140" t="s">
        <v>118</v>
      </c>
      <c r="C84" s="134" t="s">
        <v>0</v>
      </c>
      <c r="D84" s="142">
        <f t="shared" si="6"/>
        <v>15</v>
      </c>
      <c r="E84" s="320"/>
      <c r="F84" s="144">
        <f t="shared" si="7"/>
        <v>0</v>
      </c>
      <c r="G84" s="252"/>
      <c r="H84" s="143"/>
      <c r="I84" s="134">
        <v>1</v>
      </c>
      <c r="J84" s="138">
        <v>1</v>
      </c>
      <c r="K84" s="138">
        <v>1</v>
      </c>
      <c r="L84" s="138">
        <v>1</v>
      </c>
      <c r="M84" s="138">
        <v>1</v>
      </c>
      <c r="N84" s="134">
        <v>1</v>
      </c>
      <c r="O84" s="138">
        <v>1</v>
      </c>
      <c r="P84" s="138">
        <v>1</v>
      </c>
      <c r="Q84" s="138">
        <v>1</v>
      </c>
      <c r="R84" s="138">
        <v>1</v>
      </c>
      <c r="S84" s="138">
        <v>1</v>
      </c>
      <c r="T84" s="138">
        <v>1</v>
      </c>
      <c r="U84" s="138">
        <v>1</v>
      </c>
      <c r="V84" s="138">
        <v>1</v>
      </c>
      <c r="W84" s="138">
        <v>1</v>
      </c>
    </row>
    <row r="85" spans="1:23">
      <c r="A85" s="235">
        <f>MAX($A$16:A84)+1</f>
        <v>48</v>
      </c>
      <c r="B85" s="140" t="s">
        <v>119</v>
      </c>
      <c r="C85" s="134" t="s">
        <v>0</v>
      </c>
      <c r="D85" s="142">
        <f t="shared" si="6"/>
        <v>44</v>
      </c>
      <c r="E85" s="320"/>
      <c r="F85" s="144">
        <f t="shared" si="7"/>
        <v>0</v>
      </c>
      <c r="G85" s="252"/>
      <c r="H85" s="143"/>
      <c r="I85" s="134">
        <v>2</v>
      </c>
      <c r="J85" s="138">
        <v>3</v>
      </c>
      <c r="K85" s="138">
        <v>3</v>
      </c>
      <c r="L85" s="138">
        <v>3</v>
      </c>
      <c r="M85" s="138">
        <v>3</v>
      </c>
      <c r="N85" s="134">
        <v>2</v>
      </c>
      <c r="O85" s="138">
        <v>3</v>
      </c>
      <c r="P85" s="138">
        <v>3</v>
      </c>
      <c r="Q85" s="138">
        <v>3</v>
      </c>
      <c r="R85" s="138">
        <v>3</v>
      </c>
      <c r="S85" s="138">
        <v>3</v>
      </c>
      <c r="T85" s="138">
        <v>3</v>
      </c>
      <c r="U85" s="138">
        <v>3</v>
      </c>
      <c r="V85" s="138">
        <v>4</v>
      </c>
      <c r="W85" s="138">
        <v>3</v>
      </c>
    </row>
    <row r="86" spans="1:23">
      <c r="A86" s="235">
        <f>MAX($A$16:A85)+1</f>
        <v>49</v>
      </c>
      <c r="B86" s="140" t="s">
        <v>120</v>
      </c>
      <c r="C86" s="134" t="s">
        <v>0</v>
      </c>
      <c r="D86" s="142">
        <f t="shared" si="6"/>
        <v>31</v>
      </c>
      <c r="E86" s="320"/>
      <c r="F86" s="144">
        <f t="shared" si="7"/>
        <v>0</v>
      </c>
      <c r="G86" s="252"/>
      <c r="H86" s="143"/>
      <c r="I86" s="134">
        <v>2</v>
      </c>
      <c r="J86" s="138">
        <v>2</v>
      </c>
      <c r="K86" s="138">
        <v>2</v>
      </c>
      <c r="L86" s="138">
        <v>2</v>
      </c>
      <c r="M86" s="138">
        <v>2</v>
      </c>
      <c r="N86" s="134">
        <v>2</v>
      </c>
      <c r="O86" s="138">
        <v>1</v>
      </c>
      <c r="P86" s="138">
        <v>2</v>
      </c>
      <c r="Q86" s="138">
        <v>2</v>
      </c>
      <c r="R86" s="138">
        <v>2</v>
      </c>
      <c r="S86" s="138">
        <v>2</v>
      </c>
      <c r="T86" s="138">
        <v>2</v>
      </c>
      <c r="U86" s="138">
        <v>3</v>
      </c>
      <c r="V86" s="138">
        <v>2</v>
      </c>
      <c r="W86" s="138">
        <v>3</v>
      </c>
    </row>
    <row r="87" spans="1:23">
      <c r="A87" s="235">
        <f>MAX($A$16:A86)+1</f>
        <v>50</v>
      </c>
      <c r="B87" s="140" t="s">
        <v>121</v>
      </c>
      <c r="C87" s="134" t="s">
        <v>0</v>
      </c>
      <c r="D87" s="142">
        <f t="shared" si="6"/>
        <v>168</v>
      </c>
      <c r="E87" s="320"/>
      <c r="F87" s="144">
        <f t="shared" si="7"/>
        <v>0</v>
      </c>
      <c r="G87" s="252"/>
      <c r="H87" s="143"/>
      <c r="I87" s="134">
        <v>10</v>
      </c>
      <c r="J87" s="138">
        <v>12</v>
      </c>
      <c r="K87" s="138">
        <v>11</v>
      </c>
      <c r="L87" s="138">
        <v>12</v>
      </c>
      <c r="M87" s="138">
        <v>11</v>
      </c>
      <c r="N87" s="134">
        <v>10</v>
      </c>
      <c r="O87" s="138">
        <v>10</v>
      </c>
      <c r="P87" s="138">
        <v>11</v>
      </c>
      <c r="Q87" s="138">
        <v>12</v>
      </c>
      <c r="R87" s="138">
        <v>11</v>
      </c>
      <c r="S87" s="138">
        <v>12</v>
      </c>
      <c r="T87" s="138">
        <v>11</v>
      </c>
      <c r="U87" s="138">
        <v>12</v>
      </c>
      <c r="V87" s="138">
        <v>11</v>
      </c>
      <c r="W87" s="138">
        <v>12</v>
      </c>
    </row>
    <row r="88" spans="1:23">
      <c r="A88" s="235">
        <f>MAX($A$16:A87)+1</f>
        <v>51</v>
      </c>
      <c r="B88" s="150" t="s">
        <v>140</v>
      </c>
      <c r="C88" s="134" t="s">
        <v>0</v>
      </c>
      <c r="D88" s="142">
        <f t="shared" si="6"/>
        <v>3</v>
      </c>
      <c r="E88" s="320"/>
      <c r="F88" s="144">
        <f t="shared" si="7"/>
        <v>0</v>
      </c>
      <c r="G88" s="252"/>
      <c r="H88" s="143"/>
      <c r="I88" s="134">
        <v>0</v>
      </c>
      <c r="J88" s="134"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4">
        <v>0</v>
      </c>
      <c r="Q88" s="134">
        <v>0</v>
      </c>
      <c r="R88" s="134">
        <v>0</v>
      </c>
      <c r="S88" s="134">
        <v>0</v>
      </c>
      <c r="T88" s="134">
        <v>0</v>
      </c>
      <c r="U88" s="138">
        <v>1</v>
      </c>
      <c r="V88" s="138">
        <v>1</v>
      </c>
      <c r="W88" s="138">
        <v>1</v>
      </c>
    </row>
    <row r="89" spans="1:23">
      <c r="A89" s="235">
        <f>MAX($A$16:A88)+1</f>
        <v>52</v>
      </c>
      <c r="B89" s="140" t="s">
        <v>122</v>
      </c>
      <c r="C89" s="134" t="s">
        <v>0</v>
      </c>
      <c r="D89" s="142">
        <f t="shared" si="6"/>
        <v>15</v>
      </c>
      <c r="E89" s="320"/>
      <c r="F89" s="144">
        <f t="shared" si="7"/>
        <v>0</v>
      </c>
      <c r="G89" s="252"/>
      <c r="H89" s="143"/>
      <c r="I89" s="134">
        <v>1</v>
      </c>
      <c r="J89" s="138">
        <v>1</v>
      </c>
      <c r="K89" s="138">
        <v>1</v>
      </c>
      <c r="L89" s="138">
        <v>1</v>
      </c>
      <c r="M89" s="138">
        <v>1</v>
      </c>
      <c r="N89" s="134">
        <v>1</v>
      </c>
      <c r="O89" s="138">
        <v>1</v>
      </c>
      <c r="P89" s="138">
        <v>1</v>
      </c>
      <c r="Q89" s="138">
        <v>1</v>
      </c>
      <c r="R89" s="138">
        <v>1</v>
      </c>
      <c r="S89" s="138">
        <v>1</v>
      </c>
      <c r="T89" s="138">
        <v>1</v>
      </c>
      <c r="U89" s="138">
        <v>1</v>
      </c>
      <c r="V89" s="138">
        <v>1</v>
      </c>
      <c r="W89" s="138">
        <v>1</v>
      </c>
    </row>
    <row r="90" spans="1:23">
      <c r="A90" s="235">
        <f>MAX($A$16:A89)+1</f>
        <v>53</v>
      </c>
      <c r="B90" s="140" t="s">
        <v>123</v>
      </c>
      <c r="C90" s="134" t="s">
        <v>0</v>
      </c>
      <c r="D90" s="142">
        <f t="shared" si="6"/>
        <v>15</v>
      </c>
      <c r="E90" s="320"/>
      <c r="F90" s="144">
        <f t="shared" si="7"/>
        <v>0</v>
      </c>
      <c r="G90" s="252"/>
      <c r="H90" s="143"/>
      <c r="I90" s="134">
        <v>1</v>
      </c>
      <c r="J90" s="138">
        <v>1</v>
      </c>
      <c r="K90" s="138">
        <v>1</v>
      </c>
      <c r="L90" s="138">
        <v>1</v>
      </c>
      <c r="M90" s="138">
        <v>1</v>
      </c>
      <c r="N90" s="134">
        <v>1</v>
      </c>
      <c r="O90" s="138">
        <v>1</v>
      </c>
      <c r="P90" s="138">
        <v>1</v>
      </c>
      <c r="Q90" s="138">
        <v>1</v>
      </c>
      <c r="R90" s="138">
        <v>1</v>
      </c>
      <c r="S90" s="138">
        <v>1</v>
      </c>
      <c r="T90" s="138">
        <v>1</v>
      </c>
      <c r="U90" s="138">
        <v>1</v>
      </c>
      <c r="V90" s="138">
        <v>1</v>
      </c>
      <c r="W90" s="138">
        <v>1</v>
      </c>
    </row>
    <row r="91" spans="1:23">
      <c r="A91" s="235">
        <f>MAX($A$16:A90)+1</f>
        <v>54</v>
      </c>
      <c r="B91" s="140" t="s">
        <v>124</v>
      </c>
      <c r="C91" s="134" t="s">
        <v>0</v>
      </c>
      <c r="D91" s="142">
        <f t="shared" si="6"/>
        <v>11.25</v>
      </c>
      <c r="E91" s="320"/>
      <c r="F91" s="144">
        <f t="shared" si="7"/>
        <v>0</v>
      </c>
      <c r="G91" s="252"/>
      <c r="H91" s="143"/>
      <c r="I91" s="134">
        <v>0.75</v>
      </c>
      <c r="J91" s="138">
        <v>0.75</v>
      </c>
      <c r="K91" s="138">
        <v>0.75</v>
      </c>
      <c r="L91" s="138">
        <v>0.75</v>
      </c>
      <c r="M91" s="138">
        <v>0.75</v>
      </c>
      <c r="N91" s="134">
        <v>0.75</v>
      </c>
      <c r="O91" s="138">
        <v>0.75</v>
      </c>
      <c r="P91" s="138">
        <v>0.75</v>
      </c>
      <c r="Q91" s="138">
        <v>0.75</v>
      </c>
      <c r="R91" s="138">
        <v>0.75</v>
      </c>
      <c r="S91" s="138">
        <v>0.75</v>
      </c>
      <c r="T91" s="138">
        <v>0.75</v>
      </c>
      <c r="U91" s="138">
        <v>0.75</v>
      </c>
      <c r="V91" s="138">
        <v>0.75</v>
      </c>
      <c r="W91" s="138">
        <v>0.75</v>
      </c>
    </row>
    <row r="92" spans="1:23">
      <c r="A92" s="235">
        <f>MAX($A$16:A91)+1</f>
        <v>55</v>
      </c>
      <c r="B92" s="140" t="s">
        <v>125</v>
      </c>
      <c r="C92" s="134" t="s">
        <v>0</v>
      </c>
      <c r="D92" s="142">
        <f t="shared" si="6"/>
        <v>15</v>
      </c>
      <c r="E92" s="320"/>
      <c r="F92" s="144">
        <f t="shared" si="7"/>
        <v>0</v>
      </c>
      <c r="G92" s="252"/>
      <c r="H92" s="143"/>
      <c r="I92" s="134">
        <v>1</v>
      </c>
      <c r="J92" s="138">
        <v>1</v>
      </c>
      <c r="K92" s="138">
        <v>1</v>
      </c>
      <c r="L92" s="138">
        <v>1</v>
      </c>
      <c r="M92" s="138">
        <v>1</v>
      </c>
      <c r="N92" s="134">
        <v>1</v>
      </c>
      <c r="O92" s="138">
        <v>1</v>
      </c>
      <c r="P92" s="138">
        <v>1</v>
      </c>
      <c r="Q92" s="138">
        <v>1</v>
      </c>
      <c r="R92" s="138">
        <v>1</v>
      </c>
      <c r="S92" s="138">
        <v>1</v>
      </c>
      <c r="T92" s="138">
        <v>1</v>
      </c>
      <c r="U92" s="138">
        <v>1</v>
      </c>
      <c r="V92" s="138">
        <v>1</v>
      </c>
      <c r="W92" s="138">
        <v>1</v>
      </c>
    </row>
    <row r="93" spans="1:23">
      <c r="A93" s="235">
        <f>MAX($A$16:A92)+1</f>
        <v>56</v>
      </c>
      <c r="B93" s="140" t="s">
        <v>126</v>
      </c>
      <c r="C93" s="134" t="s">
        <v>0</v>
      </c>
      <c r="D93" s="142">
        <f t="shared" si="6"/>
        <v>675</v>
      </c>
      <c r="E93" s="320"/>
      <c r="F93" s="144">
        <f t="shared" si="7"/>
        <v>0</v>
      </c>
      <c r="G93" s="252"/>
      <c r="H93" s="143"/>
      <c r="I93" s="134">
        <v>45</v>
      </c>
      <c r="J93" s="138">
        <v>45</v>
      </c>
      <c r="K93" s="138">
        <v>45</v>
      </c>
      <c r="L93" s="138">
        <v>45</v>
      </c>
      <c r="M93" s="138">
        <v>45</v>
      </c>
      <c r="N93" s="134">
        <v>45</v>
      </c>
      <c r="O93" s="138">
        <v>45</v>
      </c>
      <c r="P93" s="138">
        <v>45</v>
      </c>
      <c r="Q93" s="138">
        <v>45</v>
      </c>
      <c r="R93" s="138">
        <v>45</v>
      </c>
      <c r="S93" s="138">
        <v>45</v>
      </c>
      <c r="T93" s="138">
        <v>45</v>
      </c>
      <c r="U93" s="138">
        <v>45</v>
      </c>
      <c r="V93" s="138">
        <v>45</v>
      </c>
      <c r="W93" s="138">
        <v>45</v>
      </c>
    </row>
    <row r="94" spans="1:23">
      <c r="A94" s="139"/>
      <c r="B94" s="145" t="s">
        <v>127</v>
      </c>
      <c r="C94" s="146"/>
      <c r="D94" s="151"/>
      <c r="E94" s="284"/>
      <c r="F94" s="148">
        <f>SUM(F82:F93)</f>
        <v>0</v>
      </c>
      <c r="G94" s="311"/>
      <c r="H94" s="153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</row>
    <row r="95" spans="1:23">
      <c r="A95" s="235">
        <f>MAX($A$16:A94)+1</f>
        <v>57</v>
      </c>
      <c r="B95" s="140" t="s">
        <v>128</v>
      </c>
      <c r="C95" s="134" t="s">
        <v>30</v>
      </c>
      <c r="D95" s="134">
        <v>10</v>
      </c>
      <c r="E95" s="252"/>
      <c r="F95" s="144">
        <f>D95*E95</f>
        <v>0</v>
      </c>
      <c r="G95" s="252"/>
      <c r="H95" s="143"/>
      <c r="I95" s="134">
        <v>10</v>
      </c>
      <c r="J95" s="134">
        <v>10</v>
      </c>
      <c r="K95" s="134">
        <v>10</v>
      </c>
      <c r="L95" s="134">
        <v>10</v>
      </c>
      <c r="M95" s="134">
        <v>10</v>
      </c>
      <c r="N95" s="134">
        <v>10</v>
      </c>
      <c r="O95" s="134">
        <v>10</v>
      </c>
      <c r="P95" s="134">
        <v>10</v>
      </c>
      <c r="Q95" s="134">
        <v>10</v>
      </c>
      <c r="R95" s="134">
        <v>10</v>
      </c>
      <c r="S95" s="134">
        <v>10</v>
      </c>
      <c r="T95" s="134">
        <v>10</v>
      </c>
      <c r="U95" s="134">
        <v>10</v>
      </c>
      <c r="V95" s="134">
        <v>10</v>
      </c>
      <c r="W95" s="134">
        <v>10</v>
      </c>
    </row>
    <row r="96" spans="1:23">
      <c r="A96" s="235">
        <f>MAX($A$16:A95)+1</f>
        <v>58</v>
      </c>
      <c r="B96" s="140" t="s">
        <v>129</v>
      </c>
      <c r="C96" s="134" t="s">
        <v>30</v>
      </c>
      <c r="D96" s="134">
        <v>30</v>
      </c>
      <c r="E96" s="252"/>
      <c r="F96" s="144">
        <f>D96*E96</f>
        <v>0</v>
      </c>
      <c r="G96" s="252"/>
      <c r="H96" s="143"/>
      <c r="I96" s="134">
        <v>30</v>
      </c>
      <c r="J96" s="134">
        <v>30</v>
      </c>
      <c r="K96" s="134">
        <v>30</v>
      </c>
      <c r="L96" s="134">
        <v>30</v>
      </c>
      <c r="M96" s="134">
        <v>30</v>
      </c>
      <c r="N96" s="134">
        <v>30</v>
      </c>
      <c r="O96" s="134">
        <v>30</v>
      </c>
      <c r="P96" s="134">
        <v>30</v>
      </c>
      <c r="Q96" s="134">
        <v>30</v>
      </c>
      <c r="R96" s="134">
        <v>30</v>
      </c>
      <c r="S96" s="134">
        <v>30</v>
      </c>
      <c r="T96" s="134">
        <v>30</v>
      </c>
      <c r="U96" s="134">
        <v>30</v>
      </c>
      <c r="V96" s="134">
        <v>30</v>
      </c>
      <c r="W96" s="134">
        <v>30</v>
      </c>
    </row>
    <row r="97" spans="1:23">
      <c r="A97" s="235">
        <f>MAX($A$16:A96)+1</f>
        <v>59</v>
      </c>
      <c r="B97" s="140" t="s">
        <v>130</v>
      </c>
      <c r="C97" s="134" t="s">
        <v>0</v>
      </c>
      <c r="D97" s="142">
        <f>SUM(I97:W97)</f>
        <v>15</v>
      </c>
      <c r="E97" s="320"/>
      <c r="F97" s="144">
        <f>D97*E97</f>
        <v>0</v>
      </c>
      <c r="G97" s="252"/>
      <c r="H97" s="143"/>
      <c r="I97" s="134">
        <v>1</v>
      </c>
      <c r="J97" s="134">
        <v>1</v>
      </c>
      <c r="K97" s="134">
        <v>1</v>
      </c>
      <c r="L97" s="134">
        <v>1</v>
      </c>
      <c r="M97" s="134">
        <v>1</v>
      </c>
      <c r="N97" s="134">
        <v>1</v>
      </c>
      <c r="O97" s="134">
        <v>1</v>
      </c>
      <c r="P97" s="134">
        <v>1</v>
      </c>
      <c r="Q97" s="134">
        <v>1</v>
      </c>
      <c r="R97" s="134">
        <v>1</v>
      </c>
      <c r="S97" s="134">
        <v>1</v>
      </c>
      <c r="T97" s="134">
        <v>1</v>
      </c>
      <c r="U97" s="134">
        <v>1</v>
      </c>
      <c r="V97" s="134">
        <v>1</v>
      </c>
      <c r="W97" s="134">
        <v>1</v>
      </c>
    </row>
    <row r="98" spans="1:23">
      <c r="A98" s="235">
        <f>MAX($A$16:A97)+1</f>
        <v>60</v>
      </c>
      <c r="B98" s="140" t="s">
        <v>131</v>
      </c>
      <c r="C98" s="134" t="s">
        <v>0</v>
      </c>
      <c r="D98" s="142">
        <f>SUM(I98:W98)</f>
        <v>15</v>
      </c>
      <c r="E98" s="320"/>
      <c r="F98" s="144">
        <f>D98*E98</f>
        <v>0</v>
      </c>
      <c r="G98" s="252"/>
      <c r="H98" s="143"/>
      <c r="I98" s="134">
        <v>1</v>
      </c>
      <c r="J98" s="134">
        <v>1</v>
      </c>
      <c r="K98" s="134">
        <v>1</v>
      </c>
      <c r="L98" s="134">
        <v>1</v>
      </c>
      <c r="M98" s="134">
        <v>1</v>
      </c>
      <c r="N98" s="134">
        <v>1</v>
      </c>
      <c r="O98" s="134">
        <v>1</v>
      </c>
      <c r="P98" s="134">
        <v>1</v>
      </c>
      <c r="Q98" s="134">
        <v>1</v>
      </c>
      <c r="R98" s="134">
        <v>1</v>
      </c>
      <c r="S98" s="134">
        <v>1</v>
      </c>
      <c r="T98" s="134">
        <v>1</v>
      </c>
      <c r="U98" s="134">
        <v>1</v>
      </c>
      <c r="V98" s="134">
        <v>1</v>
      </c>
      <c r="W98" s="134">
        <v>1</v>
      </c>
    </row>
    <row r="99" spans="1:23">
      <c r="A99" s="139"/>
      <c r="B99" s="145" t="s">
        <v>31</v>
      </c>
      <c r="C99" s="146"/>
      <c r="D99" s="146"/>
      <c r="E99" s="285"/>
      <c r="F99" s="148">
        <f>SUM(F94:F98)</f>
        <v>0</v>
      </c>
      <c r="G99" s="311"/>
      <c r="H99" s="153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51"/>
      <c r="V99" s="146"/>
      <c r="W99" s="146"/>
    </row>
    <row r="100" spans="1:23">
      <c r="A100" s="42"/>
      <c r="B100" s="53"/>
      <c r="C100" s="42"/>
      <c r="D100" s="42"/>
      <c r="E100" s="287"/>
      <c r="F100" s="54"/>
      <c r="G100" s="287"/>
      <c r="H100" s="54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</row>
    <row r="101" spans="1:23">
      <c r="A101" s="42"/>
      <c r="B101" s="53"/>
      <c r="C101" s="42"/>
      <c r="D101" s="42"/>
      <c r="E101" s="260"/>
      <c r="F101" s="42"/>
      <c r="G101" s="260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</row>
    <row r="102" spans="1:23">
      <c r="A102" s="42"/>
      <c r="B102" s="53"/>
      <c r="C102" s="42"/>
      <c r="D102" s="42"/>
      <c r="E102" s="260"/>
      <c r="F102" s="42"/>
      <c r="G102" s="260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</row>
    <row r="103" spans="1:23">
      <c r="E103" s="236"/>
      <c r="G103" s="236"/>
    </row>
    <row r="104" spans="1:23">
      <c r="E104" s="236"/>
      <c r="G104" s="236"/>
    </row>
    <row r="105" spans="1:23">
      <c r="E105" s="236"/>
      <c r="G105" s="236"/>
    </row>
    <row r="106" spans="1:23">
      <c r="G106" s="236"/>
    </row>
    <row r="107" spans="1:23">
      <c r="G107" s="236"/>
    </row>
    <row r="108" spans="1:23">
      <c r="G108" s="236"/>
    </row>
    <row r="109" spans="1:23">
      <c r="G109" s="236"/>
    </row>
    <row r="110" spans="1:23">
      <c r="G110" s="236"/>
    </row>
  </sheetData>
  <mergeCells count="1">
    <mergeCell ref="A1:B1"/>
  </mergeCells>
  <pageMargins left="0.25" right="0.25" top="0.75" bottom="0.75" header="0.3" footer="0.3"/>
  <pageSetup orientation="portrait" horizontalDpi="4294967294" verticalDpi="0" r:id="rId1"/>
  <headerFooter>
    <oddFooter>&amp;LRIVERVIEW HOUSE_Pecháčkova 3, P5_TZB_&amp;A&amp;R&amp;P z &amp;N</oddFooter>
  </headerFooter>
  <ignoredErrors>
    <ignoredError sqref="F94 F72 H7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35"/>
  <sheetViews>
    <sheetView showGridLines="0" workbookViewId="0">
      <pane ySplit="10" topLeftCell="A11" activePane="bottomLeft" state="frozen"/>
      <selection pane="bottomLeft" activeCell="A2" sqref="A2:B2"/>
    </sheetView>
  </sheetViews>
  <sheetFormatPr defaultRowHeight="11.25"/>
  <cols>
    <col min="1" max="1" width="3.42578125" style="21" customWidth="1"/>
    <col min="2" max="2" width="50.28515625" style="21" customWidth="1"/>
    <col min="3" max="3" width="5.5703125" style="21" customWidth="1"/>
    <col min="4" max="4" width="6.85546875" style="21" customWidth="1"/>
    <col min="5" max="5" width="8.28515625" style="21" customWidth="1"/>
    <col min="6" max="6" width="9.7109375" style="21" bestFit="1" customWidth="1"/>
    <col min="7" max="7" width="7.7109375" style="21" customWidth="1"/>
    <col min="8" max="8" width="10" style="21" bestFit="1" customWidth="1"/>
    <col min="9" max="16384" width="9.140625" style="21"/>
  </cols>
  <sheetData>
    <row r="1" spans="1:15">
      <c r="A1" s="323"/>
      <c r="B1" s="324"/>
      <c r="C1" s="19"/>
      <c r="D1" s="20"/>
      <c r="E1" s="20"/>
      <c r="F1" s="20"/>
      <c r="G1" s="20"/>
    </row>
    <row r="2" spans="1:15">
      <c r="A2" s="22"/>
      <c r="B2" s="20"/>
      <c r="C2" s="19"/>
      <c r="D2" s="20"/>
      <c r="E2" s="20"/>
      <c r="F2" s="20"/>
      <c r="G2" s="20"/>
    </row>
    <row r="3" spans="1:15">
      <c r="A3" s="23" t="s">
        <v>228</v>
      </c>
      <c r="B3" s="20"/>
      <c r="C3" s="154"/>
      <c r="D3" s="20"/>
      <c r="E3" s="20"/>
      <c r="F3" s="20"/>
      <c r="G3" s="20"/>
    </row>
    <row r="4" spans="1:15">
      <c r="A4" s="23" t="s">
        <v>229</v>
      </c>
      <c r="B4" s="20"/>
      <c r="C4" s="19" t="s">
        <v>244</v>
      </c>
      <c r="D4" s="24"/>
      <c r="E4" s="24"/>
      <c r="F4" s="20"/>
      <c r="G4" s="20"/>
    </row>
    <row r="5" spans="1:15">
      <c r="A5" s="22" t="s">
        <v>477</v>
      </c>
      <c r="B5" s="20"/>
      <c r="C5" s="20"/>
      <c r="D5" s="24"/>
      <c r="E5" s="24"/>
      <c r="F5" s="20"/>
      <c r="G5" s="20"/>
    </row>
    <row r="6" spans="1:15">
      <c r="A6" s="12"/>
      <c r="B6" s="12"/>
      <c r="C6" s="12"/>
      <c r="D6" s="12"/>
      <c r="E6" s="12"/>
      <c r="F6" s="12"/>
      <c r="G6" s="12"/>
    </row>
    <row r="7" spans="1:15" ht="14.25">
      <c r="A7" s="13"/>
      <c r="B7" s="37" t="s">
        <v>253</v>
      </c>
      <c r="C7" s="25"/>
      <c r="D7" s="13"/>
      <c r="E7" s="13"/>
      <c r="F7" s="13"/>
      <c r="G7" s="13"/>
    </row>
    <row r="8" spans="1:15">
      <c r="A8" s="13"/>
      <c r="B8" s="13"/>
      <c r="C8" s="13"/>
      <c r="D8" s="13"/>
      <c r="E8" s="13"/>
      <c r="F8" s="13"/>
      <c r="G8" s="13"/>
    </row>
    <row r="9" spans="1:15" ht="56.2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14" t="s">
        <v>213</v>
      </c>
      <c r="H9" s="15" t="s">
        <v>214</v>
      </c>
      <c r="J9" s="3"/>
      <c r="K9" s="3"/>
      <c r="L9" s="3"/>
      <c r="M9" s="3"/>
      <c r="N9" s="3"/>
      <c r="O9" s="3"/>
    </row>
    <row r="10" spans="1:15">
      <c r="A10" s="26"/>
      <c r="B10" s="26"/>
      <c r="C10" s="26"/>
      <c r="D10" s="26"/>
      <c r="E10" s="244"/>
      <c r="F10" s="27"/>
      <c r="G10" s="261"/>
      <c r="H10" s="27"/>
    </row>
    <row r="11" spans="1:15">
      <c r="A11" s="28"/>
      <c r="B11" s="28"/>
      <c r="C11" s="28"/>
      <c r="D11" s="28"/>
      <c r="E11" s="245"/>
      <c r="F11" s="28"/>
      <c r="G11" s="236"/>
    </row>
    <row r="12" spans="1:15">
      <c r="A12" s="28"/>
      <c r="B12" s="16" t="s">
        <v>254</v>
      </c>
      <c r="C12" s="29"/>
      <c r="D12" s="17"/>
      <c r="E12" s="246"/>
      <c r="F12" s="17" t="s">
        <v>29</v>
      </c>
      <c r="G12" s="236"/>
    </row>
    <row r="13" spans="1:15">
      <c r="A13" s="28"/>
      <c r="B13" s="18"/>
      <c r="C13" s="29"/>
      <c r="D13" s="18"/>
      <c r="E13" s="247"/>
      <c r="F13" s="18"/>
      <c r="G13" s="236"/>
    </row>
    <row r="14" spans="1:15">
      <c r="A14" s="28"/>
      <c r="B14" s="30" t="s">
        <v>255</v>
      </c>
      <c r="C14" s="31"/>
      <c r="D14" s="32"/>
      <c r="E14" s="248"/>
      <c r="F14" s="60">
        <f>SUM(F15:F17)</f>
        <v>0</v>
      </c>
      <c r="G14" s="262"/>
      <c r="H14" s="58"/>
    </row>
    <row r="15" spans="1:15">
      <c r="A15" s="28"/>
      <c r="B15" s="4" t="s">
        <v>247</v>
      </c>
      <c r="C15" s="31"/>
      <c r="D15" s="5"/>
      <c r="E15" s="249"/>
      <c r="F15" s="61">
        <f>F23</f>
        <v>0</v>
      </c>
      <c r="G15" s="263"/>
      <c r="H15" s="59"/>
    </row>
    <row r="16" spans="1:15">
      <c r="A16" s="28"/>
      <c r="B16" s="4" t="s">
        <v>248</v>
      </c>
      <c r="C16" s="31"/>
      <c r="D16" s="5"/>
      <c r="E16" s="249"/>
      <c r="F16" s="61">
        <f>H23</f>
        <v>0</v>
      </c>
      <c r="G16" s="263"/>
      <c r="H16" s="59"/>
    </row>
    <row r="17" spans="1:8">
      <c r="A17" s="28"/>
      <c r="B17" s="4" t="s">
        <v>189</v>
      </c>
      <c r="C17" s="31"/>
      <c r="D17" s="5"/>
      <c r="E17" s="249"/>
      <c r="F17" s="61">
        <f>F89</f>
        <v>0</v>
      </c>
      <c r="G17" s="263"/>
      <c r="H17" s="59"/>
    </row>
    <row r="18" spans="1:8">
      <c r="A18" s="28"/>
      <c r="B18" s="28"/>
      <c r="C18" s="28"/>
      <c r="D18" s="28"/>
      <c r="E18" s="245"/>
      <c r="F18" s="28"/>
      <c r="G18" s="245"/>
    </row>
    <row r="19" spans="1:8">
      <c r="A19" s="28"/>
      <c r="B19" s="28"/>
      <c r="C19" s="28"/>
      <c r="D19" s="28"/>
      <c r="E19" s="245"/>
      <c r="F19" s="28"/>
      <c r="G19" s="245"/>
    </row>
    <row r="20" spans="1:8">
      <c r="A20" s="6"/>
      <c r="B20" s="7" t="s">
        <v>256</v>
      </c>
      <c r="C20" s="7"/>
      <c r="D20" s="6"/>
      <c r="E20" s="255"/>
      <c r="F20" s="44"/>
      <c r="G20" s="264"/>
      <c r="H20" s="44"/>
    </row>
    <row r="21" spans="1:8">
      <c r="A21" s="33"/>
      <c r="B21" s="33"/>
      <c r="C21" s="33"/>
      <c r="D21" s="33"/>
      <c r="E21" s="256"/>
      <c r="F21" s="33"/>
      <c r="G21" s="256"/>
      <c r="H21" s="107"/>
    </row>
    <row r="22" spans="1:8">
      <c r="A22" s="8"/>
      <c r="B22" s="8"/>
      <c r="C22" s="9"/>
      <c r="D22" s="8"/>
      <c r="E22" s="296"/>
      <c r="F22" s="8"/>
      <c r="G22" s="305"/>
      <c r="H22" s="107"/>
    </row>
    <row r="23" spans="1:8">
      <c r="A23" s="10"/>
      <c r="B23" s="7" t="s">
        <v>111</v>
      </c>
      <c r="C23" s="63"/>
      <c r="D23" s="64"/>
      <c r="E23" s="297"/>
      <c r="F23" s="65">
        <f>F87</f>
        <v>0</v>
      </c>
      <c r="G23" s="306"/>
      <c r="H23" s="65">
        <f>H87</f>
        <v>0</v>
      </c>
    </row>
    <row r="24" spans="1:8">
      <c r="A24" s="10"/>
      <c r="B24" s="11"/>
      <c r="C24" s="11"/>
      <c r="D24" s="10"/>
      <c r="E24" s="275"/>
      <c r="F24" s="10"/>
      <c r="G24" s="281"/>
      <c r="H24" s="107"/>
    </row>
    <row r="25" spans="1:8" ht="78.75">
      <c r="A25" s="110" t="s">
        <v>17</v>
      </c>
      <c r="B25" s="155" t="s">
        <v>32</v>
      </c>
      <c r="C25" s="121" t="s">
        <v>0</v>
      </c>
      <c r="D25" s="121">
        <v>30</v>
      </c>
      <c r="E25" s="318"/>
      <c r="F25" s="111">
        <f t="shared" ref="F25:F37" si="0">D25*E25</f>
        <v>0</v>
      </c>
      <c r="G25" s="318"/>
      <c r="H25" s="111">
        <f t="shared" ref="H25:H37" si="1">D25*G25</f>
        <v>0</v>
      </c>
    </row>
    <row r="26" spans="1:8" ht="78.75">
      <c r="A26" s="110" t="s">
        <v>18</v>
      </c>
      <c r="B26" s="155" t="s">
        <v>33</v>
      </c>
      <c r="C26" s="121" t="s">
        <v>0</v>
      </c>
      <c r="D26" s="121">
        <v>3</v>
      </c>
      <c r="E26" s="318"/>
      <c r="F26" s="111">
        <f t="shared" si="0"/>
        <v>0</v>
      </c>
      <c r="G26" s="318"/>
      <c r="H26" s="111">
        <f t="shared" si="1"/>
        <v>0</v>
      </c>
    </row>
    <row r="27" spans="1:8" ht="33.75">
      <c r="A27" s="110" t="s">
        <v>2</v>
      </c>
      <c r="B27" s="155" t="s">
        <v>148</v>
      </c>
      <c r="C27" s="121" t="s">
        <v>0</v>
      </c>
      <c r="D27" s="121">
        <v>23</v>
      </c>
      <c r="E27" s="318"/>
      <c r="F27" s="111">
        <f t="shared" si="0"/>
        <v>0</v>
      </c>
      <c r="G27" s="318"/>
      <c r="H27" s="111">
        <f t="shared" si="1"/>
        <v>0</v>
      </c>
    </row>
    <row r="28" spans="1:8" ht="22.5">
      <c r="A28" s="110" t="s">
        <v>19</v>
      </c>
      <c r="B28" s="155" t="s">
        <v>20</v>
      </c>
      <c r="C28" s="121" t="s">
        <v>0</v>
      </c>
      <c r="D28" s="121">
        <v>5</v>
      </c>
      <c r="E28" s="318"/>
      <c r="F28" s="111">
        <f t="shared" si="0"/>
        <v>0</v>
      </c>
      <c r="G28" s="318"/>
      <c r="H28" s="111">
        <f t="shared" si="1"/>
        <v>0</v>
      </c>
    </row>
    <row r="29" spans="1:8" ht="33.75">
      <c r="A29" s="110" t="s">
        <v>23</v>
      </c>
      <c r="B29" s="155" t="s">
        <v>21</v>
      </c>
      <c r="C29" s="121" t="s">
        <v>0</v>
      </c>
      <c r="D29" s="121">
        <v>2</v>
      </c>
      <c r="E29" s="318"/>
      <c r="F29" s="111">
        <f t="shared" si="0"/>
        <v>0</v>
      </c>
      <c r="G29" s="318"/>
      <c r="H29" s="111">
        <f t="shared" si="1"/>
        <v>0</v>
      </c>
    </row>
    <row r="30" spans="1:8" ht="33.75">
      <c r="A30" s="110" t="s">
        <v>24</v>
      </c>
      <c r="B30" s="155" t="s">
        <v>22</v>
      </c>
      <c r="C30" s="121" t="s">
        <v>0</v>
      </c>
      <c r="D30" s="121">
        <v>3</v>
      </c>
      <c r="E30" s="318"/>
      <c r="F30" s="111">
        <f t="shared" si="0"/>
        <v>0</v>
      </c>
      <c r="G30" s="318"/>
      <c r="H30" s="111">
        <f t="shared" si="1"/>
        <v>0</v>
      </c>
    </row>
    <row r="31" spans="1:8" ht="33.75">
      <c r="A31" s="110" t="s">
        <v>25</v>
      </c>
      <c r="B31" s="155" t="s">
        <v>26</v>
      </c>
      <c r="C31" s="121" t="s">
        <v>0</v>
      </c>
      <c r="D31" s="121">
        <v>9</v>
      </c>
      <c r="E31" s="318"/>
      <c r="F31" s="111">
        <f t="shared" si="0"/>
        <v>0</v>
      </c>
      <c r="G31" s="318"/>
      <c r="H31" s="111">
        <f t="shared" si="1"/>
        <v>0</v>
      </c>
    </row>
    <row r="32" spans="1:8" ht="22.5">
      <c r="A32" s="110" t="s">
        <v>28</v>
      </c>
      <c r="B32" s="155" t="s">
        <v>27</v>
      </c>
      <c r="C32" s="121" t="s">
        <v>0</v>
      </c>
      <c r="D32" s="121">
        <v>2</v>
      </c>
      <c r="E32" s="318"/>
      <c r="F32" s="111">
        <f t="shared" si="0"/>
        <v>0</v>
      </c>
      <c r="G32" s="318"/>
      <c r="H32" s="111">
        <f t="shared" si="1"/>
        <v>0</v>
      </c>
    </row>
    <row r="33" spans="1:9" ht="33.75">
      <c r="A33" s="235">
        <f>MAX($A$16:A32)+1</f>
        <v>1</v>
      </c>
      <c r="B33" s="109" t="s">
        <v>145</v>
      </c>
      <c r="C33" s="110" t="s">
        <v>0</v>
      </c>
      <c r="D33" s="108">
        <v>19</v>
      </c>
      <c r="E33" s="318"/>
      <c r="F33" s="111">
        <f t="shared" si="0"/>
        <v>0</v>
      </c>
      <c r="G33" s="318"/>
      <c r="H33" s="111">
        <f t="shared" si="1"/>
        <v>0</v>
      </c>
    </row>
    <row r="34" spans="1:9">
      <c r="A34" s="235">
        <f>MAX($A$16:A33)+1</f>
        <v>2</v>
      </c>
      <c r="B34" s="109" t="s">
        <v>34</v>
      </c>
      <c r="C34" s="110" t="s">
        <v>0</v>
      </c>
      <c r="D34" s="108">
        <v>9</v>
      </c>
      <c r="E34" s="318"/>
      <c r="F34" s="111">
        <f t="shared" si="0"/>
        <v>0</v>
      </c>
      <c r="G34" s="318"/>
      <c r="H34" s="111">
        <f t="shared" si="1"/>
        <v>0</v>
      </c>
    </row>
    <row r="35" spans="1:9" ht="33.75">
      <c r="A35" s="235">
        <f>MAX($A$16:A34)+1</f>
        <v>3</v>
      </c>
      <c r="B35" s="109" t="s">
        <v>104</v>
      </c>
      <c r="C35" s="110" t="s">
        <v>0</v>
      </c>
      <c r="D35" s="108">
        <v>4</v>
      </c>
      <c r="E35" s="318"/>
      <c r="F35" s="111">
        <f t="shared" si="0"/>
        <v>0</v>
      </c>
      <c r="G35" s="318"/>
      <c r="H35" s="111">
        <f t="shared" si="1"/>
        <v>0</v>
      </c>
    </row>
    <row r="36" spans="1:9">
      <c r="A36" s="235">
        <f>MAX($A$16:A35)+1</f>
        <v>4</v>
      </c>
      <c r="B36" s="109" t="s">
        <v>36</v>
      </c>
      <c r="C36" s="110" t="s">
        <v>0</v>
      </c>
      <c r="D36" s="110">
        <v>6</v>
      </c>
      <c r="E36" s="318"/>
      <c r="F36" s="111">
        <f t="shared" si="0"/>
        <v>0</v>
      </c>
      <c r="G36" s="318"/>
      <c r="H36" s="111">
        <f t="shared" si="1"/>
        <v>0</v>
      </c>
    </row>
    <row r="37" spans="1:9" ht="33.75">
      <c r="A37" s="235">
        <f>MAX($A$16:A36)+1</f>
        <v>5</v>
      </c>
      <c r="B37" s="109" t="s">
        <v>87</v>
      </c>
      <c r="C37" s="110" t="s">
        <v>0</v>
      </c>
      <c r="D37" s="108">
        <v>13</v>
      </c>
      <c r="E37" s="318"/>
      <c r="F37" s="111">
        <f t="shared" si="0"/>
        <v>0</v>
      </c>
      <c r="G37" s="318"/>
      <c r="H37" s="111">
        <f t="shared" si="1"/>
        <v>0</v>
      </c>
    </row>
    <row r="38" spans="1:9">
      <c r="A38" s="108"/>
      <c r="B38" s="109"/>
      <c r="C38" s="110"/>
      <c r="D38" s="108"/>
      <c r="E38" s="258"/>
      <c r="F38" s="111"/>
      <c r="G38" s="258"/>
      <c r="H38" s="111"/>
    </row>
    <row r="39" spans="1:9" ht="22.5">
      <c r="A39" s="156"/>
      <c r="B39" s="157" t="s">
        <v>82</v>
      </c>
      <c r="C39" s="158"/>
      <c r="D39" s="158"/>
      <c r="E39" s="298"/>
      <c r="F39" s="111"/>
      <c r="G39" s="258"/>
      <c r="H39" s="111"/>
      <c r="I39" s="38"/>
    </row>
    <row r="40" spans="1:9" ht="22.5">
      <c r="A40" s="235">
        <f>MAX($A$16:A39)+1</f>
        <v>6</v>
      </c>
      <c r="B40" s="109" t="s">
        <v>105</v>
      </c>
      <c r="C40" s="110" t="s">
        <v>0</v>
      </c>
      <c r="D40" s="108">
        <v>1</v>
      </c>
      <c r="E40" s="318"/>
      <c r="F40" s="111">
        <f>D40*E40</f>
        <v>0</v>
      </c>
      <c r="G40" s="318"/>
      <c r="H40" s="111">
        <f>D40*G40</f>
        <v>0</v>
      </c>
    </row>
    <row r="41" spans="1:9" ht="22.5">
      <c r="A41" s="235">
        <f>MAX($A$16:A40)+1</f>
        <v>7</v>
      </c>
      <c r="B41" s="109" t="s">
        <v>149</v>
      </c>
      <c r="C41" s="110" t="s">
        <v>0</v>
      </c>
      <c r="D41" s="108">
        <v>1</v>
      </c>
      <c r="E41" s="318"/>
      <c r="F41" s="111">
        <f>D41*E41</f>
        <v>0</v>
      </c>
      <c r="G41" s="319"/>
      <c r="H41" s="112">
        <f>D41*G41</f>
        <v>0</v>
      </c>
    </row>
    <row r="42" spans="1:9" ht="22.5">
      <c r="A42" s="235">
        <f>MAX($A$16:A41)+1</f>
        <v>8</v>
      </c>
      <c r="B42" s="109" t="s">
        <v>110</v>
      </c>
      <c r="C42" s="110" t="s">
        <v>0</v>
      </c>
      <c r="D42" s="108">
        <v>5</v>
      </c>
      <c r="E42" s="320"/>
      <c r="F42" s="111">
        <f>D42*E42</f>
        <v>0</v>
      </c>
      <c r="G42" s="318"/>
      <c r="H42" s="111">
        <f>D42*G42</f>
        <v>0</v>
      </c>
    </row>
    <row r="43" spans="1:9" ht="22.5">
      <c r="A43" s="235">
        <f>MAX($A$16:A42)+1</f>
        <v>9</v>
      </c>
      <c r="B43" s="109" t="s">
        <v>112</v>
      </c>
      <c r="C43" s="110" t="s">
        <v>0</v>
      </c>
      <c r="D43" s="108">
        <v>2</v>
      </c>
      <c r="E43" s="320"/>
      <c r="F43" s="111">
        <f t="shared" ref="F43:F68" si="2">D43*E43</f>
        <v>0</v>
      </c>
      <c r="G43" s="319"/>
      <c r="H43" s="112">
        <f t="shared" ref="H43:H81" si="3">D43*G43</f>
        <v>0</v>
      </c>
    </row>
    <row r="44" spans="1:9" ht="22.5">
      <c r="A44" s="235">
        <f>MAX($A$16:A43)+1</f>
        <v>10</v>
      </c>
      <c r="B44" s="109" t="s">
        <v>86</v>
      </c>
      <c r="C44" s="110" t="s">
        <v>0</v>
      </c>
      <c r="D44" s="108">
        <v>1</v>
      </c>
      <c r="E44" s="318"/>
      <c r="F44" s="111">
        <f t="shared" si="2"/>
        <v>0</v>
      </c>
      <c r="G44" s="319"/>
      <c r="H44" s="112">
        <f t="shared" si="3"/>
        <v>0</v>
      </c>
    </row>
    <row r="45" spans="1:9">
      <c r="A45" s="235">
        <f>MAX($A$16:A44)+1</f>
        <v>11</v>
      </c>
      <c r="B45" s="109" t="s">
        <v>37</v>
      </c>
      <c r="C45" s="110" t="s">
        <v>0</v>
      </c>
      <c r="D45" s="108">
        <v>31</v>
      </c>
      <c r="E45" s="318"/>
      <c r="F45" s="111">
        <f t="shared" si="2"/>
        <v>0</v>
      </c>
      <c r="G45" s="318"/>
      <c r="H45" s="111">
        <f t="shared" si="3"/>
        <v>0</v>
      </c>
    </row>
    <row r="46" spans="1:9">
      <c r="A46" s="235">
        <f>MAX($A$16:A45)+1</f>
        <v>12</v>
      </c>
      <c r="B46" s="109" t="s">
        <v>38</v>
      </c>
      <c r="C46" s="110" t="s">
        <v>0</v>
      </c>
      <c r="D46" s="108">
        <v>19</v>
      </c>
      <c r="E46" s="318"/>
      <c r="F46" s="111">
        <f t="shared" si="2"/>
        <v>0</v>
      </c>
      <c r="G46" s="318"/>
      <c r="H46" s="111">
        <f t="shared" si="3"/>
        <v>0</v>
      </c>
    </row>
    <row r="47" spans="1:9">
      <c r="A47" s="235">
        <f>MAX($A$16:A46)+1</f>
        <v>13</v>
      </c>
      <c r="B47" s="109" t="s">
        <v>40</v>
      </c>
      <c r="C47" s="110" t="s">
        <v>41</v>
      </c>
      <c r="D47" s="108">
        <v>5</v>
      </c>
      <c r="E47" s="318"/>
      <c r="F47" s="111">
        <f t="shared" si="2"/>
        <v>0</v>
      </c>
      <c r="G47" s="318"/>
      <c r="H47" s="111">
        <f t="shared" si="3"/>
        <v>0</v>
      </c>
    </row>
    <row r="48" spans="1:9">
      <c r="A48" s="235">
        <f>MAX($A$16:A47)+1</f>
        <v>14</v>
      </c>
      <c r="B48" s="109" t="s">
        <v>42</v>
      </c>
      <c r="C48" s="110" t="s">
        <v>41</v>
      </c>
      <c r="D48" s="108">
        <v>15</v>
      </c>
      <c r="E48" s="318"/>
      <c r="F48" s="111">
        <f t="shared" si="2"/>
        <v>0</v>
      </c>
      <c r="G48" s="318"/>
      <c r="H48" s="111">
        <f t="shared" si="3"/>
        <v>0</v>
      </c>
    </row>
    <row r="49" spans="1:8">
      <c r="A49" s="235">
        <f>MAX($A$16:A48)+1</f>
        <v>15</v>
      </c>
      <c r="B49" s="109" t="s">
        <v>43</v>
      </c>
      <c r="C49" s="110" t="s">
        <v>41</v>
      </c>
      <c r="D49" s="108">
        <v>960</v>
      </c>
      <c r="E49" s="318"/>
      <c r="F49" s="111">
        <f t="shared" si="2"/>
        <v>0</v>
      </c>
      <c r="G49" s="318"/>
      <c r="H49" s="111">
        <f t="shared" si="3"/>
        <v>0</v>
      </c>
    </row>
    <row r="50" spans="1:8">
      <c r="A50" s="235">
        <f>MAX($A$16:A49)+1</f>
        <v>16</v>
      </c>
      <c r="B50" s="109" t="s">
        <v>44</v>
      </c>
      <c r="C50" s="110" t="s">
        <v>41</v>
      </c>
      <c r="D50" s="108">
        <v>285</v>
      </c>
      <c r="E50" s="318"/>
      <c r="F50" s="111">
        <f t="shared" si="2"/>
        <v>0</v>
      </c>
      <c r="G50" s="318"/>
      <c r="H50" s="111">
        <f t="shared" si="3"/>
        <v>0</v>
      </c>
    </row>
    <row r="51" spans="1:8">
      <c r="A51" s="235">
        <f>MAX($A$16:A50)+1</f>
        <v>17</v>
      </c>
      <c r="B51" s="109" t="s">
        <v>45</v>
      </c>
      <c r="C51" s="110" t="s">
        <v>41</v>
      </c>
      <c r="D51" s="108">
        <v>325</v>
      </c>
      <c r="E51" s="318"/>
      <c r="F51" s="111">
        <f t="shared" si="2"/>
        <v>0</v>
      </c>
      <c r="G51" s="318"/>
      <c r="H51" s="111">
        <f t="shared" si="3"/>
        <v>0</v>
      </c>
    </row>
    <row r="52" spans="1:8">
      <c r="A52" s="235">
        <f>MAX($A$16:A51)+1</f>
        <v>18</v>
      </c>
      <c r="B52" s="109" t="s">
        <v>46</v>
      </c>
      <c r="C52" s="110" t="s">
        <v>41</v>
      </c>
      <c r="D52" s="108">
        <v>68</v>
      </c>
      <c r="E52" s="318"/>
      <c r="F52" s="111">
        <f t="shared" si="2"/>
        <v>0</v>
      </c>
      <c r="G52" s="318"/>
      <c r="H52" s="111">
        <f t="shared" si="3"/>
        <v>0</v>
      </c>
    </row>
    <row r="53" spans="1:8">
      <c r="A53" s="235">
        <f>MAX($A$16:A52)+1</f>
        <v>19</v>
      </c>
      <c r="B53" s="109" t="s">
        <v>47</v>
      </c>
      <c r="C53" s="110" t="s">
        <v>41</v>
      </c>
      <c r="D53" s="108">
        <v>65</v>
      </c>
      <c r="E53" s="318"/>
      <c r="F53" s="111">
        <f t="shared" si="2"/>
        <v>0</v>
      </c>
      <c r="G53" s="318"/>
      <c r="H53" s="111">
        <f t="shared" si="3"/>
        <v>0</v>
      </c>
    </row>
    <row r="54" spans="1:8">
      <c r="A54" s="235">
        <f>MAX($A$16:A53)+1</f>
        <v>20</v>
      </c>
      <c r="B54" s="109" t="s">
        <v>48</v>
      </c>
      <c r="C54" s="110" t="s">
        <v>41</v>
      </c>
      <c r="D54" s="108">
        <v>48</v>
      </c>
      <c r="E54" s="318"/>
      <c r="F54" s="111">
        <f t="shared" si="2"/>
        <v>0</v>
      </c>
      <c r="G54" s="318"/>
      <c r="H54" s="111">
        <f t="shared" si="3"/>
        <v>0</v>
      </c>
    </row>
    <row r="55" spans="1:8">
      <c r="A55" s="235">
        <f>MAX($A$16:A54)+1</f>
        <v>21</v>
      </c>
      <c r="B55" s="109" t="s">
        <v>88</v>
      </c>
      <c r="C55" s="110" t="s">
        <v>41</v>
      </c>
      <c r="D55" s="108">
        <v>45</v>
      </c>
      <c r="E55" s="318"/>
      <c r="F55" s="111">
        <f t="shared" si="2"/>
        <v>0</v>
      </c>
      <c r="G55" s="318"/>
      <c r="H55" s="111">
        <f t="shared" si="3"/>
        <v>0</v>
      </c>
    </row>
    <row r="56" spans="1:8">
      <c r="A56" s="235">
        <f>MAX($A$16:A55)+1</f>
        <v>22</v>
      </c>
      <c r="B56" s="109" t="s">
        <v>49</v>
      </c>
      <c r="C56" s="110" t="s">
        <v>41</v>
      </c>
      <c r="D56" s="108">
        <v>8</v>
      </c>
      <c r="E56" s="318"/>
      <c r="F56" s="111">
        <f t="shared" si="2"/>
        <v>0</v>
      </c>
      <c r="G56" s="318"/>
      <c r="H56" s="111">
        <f t="shared" si="3"/>
        <v>0</v>
      </c>
    </row>
    <row r="57" spans="1:8">
      <c r="A57" s="235">
        <f>MAX($A$16:A56)+1</f>
        <v>23</v>
      </c>
      <c r="B57" s="109" t="s">
        <v>56</v>
      </c>
      <c r="C57" s="110" t="s">
        <v>41</v>
      </c>
      <c r="D57" s="108">
        <v>115</v>
      </c>
      <c r="E57" s="318"/>
      <c r="F57" s="111">
        <f t="shared" si="2"/>
        <v>0</v>
      </c>
      <c r="G57" s="318"/>
      <c r="H57" s="111">
        <f t="shared" si="3"/>
        <v>0</v>
      </c>
    </row>
    <row r="58" spans="1:8" ht="22.5">
      <c r="A58" s="235">
        <f>MAX($A$16:A57)+1</f>
        <v>24</v>
      </c>
      <c r="B58" s="109" t="s">
        <v>150</v>
      </c>
      <c r="C58" s="110" t="s">
        <v>0</v>
      </c>
      <c r="D58" s="108">
        <v>1</v>
      </c>
      <c r="E58" s="318"/>
      <c r="F58" s="111">
        <f t="shared" si="2"/>
        <v>0</v>
      </c>
      <c r="G58" s="319"/>
      <c r="H58" s="112">
        <f t="shared" si="3"/>
        <v>0</v>
      </c>
    </row>
    <row r="59" spans="1:8" ht="22.5">
      <c r="A59" s="235">
        <f>MAX($A$16:A58)+1</f>
        <v>25</v>
      </c>
      <c r="B59" s="109" t="s">
        <v>151</v>
      </c>
      <c r="C59" s="110" t="s">
        <v>0</v>
      </c>
      <c r="D59" s="108">
        <v>2</v>
      </c>
      <c r="E59" s="318"/>
      <c r="F59" s="111">
        <f t="shared" si="2"/>
        <v>0</v>
      </c>
      <c r="G59" s="319"/>
      <c r="H59" s="112">
        <f t="shared" si="3"/>
        <v>0</v>
      </c>
    </row>
    <row r="60" spans="1:8">
      <c r="A60" s="235">
        <f>MAX($A$16:A59)+1</f>
        <v>26</v>
      </c>
      <c r="B60" s="109" t="s">
        <v>152</v>
      </c>
      <c r="C60" s="110" t="s">
        <v>0</v>
      </c>
      <c r="D60" s="108">
        <v>1</v>
      </c>
      <c r="E60" s="318"/>
      <c r="F60" s="111">
        <f t="shared" si="2"/>
        <v>0</v>
      </c>
      <c r="G60" s="319"/>
      <c r="H60" s="112">
        <f t="shared" si="3"/>
        <v>0</v>
      </c>
    </row>
    <row r="61" spans="1:8">
      <c r="A61" s="235">
        <f>MAX($A$16:A60)+1</f>
        <v>27</v>
      </c>
      <c r="B61" s="109" t="s">
        <v>57</v>
      </c>
      <c r="C61" s="110" t="s">
        <v>41</v>
      </c>
      <c r="D61" s="108">
        <v>80</v>
      </c>
      <c r="E61" s="318"/>
      <c r="F61" s="111">
        <f t="shared" si="2"/>
        <v>0</v>
      </c>
      <c r="G61" s="319"/>
      <c r="H61" s="112">
        <f t="shared" si="3"/>
        <v>0</v>
      </c>
    </row>
    <row r="62" spans="1:8">
      <c r="A62" s="235">
        <f>MAX($A$16:A61)+1</f>
        <v>28</v>
      </c>
      <c r="B62" s="109" t="s">
        <v>58</v>
      </c>
      <c r="C62" s="110" t="s">
        <v>41</v>
      </c>
      <c r="D62" s="108">
        <v>25</v>
      </c>
      <c r="E62" s="318"/>
      <c r="F62" s="111">
        <f t="shared" si="2"/>
        <v>0</v>
      </c>
      <c r="G62" s="319"/>
      <c r="H62" s="112">
        <f t="shared" si="3"/>
        <v>0</v>
      </c>
    </row>
    <row r="63" spans="1:8">
      <c r="A63" s="235">
        <f>MAX($A$16:A62)+1</f>
        <v>29</v>
      </c>
      <c r="B63" s="109" t="s">
        <v>61</v>
      </c>
      <c r="C63" s="110" t="s">
        <v>62</v>
      </c>
      <c r="D63" s="108">
        <v>0.8</v>
      </c>
      <c r="E63" s="318"/>
      <c r="F63" s="111">
        <f t="shared" si="2"/>
        <v>0</v>
      </c>
      <c r="G63" s="318"/>
      <c r="H63" s="111">
        <f t="shared" si="3"/>
        <v>0</v>
      </c>
    </row>
    <row r="64" spans="1:8" ht="22.5">
      <c r="A64" s="235">
        <f>MAX($A$16:A63)+1</f>
        <v>30</v>
      </c>
      <c r="B64" s="109" t="s">
        <v>63</v>
      </c>
      <c r="C64" s="110" t="s">
        <v>0</v>
      </c>
      <c r="D64" s="108">
        <v>1</v>
      </c>
      <c r="E64" s="318"/>
      <c r="F64" s="111">
        <f t="shared" si="2"/>
        <v>0</v>
      </c>
      <c r="G64" s="319"/>
      <c r="H64" s="112">
        <f t="shared" si="3"/>
        <v>0</v>
      </c>
    </row>
    <row r="65" spans="1:8">
      <c r="A65" s="235">
        <f>MAX($A$16:A64)+1</f>
        <v>31</v>
      </c>
      <c r="B65" s="109" t="s">
        <v>65</v>
      </c>
      <c r="C65" s="110" t="s">
        <v>41</v>
      </c>
      <c r="D65" s="108">
        <v>45</v>
      </c>
      <c r="E65" s="318"/>
      <c r="F65" s="111">
        <f t="shared" si="2"/>
        <v>0</v>
      </c>
      <c r="G65" s="318"/>
      <c r="H65" s="111">
        <f t="shared" si="3"/>
        <v>0</v>
      </c>
    </row>
    <row r="66" spans="1:8" ht="22.5">
      <c r="A66" s="235">
        <f>MAX($A$16:A65)+1</f>
        <v>32</v>
      </c>
      <c r="B66" s="109" t="s">
        <v>67</v>
      </c>
      <c r="C66" s="110" t="s">
        <v>41</v>
      </c>
      <c r="D66" s="108">
        <v>15</v>
      </c>
      <c r="E66" s="318"/>
      <c r="F66" s="111">
        <f t="shared" si="2"/>
        <v>0</v>
      </c>
      <c r="G66" s="319"/>
      <c r="H66" s="112">
        <f t="shared" si="3"/>
        <v>0</v>
      </c>
    </row>
    <row r="67" spans="1:8">
      <c r="A67" s="235">
        <f>MAX($A$16:A66)+1</f>
        <v>33</v>
      </c>
      <c r="B67" s="109" t="s">
        <v>69</v>
      </c>
      <c r="C67" s="110" t="s">
        <v>0</v>
      </c>
      <c r="D67" s="108">
        <v>160</v>
      </c>
      <c r="E67" s="318"/>
      <c r="F67" s="111">
        <f t="shared" si="2"/>
        <v>0</v>
      </c>
      <c r="G67" s="318"/>
      <c r="H67" s="111">
        <f t="shared" si="3"/>
        <v>0</v>
      </c>
    </row>
    <row r="68" spans="1:8">
      <c r="A68" s="235">
        <f>MAX($A$16:A67)+1</f>
        <v>34</v>
      </c>
      <c r="B68" s="109" t="s">
        <v>70</v>
      </c>
      <c r="C68" s="110" t="s">
        <v>0</v>
      </c>
      <c r="D68" s="108">
        <v>200</v>
      </c>
      <c r="E68" s="318"/>
      <c r="F68" s="111">
        <f t="shared" si="2"/>
        <v>0</v>
      </c>
      <c r="G68" s="318"/>
      <c r="H68" s="111">
        <f t="shared" si="3"/>
        <v>0</v>
      </c>
    </row>
    <row r="69" spans="1:8" ht="22.5">
      <c r="A69" s="235">
        <f>MAX($A$16:A68)+1</f>
        <v>35</v>
      </c>
      <c r="B69" s="109" t="s">
        <v>98</v>
      </c>
      <c r="C69" s="110" t="s">
        <v>41</v>
      </c>
      <c r="D69" s="108">
        <v>35</v>
      </c>
      <c r="E69" s="258"/>
      <c r="F69" s="111"/>
      <c r="G69" s="320"/>
      <c r="H69" s="112">
        <f t="shared" si="3"/>
        <v>0</v>
      </c>
    </row>
    <row r="70" spans="1:8" ht="22.5">
      <c r="A70" s="235">
        <f>MAX($A$16:A69)+1</f>
        <v>36</v>
      </c>
      <c r="B70" s="109" t="s">
        <v>99</v>
      </c>
      <c r="C70" s="110" t="s">
        <v>41</v>
      </c>
      <c r="D70" s="108">
        <v>35</v>
      </c>
      <c r="E70" s="258"/>
      <c r="F70" s="111"/>
      <c r="G70" s="320"/>
      <c r="H70" s="112">
        <f t="shared" si="3"/>
        <v>0</v>
      </c>
    </row>
    <row r="71" spans="1:8" ht="22.5">
      <c r="A71" s="235">
        <f>MAX($A$16:A70)+1</f>
        <v>37</v>
      </c>
      <c r="B71" s="109" t="s">
        <v>97</v>
      </c>
      <c r="C71" s="110" t="s">
        <v>41</v>
      </c>
      <c r="D71" s="108">
        <v>180</v>
      </c>
      <c r="E71" s="258"/>
      <c r="F71" s="111"/>
      <c r="G71" s="320"/>
      <c r="H71" s="112">
        <f t="shared" si="3"/>
        <v>0</v>
      </c>
    </row>
    <row r="72" spans="1:8" ht="22.5">
      <c r="A72" s="235">
        <f>MAX($A$16:A71)+1</f>
        <v>38</v>
      </c>
      <c r="B72" s="109" t="s">
        <v>71</v>
      </c>
      <c r="C72" s="110" t="s">
        <v>41</v>
      </c>
      <c r="D72" s="108">
        <v>180</v>
      </c>
      <c r="E72" s="258"/>
      <c r="F72" s="111"/>
      <c r="G72" s="320"/>
      <c r="H72" s="112">
        <f t="shared" si="3"/>
        <v>0</v>
      </c>
    </row>
    <row r="73" spans="1:8" ht="22.5">
      <c r="A73" s="235">
        <f>MAX($A$16:A72)+1</f>
        <v>39</v>
      </c>
      <c r="B73" s="109" t="s">
        <v>96</v>
      </c>
      <c r="C73" s="110" t="s">
        <v>0</v>
      </c>
      <c r="D73" s="108">
        <v>32</v>
      </c>
      <c r="E73" s="258"/>
      <c r="F73" s="111"/>
      <c r="G73" s="319"/>
      <c r="H73" s="112">
        <f t="shared" si="3"/>
        <v>0</v>
      </c>
    </row>
    <row r="74" spans="1:8">
      <c r="A74" s="235">
        <f>MAX($A$16:A73)+1</f>
        <v>40</v>
      </c>
      <c r="B74" s="109" t="s">
        <v>100</v>
      </c>
      <c r="C74" s="110" t="s">
        <v>0</v>
      </c>
      <c r="D74" s="108">
        <v>12</v>
      </c>
      <c r="E74" s="258"/>
      <c r="F74" s="111"/>
      <c r="G74" s="318"/>
      <c r="H74" s="111">
        <f t="shared" si="3"/>
        <v>0</v>
      </c>
    </row>
    <row r="75" spans="1:8">
      <c r="A75" s="235">
        <f>MAX($A$16:A74)+1</f>
        <v>41</v>
      </c>
      <c r="B75" s="109" t="s">
        <v>73</v>
      </c>
      <c r="C75" s="110" t="s">
        <v>0</v>
      </c>
      <c r="D75" s="108">
        <v>12</v>
      </c>
      <c r="E75" s="258"/>
      <c r="F75" s="111"/>
      <c r="G75" s="318"/>
      <c r="H75" s="111">
        <f t="shared" si="3"/>
        <v>0</v>
      </c>
    </row>
    <row r="76" spans="1:8">
      <c r="A76" s="235">
        <f>MAX($A$16:A75)+1</f>
        <v>42</v>
      </c>
      <c r="B76" s="109" t="s">
        <v>74</v>
      </c>
      <c r="C76" s="110" t="s">
        <v>0</v>
      </c>
      <c r="D76" s="108">
        <v>1</v>
      </c>
      <c r="E76" s="258"/>
      <c r="F76" s="111"/>
      <c r="G76" s="318"/>
      <c r="H76" s="111">
        <f t="shared" si="3"/>
        <v>0</v>
      </c>
    </row>
    <row r="77" spans="1:8">
      <c r="A77" s="235">
        <f>MAX($A$16:A76)+1</f>
        <v>43</v>
      </c>
      <c r="B77" s="109" t="s">
        <v>75</v>
      </c>
      <c r="C77" s="110" t="s">
        <v>0</v>
      </c>
      <c r="D77" s="108">
        <v>18</v>
      </c>
      <c r="E77" s="258"/>
      <c r="F77" s="111"/>
      <c r="G77" s="320"/>
      <c r="H77" s="111">
        <f t="shared" si="3"/>
        <v>0</v>
      </c>
    </row>
    <row r="78" spans="1:8">
      <c r="A78" s="235">
        <f>MAX($A$16:A77)+1</f>
        <v>44</v>
      </c>
      <c r="B78" s="109" t="s">
        <v>76</v>
      </c>
      <c r="C78" s="110" t="s">
        <v>0</v>
      </c>
      <c r="D78" s="108">
        <v>5</v>
      </c>
      <c r="E78" s="258"/>
      <c r="F78" s="111"/>
      <c r="G78" s="320"/>
      <c r="H78" s="111">
        <f t="shared" si="3"/>
        <v>0</v>
      </c>
    </row>
    <row r="79" spans="1:8">
      <c r="A79" s="235">
        <f>MAX($A$16:A78)+1</f>
        <v>45</v>
      </c>
      <c r="B79" s="109" t="s">
        <v>77</v>
      </c>
      <c r="C79" s="110" t="s">
        <v>0</v>
      </c>
      <c r="D79" s="108">
        <v>2</v>
      </c>
      <c r="E79" s="258"/>
      <c r="F79" s="111"/>
      <c r="G79" s="318"/>
      <c r="H79" s="111">
        <f t="shared" si="3"/>
        <v>0</v>
      </c>
    </row>
    <row r="80" spans="1:8">
      <c r="A80" s="235">
        <f>MAX($A$16:A79)+1</f>
        <v>46</v>
      </c>
      <c r="B80" s="109" t="s">
        <v>78</v>
      </c>
      <c r="C80" s="110" t="s">
        <v>0</v>
      </c>
      <c r="D80" s="108">
        <v>3</v>
      </c>
      <c r="E80" s="258"/>
      <c r="F80" s="111"/>
      <c r="G80" s="318"/>
      <c r="H80" s="111">
        <f t="shared" si="3"/>
        <v>0</v>
      </c>
    </row>
    <row r="81" spans="1:8">
      <c r="A81" s="235">
        <f>MAX($A$16:A80)+1</f>
        <v>47</v>
      </c>
      <c r="B81" s="109" t="s">
        <v>79</v>
      </c>
      <c r="C81" s="110" t="s">
        <v>0</v>
      </c>
      <c r="D81" s="108">
        <v>1</v>
      </c>
      <c r="E81" s="258"/>
      <c r="F81" s="111"/>
      <c r="G81" s="318"/>
      <c r="H81" s="111">
        <f t="shared" si="3"/>
        <v>0</v>
      </c>
    </row>
    <row r="82" spans="1:8">
      <c r="A82" s="108"/>
      <c r="B82" s="113" t="s">
        <v>29</v>
      </c>
      <c r="C82" s="114"/>
      <c r="D82" s="114"/>
      <c r="E82" s="299"/>
      <c r="F82" s="115">
        <f>SUM(F25:F81)</f>
        <v>0</v>
      </c>
      <c r="G82" s="307"/>
      <c r="H82" s="116">
        <f>SUM(H25:H81)</f>
        <v>0</v>
      </c>
    </row>
    <row r="83" spans="1:8">
      <c r="A83" s="235">
        <f>MAX($A$16:A82)+1</f>
        <v>48</v>
      </c>
      <c r="B83" s="109" t="s">
        <v>113</v>
      </c>
      <c r="C83" s="110" t="s">
        <v>30</v>
      </c>
      <c r="D83" s="110">
        <v>3</v>
      </c>
      <c r="E83" s="258"/>
      <c r="F83" s="159">
        <f>D83*E83</f>
        <v>0</v>
      </c>
      <c r="G83" s="302"/>
      <c r="H83" s="159"/>
    </row>
    <row r="84" spans="1:8">
      <c r="A84" s="235">
        <f>MAX($A$16:A83)+1</f>
        <v>49</v>
      </c>
      <c r="B84" s="109" t="s">
        <v>114</v>
      </c>
      <c r="C84" s="110" t="s">
        <v>30</v>
      </c>
      <c r="D84" s="110">
        <v>2.5</v>
      </c>
      <c r="E84" s="258"/>
      <c r="F84" s="159">
        <f>D84*E84</f>
        <v>0</v>
      </c>
      <c r="G84" s="302"/>
      <c r="H84" s="159"/>
    </row>
    <row r="85" spans="1:8">
      <c r="A85" s="235">
        <f>MAX($A$16:A84)+1</f>
        <v>50</v>
      </c>
      <c r="B85" s="109" t="s">
        <v>115</v>
      </c>
      <c r="C85" s="110" t="s">
        <v>30</v>
      </c>
      <c r="D85" s="110">
        <v>2</v>
      </c>
      <c r="E85" s="258"/>
      <c r="F85" s="159"/>
      <c r="G85" s="302"/>
      <c r="H85" s="159">
        <f>D85*G85</f>
        <v>0</v>
      </c>
    </row>
    <row r="86" spans="1:8">
      <c r="A86" s="235">
        <f>MAX($A$16:A85)+1</f>
        <v>51</v>
      </c>
      <c r="B86" s="109" t="s">
        <v>133</v>
      </c>
      <c r="C86" s="110" t="s">
        <v>0</v>
      </c>
      <c r="D86" s="108">
        <v>1</v>
      </c>
      <c r="E86" s="258"/>
      <c r="F86" s="159"/>
      <c r="G86" s="303"/>
      <c r="H86" s="159">
        <f>D86*G86</f>
        <v>0</v>
      </c>
    </row>
    <row r="87" spans="1:8">
      <c r="A87" s="108"/>
      <c r="B87" s="113" t="s">
        <v>31</v>
      </c>
      <c r="C87" s="114"/>
      <c r="D87" s="114"/>
      <c r="E87" s="259"/>
      <c r="F87" s="115">
        <f>SUM(F82:F86)</f>
        <v>0</v>
      </c>
      <c r="G87" s="307"/>
      <c r="H87" s="116">
        <f>SUM(H82:H86)</f>
        <v>0</v>
      </c>
    </row>
    <row r="88" spans="1:8">
      <c r="A88" s="117"/>
      <c r="B88" s="118"/>
      <c r="C88" s="117"/>
      <c r="D88" s="117"/>
      <c r="E88" s="300"/>
      <c r="F88" s="119"/>
      <c r="G88" s="300"/>
      <c r="H88" s="119"/>
    </row>
    <row r="89" spans="1:8">
      <c r="A89" s="107"/>
      <c r="B89" s="6" t="s">
        <v>173</v>
      </c>
      <c r="C89" s="7"/>
      <c r="D89" s="6"/>
      <c r="E89" s="255"/>
      <c r="F89" s="44">
        <f>F122</f>
        <v>0</v>
      </c>
      <c r="G89" s="264"/>
      <c r="H89" s="44"/>
    </row>
    <row r="90" spans="1:8">
      <c r="A90" s="235">
        <f>MAX($A$16:A89)+1</f>
        <v>52</v>
      </c>
      <c r="B90" s="109" t="s">
        <v>153</v>
      </c>
      <c r="C90" s="110" t="s">
        <v>0</v>
      </c>
      <c r="D90" s="108">
        <v>1</v>
      </c>
      <c r="E90" s="318"/>
      <c r="F90" s="111">
        <f>D90*E90</f>
        <v>0</v>
      </c>
      <c r="G90" s="258"/>
      <c r="H90" s="111"/>
    </row>
    <row r="91" spans="1:8">
      <c r="A91" s="235">
        <f>MAX($A$16:A90)+1</f>
        <v>53</v>
      </c>
      <c r="B91" s="109" t="s">
        <v>154</v>
      </c>
      <c r="C91" s="110" t="s">
        <v>0</v>
      </c>
      <c r="D91" s="108">
        <v>1</v>
      </c>
      <c r="E91" s="318"/>
      <c r="F91" s="111">
        <f t="shared" ref="F91:F116" si="4">D91*E91</f>
        <v>0</v>
      </c>
      <c r="G91" s="258"/>
      <c r="H91" s="111"/>
    </row>
    <row r="92" spans="1:8">
      <c r="A92" s="235">
        <f>MAX($A$16:A91)+1</f>
        <v>54</v>
      </c>
      <c r="B92" s="109" t="s">
        <v>155</v>
      </c>
      <c r="C92" s="110" t="s">
        <v>0</v>
      </c>
      <c r="D92" s="108">
        <v>1</v>
      </c>
      <c r="E92" s="318"/>
      <c r="F92" s="111">
        <f t="shared" si="4"/>
        <v>0</v>
      </c>
      <c r="G92" s="258"/>
      <c r="H92" s="111"/>
    </row>
    <row r="93" spans="1:8">
      <c r="A93" s="235">
        <f>MAX($A$16:A92)+1</f>
        <v>55</v>
      </c>
      <c r="B93" s="109" t="s">
        <v>156</v>
      </c>
      <c r="C93" s="110" t="s">
        <v>0</v>
      </c>
      <c r="D93" s="108">
        <v>1</v>
      </c>
      <c r="E93" s="318"/>
      <c r="F93" s="111">
        <f t="shared" si="4"/>
        <v>0</v>
      </c>
      <c r="G93" s="258"/>
      <c r="H93" s="111"/>
    </row>
    <row r="94" spans="1:8">
      <c r="A94" s="235">
        <f>MAX($A$16:A93)+1</f>
        <v>56</v>
      </c>
      <c r="B94" s="109" t="s">
        <v>157</v>
      </c>
      <c r="C94" s="110" t="s">
        <v>0</v>
      </c>
      <c r="D94" s="108">
        <v>1</v>
      </c>
      <c r="E94" s="318"/>
      <c r="F94" s="111">
        <f t="shared" si="4"/>
        <v>0</v>
      </c>
      <c r="G94" s="258"/>
      <c r="H94" s="111"/>
    </row>
    <row r="95" spans="1:8">
      <c r="A95" s="235">
        <f>MAX($A$16:A94)+1</f>
        <v>57</v>
      </c>
      <c r="B95" s="109" t="s">
        <v>158</v>
      </c>
      <c r="C95" s="110" t="s">
        <v>0</v>
      </c>
      <c r="D95" s="108">
        <v>2</v>
      </c>
      <c r="E95" s="318"/>
      <c r="F95" s="111">
        <f t="shared" si="4"/>
        <v>0</v>
      </c>
      <c r="G95" s="258"/>
      <c r="H95" s="111"/>
    </row>
    <row r="96" spans="1:8">
      <c r="A96" s="235">
        <f>MAX($A$16:A95)+1</f>
        <v>58</v>
      </c>
      <c r="B96" s="109" t="s">
        <v>159</v>
      </c>
      <c r="C96" s="110" t="s">
        <v>0</v>
      </c>
      <c r="D96" s="108">
        <v>3</v>
      </c>
      <c r="E96" s="318"/>
      <c r="F96" s="111">
        <f t="shared" si="4"/>
        <v>0</v>
      </c>
      <c r="G96" s="258"/>
      <c r="H96" s="111"/>
    </row>
    <row r="97" spans="1:8">
      <c r="A97" s="235">
        <f>MAX($A$16:A96)+1</f>
        <v>59</v>
      </c>
      <c r="B97" s="109" t="s">
        <v>119</v>
      </c>
      <c r="C97" s="110" t="s">
        <v>0</v>
      </c>
      <c r="D97" s="108">
        <v>8</v>
      </c>
      <c r="E97" s="318"/>
      <c r="F97" s="111">
        <f t="shared" si="4"/>
        <v>0</v>
      </c>
      <c r="G97" s="258"/>
      <c r="H97" s="111"/>
    </row>
    <row r="98" spans="1:8">
      <c r="A98" s="235">
        <f>MAX($A$16:A97)+1</f>
        <v>60</v>
      </c>
      <c r="B98" s="109" t="s">
        <v>121</v>
      </c>
      <c r="C98" s="110" t="s">
        <v>0</v>
      </c>
      <c r="D98" s="108">
        <v>11</v>
      </c>
      <c r="E98" s="318"/>
      <c r="F98" s="111">
        <f t="shared" si="4"/>
        <v>0</v>
      </c>
      <c r="G98" s="258"/>
      <c r="H98" s="111"/>
    </row>
    <row r="99" spans="1:8">
      <c r="A99" s="235">
        <f>MAX($A$16:A98)+1</f>
        <v>61</v>
      </c>
      <c r="B99" s="109" t="s">
        <v>122</v>
      </c>
      <c r="C99" s="110" t="s">
        <v>0</v>
      </c>
      <c r="D99" s="108">
        <v>1</v>
      </c>
      <c r="E99" s="318"/>
      <c r="F99" s="111">
        <f t="shared" si="4"/>
        <v>0</v>
      </c>
      <c r="G99" s="258"/>
      <c r="H99" s="111"/>
    </row>
    <row r="100" spans="1:8">
      <c r="A100" s="235">
        <f>MAX($A$16:A99)+1</f>
        <v>62</v>
      </c>
      <c r="B100" s="109" t="s">
        <v>160</v>
      </c>
      <c r="C100" s="110" t="s">
        <v>0</v>
      </c>
      <c r="D100" s="108">
        <v>2</v>
      </c>
      <c r="E100" s="318"/>
      <c r="F100" s="111">
        <f t="shared" si="4"/>
        <v>0</v>
      </c>
      <c r="G100" s="258"/>
      <c r="H100" s="111"/>
    </row>
    <row r="101" spans="1:8">
      <c r="A101" s="235">
        <f>MAX($A$16:A100)+1</f>
        <v>63</v>
      </c>
      <c r="B101" s="109" t="s">
        <v>161</v>
      </c>
      <c r="C101" s="110" t="s">
        <v>0</v>
      </c>
      <c r="D101" s="108">
        <v>1</v>
      </c>
      <c r="E101" s="318"/>
      <c r="F101" s="111">
        <f t="shared" si="4"/>
        <v>0</v>
      </c>
      <c r="G101" s="258"/>
      <c r="H101" s="111"/>
    </row>
    <row r="102" spans="1:8">
      <c r="A102" s="235">
        <f>MAX($A$16:A101)+1</f>
        <v>64</v>
      </c>
      <c r="B102" s="109" t="s">
        <v>162</v>
      </c>
      <c r="C102" s="110" t="s">
        <v>0</v>
      </c>
      <c r="D102" s="108">
        <v>2</v>
      </c>
      <c r="E102" s="318"/>
      <c r="F102" s="111">
        <f t="shared" si="4"/>
        <v>0</v>
      </c>
      <c r="G102" s="258"/>
      <c r="H102" s="111"/>
    </row>
    <row r="103" spans="1:8">
      <c r="A103" s="235">
        <f>MAX($A$16:A102)+1</f>
        <v>65</v>
      </c>
      <c r="B103" s="109" t="s">
        <v>163</v>
      </c>
      <c r="C103" s="110" t="s">
        <v>0</v>
      </c>
      <c r="D103" s="108">
        <v>1</v>
      </c>
      <c r="E103" s="318"/>
      <c r="F103" s="111">
        <f>D103*E103</f>
        <v>0</v>
      </c>
      <c r="G103" s="258"/>
      <c r="H103" s="111"/>
    </row>
    <row r="104" spans="1:8">
      <c r="A104" s="235">
        <f>MAX($A$16:A103)+1</f>
        <v>66</v>
      </c>
      <c r="B104" s="109" t="s">
        <v>123</v>
      </c>
      <c r="C104" s="110" t="s">
        <v>0</v>
      </c>
      <c r="D104" s="108">
        <v>2</v>
      </c>
      <c r="E104" s="318"/>
      <c r="F104" s="111">
        <f t="shared" si="4"/>
        <v>0</v>
      </c>
      <c r="G104" s="258"/>
      <c r="H104" s="111"/>
    </row>
    <row r="105" spans="1:8">
      <c r="A105" s="235">
        <f>MAX($A$16:A104)+1</f>
        <v>67</v>
      </c>
      <c r="B105" s="109" t="s">
        <v>164</v>
      </c>
      <c r="C105" s="110" t="s">
        <v>0</v>
      </c>
      <c r="D105" s="108">
        <v>1</v>
      </c>
      <c r="E105" s="318"/>
      <c r="F105" s="111">
        <f t="shared" si="4"/>
        <v>0</v>
      </c>
      <c r="G105" s="258"/>
      <c r="H105" s="111"/>
    </row>
    <row r="106" spans="1:8">
      <c r="A106" s="235">
        <f>MAX($A$16:A105)+1</f>
        <v>68</v>
      </c>
      <c r="B106" s="109" t="s">
        <v>165</v>
      </c>
      <c r="C106" s="110" t="s">
        <v>0</v>
      </c>
      <c r="D106" s="108">
        <v>1</v>
      </c>
      <c r="E106" s="318"/>
      <c r="F106" s="111">
        <f t="shared" si="4"/>
        <v>0</v>
      </c>
      <c r="G106" s="258"/>
      <c r="H106" s="111"/>
    </row>
    <row r="107" spans="1:8">
      <c r="A107" s="235">
        <f>MAX($A$16:A106)+1</f>
        <v>69</v>
      </c>
      <c r="B107" s="109" t="s">
        <v>166</v>
      </c>
      <c r="C107" s="110" t="s">
        <v>0</v>
      </c>
      <c r="D107" s="108">
        <v>1</v>
      </c>
      <c r="E107" s="318"/>
      <c r="F107" s="111">
        <f t="shared" si="4"/>
        <v>0</v>
      </c>
      <c r="G107" s="258"/>
      <c r="H107" s="111"/>
    </row>
    <row r="108" spans="1:8">
      <c r="A108" s="235">
        <f>MAX($A$16:A107)+1</f>
        <v>70</v>
      </c>
      <c r="B108" s="109" t="s">
        <v>167</v>
      </c>
      <c r="C108" s="110" t="s">
        <v>0</v>
      </c>
      <c r="D108" s="108">
        <v>1</v>
      </c>
      <c r="E108" s="318"/>
      <c r="F108" s="111">
        <f t="shared" si="4"/>
        <v>0</v>
      </c>
      <c r="G108" s="258"/>
      <c r="H108" s="111"/>
    </row>
    <row r="109" spans="1:8">
      <c r="A109" s="235">
        <f>MAX($A$16:A108)+1</f>
        <v>71</v>
      </c>
      <c r="B109" s="109" t="s">
        <v>168</v>
      </c>
      <c r="C109" s="110" t="s">
        <v>0</v>
      </c>
      <c r="D109" s="108">
        <v>1</v>
      </c>
      <c r="E109" s="318"/>
      <c r="F109" s="111">
        <f t="shared" si="4"/>
        <v>0</v>
      </c>
      <c r="G109" s="258"/>
      <c r="H109" s="111"/>
    </row>
    <row r="110" spans="1:8">
      <c r="A110" s="235">
        <f>MAX($A$16:A109)+1</f>
        <v>72</v>
      </c>
      <c r="B110" s="109" t="s">
        <v>124</v>
      </c>
      <c r="C110" s="110" t="s">
        <v>0</v>
      </c>
      <c r="D110" s="108">
        <v>2</v>
      </c>
      <c r="E110" s="318"/>
      <c r="F110" s="111">
        <f t="shared" si="4"/>
        <v>0</v>
      </c>
      <c r="G110" s="258"/>
      <c r="H110" s="111"/>
    </row>
    <row r="111" spans="1:8">
      <c r="A111" s="235">
        <f>MAX($A$16:A110)+1</f>
        <v>73</v>
      </c>
      <c r="B111" s="109" t="s">
        <v>169</v>
      </c>
      <c r="C111" s="110" t="s">
        <v>0</v>
      </c>
      <c r="D111" s="108">
        <v>40</v>
      </c>
      <c r="E111" s="318"/>
      <c r="F111" s="111">
        <f t="shared" si="4"/>
        <v>0</v>
      </c>
      <c r="G111" s="258"/>
      <c r="H111" s="111"/>
    </row>
    <row r="112" spans="1:8">
      <c r="A112" s="235">
        <f>MAX($A$16:A111)+1</f>
        <v>74</v>
      </c>
      <c r="B112" s="109" t="s">
        <v>170</v>
      </c>
      <c r="C112" s="110" t="s">
        <v>0</v>
      </c>
      <c r="D112" s="108">
        <v>3</v>
      </c>
      <c r="E112" s="318"/>
      <c r="F112" s="111">
        <f t="shared" si="4"/>
        <v>0</v>
      </c>
      <c r="G112" s="258"/>
      <c r="H112" s="111"/>
    </row>
    <row r="113" spans="1:8">
      <c r="A113" s="235">
        <f>MAX($A$16:A112)+1</f>
        <v>75</v>
      </c>
      <c r="B113" s="109" t="s">
        <v>171</v>
      </c>
      <c r="C113" s="110" t="s">
        <v>0</v>
      </c>
      <c r="D113" s="108">
        <v>3</v>
      </c>
      <c r="E113" s="318"/>
      <c r="F113" s="111">
        <f t="shared" si="4"/>
        <v>0</v>
      </c>
      <c r="G113" s="258"/>
      <c r="H113" s="111"/>
    </row>
    <row r="114" spans="1:8">
      <c r="A114" s="235">
        <f>MAX($A$16:A113)+1</f>
        <v>76</v>
      </c>
      <c r="B114" s="109" t="s">
        <v>172</v>
      </c>
      <c r="C114" s="110" t="s">
        <v>0</v>
      </c>
      <c r="D114" s="108">
        <v>3</v>
      </c>
      <c r="E114" s="318"/>
      <c r="F114" s="111">
        <f t="shared" si="4"/>
        <v>0</v>
      </c>
      <c r="G114" s="258"/>
      <c r="H114" s="111"/>
    </row>
    <row r="115" spans="1:8">
      <c r="A115" s="235">
        <f>MAX($A$16:A114)+1</f>
        <v>77</v>
      </c>
      <c r="B115" s="109" t="s">
        <v>125</v>
      </c>
      <c r="C115" s="110" t="s">
        <v>0</v>
      </c>
      <c r="D115" s="108">
        <v>1</v>
      </c>
      <c r="E115" s="318"/>
      <c r="F115" s="111">
        <f t="shared" si="4"/>
        <v>0</v>
      </c>
      <c r="G115" s="258"/>
      <c r="H115" s="111"/>
    </row>
    <row r="116" spans="1:8">
      <c r="A116" s="235">
        <f>MAX($A$16:A115)+1</f>
        <v>78</v>
      </c>
      <c r="B116" s="109" t="s">
        <v>126</v>
      </c>
      <c r="C116" s="110" t="s">
        <v>0</v>
      </c>
      <c r="D116" s="108">
        <v>70</v>
      </c>
      <c r="E116" s="318"/>
      <c r="F116" s="111">
        <f t="shared" si="4"/>
        <v>0</v>
      </c>
      <c r="G116" s="258"/>
      <c r="H116" s="111"/>
    </row>
    <row r="117" spans="1:8">
      <c r="A117" s="108"/>
      <c r="B117" s="113" t="s">
        <v>127</v>
      </c>
      <c r="C117" s="114"/>
      <c r="D117" s="114"/>
      <c r="E117" s="301"/>
      <c r="F117" s="115">
        <f>SUM(F90:F116)</f>
        <v>0</v>
      </c>
      <c r="G117" s="265"/>
      <c r="H117" s="122"/>
    </row>
    <row r="118" spans="1:8">
      <c r="A118" s="235">
        <f>MAX($A$16:A117)+1</f>
        <v>79</v>
      </c>
      <c r="B118" s="109" t="s">
        <v>128</v>
      </c>
      <c r="C118" s="110" t="s">
        <v>30</v>
      </c>
      <c r="D118" s="110">
        <v>10</v>
      </c>
      <c r="E118" s="302"/>
      <c r="F118" s="159">
        <f>D118*E118</f>
        <v>0</v>
      </c>
      <c r="G118" s="258"/>
      <c r="H118" s="111"/>
    </row>
    <row r="119" spans="1:8">
      <c r="A119" s="235">
        <f>MAX($A$16:A118)+1</f>
        <v>80</v>
      </c>
      <c r="B119" s="109" t="s">
        <v>129</v>
      </c>
      <c r="C119" s="110" t="s">
        <v>30</v>
      </c>
      <c r="D119" s="110">
        <v>30</v>
      </c>
      <c r="E119" s="302"/>
      <c r="F119" s="159">
        <f>D119*E119</f>
        <v>0</v>
      </c>
      <c r="G119" s="258"/>
      <c r="H119" s="111"/>
    </row>
    <row r="120" spans="1:8">
      <c r="A120" s="235">
        <f>MAX($A$16:A119)+1</f>
        <v>81</v>
      </c>
      <c r="B120" s="109" t="s">
        <v>130</v>
      </c>
      <c r="C120" s="110" t="s">
        <v>0</v>
      </c>
      <c r="D120" s="108">
        <v>1</v>
      </c>
      <c r="E120" s="303"/>
      <c r="F120" s="159">
        <f>D120*E120</f>
        <v>0</v>
      </c>
      <c r="G120" s="258"/>
      <c r="H120" s="111"/>
    </row>
    <row r="121" spans="1:8">
      <c r="A121" s="235">
        <f>MAX($A$16:A120)+1</f>
        <v>82</v>
      </c>
      <c r="B121" s="109" t="s">
        <v>131</v>
      </c>
      <c r="C121" s="110" t="s">
        <v>0</v>
      </c>
      <c r="D121" s="108">
        <v>1</v>
      </c>
      <c r="E121" s="303"/>
      <c r="F121" s="159">
        <f>D121*E121</f>
        <v>0</v>
      </c>
      <c r="G121" s="258"/>
      <c r="H121" s="111"/>
    </row>
    <row r="122" spans="1:8">
      <c r="A122" s="108"/>
      <c r="B122" s="113" t="s">
        <v>31</v>
      </c>
      <c r="C122" s="114"/>
      <c r="D122" s="114"/>
      <c r="E122" s="304"/>
      <c r="F122" s="115">
        <f>SUM(F117:F121)</f>
        <v>0</v>
      </c>
      <c r="G122" s="265"/>
      <c r="H122" s="122"/>
    </row>
    <row r="123" spans="1:8">
      <c r="A123" s="42"/>
      <c r="B123" s="53"/>
      <c r="C123" s="42"/>
      <c r="D123" s="42"/>
      <c r="E123" s="54"/>
      <c r="F123" s="54"/>
      <c r="G123" s="287"/>
      <c r="H123" s="54"/>
    </row>
    <row r="124" spans="1:8">
      <c r="G124" s="236"/>
    </row>
    <row r="125" spans="1:8">
      <c r="G125" s="236"/>
    </row>
    <row r="126" spans="1:8">
      <c r="G126" s="236"/>
    </row>
    <row r="127" spans="1:8">
      <c r="G127" s="236"/>
    </row>
    <row r="128" spans="1:8">
      <c r="G128" s="236"/>
    </row>
    <row r="129" spans="7:7">
      <c r="G129" s="236"/>
    </row>
    <row r="130" spans="7:7">
      <c r="G130" s="236"/>
    </row>
    <row r="131" spans="7:7">
      <c r="G131" s="236"/>
    </row>
    <row r="132" spans="7:7">
      <c r="G132" s="236"/>
    </row>
    <row r="133" spans="7:7">
      <c r="G133" s="236"/>
    </row>
    <row r="134" spans="7:7">
      <c r="G134" s="236"/>
    </row>
    <row r="135" spans="7:7">
      <c r="G135" s="236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orientation="portrait" horizontalDpi="4294967294" verticalDpi="0" r:id="rId1"/>
  <headerFooter>
    <oddFooter>&amp;LRIVERVIEW HOUSE_Pecháčkova 3, P5_TZB_&amp;A&amp;R&amp;P z &amp;N</oddFooter>
  </headerFooter>
  <ignoredErrors>
    <ignoredError sqref="F11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1"/>
  <sheetViews>
    <sheetView showGridLines="0" workbookViewId="0">
      <pane ySplit="10" topLeftCell="A11" activePane="bottomLeft" state="frozen"/>
      <selection pane="bottomLeft" activeCell="A2" sqref="A2:B2"/>
    </sheetView>
  </sheetViews>
  <sheetFormatPr defaultRowHeight="11.25"/>
  <cols>
    <col min="1" max="1" width="3.85546875" style="21" customWidth="1"/>
    <col min="2" max="2" width="50.28515625" style="21" customWidth="1"/>
    <col min="3" max="3" width="4.7109375" style="21" customWidth="1"/>
    <col min="4" max="4" width="9.140625" style="21"/>
    <col min="5" max="5" width="8.42578125" style="21" bestFit="1" customWidth="1"/>
    <col min="6" max="6" width="9.7109375" style="21" bestFit="1" customWidth="1"/>
    <col min="7" max="7" width="7" style="21" bestFit="1" customWidth="1"/>
    <col min="8" max="8" width="8.7109375" style="21" bestFit="1" customWidth="1"/>
    <col min="9" max="10" width="8.28515625" style="21" customWidth="1"/>
    <col min="11" max="16384" width="9.140625" style="21"/>
  </cols>
  <sheetData>
    <row r="1" spans="1:10">
      <c r="A1" s="323"/>
      <c r="B1" s="324"/>
      <c r="C1" s="19"/>
      <c r="D1" s="20"/>
      <c r="E1" s="20"/>
      <c r="F1" s="20"/>
      <c r="G1" s="20"/>
    </row>
    <row r="2" spans="1:10">
      <c r="A2" s="22"/>
      <c r="B2" s="20"/>
      <c r="C2" s="19"/>
      <c r="D2" s="20"/>
      <c r="E2" s="20"/>
      <c r="F2" s="20"/>
      <c r="G2" s="20"/>
    </row>
    <row r="3" spans="1:10">
      <c r="A3" s="23" t="s">
        <v>228</v>
      </c>
      <c r="B3" s="20"/>
      <c r="C3" s="154"/>
      <c r="D3" s="20"/>
      <c r="E3" s="20"/>
      <c r="F3" s="20"/>
      <c r="G3" s="20"/>
    </row>
    <row r="4" spans="1:10">
      <c r="A4" s="23" t="s">
        <v>229</v>
      </c>
      <c r="B4" s="20"/>
      <c r="C4" s="19" t="s">
        <v>244</v>
      </c>
      <c r="D4" s="24"/>
      <c r="E4" s="24"/>
      <c r="F4" s="20"/>
      <c r="G4" s="20"/>
    </row>
    <row r="5" spans="1:10">
      <c r="A5" s="22" t="s">
        <v>477</v>
      </c>
      <c r="B5" s="20"/>
      <c r="C5" s="20"/>
      <c r="D5" s="24"/>
      <c r="E5" s="24"/>
      <c r="F5" s="20"/>
      <c r="G5" s="20"/>
    </row>
    <row r="6" spans="1:10">
      <c r="A6" s="12"/>
      <c r="B6" s="12"/>
      <c r="C6" s="12"/>
      <c r="D6" s="12"/>
      <c r="E6" s="12"/>
      <c r="F6" s="12"/>
      <c r="G6" s="12"/>
    </row>
    <row r="7" spans="1:10" ht="14.25">
      <c r="A7" s="13"/>
      <c r="B7" s="37" t="s">
        <v>264</v>
      </c>
      <c r="C7" s="25"/>
      <c r="D7" s="13"/>
      <c r="E7" s="13"/>
      <c r="F7" s="13"/>
      <c r="G7" s="13"/>
    </row>
    <row r="8" spans="1:10">
      <c r="A8" s="13"/>
      <c r="B8" s="13"/>
      <c r="C8" s="13"/>
      <c r="D8" s="13"/>
      <c r="E8" s="13"/>
      <c r="F8" s="13"/>
      <c r="G8" s="13"/>
    </row>
    <row r="9" spans="1:10" ht="33.7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14" t="s">
        <v>213</v>
      </c>
      <c r="H9" s="15" t="s">
        <v>214</v>
      </c>
      <c r="I9" s="43" t="s">
        <v>262</v>
      </c>
      <c r="J9" s="43" t="s">
        <v>263</v>
      </c>
    </row>
    <row r="10" spans="1:10">
      <c r="A10" s="26"/>
      <c r="B10" s="26"/>
      <c r="C10" s="26"/>
      <c r="D10" s="26"/>
      <c r="E10" s="26"/>
      <c r="F10" s="27"/>
      <c r="G10" s="27"/>
      <c r="H10" s="27"/>
      <c r="I10" s="27"/>
      <c r="J10" s="27"/>
    </row>
    <row r="11" spans="1:10">
      <c r="A11" s="28"/>
      <c r="B11" s="28"/>
      <c r="C11" s="28"/>
      <c r="D11" s="28"/>
      <c r="E11" s="28"/>
      <c r="F11" s="28"/>
    </row>
    <row r="12" spans="1:10">
      <c r="A12" s="28"/>
      <c r="B12" s="16" t="s">
        <v>234</v>
      </c>
      <c r="C12" s="29"/>
      <c r="D12" s="17"/>
      <c r="E12" s="17"/>
      <c r="F12" s="17" t="s">
        <v>29</v>
      </c>
    </row>
    <row r="13" spans="1:10">
      <c r="A13" s="28"/>
      <c r="B13" s="18"/>
      <c r="C13" s="29"/>
      <c r="D13" s="18"/>
      <c r="E13" s="18"/>
      <c r="F13" s="18"/>
    </row>
    <row r="14" spans="1:10">
      <c r="A14" s="28"/>
      <c r="B14" s="30" t="s">
        <v>239</v>
      </c>
      <c r="C14" s="31"/>
      <c r="D14" s="32"/>
      <c r="E14" s="32"/>
      <c r="F14" s="60">
        <f>SUM(F15:F17)</f>
        <v>0</v>
      </c>
      <c r="G14" s="262"/>
      <c r="H14" s="58"/>
    </row>
    <row r="15" spans="1:10">
      <c r="A15" s="28"/>
      <c r="B15" s="4" t="s">
        <v>247</v>
      </c>
      <c r="C15" s="31"/>
      <c r="D15" s="5"/>
      <c r="E15" s="5"/>
      <c r="F15" s="61">
        <f>F20</f>
        <v>0</v>
      </c>
      <c r="G15" s="263"/>
      <c r="H15" s="59"/>
    </row>
    <row r="16" spans="1:10">
      <c r="A16" s="28"/>
      <c r="B16" s="4" t="s">
        <v>248</v>
      </c>
      <c r="C16" s="31"/>
      <c r="D16" s="5"/>
      <c r="E16" s="5"/>
      <c r="F16" s="61">
        <f>H20</f>
        <v>0</v>
      </c>
      <c r="G16" s="263"/>
      <c r="H16" s="59"/>
    </row>
    <row r="17" spans="1:13">
      <c r="A17" s="28"/>
      <c r="B17" s="4" t="s">
        <v>252</v>
      </c>
      <c r="C17" s="31"/>
      <c r="D17" s="5"/>
      <c r="E17" s="5"/>
      <c r="F17" s="61">
        <f>F90</f>
        <v>0</v>
      </c>
      <c r="G17" s="263"/>
      <c r="H17" s="59"/>
    </row>
    <row r="18" spans="1:13">
      <c r="A18" s="28"/>
      <c r="B18" s="28"/>
      <c r="C18" s="28"/>
      <c r="D18" s="28"/>
      <c r="E18" s="28"/>
      <c r="F18" s="28"/>
      <c r="G18" s="245"/>
    </row>
    <row r="19" spans="1:13">
      <c r="A19" s="28"/>
      <c r="B19" s="28"/>
      <c r="C19" s="28"/>
      <c r="D19" s="28"/>
      <c r="E19" s="28"/>
      <c r="F19" s="28"/>
      <c r="G19" s="245"/>
    </row>
    <row r="20" spans="1:13">
      <c r="A20" s="126"/>
      <c r="B20" s="125" t="s">
        <v>239</v>
      </c>
      <c r="C20" s="125"/>
      <c r="D20" s="126"/>
      <c r="E20" s="126"/>
      <c r="F20" s="127">
        <f>F71</f>
        <v>0</v>
      </c>
      <c r="G20" s="288"/>
      <c r="H20" s="127">
        <f>H71</f>
        <v>0</v>
      </c>
      <c r="I20" s="129"/>
      <c r="J20" s="129"/>
    </row>
    <row r="21" spans="1:13">
      <c r="A21" s="128"/>
      <c r="B21" s="128"/>
      <c r="C21" s="128"/>
      <c r="D21" s="128"/>
      <c r="E21" s="128"/>
      <c r="F21" s="128"/>
      <c r="G21" s="251"/>
      <c r="H21" s="129"/>
      <c r="I21" s="129"/>
      <c r="J21" s="129"/>
    </row>
    <row r="22" spans="1:13">
      <c r="A22" s="130"/>
      <c r="B22" s="130"/>
      <c r="C22" s="131"/>
      <c r="D22" s="130"/>
      <c r="E22" s="130"/>
      <c r="F22" s="130"/>
      <c r="G22" s="289"/>
      <c r="H22" s="129"/>
      <c r="I22" s="129"/>
      <c r="J22" s="129"/>
    </row>
    <row r="23" spans="1:13">
      <c r="A23" s="132"/>
      <c r="B23" s="133" t="s">
        <v>111</v>
      </c>
      <c r="C23" s="133"/>
      <c r="D23" s="132"/>
      <c r="E23" s="132"/>
      <c r="F23" s="132"/>
      <c r="G23" s="290"/>
      <c r="H23" s="129"/>
      <c r="I23" s="129"/>
      <c r="J23" s="129"/>
    </row>
    <row r="24" spans="1:13">
      <c r="A24" s="132"/>
      <c r="B24" s="133"/>
      <c r="C24" s="133"/>
      <c r="D24" s="132"/>
      <c r="E24" s="132"/>
      <c r="F24" s="132"/>
      <c r="G24" s="290"/>
      <c r="H24" s="129"/>
      <c r="I24" s="129"/>
      <c r="J24" s="129"/>
    </row>
    <row r="25" spans="1:13" ht="33.75">
      <c r="A25" s="134" t="s">
        <v>5</v>
      </c>
      <c r="B25" s="135" t="s">
        <v>143</v>
      </c>
      <c r="C25" s="138" t="s">
        <v>0</v>
      </c>
      <c r="D25" s="160">
        <f>I25+J25</f>
        <v>4</v>
      </c>
      <c r="E25" s="320"/>
      <c r="F25" s="143">
        <f>D25*E25</f>
        <v>0</v>
      </c>
      <c r="G25" s="320"/>
      <c r="H25" s="143">
        <f>D25*G25</f>
        <v>0</v>
      </c>
      <c r="I25" s="138">
        <v>4</v>
      </c>
      <c r="J25" s="160">
        <v>0</v>
      </c>
      <c r="L25" s="1"/>
      <c r="M25" s="1"/>
    </row>
    <row r="26" spans="1:13" ht="33.75">
      <c r="A26" s="134" t="s">
        <v>6</v>
      </c>
      <c r="B26" s="135" t="s">
        <v>144</v>
      </c>
      <c r="C26" s="138" t="s">
        <v>0</v>
      </c>
      <c r="D26" s="160">
        <f t="shared" ref="D26:D34" si="0">I26+J26</f>
        <v>6</v>
      </c>
      <c r="E26" s="320"/>
      <c r="F26" s="143">
        <f t="shared" ref="F26:F35" si="1">D26*E26</f>
        <v>0</v>
      </c>
      <c r="G26" s="320"/>
      <c r="H26" s="143">
        <f t="shared" ref="H26:H35" si="2">D26*G26</f>
        <v>0</v>
      </c>
      <c r="I26" s="138">
        <v>3</v>
      </c>
      <c r="J26" s="138">
        <v>3</v>
      </c>
      <c r="L26" s="1"/>
      <c r="M26" s="1"/>
    </row>
    <row r="27" spans="1:13" ht="33.75">
      <c r="A27" s="134" t="s">
        <v>7</v>
      </c>
      <c r="B27" s="135" t="s">
        <v>142</v>
      </c>
      <c r="C27" s="138" t="s">
        <v>0</v>
      </c>
      <c r="D27" s="160">
        <f t="shared" si="0"/>
        <v>14</v>
      </c>
      <c r="E27" s="320"/>
      <c r="F27" s="143">
        <f t="shared" si="1"/>
        <v>0</v>
      </c>
      <c r="G27" s="320"/>
      <c r="H27" s="143">
        <f t="shared" si="2"/>
        <v>0</v>
      </c>
      <c r="I27" s="138">
        <v>5</v>
      </c>
      <c r="J27" s="138">
        <v>9</v>
      </c>
      <c r="L27" s="1"/>
      <c r="M27" s="1"/>
    </row>
    <row r="28" spans="1:13" ht="33.75">
      <c r="A28" s="134" t="s">
        <v>8</v>
      </c>
      <c r="B28" s="135" t="s">
        <v>141</v>
      </c>
      <c r="C28" s="138" t="s">
        <v>0</v>
      </c>
      <c r="D28" s="160">
        <f t="shared" si="0"/>
        <v>9</v>
      </c>
      <c r="E28" s="320"/>
      <c r="F28" s="143">
        <f t="shared" si="1"/>
        <v>0</v>
      </c>
      <c r="G28" s="320"/>
      <c r="H28" s="143">
        <f t="shared" si="2"/>
        <v>0</v>
      </c>
      <c r="I28" s="138">
        <v>5</v>
      </c>
      <c r="J28" s="138">
        <v>4</v>
      </c>
      <c r="L28" s="1"/>
      <c r="M28" s="1"/>
    </row>
    <row r="29" spans="1:13" ht="22.5">
      <c r="A29" s="134" t="s">
        <v>9</v>
      </c>
      <c r="B29" s="135" t="s">
        <v>10</v>
      </c>
      <c r="C29" s="138" t="s">
        <v>0</v>
      </c>
      <c r="D29" s="160">
        <f t="shared" si="0"/>
        <v>12</v>
      </c>
      <c r="E29" s="320"/>
      <c r="F29" s="143">
        <f t="shared" si="1"/>
        <v>0</v>
      </c>
      <c r="G29" s="320"/>
      <c r="H29" s="143">
        <f t="shared" si="2"/>
        <v>0</v>
      </c>
      <c r="I29" s="138">
        <v>7</v>
      </c>
      <c r="J29" s="138">
        <v>5</v>
      </c>
      <c r="L29" s="1"/>
      <c r="M29" s="1"/>
    </row>
    <row r="30" spans="1:13" ht="22.5">
      <c r="A30" s="134" t="s">
        <v>28</v>
      </c>
      <c r="B30" s="135" t="s">
        <v>27</v>
      </c>
      <c r="C30" s="138" t="s">
        <v>0</v>
      </c>
      <c r="D30" s="160">
        <f t="shared" si="0"/>
        <v>8</v>
      </c>
      <c r="E30" s="320"/>
      <c r="F30" s="143">
        <f t="shared" si="1"/>
        <v>0</v>
      </c>
      <c r="G30" s="320"/>
      <c r="H30" s="143">
        <f t="shared" si="2"/>
        <v>0</v>
      </c>
      <c r="I30" s="138">
        <v>4</v>
      </c>
      <c r="J30" s="138">
        <v>4</v>
      </c>
      <c r="L30" s="1"/>
      <c r="M30" s="1"/>
    </row>
    <row r="31" spans="1:13" ht="33.75">
      <c r="A31" s="235">
        <f>MAX($A$16:A30)+1</f>
        <v>1</v>
      </c>
      <c r="B31" s="140" t="s">
        <v>145</v>
      </c>
      <c r="C31" s="134" t="s">
        <v>0</v>
      </c>
      <c r="D31" s="160">
        <f t="shared" si="0"/>
        <v>2</v>
      </c>
      <c r="E31" s="320"/>
      <c r="F31" s="143">
        <f t="shared" si="1"/>
        <v>0</v>
      </c>
      <c r="G31" s="320"/>
      <c r="H31" s="143">
        <f t="shared" si="2"/>
        <v>0</v>
      </c>
      <c r="I31" s="134">
        <v>1</v>
      </c>
      <c r="J31" s="134">
        <v>1</v>
      </c>
      <c r="L31" s="1"/>
      <c r="M31" s="1"/>
    </row>
    <row r="32" spans="1:13" ht="12.75">
      <c r="A32" s="235">
        <f>MAX($A$16:A31)+1</f>
        <v>2</v>
      </c>
      <c r="B32" s="140" t="s">
        <v>34</v>
      </c>
      <c r="C32" s="134" t="s">
        <v>0</v>
      </c>
      <c r="D32" s="160">
        <f t="shared" si="0"/>
        <v>111</v>
      </c>
      <c r="E32" s="318"/>
      <c r="F32" s="143">
        <f t="shared" si="1"/>
        <v>0</v>
      </c>
      <c r="G32" s="320"/>
      <c r="H32" s="143">
        <f t="shared" si="2"/>
        <v>0</v>
      </c>
      <c r="I32" s="139">
        <v>56</v>
      </c>
      <c r="J32" s="134">
        <v>55</v>
      </c>
      <c r="L32" s="1"/>
      <c r="M32" s="1"/>
    </row>
    <row r="33" spans="1:13" ht="33.75">
      <c r="A33" s="235">
        <f>MAX($A$16:A32)+1</f>
        <v>3</v>
      </c>
      <c r="B33" s="140" t="s">
        <v>104</v>
      </c>
      <c r="C33" s="134" t="s">
        <v>0</v>
      </c>
      <c r="D33" s="160">
        <f t="shared" si="0"/>
        <v>31</v>
      </c>
      <c r="E33" s="318"/>
      <c r="F33" s="143">
        <f t="shared" si="1"/>
        <v>0</v>
      </c>
      <c r="G33" s="320"/>
      <c r="H33" s="143">
        <f t="shared" si="2"/>
        <v>0</v>
      </c>
      <c r="I33" s="134">
        <v>16</v>
      </c>
      <c r="J33" s="134">
        <v>15</v>
      </c>
      <c r="L33" s="1"/>
      <c r="M33" s="1"/>
    </row>
    <row r="34" spans="1:13" ht="33.75">
      <c r="A34" s="235">
        <f>MAX($A$16:A33)+1</f>
        <v>4</v>
      </c>
      <c r="B34" s="140" t="s">
        <v>35</v>
      </c>
      <c r="C34" s="134" t="s">
        <v>0</v>
      </c>
      <c r="D34" s="160">
        <f t="shared" si="0"/>
        <v>4</v>
      </c>
      <c r="E34" s="320"/>
      <c r="F34" s="143">
        <f t="shared" si="1"/>
        <v>0</v>
      </c>
      <c r="G34" s="320"/>
      <c r="H34" s="143">
        <f t="shared" si="2"/>
        <v>0</v>
      </c>
      <c r="I34" s="134">
        <v>2</v>
      </c>
      <c r="J34" s="134">
        <v>2</v>
      </c>
      <c r="L34" s="1"/>
      <c r="M34" s="1"/>
    </row>
    <row r="35" spans="1:13" ht="12.75">
      <c r="A35" s="235">
        <f>MAX($A$16:A34)+1</f>
        <v>5</v>
      </c>
      <c r="B35" s="140" t="s">
        <v>72</v>
      </c>
      <c r="C35" s="134" t="s">
        <v>0</v>
      </c>
      <c r="D35" s="161">
        <f>I35+J35</f>
        <v>4</v>
      </c>
      <c r="E35" s="252"/>
      <c r="F35" s="143">
        <f t="shared" si="1"/>
        <v>0</v>
      </c>
      <c r="G35" s="320"/>
      <c r="H35" s="143">
        <f t="shared" si="2"/>
        <v>0</v>
      </c>
      <c r="I35" s="139">
        <v>2</v>
      </c>
      <c r="J35" s="134">
        <v>2</v>
      </c>
      <c r="L35" s="1"/>
      <c r="M35" s="1"/>
    </row>
    <row r="36" spans="1:13">
      <c r="A36" s="129"/>
      <c r="B36" s="129"/>
      <c r="C36" s="129"/>
      <c r="D36" s="129"/>
      <c r="E36" s="237"/>
      <c r="F36" s="129"/>
      <c r="G36" s="237"/>
      <c r="H36" s="129"/>
      <c r="I36" s="129"/>
      <c r="J36" s="129"/>
    </row>
    <row r="37" spans="1:13" ht="22.5">
      <c r="A37" s="129"/>
      <c r="B37" s="141" t="s">
        <v>82</v>
      </c>
      <c r="C37" s="129"/>
      <c r="D37" s="129"/>
      <c r="E37" s="237"/>
      <c r="F37" s="129"/>
      <c r="G37" s="237"/>
      <c r="H37" s="129"/>
      <c r="I37" s="129"/>
      <c r="J37" s="129"/>
    </row>
    <row r="38" spans="1:13" ht="22.5">
      <c r="A38" s="235">
        <f>MAX($A$16:A37)+1</f>
        <v>6</v>
      </c>
      <c r="B38" s="140" t="s">
        <v>105</v>
      </c>
      <c r="C38" s="134" t="s">
        <v>0</v>
      </c>
      <c r="D38" s="160">
        <f t="shared" ref="D38:D65" si="3">I38+J38</f>
        <v>6</v>
      </c>
      <c r="E38" s="320"/>
      <c r="F38" s="143">
        <f t="shared" ref="F38:F65" si="4">D38*E38</f>
        <v>0</v>
      </c>
      <c r="G38" s="320"/>
      <c r="H38" s="143">
        <f t="shared" ref="H38:H65" si="5">D38*G38</f>
        <v>0</v>
      </c>
      <c r="I38" s="139">
        <v>3</v>
      </c>
      <c r="J38" s="139">
        <v>3</v>
      </c>
      <c r="L38" s="1"/>
      <c r="M38" s="1"/>
    </row>
    <row r="39" spans="1:13" ht="22.5">
      <c r="A39" s="235">
        <f>MAX($A$16:A38)+1</f>
        <v>7</v>
      </c>
      <c r="B39" s="140" t="s">
        <v>134</v>
      </c>
      <c r="C39" s="134" t="s">
        <v>0</v>
      </c>
      <c r="D39" s="160">
        <f t="shared" si="3"/>
        <v>4</v>
      </c>
      <c r="E39" s="320"/>
      <c r="F39" s="143">
        <f t="shared" si="4"/>
        <v>0</v>
      </c>
      <c r="G39" s="320"/>
      <c r="H39" s="143">
        <f t="shared" si="5"/>
        <v>0</v>
      </c>
      <c r="I39" s="139">
        <v>1</v>
      </c>
      <c r="J39" s="139">
        <v>3</v>
      </c>
      <c r="L39" s="1"/>
      <c r="M39" s="1"/>
    </row>
    <row r="40" spans="1:13" ht="22.5">
      <c r="A40" s="235">
        <f>MAX($A$16:A39)+1</f>
        <v>8</v>
      </c>
      <c r="B40" s="140" t="s">
        <v>107</v>
      </c>
      <c r="C40" s="134" t="s">
        <v>0</v>
      </c>
      <c r="D40" s="160">
        <f t="shared" si="3"/>
        <v>16</v>
      </c>
      <c r="E40" s="320"/>
      <c r="F40" s="143">
        <f t="shared" si="4"/>
        <v>0</v>
      </c>
      <c r="G40" s="320"/>
      <c r="H40" s="143">
        <f t="shared" si="5"/>
        <v>0</v>
      </c>
      <c r="I40" s="139">
        <v>8</v>
      </c>
      <c r="J40" s="139">
        <v>8</v>
      </c>
      <c r="L40" s="1"/>
      <c r="M40" s="1"/>
    </row>
    <row r="41" spans="1:13" ht="22.5">
      <c r="A41" s="235">
        <f>MAX($A$16:A40)+1</f>
        <v>9</v>
      </c>
      <c r="B41" s="140" t="s">
        <v>138</v>
      </c>
      <c r="C41" s="134" t="s">
        <v>0</v>
      </c>
      <c r="D41" s="160">
        <f t="shared" si="3"/>
        <v>2</v>
      </c>
      <c r="E41" s="320"/>
      <c r="F41" s="143">
        <f t="shared" si="4"/>
        <v>0</v>
      </c>
      <c r="G41" s="320"/>
      <c r="H41" s="143">
        <f t="shared" si="5"/>
        <v>0</v>
      </c>
      <c r="I41" s="139">
        <v>2</v>
      </c>
      <c r="J41" s="139">
        <v>0</v>
      </c>
      <c r="L41" s="1"/>
      <c r="M41" s="1"/>
    </row>
    <row r="42" spans="1:13" ht="22.5">
      <c r="A42" s="235">
        <f>MAX($A$16:A41)+1</f>
        <v>10</v>
      </c>
      <c r="B42" s="140" t="s">
        <v>108</v>
      </c>
      <c r="C42" s="134" t="s">
        <v>0</v>
      </c>
      <c r="D42" s="160">
        <f t="shared" si="3"/>
        <v>5</v>
      </c>
      <c r="E42" s="320"/>
      <c r="F42" s="143">
        <f t="shared" si="4"/>
        <v>0</v>
      </c>
      <c r="G42" s="320"/>
      <c r="H42" s="143">
        <f t="shared" si="5"/>
        <v>0</v>
      </c>
      <c r="I42" s="139">
        <v>2</v>
      </c>
      <c r="J42" s="139">
        <v>3</v>
      </c>
      <c r="L42" s="1"/>
      <c r="M42" s="1"/>
    </row>
    <row r="43" spans="1:13" ht="22.5">
      <c r="A43" s="235">
        <f>MAX($A$16:A42)+1</f>
        <v>11</v>
      </c>
      <c r="B43" s="140" t="s">
        <v>110</v>
      </c>
      <c r="C43" s="134" t="s">
        <v>0</v>
      </c>
      <c r="D43" s="160">
        <f t="shared" si="3"/>
        <v>78</v>
      </c>
      <c r="E43" s="320"/>
      <c r="F43" s="143">
        <f t="shared" si="4"/>
        <v>0</v>
      </c>
      <c r="G43" s="320"/>
      <c r="H43" s="143">
        <f t="shared" si="5"/>
        <v>0</v>
      </c>
      <c r="I43" s="139">
        <v>40</v>
      </c>
      <c r="J43" s="139">
        <v>38</v>
      </c>
      <c r="L43" s="1"/>
      <c r="M43" s="1"/>
    </row>
    <row r="44" spans="1:13" ht="12.75">
      <c r="A44" s="235">
        <f>MAX($A$16:A43)+1</f>
        <v>12</v>
      </c>
      <c r="B44" s="140" t="s">
        <v>38</v>
      </c>
      <c r="C44" s="134" t="s">
        <v>0</v>
      </c>
      <c r="D44" s="160">
        <f t="shared" si="3"/>
        <v>4</v>
      </c>
      <c r="E44" s="320"/>
      <c r="F44" s="143">
        <f t="shared" si="4"/>
        <v>0</v>
      </c>
      <c r="G44" s="320"/>
      <c r="H44" s="143">
        <f t="shared" si="5"/>
        <v>0</v>
      </c>
      <c r="I44" s="134">
        <v>3</v>
      </c>
      <c r="J44" s="139">
        <v>1</v>
      </c>
      <c r="L44" s="1"/>
      <c r="M44" s="1"/>
    </row>
    <row r="45" spans="1:13" ht="12.75">
      <c r="A45" s="235">
        <f>MAX($A$16:A44)+1</f>
        <v>13</v>
      </c>
      <c r="B45" s="140" t="s">
        <v>50</v>
      </c>
      <c r="C45" s="134" t="s">
        <v>41</v>
      </c>
      <c r="D45" s="160">
        <f t="shared" si="3"/>
        <v>30</v>
      </c>
      <c r="E45" s="320"/>
      <c r="F45" s="143">
        <f t="shared" si="4"/>
        <v>0</v>
      </c>
      <c r="G45" s="320"/>
      <c r="H45" s="143">
        <f t="shared" si="5"/>
        <v>0</v>
      </c>
      <c r="I45" s="139">
        <v>15</v>
      </c>
      <c r="J45" s="139">
        <v>15</v>
      </c>
      <c r="L45" s="1"/>
      <c r="M45" s="1"/>
    </row>
    <row r="46" spans="1:13" ht="12.75">
      <c r="A46" s="235">
        <f>MAX($A$16:A45)+1</f>
        <v>14</v>
      </c>
      <c r="B46" s="140" t="s">
        <v>51</v>
      </c>
      <c r="C46" s="134" t="s">
        <v>41</v>
      </c>
      <c r="D46" s="160">
        <f t="shared" si="3"/>
        <v>290</v>
      </c>
      <c r="E46" s="320"/>
      <c r="F46" s="143">
        <f t="shared" si="4"/>
        <v>0</v>
      </c>
      <c r="G46" s="320"/>
      <c r="H46" s="143">
        <f t="shared" si="5"/>
        <v>0</v>
      </c>
      <c r="I46" s="139">
        <v>155</v>
      </c>
      <c r="J46" s="139">
        <v>135</v>
      </c>
      <c r="L46" s="1"/>
      <c r="M46" s="1"/>
    </row>
    <row r="47" spans="1:13" ht="12.75">
      <c r="A47" s="235">
        <f>MAX($A$16:A46)+1</f>
        <v>15</v>
      </c>
      <c r="B47" s="140" t="s">
        <v>52</v>
      </c>
      <c r="C47" s="134" t="s">
        <v>41</v>
      </c>
      <c r="D47" s="160">
        <f t="shared" si="3"/>
        <v>980</v>
      </c>
      <c r="E47" s="320"/>
      <c r="F47" s="143">
        <f t="shared" si="4"/>
        <v>0</v>
      </c>
      <c r="G47" s="320"/>
      <c r="H47" s="143">
        <f t="shared" si="5"/>
        <v>0</v>
      </c>
      <c r="I47" s="139">
        <v>490</v>
      </c>
      <c r="J47" s="139">
        <v>490</v>
      </c>
      <c r="L47" s="1"/>
      <c r="M47" s="1"/>
    </row>
    <row r="48" spans="1:13" ht="12.75">
      <c r="A48" s="235">
        <f>MAX($A$16:A47)+1</f>
        <v>16</v>
      </c>
      <c r="B48" s="140" t="s">
        <v>53</v>
      </c>
      <c r="C48" s="134" t="s">
        <v>41</v>
      </c>
      <c r="D48" s="160">
        <f t="shared" si="3"/>
        <v>815</v>
      </c>
      <c r="E48" s="320"/>
      <c r="F48" s="143">
        <f t="shared" si="4"/>
        <v>0</v>
      </c>
      <c r="G48" s="320"/>
      <c r="H48" s="143">
        <f t="shared" si="5"/>
        <v>0</v>
      </c>
      <c r="I48" s="139">
        <v>420</v>
      </c>
      <c r="J48" s="139">
        <v>395</v>
      </c>
      <c r="L48" s="1"/>
      <c r="M48" s="1"/>
    </row>
    <row r="49" spans="1:13" ht="12.75">
      <c r="A49" s="235">
        <f>MAX($A$16:A48)+1</f>
        <v>17</v>
      </c>
      <c r="B49" s="140" t="s">
        <v>54</v>
      </c>
      <c r="C49" s="134" t="s">
        <v>41</v>
      </c>
      <c r="D49" s="160">
        <f t="shared" si="3"/>
        <v>290</v>
      </c>
      <c r="E49" s="320"/>
      <c r="F49" s="143">
        <f t="shared" si="4"/>
        <v>0</v>
      </c>
      <c r="G49" s="320"/>
      <c r="H49" s="143">
        <f t="shared" si="5"/>
        <v>0</v>
      </c>
      <c r="I49" s="139">
        <v>145</v>
      </c>
      <c r="J49" s="139">
        <v>145</v>
      </c>
      <c r="L49" s="1"/>
      <c r="M49" s="1"/>
    </row>
    <row r="50" spans="1:13" ht="12.75">
      <c r="A50" s="235">
        <f>MAX($A$16:A49)+1</f>
        <v>18</v>
      </c>
      <c r="B50" s="140" t="s">
        <v>56</v>
      </c>
      <c r="C50" s="134" t="s">
        <v>41</v>
      </c>
      <c r="D50" s="160">
        <f t="shared" si="3"/>
        <v>130</v>
      </c>
      <c r="E50" s="320"/>
      <c r="F50" s="143">
        <f t="shared" si="4"/>
        <v>0</v>
      </c>
      <c r="G50" s="320"/>
      <c r="H50" s="143">
        <f t="shared" si="5"/>
        <v>0</v>
      </c>
      <c r="I50" s="139">
        <v>65</v>
      </c>
      <c r="J50" s="139">
        <v>65</v>
      </c>
      <c r="L50" s="1"/>
      <c r="M50" s="1"/>
    </row>
    <row r="51" spans="1:13" ht="12.75">
      <c r="A51" s="235">
        <f>MAX($A$16:A50)+1</f>
        <v>19</v>
      </c>
      <c r="B51" s="140" t="s">
        <v>57</v>
      </c>
      <c r="C51" s="134" t="s">
        <v>41</v>
      </c>
      <c r="D51" s="160">
        <f t="shared" si="3"/>
        <v>38</v>
      </c>
      <c r="E51" s="320"/>
      <c r="F51" s="143">
        <f t="shared" si="4"/>
        <v>0</v>
      </c>
      <c r="G51" s="322"/>
      <c r="H51" s="143">
        <f t="shared" si="5"/>
        <v>0</v>
      </c>
      <c r="I51" s="139">
        <v>18</v>
      </c>
      <c r="J51" s="139">
        <v>20</v>
      </c>
      <c r="L51" s="1"/>
      <c r="M51" s="1"/>
    </row>
    <row r="52" spans="1:13" ht="12.75">
      <c r="A52" s="235">
        <f>MAX($A$16:A51)+1</f>
        <v>20</v>
      </c>
      <c r="B52" s="140" t="s">
        <v>61</v>
      </c>
      <c r="C52" s="134" t="s">
        <v>62</v>
      </c>
      <c r="D52" s="160">
        <f t="shared" si="3"/>
        <v>0.2</v>
      </c>
      <c r="E52" s="320"/>
      <c r="F52" s="143">
        <f t="shared" si="4"/>
        <v>0</v>
      </c>
      <c r="G52" s="320"/>
      <c r="H52" s="143">
        <f t="shared" si="5"/>
        <v>0</v>
      </c>
      <c r="I52" s="139">
        <v>0.1</v>
      </c>
      <c r="J52" s="139">
        <v>0.1</v>
      </c>
      <c r="L52" s="1"/>
      <c r="M52" s="1"/>
    </row>
    <row r="53" spans="1:13" ht="22.5">
      <c r="A53" s="235">
        <f>MAX($A$16:A52)+1</f>
        <v>21</v>
      </c>
      <c r="B53" s="140" t="s">
        <v>246</v>
      </c>
      <c r="C53" s="134" t="s">
        <v>0</v>
      </c>
      <c r="D53" s="160">
        <f t="shared" si="3"/>
        <v>40</v>
      </c>
      <c r="E53" s="320"/>
      <c r="F53" s="143">
        <f t="shared" si="4"/>
        <v>0</v>
      </c>
      <c r="G53" s="320"/>
      <c r="H53" s="143">
        <f t="shared" si="5"/>
        <v>0</v>
      </c>
      <c r="I53" s="139">
        <v>20</v>
      </c>
      <c r="J53" s="139">
        <v>20</v>
      </c>
      <c r="L53" s="1"/>
      <c r="M53" s="1"/>
    </row>
    <row r="54" spans="1:13" ht="22.5">
      <c r="A54" s="235">
        <f>MAX($A$16:A53)+1</f>
        <v>22</v>
      </c>
      <c r="B54" s="140" t="s">
        <v>64</v>
      </c>
      <c r="C54" s="152" t="s">
        <v>0</v>
      </c>
      <c r="D54" s="160">
        <f t="shared" si="3"/>
        <v>40</v>
      </c>
      <c r="E54" s="320"/>
      <c r="F54" s="143">
        <f t="shared" si="4"/>
        <v>0</v>
      </c>
      <c r="G54" s="322"/>
      <c r="H54" s="143">
        <f t="shared" si="5"/>
        <v>0</v>
      </c>
      <c r="I54" s="139">
        <v>20</v>
      </c>
      <c r="J54" s="139">
        <v>20</v>
      </c>
      <c r="L54" s="1"/>
      <c r="M54" s="1"/>
    </row>
    <row r="55" spans="1:13" ht="12.75">
      <c r="A55" s="235">
        <f>MAX($A$16:A54)+1</f>
        <v>23</v>
      </c>
      <c r="B55" s="140" t="s">
        <v>69</v>
      </c>
      <c r="C55" s="134" t="s">
        <v>0</v>
      </c>
      <c r="D55" s="160">
        <f t="shared" si="3"/>
        <v>240</v>
      </c>
      <c r="E55" s="320"/>
      <c r="F55" s="143">
        <f t="shared" si="4"/>
        <v>0</v>
      </c>
      <c r="G55" s="320"/>
      <c r="H55" s="143">
        <f t="shared" si="5"/>
        <v>0</v>
      </c>
      <c r="I55" s="139">
        <v>120</v>
      </c>
      <c r="J55" s="139">
        <v>120</v>
      </c>
      <c r="L55" s="1"/>
      <c r="M55" s="1"/>
    </row>
    <row r="56" spans="1:13" ht="22.5">
      <c r="A56" s="235">
        <f>MAX($A$16:A55)+1</f>
        <v>24</v>
      </c>
      <c r="B56" s="140" t="s">
        <v>98</v>
      </c>
      <c r="C56" s="134" t="s">
        <v>41</v>
      </c>
      <c r="D56" s="160">
        <f t="shared" si="3"/>
        <v>68</v>
      </c>
      <c r="E56" s="252"/>
      <c r="F56" s="143">
        <f t="shared" si="4"/>
        <v>0</v>
      </c>
      <c r="G56" s="320"/>
      <c r="H56" s="143">
        <f t="shared" si="5"/>
        <v>0</v>
      </c>
      <c r="I56" s="139">
        <v>34</v>
      </c>
      <c r="J56" s="139">
        <v>34</v>
      </c>
      <c r="L56" s="1"/>
      <c r="M56" s="1"/>
    </row>
    <row r="57" spans="1:13" ht="22.5">
      <c r="A57" s="235">
        <f>MAX($A$16:A56)+1</f>
        <v>25</v>
      </c>
      <c r="B57" s="140" t="s">
        <v>99</v>
      </c>
      <c r="C57" s="134" t="s">
        <v>41</v>
      </c>
      <c r="D57" s="160">
        <f t="shared" si="3"/>
        <v>68</v>
      </c>
      <c r="E57" s="252"/>
      <c r="F57" s="143">
        <f t="shared" si="4"/>
        <v>0</v>
      </c>
      <c r="G57" s="320"/>
      <c r="H57" s="143">
        <f t="shared" si="5"/>
        <v>0</v>
      </c>
      <c r="I57" s="139">
        <v>34</v>
      </c>
      <c r="J57" s="139">
        <v>34</v>
      </c>
      <c r="L57" s="1"/>
      <c r="M57" s="1"/>
    </row>
    <row r="58" spans="1:13" ht="22.5">
      <c r="A58" s="235">
        <f>MAX($A$16:A57)+1</f>
        <v>26</v>
      </c>
      <c r="B58" s="140" t="s">
        <v>97</v>
      </c>
      <c r="C58" s="134" t="s">
        <v>41</v>
      </c>
      <c r="D58" s="160">
        <f t="shared" si="3"/>
        <v>330</v>
      </c>
      <c r="E58" s="252"/>
      <c r="F58" s="143">
        <f t="shared" si="4"/>
        <v>0</v>
      </c>
      <c r="G58" s="320"/>
      <c r="H58" s="143">
        <f t="shared" si="5"/>
        <v>0</v>
      </c>
      <c r="I58" s="139">
        <v>165</v>
      </c>
      <c r="J58" s="139">
        <v>165</v>
      </c>
      <c r="L58" s="1"/>
      <c r="M58" s="1"/>
    </row>
    <row r="59" spans="1:13" ht="22.5">
      <c r="A59" s="235">
        <f>MAX($A$16:A58)+1</f>
        <v>27</v>
      </c>
      <c r="B59" s="140" t="s">
        <v>71</v>
      </c>
      <c r="C59" s="134" t="s">
        <v>41</v>
      </c>
      <c r="D59" s="160">
        <f t="shared" si="3"/>
        <v>330</v>
      </c>
      <c r="E59" s="252"/>
      <c r="F59" s="143">
        <f t="shared" si="4"/>
        <v>0</v>
      </c>
      <c r="G59" s="320"/>
      <c r="H59" s="143">
        <f t="shared" si="5"/>
        <v>0</v>
      </c>
      <c r="I59" s="139">
        <v>165</v>
      </c>
      <c r="J59" s="139">
        <v>165</v>
      </c>
      <c r="L59" s="1"/>
      <c r="M59" s="1"/>
    </row>
    <row r="60" spans="1:13" ht="22.5">
      <c r="A60" s="235">
        <f>MAX($A$16:A59)+1</f>
        <v>28</v>
      </c>
      <c r="B60" s="140" t="s">
        <v>96</v>
      </c>
      <c r="C60" s="134" t="s">
        <v>0</v>
      </c>
      <c r="D60" s="160">
        <f t="shared" si="3"/>
        <v>142</v>
      </c>
      <c r="E60" s="252"/>
      <c r="F60" s="143">
        <f t="shared" si="4"/>
        <v>0</v>
      </c>
      <c r="G60" s="320"/>
      <c r="H60" s="143">
        <f t="shared" si="5"/>
        <v>0</v>
      </c>
      <c r="I60" s="139">
        <v>72</v>
      </c>
      <c r="J60" s="139">
        <v>70</v>
      </c>
      <c r="L60" s="1"/>
      <c r="M60" s="1"/>
    </row>
    <row r="61" spans="1:13" ht="12.75">
      <c r="A61" s="235">
        <f>MAX($A$16:A60)+1</f>
        <v>29</v>
      </c>
      <c r="B61" s="140" t="s">
        <v>100</v>
      </c>
      <c r="C61" s="134" t="s">
        <v>0</v>
      </c>
      <c r="D61" s="160">
        <f t="shared" si="3"/>
        <v>24</v>
      </c>
      <c r="E61" s="252"/>
      <c r="F61" s="143">
        <f t="shared" si="4"/>
        <v>0</v>
      </c>
      <c r="G61" s="320"/>
      <c r="H61" s="143">
        <f t="shared" si="5"/>
        <v>0</v>
      </c>
      <c r="I61" s="139">
        <v>12</v>
      </c>
      <c r="J61" s="139">
        <v>12</v>
      </c>
      <c r="L61" s="1"/>
      <c r="M61" s="1"/>
    </row>
    <row r="62" spans="1:13" ht="12.75">
      <c r="A62" s="235">
        <f>MAX($A$16:A61)+1</f>
        <v>30</v>
      </c>
      <c r="B62" s="140" t="s">
        <v>73</v>
      </c>
      <c r="C62" s="134" t="s">
        <v>0</v>
      </c>
      <c r="D62" s="160">
        <f t="shared" si="3"/>
        <v>12</v>
      </c>
      <c r="E62" s="252"/>
      <c r="F62" s="143">
        <f t="shared" si="4"/>
        <v>0</v>
      </c>
      <c r="G62" s="320"/>
      <c r="H62" s="143">
        <f t="shared" si="5"/>
        <v>0</v>
      </c>
      <c r="I62" s="139">
        <v>6</v>
      </c>
      <c r="J62" s="139">
        <v>6</v>
      </c>
      <c r="L62" s="1"/>
      <c r="M62" s="1"/>
    </row>
    <row r="63" spans="1:13" ht="12.75">
      <c r="A63" s="235">
        <f>MAX($A$16:A62)+1</f>
        <v>31</v>
      </c>
      <c r="B63" s="140" t="s">
        <v>75</v>
      </c>
      <c r="C63" s="134" t="s">
        <v>0</v>
      </c>
      <c r="D63" s="160">
        <f t="shared" si="3"/>
        <v>34</v>
      </c>
      <c r="E63" s="252"/>
      <c r="F63" s="143">
        <f t="shared" si="4"/>
        <v>0</v>
      </c>
      <c r="G63" s="320"/>
      <c r="H63" s="143">
        <f t="shared" si="5"/>
        <v>0</v>
      </c>
      <c r="I63" s="139">
        <v>17</v>
      </c>
      <c r="J63" s="139">
        <v>17</v>
      </c>
      <c r="L63" s="1"/>
      <c r="M63" s="1"/>
    </row>
    <row r="64" spans="1:13" ht="12.75">
      <c r="A64" s="235">
        <f>MAX($A$16:A63)+1</f>
        <v>32</v>
      </c>
      <c r="B64" s="140" t="s">
        <v>146</v>
      </c>
      <c r="C64" s="134" t="s">
        <v>0</v>
      </c>
      <c r="D64" s="160">
        <f t="shared" si="3"/>
        <v>2</v>
      </c>
      <c r="E64" s="252"/>
      <c r="F64" s="143">
        <f t="shared" si="4"/>
        <v>0</v>
      </c>
      <c r="G64" s="320"/>
      <c r="H64" s="143">
        <f t="shared" si="5"/>
        <v>0</v>
      </c>
      <c r="I64" s="134">
        <v>1</v>
      </c>
      <c r="J64" s="139">
        <v>1</v>
      </c>
      <c r="L64" s="1"/>
      <c r="M64" s="1"/>
    </row>
    <row r="65" spans="1:13" ht="12.75">
      <c r="A65" s="235">
        <f>MAX($A$16:A64)+1</f>
        <v>33</v>
      </c>
      <c r="B65" s="140" t="s">
        <v>79</v>
      </c>
      <c r="C65" s="134" t="s">
        <v>0</v>
      </c>
      <c r="D65" s="160">
        <f t="shared" si="3"/>
        <v>2</v>
      </c>
      <c r="E65" s="252"/>
      <c r="F65" s="143">
        <f t="shared" si="4"/>
        <v>0</v>
      </c>
      <c r="G65" s="320"/>
      <c r="H65" s="143">
        <f t="shared" si="5"/>
        <v>0</v>
      </c>
      <c r="I65" s="134">
        <v>1</v>
      </c>
      <c r="J65" s="139">
        <v>1</v>
      </c>
      <c r="L65" s="1"/>
      <c r="M65" s="1"/>
    </row>
    <row r="66" spans="1:13">
      <c r="A66" s="139"/>
      <c r="B66" s="145" t="s">
        <v>29</v>
      </c>
      <c r="C66" s="146"/>
      <c r="D66" s="129"/>
      <c r="E66" s="284"/>
      <c r="F66" s="148">
        <f>SUM(F25:F65)</f>
        <v>0</v>
      </c>
      <c r="G66" s="291"/>
      <c r="H66" s="162">
        <f>SUM(H25:H65)</f>
        <v>0</v>
      </c>
      <c r="I66" s="146"/>
      <c r="J66" s="139"/>
    </row>
    <row r="67" spans="1:13" ht="12.75">
      <c r="A67" s="235">
        <f>MAX($A$16:A66)+1</f>
        <v>34</v>
      </c>
      <c r="B67" s="140" t="s">
        <v>113</v>
      </c>
      <c r="C67" s="134" t="s">
        <v>30</v>
      </c>
      <c r="D67" s="160">
        <f>I67+J67</f>
        <v>3</v>
      </c>
      <c r="E67" s="252"/>
      <c r="F67" s="143">
        <f>D67*E67</f>
        <v>0</v>
      </c>
      <c r="G67" s="292"/>
      <c r="H67" s="143">
        <f>D67*G67</f>
        <v>0</v>
      </c>
      <c r="I67" s="134">
        <v>3</v>
      </c>
      <c r="J67" s="139"/>
      <c r="L67" s="1"/>
      <c r="M67" s="1"/>
    </row>
    <row r="68" spans="1:13" ht="12.75">
      <c r="A68" s="235">
        <f>MAX($A$16:A67)+1</f>
        <v>35</v>
      </c>
      <c r="B68" s="140" t="s">
        <v>114</v>
      </c>
      <c r="C68" s="134" t="s">
        <v>30</v>
      </c>
      <c r="D68" s="160">
        <f>I68+J68</f>
        <v>2.5</v>
      </c>
      <c r="E68" s="252"/>
      <c r="F68" s="143">
        <f>D68*E68</f>
        <v>0</v>
      </c>
      <c r="G68" s="292"/>
      <c r="H68" s="143">
        <f>D68*G68</f>
        <v>0</v>
      </c>
      <c r="I68" s="134">
        <v>2.5</v>
      </c>
      <c r="J68" s="139"/>
      <c r="L68" s="1"/>
      <c r="M68" s="1"/>
    </row>
    <row r="69" spans="1:13" ht="12.75">
      <c r="A69" s="235">
        <f>MAX($A$16:A68)+1</f>
        <v>36</v>
      </c>
      <c r="B69" s="140" t="s">
        <v>115</v>
      </c>
      <c r="C69" s="134" t="s">
        <v>30</v>
      </c>
      <c r="D69" s="160">
        <f>I69+J69</f>
        <v>2</v>
      </c>
      <c r="E69" s="252"/>
      <c r="F69" s="143">
        <f>D69*E69</f>
        <v>0</v>
      </c>
      <c r="G69" s="292"/>
      <c r="H69" s="143">
        <f>D69*G69</f>
        <v>0</v>
      </c>
      <c r="I69" s="134">
        <v>2</v>
      </c>
      <c r="J69" s="139"/>
      <c r="L69" s="1"/>
      <c r="M69" s="1"/>
    </row>
    <row r="70" spans="1:13" ht="12.75">
      <c r="A70" s="235">
        <f>MAX($A$16:A69)+1</f>
        <v>37</v>
      </c>
      <c r="B70" s="140" t="s">
        <v>133</v>
      </c>
      <c r="C70" s="134" t="s">
        <v>0</v>
      </c>
      <c r="D70" s="160">
        <f>I70+J70</f>
        <v>2</v>
      </c>
      <c r="E70" s="252"/>
      <c r="F70" s="143">
        <f>D70*E70</f>
        <v>0</v>
      </c>
      <c r="G70" s="293"/>
      <c r="H70" s="143">
        <f>D70*G70</f>
        <v>0</v>
      </c>
      <c r="I70" s="139">
        <v>1</v>
      </c>
      <c r="J70" s="139">
        <v>1</v>
      </c>
      <c r="L70" s="1"/>
      <c r="M70" s="1"/>
    </row>
    <row r="71" spans="1:13">
      <c r="A71" s="139"/>
      <c r="B71" s="145" t="s">
        <v>31</v>
      </c>
      <c r="C71" s="146"/>
      <c r="D71" s="146"/>
      <c r="E71" s="285"/>
      <c r="F71" s="148">
        <f>SUM(F66:F70)</f>
        <v>0</v>
      </c>
      <c r="G71" s="291"/>
      <c r="H71" s="162">
        <f>SUM(H66:H70)</f>
        <v>0</v>
      </c>
      <c r="I71" s="129"/>
      <c r="J71" s="129"/>
    </row>
    <row r="72" spans="1:13">
      <c r="A72" s="139"/>
      <c r="B72" s="140"/>
      <c r="C72" s="134"/>
      <c r="D72" s="142"/>
      <c r="E72" s="252"/>
      <c r="F72" s="144"/>
      <c r="G72" s="252"/>
      <c r="H72" s="144"/>
      <c r="I72" s="134"/>
      <c r="J72" s="134"/>
    </row>
    <row r="73" spans="1:13">
      <c r="A73" s="126"/>
      <c r="B73" s="125" t="s">
        <v>265</v>
      </c>
      <c r="C73" s="125"/>
      <c r="D73" s="126"/>
      <c r="E73" s="250"/>
      <c r="F73" s="127">
        <f>F90</f>
        <v>0</v>
      </c>
      <c r="G73" s="294"/>
      <c r="H73" s="149"/>
      <c r="I73" s="129"/>
      <c r="J73" s="129"/>
    </row>
    <row r="74" spans="1:13">
      <c r="A74" s="129"/>
      <c r="B74" s="129"/>
      <c r="C74" s="129"/>
      <c r="D74" s="129"/>
      <c r="E74" s="237"/>
      <c r="F74" s="129"/>
      <c r="G74" s="237"/>
      <c r="H74" s="129"/>
      <c r="I74" s="129"/>
      <c r="J74" s="129"/>
    </row>
    <row r="75" spans="1:13">
      <c r="A75" s="235">
        <f>MAX($A$16:A74)+1</f>
        <v>38</v>
      </c>
      <c r="B75" s="140" t="s">
        <v>147</v>
      </c>
      <c r="C75" s="138" t="s">
        <v>0</v>
      </c>
      <c r="D75" s="160">
        <f t="shared" ref="D75:D84" si="6">I75+J75</f>
        <v>2</v>
      </c>
      <c r="E75" s="320"/>
      <c r="F75" s="143">
        <f>D75*E75</f>
        <v>0</v>
      </c>
      <c r="G75" s="252"/>
      <c r="H75" s="129"/>
      <c r="I75" s="138">
        <v>1</v>
      </c>
      <c r="J75" s="138">
        <v>1</v>
      </c>
    </row>
    <row r="76" spans="1:13">
      <c r="A76" s="235">
        <f>MAX($A$16:A75)+1</f>
        <v>39</v>
      </c>
      <c r="B76" s="150" t="s">
        <v>117</v>
      </c>
      <c r="C76" s="138" t="s">
        <v>0</v>
      </c>
      <c r="D76" s="160">
        <f t="shared" si="6"/>
        <v>2</v>
      </c>
      <c r="E76" s="320"/>
      <c r="F76" s="143">
        <f t="shared" ref="F76:F84" si="7">D76*E76</f>
        <v>0</v>
      </c>
      <c r="G76" s="252"/>
      <c r="H76" s="129"/>
      <c r="I76" s="138">
        <v>1</v>
      </c>
      <c r="J76" s="138">
        <v>1</v>
      </c>
    </row>
    <row r="77" spans="1:13">
      <c r="A77" s="235">
        <f>MAX($A$16:A76)+1</f>
        <v>40</v>
      </c>
      <c r="B77" s="150" t="s">
        <v>118</v>
      </c>
      <c r="C77" s="138" t="s">
        <v>0</v>
      </c>
      <c r="D77" s="160">
        <f t="shared" si="6"/>
        <v>2</v>
      </c>
      <c r="E77" s="320"/>
      <c r="F77" s="143">
        <f t="shared" si="7"/>
        <v>0</v>
      </c>
      <c r="G77" s="252"/>
      <c r="H77" s="129"/>
      <c r="I77" s="138">
        <v>1</v>
      </c>
      <c r="J77" s="138">
        <v>1</v>
      </c>
    </row>
    <row r="78" spans="1:13">
      <c r="A78" s="235">
        <f>MAX($A$16:A77)+1</f>
        <v>41</v>
      </c>
      <c r="B78" s="150" t="s">
        <v>119</v>
      </c>
      <c r="C78" s="138" t="s">
        <v>0</v>
      </c>
      <c r="D78" s="160">
        <f t="shared" si="6"/>
        <v>14</v>
      </c>
      <c r="E78" s="320"/>
      <c r="F78" s="143">
        <f t="shared" si="7"/>
        <v>0</v>
      </c>
      <c r="G78" s="252"/>
      <c r="H78" s="129"/>
      <c r="I78" s="138">
        <v>7</v>
      </c>
      <c r="J78" s="138">
        <v>7</v>
      </c>
    </row>
    <row r="79" spans="1:13">
      <c r="A79" s="235">
        <f>MAX($A$16:A78)+1</f>
        <v>42</v>
      </c>
      <c r="B79" s="150" t="s">
        <v>121</v>
      </c>
      <c r="C79" s="138" t="s">
        <v>0</v>
      </c>
      <c r="D79" s="160">
        <f t="shared" si="6"/>
        <v>26</v>
      </c>
      <c r="E79" s="320"/>
      <c r="F79" s="143">
        <f t="shared" si="7"/>
        <v>0</v>
      </c>
      <c r="G79" s="252"/>
      <c r="H79" s="129"/>
      <c r="I79" s="138">
        <v>13</v>
      </c>
      <c r="J79" s="138">
        <v>13</v>
      </c>
    </row>
    <row r="80" spans="1:13">
      <c r="A80" s="235">
        <f>MAX($A$16:A79)+1</f>
        <v>43</v>
      </c>
      <c r="B80" s="150" t="s">
        <v>140</v>
      </c>
      <c r="C80" s="138" t="s">
        <v>0</v>
      </c>
      <c r="D80" s="160">
        <f t="shared" si="6"/>
        <v>2</v>
      </c>
      <c r="E80" s="320"/>
      <c r="F80" s="143">
        <f t="shared" si="7"/>
        <v>0</v>
      </c>
      <c r="G80" s="252"/>
      <c r="H80" s="129"/>
      <c r="I80" s="138">
        <v>1</v>
      </c>
      <c r="J80" s="138">
        <v>1</v>
      </c>
    </row>
    <row r="81" spans="1:10">
      <c r="A81" s="235">
        <f>MAX($A$16:A80)+1</f>
        <v>44</v>
      </c>
      <c r="B81" s="150" t="s">
        <v>123</v>
      </c>
      <c r="C81" s="138" t="s">
        <v>0</v>
      </c>
      <c r="D81" s="160">
        <f t="shared" si="6"/>
        <v>4</v>
      </c>
      <c r="E81" s="320"/>
      <c r="F81" s="143">
        <f t="shared" si="7"/>
        <v>0</v>
      </c>
      <c r="G81" s="252"/>
      <c r="H81" s="129"/>
      <c r="I81" s="138">
        <v>2</v>
      </c>
      <c r="J81" s="138">
        <v>2</v>
      </c>
    </row>
    <row r="82" spans="1:10">
      <c r="A82" s="235">
        <f>MAX($A$16:A81)+1</f>
        <v>45</v>
      </c>
      <c r="B82" s="150" t="s">
        <v>124</v>
      </c>
      <c r="C82" s="138" t="s">
        <v>0</v>
      </c>
      <c r="D82" s="160">
        <f t="shared" si="6"/>
        <v>2</v>
      </c>
      <c r="E82" s="320"/>
      <c r="F82" s="143">
        <f t="shared" si="7"/>
        <v>0</v>
      </c>
      <c r="G82" s="252"/>
      <c r="H82" s="129"/>
      <c r="I82" s="138">
        <v>1</v>
      </c>
      <c r="J82" s="138">
        <v>1</v>
      </c>
    </row>
    <row r="83" spans="1:10">
      <c r="A83" s="235">
        <f>MAX($A$16:A82)+1</f>
        <v>46</v>
      </c>
      <c r="B83" s="150" t="s">
        <v>125</v>
      </c>
      <c r="C83" s="138" t="s">
        <v>0</v>
      </c>
      <c r="D83" s="160">
        <f t="shared" si="6"/>
        <v>2</v>
      </c>
      <c r="E83" s="320"/>
      <c r="F83" s="143">
        <f t="shared" si="7"/>
        <v>0</v>
      </c>
      <c r="G83" s="252"/>
      <c r="H83" s="129"/>
      <c r="I83" s="138">
        <v>1</v>
      </c>
      <c r="J83" s="138">
        <v>1</v>
      </c>
    </row>
    <row r="84" spans="1:10">
      <c r="A84" s="235">
        <f>MAX($A$16:A83)+1</f>
        <v>47</v>
      </c>
      <c r="B84" s="150" t="s">
        <v>126</v>
      </c>
      <c r="C84" s="138" t="s">
        <v>0</v>
      </c>
      <c r="D84" s="160">
        <f t="shared" si="6"/>
        <v>90</v>
      </c>
      <c r="E84" s="320"/>
      <c r="F84" s="143">
        <f t="shared" si="7"/>
        <v>0</v>
      </c>
      <c r="G84" s="252"/>
      <c r="H84" s="129"/>
      <c r="I84" s="138">
        <v>45</v>
      </c>
      <c r="J84" s="138">
        <v>45</v>
      </c>
    </row>
    <row r="85" spans="1:10">
      <c r="A85" s="139"/>
      <c r="B85" s="163" t="s">
        <v>127</v>
      </c>
      <c r="C85" s="164"/>
      <c r="D85" s="129"/>
      <c r="E85" s="286"/>
      <c r="F85" s="165">
        <f>SUM(F75:F84)</f>
        <v>0</v>
      </c>
      <c r="G85" s="292"/>
      <c r="H85" s="129"/>
      <c r="I85" s="164"/>
      <c r="J85" s="164"/>
    </row>
    <row r="86" spans="1:10">
      <c r="A86" s="235">
        <f>MAX($A$16:A85)+1</f>
        <v>48</v>
      </c>
      <c r="B86" s="140" t="s">
        <v>128</v>
      </c>
      <c r="C86" s="134" t="s">
        <v>30</v>
      </c>
      <c r="D86" s="160">
        <f>I86+J86</f>
        <v>10</v>
      </c>
      <c r="E86" s="252"/>
      <c r="F86" s="143">
        <f>D86*E86</f>
        <v>0</v>
      </c>
      <c r="G86" s="292"/>
      <c r="H86" s="129"/>
      <c r="I86" s="134">
        <v>10</v>
      </c>
      <c r="J86" s="134"/>
    </row>
    <row r="87" spans="1:10">
      <c r="A87" s="235">
        <f>MAX($A$16:A86)+1</f>
        <v>49</v>
      </c>
      <c r="B87" s="140" t="s">
        <v>129</v>
      </c>
      <c r="C87" s="134" t="s">
        <v>30</v>
      </c>
      <c r="D87" s="160">
        <f>I87+J87</f>
        <v>30</v>
      </c>
      <c r="E87" s="252"/>
      <c r="F87" s="143">
        <f>D87*E87</f>
        <v>0</v>
      </c>
      <c r="G87" s="292"/>
      <c r="H87" s="129"/>
      <c r="I87" s="134">
        <v>30</v>
      </c>
      <c r="J87" s="134"/>
    </row>
    <row r="88" spans="1:10">
      <c r="A88" s="235">
        <f>MAX($A$16:A87)+1</f>
        <v>50</v>
      </c>
      <c r="B88" s="150" t="s">
        <v>130</v>
      </c>
      <c r="C88" s="138" t="s">
        <v>0</v>
      </c>
      <c r="D88" s="160">
        <f>I88+J88</f>
        <v>2</v>
      </c>
      <c r="E88" s="254"/>
      <c r="F88" s="143">
        <f>D88*E88</f>
        <v>0</v>
      </c>
      <c r="G88" s="292"/>
      <c r="H88" s="129"/>
      <c r="I88" s="138">
        <v>1</v>
      </c>
      <c r="J88" s="138">
        <v>1</v>
      </c>
    </row>
    <row r="89" spans="1:10">
      <c r="A89" s="235">
        <f>MAX($A$16:A88)+1</f>
        <v>51</v>
      </c>
      <c r="B89" s="150" t="s">
        <v>131</v>
      </c>
      <c r="C89" s="138" t="s">
        <v>0</v>
      </c>
      <c r="D89" s="160">
        <f>I89+J89</f>
        <v>2</v>
      </c>
      <c r="E89" s="254"/>
      <c r="F89" s="143">
        <f>D89*E89</f>
        <v>0</v>
      </c>
      <c r="G89" s="292"/>
      <c r="H89" s="129"/>
      <c r="I89" s="138">
        <v>1</v>
      </c>
      <c r="J89" s="138">
        <v>1</v>
      </c>
    </row>
    <row r="90" spans="1:10">
      <c r="A90" s="139"/>
      <c r="B90" s="163" t="s">
        <v>31</v>
      </c>
      <c r="C90" s="164"/>
      <c r="D90" s="164"/>
      <c r="E90" s="286"/>
      <c r="F90" s="165">
        <f>SUM(F85:F89)</f>
        <v>0</v>
      </c>
      <c r="G90" s="291"/>
      <c r="H90" s="129"/>
      <c r="I90" s="129"/>
      <c r="J90" s="129"/>
    </row>
    <row r="91" spans="1:10">
      <c r="A91" s="42"/>
      <c r="B91" s="53"/>
      <c r="C91" s="42"/>
      <c r="D91" s="42"/>
      <c r="E91" s="287"/>
      <c r="F91" s="71"/>
      <c r="G91" s="295"/>
    </row>
    <row r="92" spans="1:10">
      <c r="A92" s="42"/>
      <c r="B92" s="53"/>
      <c r="C92" s="42"/>
      <c r="D92" s="42"/>
      <c r="E92" s="287"/>
      <c r="F92" s="54"/>
      <c r="G92" s="287"/>
    </row>
    <row r="93" spans="1:10">
      <c r="A93" s="42"/>
      <c r="B93" s="53"/>
      <c r="C93" s="42"/>
      <c r="D93" s="42"/>
      <c r="E93" s="287"/>
      <c r="F93" s="54"/>
      <c r="G93" s="54"/>
    </row>
    <row r="94" spans="1:10">
      <c r="E94" s="236"/>
    </row>
    <row r="95" spans="1:10">
      <c r="E95" s="236"/>
    </row>
    <row r="96" spans="1:10">
      <c r="E96" s="236"/>
    </row>
    <row r="97" spans="5:5">
      <c r="E97" s="236"/>
    </row>
    <row r="98" spans="5:5">
      <c r="E98" s="236"/>
    </row>
    <row r="99" spans="5:5">
      <c r="E99" s="236"/>
    </row>
    <row r="100" spans="5:5">
      <c r="E100" s="236"/>
    </row>
    <row r="101" spans="5:5">
      <c r="E101" s="236"/>
    </row>
    <row r="102" spans="5:5">
      <c r="E102" s="236"/>
    </row>
    <row r="103" spans="5:5">
      <c r="E103" s="236"/>
    </row>
    <row r="104" spans="5:5">
      <c r="E104" s="236"/>
    </row>
    <row r="105" spans="5:5">
      <c r="E105" s="236"/>
    </row>
    <row r="106" spans="5:5">
      <c r="E106" s="236"/>
    </row>
    <row r="107" spans="5:5">
      <c r="E107" s="236"/>
    </row>
    <row r="108" spans="5:5">
      <c r="E108" s="236"/>
    </row>
    <row r="109" spans="5:5">
      <c r="E109" s="236"/>
    </row>
    <row r="110" spans="5:5">
      <c r="E110" s="236"/>
    </row>
    <row r="111" spans="5:5">
      <c r="E111" s="236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orientation="portrait" horizontalDpi="4294967294" verticalDpi="0" r:id="rId1"/>
  <headerFooter>
    <oddFooter>&amp;LRIVERVIEW HOUSE_Pecháčkova 3, P5_TZB_&amp;A&amp;R&amp;P z &amp;N</oddFooter>
  </headerFooter>
  <ignoredErrors>
    <ignoredError sqref="F66 H66 F8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4"/>
  <sheetViews>
    <sheetView showGridLines="0" topLeftCell="A4" workbookViewId="0">
      <pane ySplit="7" topLeftCell="A11" activePane="bottomLeft" state="frozen"/>
      <selection activeCell="A4" sqref="A4"/>
      <selection pane="bottomLeft" activeCell="G47" sqref="G20:G47"/>
    </sheetView>
  </sheetViews>
  <sheetFormatPr defaultRowHeight="11.25"/>
  <cols>
    <col min="1" max="1" width="3.85546875" style="21" customWidth="1"/>
    <col min="2" max="2" width="50.28515625" style="21" customWidth="1"/>
    <col min="3" max="3" width="4.28515625" style="21" customWidth="1"/>
    <col min="4" max="4" width="7.140625" style="21" bestFit="1" customWidth="1"/>
    <col min="5" max="5" width="8.42578125" style="21" bestFit="1" customWidth="1"/>
    <col min="6" max="6" width="9.7109375" style="21" bestFit="1" customWidth="1"/>
    <col min="7" max="7" width="6.7109375" style="21" bestFit="1" customWidth="1"/>
    <col min="8" max="8" width="7.85546875" style="21" bestFit="1" customWidth="1"/>
    <col min="9" max="16384" width="9.140625" style="21"/>
  </cols>
  <sheetData>
    <row r="1" spans="1:8">
      <c r="A1" s="323" t="s">
        <v>243</v>
      </c>
      <c r="B1" s="324"/>
      <c r="C1" s="19" t="s">
        <v>236</v>
      </c>
      <c r="D1" s="20"/>
      <c r="E1" s="20"/>
      <c r="F1" s="20"/>
      <c r="G1" s="20"/>
    </row>
    <row r="2" spans="1:8">
      <c r="A2" s="22" t="s">
        <v>235</v>
      </c>
      <c r="B2" s="20"/>
      <c r="C2" s="19" t="s">
        <v>237</v>
      </c>
      <c r="D2" s="20"/>
      <c r="E2" s="20"/>
      <c r="F2" s="20"/>
      <c r="G2" s="20"/>
    </row>
    <row r="3" spans="1:8">
      <c r="A3" s="23" t="s">
        <v>228</v>
      </c>
      <c r="B3" s="20"/>
      <c r="C3" s="154" t="s">
        <v>519</v>
      </c>
      <c r="D3" s="20"/>
      <c r="E3" s="20"/>
      <c r="F3" s="20"/>
      <c r="G3" s="20"/>
    </row>
    <row r="4" spans="1:8">
      <c r="A4" s="23" t="s">
        <v>229</v>
      </c>
      <c r="B4" s="20"/>
      <c r="C4" s="19" t="s">
        <v>244</v>
      </c>
      <c r="D4" s="24"/>
      <c r="E4" s="24"/>
      <c r="F4" s="20"/>
      <c r="G4" s="20"/>
    </row>
    <row r="5" spans="1:8">
      <c r="A5" s="22" t="s">
        <v>477</v>
      </c>
      <c r="B5" s="20"/>
      <c r="C5" s="20"/>
      <c r="D5" s="24"/>
      <c r="E5" s="24"/>
      <c r="F5" s="20"/>
      <c r="G5" s="20"/>
    </row>
    <row r="6" spans="1:8">
      <c r="A6" s="12"/>
      <c r="B6" s="12"/>
      <c r="C6" s="12"/>
      <c r="D6" s="12"/>
      <c r="E6" s="12"/>
      <c r="F6" s="12"/>
      <c r="G6" s="12"/>
    </row>
    <row r="7" spans="1:8" ht="14.25">
      <c r="A7" s="13"/>
      <c r="B7" s="37" t="s">
        <v>257</v>
      </c>
      <c r="C7" s="25"/>
      <c r="D7" s="13"/>
      <c r="E7" s="13"/>
      <c r="F7" s="13"/>
      <c r="G7" s="13"/>
    </row>
    <row r="8" spans="1:8">
      <c r="A8" s="13"/>
      <c r="B8" s="13"/>
      <c r="C8" s="13"/>
      <c r="D8" s="13"/>
      <c r="E8" s="13"/>
      <c r="F8" s="13"/>
      <c r="G8" s="13"/>
    </row>
    <row r="9" spans="1:8" ht="33.7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14" t="s">
        <v>213</v>
      </c>
      <c r="H9" s="15" t="s">
        <v>214</v>
      </c>
    </row>
    <row r="10" spans="1:8">
      <c r="A10" s="26"/>
      <c r="B10" s="26"/>
      <c r="C10" s="26"/>
      <c r="D10" s="26"/>
      <c r="E10" s="26"/>
      <c r="F10" s="27"/>
      <c r="G10" s="27"/>
      <c r="H10" s="27"/>
    </row>
    <row r="11" spans="1:8">
      <c r="A11" s="28"/>
      <c r="B11" s="28"/>
      <c r="C11" s="28"/>
      <c r="D11" s="28"/>
      <c r="E11" s="28"/>
      <c r="F11" s="28"/>
    </row>
    <row r="12" spans="1:8">
      <c r="A12" s="28"/>
      <c r="B12" s="16" t="s">
        <v>258</v>
      </c>
      <c r="C12" s="29"/>
      <c r="D12" s="17"/>
      <c r="E12" s="17"/>
      <c r="F12" s="17" t="s">
        <v>29</v>
      </c>
    </row>
    <row r="13" spans="1:8">
      <c r="A13" s="28"/>
      <c r="B13" s="18"/>
      <c r="C13" s="29"/>
      <c r="D13" s="18"/>
      <c r="E13" s="18"/>
      <c r="F13" s="18"/>
    </row>
    <row r="14" spans="1:8">
      <c r="A14" s="28"/>
      <c r="B14" s="30" t="s">
        <v>259</v>
      </c>
      <c r="C14" s="31"/>
      <c r="D14" s="32"/>
      <c r="E14" s="32"/>
      <c r="F14" s="60">
        <f>SUM(F15:F16)</f>
        <v>0</v>
      </c>
      <c r="G14" s="58"/>
      <c r="H14" s="58"/>
    </row>
    <row r="15" spans="1:8">
      <c r="A15" s="28"/>
      <c r="B15" s="4" t="s">
        <v>260</v>
      </c>
      <c r="C15" s="31"/>
      <c r="D15" s="5"/>
      <c r="E15" s="5"/>
      <c r="F15" s="61">
        <f>F19</f>
        <v>0</v>
      </c>
      <c r="G15" s="59"/>
      <c r="H15" s="59"/>
    </row>
    <row r="16" spans="1:8">
      <c r="A16" s="28"/>
      <c r="B16" s="4" t="s">
        <v>261</v>
      </c>
      <c r="C16" s="31"/>
      <c r="D16" s="5"/>
      <c r="E16" s="5"/>
      <c r="F16" s="61">
        <f>H19</f>
        <v>0</v>
      </c>
      <c r="G16" s="59"/>
      <c r="H16" s="59"/>
    </row>
    <row r="17" spans="1:8">
      <c r="A17" s="28"/>
      <c r="B17" s="28"/>
      <c r="C17" s="28"/>
      <c r="D17" s="28"/>
      <c r="E17" s="28"/>
      <c r="F17" s="28"/>
      <c r="G17" s="245"/>
    </row>
    <row r="18" spans="1:8">
      <c r="A18" s="28"/>
      <c r="B18" s="28"/>
      <c r="C18" s="28"/>
      <c r="D18" s="28"/>
      <c r="E18" s="28"/>
      <c r="F18" s="28"/>
      <c r="G18" s="245"/>
    </row>
    <row r="19" spans="1:8">
      <c r="A19" s="6"/>
      <c r="B19" s="7" t="s">
        <v>259</v>
      </c>
      <c r="C19" s="7"/>
      <c r="D19" s="6"/>
      <c r="E19" s="6"/>
      <c r="F19" s="44">
        <f>F47</f>
        <v>0</v>
      </c>
      <c r="G19" s="264"/>
      <c r="H19" s="44">
        <f>H47</f>
        <v>0</v>
      </c>
    </row>
    <row r="20" spans="1:8">
      <c r="A20" s="33"/>
      <c r="B20" s="33"/>
      <c r="C20" s="33"/>
      <c r="D20" s="33"/>
      <c r="E20" s="33"/>
      <c r="F20" s="33"/>
      <c r="G20" s="256"/>
      <c r="H20" s="107"/>
    </row>
    <row r="21" spans="1:8" ht="22.5">
      <c r="A21" s="10"/>
      <c r="B21" s="157" t="s">
        <v>212</v>
      </c>
      <c r="C21" s="11"/>
      <c r="D21" s="10"/>
      <c r="E21" s="10"/>
      <c r="F21" s="10"/>
      <c r="G21" s="281"/>
      <c r="H21" s="107"/>
    </row>
    <row r="22" spans="1:8">
      <c r="A22" s="10"/>
      <c r="B22" s="157"/>
      <c r="C22" s="11"/>
      <c r="D22" s="10"/>
      <c r="E22" s="275"/>
      <c r="F22" s="10"/>
      <c r="G22" s="281"/>
      <c r="H22" s="107"/>
    </row>
    <row r="23" spans="1:8">
      <c r="A23" s="107"/>
      <c r="B23" s="166" t="s">
        <v>191</v>
      </c>
      <c r="C23" s="167"/>
      <c r="D23" s="168"/>
      <c r="E23" s="276"/>
      <c r="F23" s="169"/>
      <c r="G23" s="276"/>
      <c r="H23" s="169"/>
    </row>
    <row r="24" spans="1:8">
      <c r="A24" s="235">
        <f>MAX($A$16:A23)+1</f>
        <v>1</v>
      </c>
      <c r="B24" s="109" t="s">
        <v>192</v>
      </c>
      <c r="C24" s="110" t="s">
        <v>0</v>
      </c>
      <c r="D24" s="110">
        <v>1</v>
      </c>
      <c r="E24" s="318"/>
      <c r="F24" s="111">
        <f t="shared" ref="F24:F29" si="0">D24*E24</f>
        <v>0</v>
      </c>
      <c r="G24" s="318"/>
      <c r="H24" s="111">
        <f t="shared" ref="H24:H34" si="1">SUM(D24*G24)</f>
        <v>0</v>
      </c>
    </row>
    <row r="25" spans="1:8">
      <c r="A25" s="235">
        <f>MAX($A$16:A24)+1</f>
        <v>2</v>
      </c>
      <c r="B25" s="109" t="s">
        <v>193</v>
      </c>
      <c r="C25" s="110" t="s">
        <v>0</v>
      </c>
      <c r="D25" s="110">
        <v>1</v>
      </c>
      <c r="E25" s="318"/>
      <c r="F25" s="111">
        <f t="shared" si="0"/>
        <v>0</v>
      </c>
      <c r="G25" s="318"/>
      <c r="H25" s="111">
        <f t="shared" si="1"/>
        <v>0</v>
      </c>
    </row>
    <row r="26" spans="1:8">
      <c r="A26" s="235">
        <f>MAX($A$16:A25)+1</f>
        <v>3</v>
      </c>
      <c r="B26" s="109" t="s">
        <v>194</v>
      </c>
      <c r="C26" s="110" t="s">
        <v>0</v>
      </c>
      <c r="D26" s="110">
        <v>4</v>
      </c>
      <c r="E26" s="318"/>
      <c r="F26" s="111">
        <f t="shared" si="0"/>
        <v>0</v>
      </c>
      <c r="G26" s="318"/>
      <c r="H26" s="111">
        <f t="shared" si="1"/>
        <v>0</v>
      </c>
    </row>
    <row r="27" spans="1:8">
      <c r="A27" s="235">
        <f>MAX($A$16:A26)+1</f>
        <v>4</v>
      </c>
      <c r="B27" s="109" t="s">
        <v>195</v>
      </c>
      <c r="C27" s="110" t="s">
        <v>0</v>
      </c>
      <c r="D27" s="110">
        <v>1</v>
      </c>
      <c r="E27" s="318"/>
      <c r="F27" s="111">
        <f t="shared" si="0"/>
        <v>0</v>
      </c>
      <c r="G27" s="318"/>
      <c r="H27" s="111">
        <f t="shared" si="1"/>
        <v>0</v>
      </c>
    </row>
    <row r="28" spans="1:8">
      <c r="A28" s="235">
        <f>MAX($A$16:A27)+1</f>
        <v>5</v>
      </c>
      <c r="B28" s="109" t="s">
        <v>196</v>
      </c>
      <c r="C28" s="110" t="s">
        <v>0</v>
      </c>
      <c r="D28" s="110">
        <v>4</v>
      </c>
      <c r="E28" s="318"/>
      <c r="F28" s="111">
        <f t="shared" si="0"/>
        <v>0</v>
      </c>
      <c r="G28" s="318"/>
      <c r="H28" s="111">
        <f t="shared" si="1"/>
        <v>0</v>
      </c>
    </row>
    <row r="29" spans="1:8">
      <c r="A29" s="235">
        <f>MAX($A$16:A28)+1</f>
        <v>6</v>
      </c>
      <c r="B29" s="109" t="s">
        <v>197</v>
      </c>
      <c r="C29" s="110" t="s">
        <v>41</v>
      </c>
      <c r="D29" s="110">
        <v>85</v>
      </c>
      <c r="E29" s="318"/>
      <c r="F29" s="111">
        <f t="shared" si="0"/>
        <v>0</v>
      </c>
      <c r="G29" s="318"/>
      <c r="H29" s="111">
        <f t="shared" si="1"/>
        <v>0</v>
      </c>
    </row>
    <row r="30" spans="1:8">
      <c r="A30" s="235">
        <f>MAX($A$16:A29)+1</f>
        <v>7</v>
      </c>
      <c r="B30" s="109" t="s">
        <v>198</v>
      </c>
      <c r="C30" s="110" t="s">
        <v>0</v>
      </c>
      <c r="D30" s="110">
        <v>255</v>
      </c>
      <c r="E30" s="318"/>
      <c r="F30" s="111">
        <f>SUM(D30*E30)</f>
        <v>0</v>
      </c>
      <c r="G30" s="318"/>
      <c r="H30" s="111">
        <f>SUM(D30*G30)</f>
        <v>0</v>
      </c>
    </row>
    <row r="31" spans="1:8">
      <c r="A31" s="235">
        <f>MAX($A$16:A30)+1</f>
        <v>8</v>
      </c>
      <c r="B31" s="109" t="s">
        <v>199</v>
      </c>
      <c r="C31" s="110" t="s">
        <v>0</v>
      </c>
      <c r="D31" s="110">
        <v>2</v>
      </c>
      <c r="E31" s="318"/>
      <c r="F31" s="111">
        <f>SUM(D31*E31)</f>
        <v>0</v>
      </c>
      <c r="G31" s="318"/>
      <c r="H31" s="111">
        <f t="shared" si="1"/>
        <v>0</v>
      </c>
    </row>
    <row r="32" spans="1:8">
      <c r="A32" s="235">
        <f>MAX($A$16:A31)+1</f>
        <v>9</v>
      </c>
      <c r="B32" s="109" t="s">
        <v>200</v>
      </c>
      <c r="C32" s="110" t="s">
        <v>0</v>
      </c>
      <c r="D32" s="110">
        <v>6</v>
      </c>
      <c r="E32" s="318"/>
      <c r="F32" s="111">
        <f>SUM(D32*E32)</f>
        <v>0</v>
      </c>
      <c r="G32" s="318"/>
      <c r="H32" s="111">
        <f t="shared" si="1"/>
        <v>0</v>
      </c>
    </row>
    <row r="33" spans="1:8">
      <c r="A33" s="235">
        <f>MAX($A$16:A32)+1</f>
        <v>10</v>
      </c>
      <c r="B33" s="109" t="s">
        <v>201</v>
      </c>
      <c r="C33" s="110" t="s">
        <v>0</v>
      </c>
      <c r="D33" s="110">
        <v>2</v>
      </c>
      <c r="E33" s="318"/>
      <c r="F33" s="111">
        <f>SUM(D33*E33)</f>
        <v>0</v>
      </c>
      <c r="G33" s="318"/>
      <c r="H33" s="111">
        <f t="shared" si="1"/>
        <v>0</v>
      </c>
    </row>
    <row r="34" spans="1:8">
      <c r="A34" s="235">
        <f>MAX($A$16:A33)+1</f>
        <v>11</v>
      </c>
      <c r="B34" s="109" t="s">
        <v>202</v>
      </c>
      <c r="C34" s="110" t="s">
        <v>0</v>
      </c>
      <c r="D34" s="110">
        <v>2</v>
      </c>
      <c r="E34" s="318"/>
      <c r="F34" s="111">
        <f>SUM(D34*E34)</f>
        <v>0</v>
      </c>
      <c r="G34" s="318"/>
      <c r="H34" s="111">
        <f t="shared" si="1"/>
        <v>0</v>
      </c>
    </row>
    <row r="35" spans="1:8">
      <c r="A35" s="107"/>
      <c r="B35" s="166" t="s">
        <v>203</v>
      </c>
      <c r="C35" s="167"/>
      <c r="D35" s="168"/>
      <c r="E35" s="277"/>
      <c r="F35" s="169"/>
      <c r="G35" s="277"/>
      <c r="H35" s="169"/>
    </row>
    <row r="36" spans="1:8">
      <c r="A36" s="170">
        <v>12</v>
      </c>
      <c r="B36" s="109" t="s">
        <v>204</v>
      </c>
      <c r="C36" s="110" t="s">
        <v>41</v>
      </c>
      <c r="D36" s="110">
        <v>115</v>
      </c>
      <c r="E36" s="318"/>
      <c r="F36" s="111">
        <f t="shared" ref="F36:F41" si="2">SUM(D36*E36)</f>
        <v>0</v>
      </c>
      <c r="G36" s="318"/>
      <c r="H36" s="111">
        <f t="shared" ref="H36:H46" si="3">SUM(D36*G36)</f>
        <v>0</v>
      </c>
    </row>
    <row r="37" spans="1:8">
      <c r="A37" s="170">
        <v>13</v>
      </c>
      <c r="B37" s="109" t="s">
        <v>205</v>
      </c>
      <c r="C37" s="110" t="s">
        <v>41</v>
      </c>
      <c r="D37" s="110">
        <v>35</v>
      </c>
      <c r="E37" s="318"/>
      <c r="F37" s="111">
        <f t="shared" si="2"/>
        <v>0</v>
      </c>
      <c r="G37" s="318"/>
      <c r="H37" s="111">
        <f t="shared" si="3"/>
        <v>0</v>
      </c>
    </row>
    <row r="38" spans="1:8">
      <c r="A38" s="170">
        <v>14</v>
      </c>
      <c r="B38" s="109" t="s">
        <v>200</v>
      </c>
      <c r="C38" s="110" t="s">
        <v>0</v>
      </c>
      <c r="D38" s="110">
        <v>6</v>
      </c>
      <c r="E38" s="318"/>
      <c r="F38" s="111">
        <f t="shared" si="2"/>
        <v>0</v>
      </c>
      <c r="G38" s="318"/>
      <c r="H38" s="111">
        <f t="shared" si="3"/>
        <v>0</v>
      </c>
    </row>
    <row r="39" spans="1:8">
      <c r="A39" s="170">
        <v>15</v>
      </c>
      <c r="B39" s="109" t="s">
        <v>206</v>
      </c>
      <c r="C39" s="110" t="s">
        <v>0</v>
      </c>
      <c r="D39" s="110">
        <v>38</v>
      </c>
      <c r="E39" s="318"/>
      <c r="F39" s="111">
        <f t="shared" si="2"/>
        <v>0</v>
      </c>
      <c r="G39" s="318"/>
      <c r="H39" s="111">
        <f t="shared" si="3"/>
        <v>0</v>
      </c>
    </row>
    <row r="40" spans="1:8">
      <c r="A40" s="170">
        <v>16</v>
      </c>
      <c r="B40" s="109" t="s">
        <v>207</v>
      </c>
      <c r="C40" s="110" t="s">
        <v>0</v>
      </c>
      <c r="D40" s="110">
        <v>10</v>
      </c>
      <c r="E40" s="318"/>
      <c r="F40" s="111">
        <f t="shared" si="2"/>
        <v>0</v>
      </c>
      <c r="G40" s="318"/>
      <c r="H40" s="111">
        <f t="shared" si="3"/>
        <v>0</v>
      </c>
    </row>
    <row r="41" spans="1:8">
      <c r="A41" s="170">
        <v>17</v>
      </c>
      <c r="B41" s="109" t="s">
        <v>208</v>
      </c>
      <c r="C41" s="110" t="s">
        <v>0</v>
      </c>
      <c r="D41" s="110">
        <v>3</v>
      </c>
      <c r="E41" s="318"/>
      <c r="F41" s="111">
        <f t="shared" si="2"/>
        <v>0</v>
      </c>
      <c r="G41" s="318"/>
      <c r="H41" s="111">
        <f>SUM(D41*G41)</f>
        <v>0</v>
      </c>
    </row>
    <row r="42" spans="1:8">
      <c r="A42" s="170"/>
      <c r="B42" s="166" t="s">
        <v>215</v>
      </c>
      <c r="C42" s="167"/>
      <c r="D42" s="168"/>
      <c r="E42" s="276"/>
      <c r="F42" s="169"/>
      <c r="G42" s="276"/>
      <c r="H42" s="169"/>
    </row>
    <row r="43" spans="1:8">
      <c r="A43" s="235">
        <f>MAX($A$16:A42)+1</f>
        <v>18</v>
      </c>
      <c r="B43" s="109" t="s">
        <v>209</v>
      </c>
      <c r="C43" s="110" t="s">
        <v>0</v>
      </c>
      <c r="D43" s="110">
        <v>1</v>
      </c>
      <c r="E43" s="258"/>
      <c r="F43" s="111"/>
      <c r="G43" s="318"/>
      <c r="H43" s="111">
        <f t="shared" si="3"/>
        <v>0</v>
      </c>
    </row>
    <row r="44" spans="1:8">
      <c r="A44" s="235">
        <f>MAX($A$16:A43)+1</f>
        <v>19</v>
      </c>
      <c r="B44" s="109" t="s">
        <v>210</v>
      </c>
      <c r="C44" s="110" t="s">
        <v>0</v>
      </c>
      <c r="D44" s="110">
        <v>1</v>
      </c>
      <c r="E44" s="258"/>
      <c r="F44" s="111"/>
      <c r="G44" s="318"/>
      <c r="H44" s="111">
        <f t="shared" si="3"/>
        <v>0</v>
      </c>
    </row>
    <row r="45" spans="1:8">
      <c r="A45" s="235">
        <f>MAX($A$16:A44)+1</f>
        <v>20</v>
      </c>
      <c r="B45" s="109" t="s">
        <v>211</v>
      </c>
      <c r="C45" s="110" t="s">
        <v>0</v>
      </c>
      <c r="D45" s="110">
        <v>1</v>
      </c>
      <c r="E45" s="258"/>
      <c r="F45" s="111"/>
      <c r="G45" s="318"/>
      <c r="H45" s="111">
        <f t="shared" si="3"/>
        <v>0</v>
      </c>
    </row>
    <row r="46" spans="1:8">
      <c r="A46" s="235">
        <f>MAX($A$16:A45)+1</f>
        <v>21</v>
      </c>
      <c r="B46" s="109" t="s">
        <v>81</v>
      </c>
      <c r="C46" s="110" t="s">
        <v>0</v>
      </c>
      <c r="D46" s="110">
        <v>1</v>
      </c>
      <c r="E46" s="258"/>
      <c r="F46" s="111"/>
      <c r="G46" s="318"/>
      <c r="H46" s="111">
        <f t="shared" si="3"/>
        <v>0</v>
      </c>
    </row>
    <row r="47" spans="1:8">
      <c r="A47" s="107"/>
      <c r="B47" s="171" t="s">
        <v>31</v>
      </c>
      <c r="C47" s="172"/>
      <c r="D47" s="172"/>
      <c r="E47" s="278"/>
      <c r="F47" s="173">
        <f>SUM(F24:F46)</f>
        <v>0</v>
      </c>
      <c r="G47" s="282"/>
      <c r="H47" s="173">
        <f>SUM(H24:H46)</f>
        <v>0</v>
      </c>
    </row>
    <row r="48" spans="1:8">
      <c r="B48" s="68"/>
      <c r="C48" s="69"/>
      <c r="D48" s="69"/>
      <c r="E48" s="279"/>
      <c r="F48" s="70"/>
      <c r="G48" s="283"/>
      <c r="H48" s="70"/>
    </row>
    <row r="49" spans="2:8">
      <c r="B49" s="68"/>
      <c r="C49" s="69"/>
      <c r="D49" s="69"/>
      <c r="E49" s="279"/>
      <c r="F49" s="68"/>
      <c r="G49" s="279"/>
      <c r="H49" s="68"/>
    </row>
    <row r="50" spans="2:8">
      <c r="C50" s="66"/>
      <c r="D50" s="66"/>
      <c r="E50" s="280"/>
      <c r="F50" s="67"/>
      <c r="G50" s="67"/>
      <c r="H50" s="67"/>
    </row>
    <row r="51" spans="2:8">
      <c r="E51" s="236"/>
    </row>
    <row r="52" spans="2:8">
      <c r="E52" s="236"/>
    </row>
    <row r="53" spans="2:8">
      <c r="E53" s="236"/>
    </row>
    <row r="54" spans="2:8">
      <c r="E54" s="236"/>
    </row>
  </sheetData>
  <mergeCells count="1">
    <mergeCell ref="A1:B1"/>
  </mergeCells>
  <pageMargins left="0.25" right="0.25" top="0.75" bottom="0.75" header="0.3" footer="0.3"/>
  <pageSetup orientation="portrait" horizontalDpi="4294967294" verticalDpi="0" r:id="rId1"/>
  <headerFooter>
    <oddFooter>&amp;LRIVERVIEW HOUSE_Pecháčkova 3, P5_TZB_&amp;A&amp;R&amp;P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49"/>
  <sheetViews>
    <sheetView showGridLines="0" workbookViewId="0">
      <pane ySplit="10" topLeftCell="A191" activePane="bottomLeft" state="frozen"/>
      <selection pane="bottomLeft" activeCell="A2" sqref="A2:B3"/>
    </sheetView>
  </sheetViews>
  <sheetFormatPr defaultRowHeight="11.25"/>
  <cols>
    <col min="1" max="1" width="4.5703125" style="21" customWidth="1"/>
    <col min="2" max="2" width="50.28515625" style="21" customWidth="1"/>
    <col min="3" max="3" width="6.85546875" style="21" customWidth="1"/>
    <col min="4" max="4" width="6.7109375" style="21" customWidth="1"/>
    <col min="5" max="5" width="8.42578125" style="21" bestFit="1" customWidth="1"/>
    <col min="6" max="6" width="19.85546875" style="21" customWidth="1"/>
    <col min="7" max="22" width="9.140625" style="21" customWidth="1"/>
    <col min="23" max="16384" width="9.140625" style="21"/>
  </cols>
  <sheetData>
    <row r="1" spans="1:23">
      <c r="A1" s="323"/>
      <c r="B1" s="324"/>
      <c r="C1" s="19"/>
      <c r="D1" s="20"/>
      <c r="E1" s="20"/>
      <c r="F1" s="20"/>
    </row>
    <row r="2" spans="1:23">
      <c r="A2" s="22"/>
      <c r="B2" s="20"/>
      <c r="C2" s="19"/>
      <c r="D2" s="20"/>
      <c r="E2" s="20"/>
      <c r="F2" s="20"/>
    </row>
    <row r="3" spans="1:23">
      <c r="A3" s="23" t="s">
        <v>228</v>
      </c>
      <c r="B3" s="20"/>
      <c r="C3" s="154"/>
      <c r="D3" s="20"/>
      <c r="E3" s="20"/>
      <c r="F3" s="20"/>
    </row>
    <row r="4" spans="1:23">
      <c r="A4" s="23" t="s">
        <v>229</v>
      </c>
      <c r="B4" s="20"/>
      <c r="C4" s="19" t="s">
        <v>244</v>
      </c>
      <c r="D4" s="24"/>
      <c r="E4" s="24"/>
      <c r="F4" s="20"/>
    </row>
    <row r="5" spans="1:23">
      <c r="A5" s="22" t="s">
        <v>477</v>
      </c>
      <c r="B5" s="20"/>
      <c r="C5" s="20"/>
      <c r="D5" s="24"/>
      <c r="E5" s="24"/>
      <c r="F5" s="20"/>
    </row>
    <row r="6" spans="1:23">
      <c r="A6" s="12"/>
      <c r="B6" s="12"/>
      <c r="C6" s="12"/>
      <c r="D6" s="12"/>
      <c r="E6" s="12"/>
      <c r="F6" s="12"/>
    </row>
    <row r="7" spans="1:23" ht="14.25">
      <c r="A7" s="13"/>
      <c r="B7" s="37" t="s">
        <v>284</v>
      </c>
      <c r="C7" s="25"/>
      <c r="D7" s="13"/>
      <c r="E7" s="13"/>
      <c r="F7" s="13"/>
    </row>
    <row r="8" spans="1:23">
      <c r="A8" s="13"/>
      <c r="B8" s="13"/>
      <c r="C8" s="13"/>
      <c r="D8" s="13"/>
      <c r="E8" s="13"/>
      <c r="F8" s="13"/>
    </row>
    <row r="9" spans="1:23" ht="33.75">
      <c r="A9" s="14" t="s">
        <v>1</v>
      </c>
      <c r="B9" s="14" t="s">
        <v>240</v>
      </c>
      <c r="C9" s="14" t="s">
        <v>230</v>
      </c>
      <c r="D9" s="14" t="s">
        <v>231</v>
      </c>
      <c r="E9" s="14" t="s">
        <v>232</v>
      </c>
      <c r="F9" s="15" t="s">
        <v>233</v>
      </c>
      <c r="G9" s="78" t="s">
        <v>285</v>
      </c>
      <c r="H9" s="78" t="s">
        <v>286</v>
      </c>
      <c r="I9" s="78" t="s">
        <v>216</v>
      </c>
      <c r="J9" s="78" t="s">
        <v>217</v>
      </c>
      <c r="K9" s="78" t="s">
        <v>135</v>
      </c>
      <c r="L9" s="78" t="s">
        <v>136</v>
      </c>
      <c r="M9" s="78" t="s">
        <v>218</v>
      </c>
      <c r="N9" s="78" t="s">
        <v>219</v>
      </c>
      <c r="O9" s="78" t="s">
        <v>220</v>
      </c>
      <c r="P9" s="78" t="s">
        <v>137</v>
      </c>
      <c r="Q9" s="78" t="s">
        <v>221</v>
      </c>
      <c r="R9" s="78" t="s">
        <v>222</v>
      </c>
      <c r="S9" s="78" t="s">
        <v>223</v>
      </c>
      <c r="T9" s="78" t="s">
        <v>224</v>
      </c>
      <c r="U9" s="78" t="s">
        <v>225</v>
      </c>
      <c r="V9" s="78" t="s">
        <v>226</v>
      </c>
      <c r="W9" s="78" t="s">
        <v>190</v>
      </c>
    </row>
    <row r="10" spans="1:23">
      <c r="A10" s="26"/>
      <c r="B10" s="2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>
      <c r="A11" s="28"/>
      <c r="B11" s="28"/>
      <c r="C11" s="28"/>
      <c r="D11" s="28"/>
      <c r="E11" s="28"/>
      <c r="F11" s="28"/>
    </row>
    <row r="12" spans="1:23">
      <c r="A12" s="28"/>
      <c r="B12" s="16" t="s">
        <v>287</v>
      </c>
      <c r="C12" s="29"/>
      <c r="D12" s="17"/>
      <c r="E12" s="17"/>
      <c r="F12" s="17" t="s">
        <v>29</v>
      </c>
    </row>
    <row r="13" spans="1:23">
      <c r="A13" s="28"/>
      <c r="B13" s="18"/>
      <c r="C13" s="29"/>
      <c r="D13" s="18"/>
      <c r="E13" s="18"/>
      <c r="F13" s="18"/>
    </row>
    <row r="14" spans="1:23">
      <c r="A14" s="28"/>
      <c r="B14" s="30" t="s">
        <v>288</v>
      </c>
      <c r="C14" s="31"/>
      <c r="D14" s="32"/>
      <c r="E14" s="32"/>
      <c r="F14" s="60">
        <f>SUM(F15:F20)</f>
        <v>0</v>
      </c>
    </row>
    <row r="15" spans="1:23">
      <c r="A15" s="28"/>
      <c r="B15" s="4" t="s">
        <v>289</v>
      </c>
      <c r="C15" s="31"/>
      <c r="D15" s="5"/>
      <c r="E15" s="5"/>
      <c r="F15" s="61">
        <f>F22</f>
        <v>0</v>
      </c>
    </row>
    <row r="16" spans="1:23">
      <c r="A16" s="28"/>
      <c r="B16" s="4" t="s">
        <v>290</v>
      </c>
      <c r="C16" s="31"/>
      <c r="D16" s="5"/>
      <c r="E16" s="5"/>
      <c r="F16" s="61">
        <f>F74</f>
        <v>0</v>
      </c>
    </row>
    <row r="17" spans="1:23">
      <c r="A17" s="28"/>
      <c r="B17" s="4" t="s">
        <v>291</v>
      </c>
      <c r="C17" s="31"/>
      <c r="D17" s="5"/>
      <c r="E17" s="5"/>
      <c r="F17" s="61">
        <f>F85</f>
        <v>0</v>
      </c>
    </row>
    <row r="18" spans="1:23">
      <c r="A18" s="28"/>
      <c r="B18" s="4" t="s">
        <v>292</v>
      </c>
      <c r="C18" s="31"/>
      <c r="D18" s="5"/>
      <c r="E18" s="5"/>
      <c r="F18" s="61">
        <f>F131</f>
        <v>0</v>
      </c>
    </row>
    <row r="19" spans="1:23">
      <c r="A19" s="28"/>
      <c r="B19" s="4" t="s">
        <v>293</v>
      </c>
      <c r="C19" s="31"/>
      <c r="D19" s="5"/>
      <c r="E19" s="5"/>
      <c r="F19" s="61">
        <f>F176</f>
        <v>0</v>
      </c>
    </row>
    <row r="20" spans="1:23">
      <c r="A20" s="28"/>
      <c r="B20" s="4" t="s">
        <v>294</v>
      </c>
      <c r="C20" s="31"/>
      <c r="D20" s="5"/>
      <c r="E20" s="5"/>
      <c r="F20" s="61">
        <f>F185</f>
        <v>0</v>
      </c>
    </row>
    <row r="21" spans="1:23">
      <c r="A21" s="28"/>
      <c r="B21" s="28"/>
      <c r="C21" s="28"/>
      <c r="D21" s="28"/>
      <c r="E21" s="28"/>
      <c r="F21" s="28"/>
    </row>
    <row r="22" spans="1:23">
      <c r="A22" s="126"/>
      <c r="B22" s="125" t="s">
        <v>295</v>
      </c>
      <c r="C22" s="125"/>
      <c r="D22" s="126"/>
      <c r="E22" s="250"/>
      <c r="F22" s="127">
        <f>SUM(F24:F72)</f>
        <v>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</row>
    <row r="23" spans="1:23">
      <c r="A23" s="128"/>
      <c r="B23" s="128"/>
      <c r="C23" s="128"/>
      <c r="D23" s="128"/>
      <c r="E23" s="251"/>
      <c r="F23" s="128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</row>
    <row r="24" spans="1:23" ht="22.5">
      <c r="A24" s="232" t="s">
        <v>520</v>
      </c>
      <c r="B24" s="175" t="s">
        <v>296</v>
      </c>
      <c r="C24" s="176" t="s">
        <v>0</v>
      </c>
      <c r="D24" s="176">
        <f t="shared" ref="D24:D72" si="0">SUM(G24:W24)</f>
        <v>2</v>
      </c>
      <c r="E24" s="267"/>
      <c r="F24" s="177">
        <f>D24*E24</f>
        <v>0</v>
      </c>
      <c r="G24" s="176">
        <v>1</v>
      </c>
      <c r="H24" s="176">
        <v>1</v>
      </c>
      <c r="I24" s="160">
        <v>0</v>
      </c>
      <c r="J24" s="160">
        <v>0</v>
      </c>
      <c r="K24" s="176">
        <v>0</v>
      </c>
      <c r="L24" s="176">
        <v>0</v>
      </c>
      <c r="M24" s="176">
        <v>0</v>
      </c>
      <c r="N24" s="176">
        <v>0</v>
      </c>
      <c r="O24" s="176">
        <v>0</v>
      </c>
      <c r="P24" s="176">
        <v>0</v>
      </c>
      <c r="Q24" s="176">
        <v>0</v>
      </c>
      <c r="R24" s="176">
        <v>0</v>
      </c>
      <c r="S24" s="176">
        <v>0</v>
      </c>
      <c r="T24" s="176">
        <v>0</v>
      </c>
      <c r="U24" s="176">
        <v>0</v>
      </c>
      <c r="V24" s="176">
        <v>0</v>
      </c>
      <c r="W24" s="176">
        <v>0</v>
      </c>
    </row>
    <row r="25" spans="1:23">
      <c r="A25" s="232" t="s">
        <v>521</v>
      </c>
      <c r="B25" s="175" t="s">
        <v>297</v>
      </c>
      <c r="C25" s="176" t="s">
        <v>0</v>
      </c>
      <c r="D25" s="176">
        <f t="shared" si="0"/>
        <v>2</v>
      </c>
      <c r="E25" s="267"/>
      <c r="F25" s="177">
        <f t="shared" ref="F25:F40" si="1">D25*E25</f>
        <v>0</v>
      </c>
      <c r="G25" s="176">
        <v>1</v>
      </c>
      <c r="H25" s="176">
        <v>1</v>
      </c>
      <c r="I25" s="160">
        <v>0</v>
      </c>
      <c r="J25" s="160">
        <v>0</v>
      </c>
      <c r="K25" s="176">
        <v>0</v>
      </c>
      <c r="L25" s="176">
        <v>0</v>
      </c>
      <c r="M25" s="176">
        <v>0</v>
      </c>
      <c r="N25" s="176">
        <v>0</v>
      </c>
      <c r="O25" s="176">
        <v>0</v>
      </c>
      <c r="P25" s="176">
        <v>0</v>
      </c>
      <c r="Q25" s="176">
        <v>0</v>
      </c>
      <c r="R25" s="176">
        <v>0</v>
      </c>
      <c r="S25" s="176">
        <v>0</v>
      </c>
      <c r="T25" s="176">
        <v>0</v>
      </c>
      <c r="U25" s="176">
        <v>0</v>
      </c>
      <c r="V25" s="176">
        <v>0</v>
      </c>
      <c r="W25" s="176">
        <v>0</v>
      </c>
    </row>
    <row r="26" spans="1:23">
      <c r="A26" s="232" t="s">
        <v>522</v>
      </c>
      <c r="B26" s="175" t="s">
        <v>298</v>
      </c>
      <c r="C26" s="176" t="s">
        <v>0</v>
      </c>
      <c r="D26" s="176">
        <f t="shared" si="0"/>
        <v>2</v>
      </c>
      <c r="E26" s="267"/>
      <c r="F26" s="177">
        <f t="shared" si="1"/>
        <v>0</v>
      </c>
      <c r="G26" s="176">
        <v>1</v>
      </c>
      <c r="H26" s="176">
        <v>1</v>
      </c>
      <c r="I26" s="160">
        <v>0</v>
      </c>
      <c r="J26" s="160">
        <v>0</v>
      </c>
      <c r="K26" s="176">
        <v>0</v>
      </c>
      <c r="L26" s="176">
        <v>0</v>
      </c>
      <c r="M26" s="176">
        <v>0</v>
      </c>
      <c r="N26" s="176">
        <v>0</v>
      </c>
      <c r="O26" s="176">
        <v>0</v>
      </c>
      <c r="P26" s="176">
        <v>0</v>
      </c>
      <c r="Q26" s="176">
        <v>0</v>
      </c>
      <c r="R26" s="176">
        <v>0</v>
      </c>
      <c r="S26" s="176">
        <v>0</v>
      </c>
      <c r="T26" s="176">
        <v>0</v>
      </c>
      <c r="U26" s="176">
        <v>0</v>
      </c>
      <c r="V26" s="176">
        <v>0</v>
      </c>
      <c r="W26" s="176">
        <v>0</v>
      </c>
    </row>
    <row r="27" spans="1:23">
      <c r="A27" s="232" t="s">
        <v>523</v>
      </c>
      <c r="B27" s="175" t="s">
        <v>299</v>
      </c>
      <c r="C27" s="176" t="s">
        <v>0</v>
      </c>
      <c r="D27" s="176">
        <f t="shared" si="0"/>
        <v>2</v>
      </c>
      <c r="E27" s="267"/>
      <c r="F27" s="177">
        <f t="shared" si="1"/>
        <v>0</v>
      </c>
      <c r="G27" s="176">
        <v>0</v>
      </c>
      <c r="H27" s="176">
        <v>2</v>
      </c>
      <c r="I27" s="160">
        <v>0</v>
      </c>
      <c r="J27" s="160">
        <v>0</v>
      </c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6">
        <v>0</v>
      </c>
      <c r="Q27" s="176">
        <v>0</v>
      </c>
      <c r="R27" s="176">
        <v>0</v>
      </c>
      <c r="S27" s="176">
        <v>0</v>
      </c>
      <c r="T27" s="176">
        <v>0</v>
      </c>
      <c r="U27" s="176">
        <v>0</v>
      </c>
      <c r="V27" s="176">
        <v>0</v>
      </c>
      <c r="W27" s="176">
        <v>0</v>
      </c>
    </row>
    <row r="28" spans="1:23">
      <c r="A28" s="232" t="s">
        <v>524</v>
      </c>
      <c r="B28" s="178" t="s">
        <v>300</v>
      </c>
      <c r="C28" s="176" t="s">
        <v>0</v>
      </c>
      <c r="D28" s="176">
        <f t="shared" si="0"/>
        <v>76</v>
      </c>
      <c r="E28" s="267"/>
      <c r="F28" s="177">
        <f>D28*E28</f>
        <v>0</v>
      </c>
      <c r="G28" s="176">
        <v>6</v>
      </c>
      <c r="H28" s="176">
        <v>8</v>
      </c>
      <c r="I28" s="176">
        <v>3</v>
      </c>
      <c r="J28" s="176">
        <v>5</v>
      </c>
      <c r="K28" s="176">
        <v>4</v>
      </c>
      <c r="L28" s="176">
        <v>5</v>
      </c>
      <c r="M28" s="176">
        <v>4</v>
      </c>
      <c r="N28" s="176">
        <v>3</v>
      </c>
      <c r="O28" s="176">
        <v>3</v>
      </c>
      <c r="P28" s="176">
        <v>4</v>
      </c>
      <c r="Q28" s="176">
        <v>4</v>
      </c>
      <c r="R28" s="176">
        <v>4</v>
      </c>
      <c r="S28" s="176">
        <v>5</v>
      </c>
      <c r="T28" s="176">
        <v>4</v>
      </c>
      <c r="U28" s="176">
        <v>5</v>
      </c>
      <c r="V28" s="176">
        <v>4</v>
      </c>
      <c r="W28" s="176">
        <v>5</v>
      </c>
    </row>
    <row r="29" spans="1:23">
      <c r="A29" s="232" t="s">
        <v>525</v>
      </c>
      <c r="B29" s="178" t="s">
        <v>301</v>
      </c>
      <c r="C29" s="176" t="s">
        <v>0</v>
      </c>
      <c r="D29" s="176">
        <f t="shared" si="0"/>
        <v>76</v>
      </c>
      <c r="E29" s="267"/>
      <c r="F29" s="177">
        <f>D29*E29</f>
        <v>0</v>
      </c>
      <c r="G29" s="176">
        <v>6</v>
      </c>
      <c r="H29" s="176">
        <v>8</v>
      </c>
      <c r="I29" s="176">
        <v>3</v>
      </c>
      <c r="J29" s="176">
        <v>5</v>
      </c>
      <c r="K29" s="176">
        <v>4</v>
      </c>
      <c r="L29" s="176">
        <v>5</v>
      </c>
      <c r="M29" s="176">
        <v>4</v>
      </c>
      <c r="N29" s="176">
        <v>3</v>
      </c>
      <c r="O29" s="176">
        <v>3</v>
      </c>
      <c r="P29" s="176">
        <v>4</v>
      </c>
      <c r="Q29" s="176">
        <v>4</v>
      </c>
      <c r="R29" s="176">
        <v>4</v>
      </c>
      <c r="S29" s="176">
        <v>5</v>
      </c>
      <c r="T29" s="176">
        <v>4</v>
      </c>
      <c r="U29" s="176">
        <v>5</v>
      </c>
      <c r="V29" s="176">
        <v>4</v>
      </c>
      <c r="W29" s="176">
        <v>5</v>
      </c>
    </row>
    <row r="30" spans="1:23">
      <c r="A30" s="232" t="s">
        <v>526</v>
      </c>
      <c r="B30" s="179" t="s">
        <v>302</v>
      </c>
      <c r="C30" s="136" t="s">
        <v>0</v>
      </c>
      <c r="D30" s="176">
        <f t="shared" si="0"/>
        <v>77</v>
      </c>
      <c r="E30" s="268"/>
      <c r="F30" s="177">
        <f>D30*E30</f>
        <v>0</v>
      </c>
      <c r="G30" s="176">
        <v>0</v>
      </c>
      <c r="H30" s="176">
        <v>0</v>
      </c>
      <c r="I30" s="176">
        <v>4</v>
      </c>
      <c r="J30" s="176">
        <v>6</v>
      </c>
      <c r="K30" s="176">
        <v>5</v>
      </c>
      <c r="L30" s="176">
        <v>6</v>
      </c>
      <c r="M30" s="176">
        <v>5</v>
      </c>
      <c r="N30" s="176">
        <v>4</v>
      </c>
      <c r="O30" s="176">
        <v>4</v>
      </c>
      <c r="P30" s="176">
        <v>5</v>
      </c>
      <c r="Q30" s="176">
        <v>5</v>
      </c>
      <c r="R30" s="176">
        <v>5</v>
      </c>
      <c r="S30" s="176">
        <v>6</v>
      </c>
      <c r="T30" s="176">
        <v>5</v>
      </c>
      <c r="U30" s="176">
        <v>6</v>
      </c>
      <c r="V30" s="176">
        <v>5</v>
      </c>
      <c r="W30" s="176">
        <v>6</v>
      </c>
    </row>
    <row r="31" spans="1:23">
      <c r="A31" s="232" t="s">
        <v>527</v>
      </c>
      <c r="B31" s="179" t="s">
        <v>303</v>
      </c>
      <c r="C31" s="136" t="s">
        <v>0</v>
      </c>
      <c r="D31" s="176">
        <f t="shared" si="0"/>
        <v>167</v>
      </c>
      <c r="E31" s="268"/>
      <c r="F31" s="177">
        <f>D31*E31</f>
        <v>0</v>
      </c>
      <c r="G31" s="176">
        <v>12</v>
      </c>
      <c r="H31" s="176">
        <v>16</v>
      </c>
      <c r="I31" s="176">
        <v>7</v>
      </c>
      <c r="J31" s="176">
        <v>11</v>
      </c>
      <c r="K31" s="176">
        <v>9</v>
      </c>
      <c r="L31" s="176">
        <v>11</v>
      </c>
      <c r="M31" s="176">
        <v>9</v>
      </c>
      <c r="N31" s="176">
        <v>7</v>
      </c>
      <c r="O31" s="176">
        <v>7</v>
      </c>
      <c r="P31" s="176">
        <v>9</v>
      </c>
      <c r="Q31" s="176">
        <v>9</v>
      </c>
      <c r="R31" s="176">
        <v>9</v>
      </c>
      <c r="S31" s="176">
        <v>11</v>
      </c>
      <c r="T31" s="176">
        <v>9</v>
      </c>
      <c r="U31" s="176">
        <v>11</v>
      </c>
      <c r="V31" s="176">
        <v>9</v>
      </c>
      <c r="W31" s="176">
        <v>11</v>
      </c>
    </row>
    <row r="32" spans="1:23">
      <c r="A32" s="232" t="s">
        <v>528</v>
      </c>
      <c r="B32" s="175" t="s">
        <v>299</v>
      </c>
      <c r="C32" s="176" t="s">
        <v>0</v>
      </c>
      <c r="D32" s="176">
        <f t="shared" si="0"/>
        <v>2</v>
      </c>
      <c r="E32" s="267"/>
      <c r="F32" s="177">
        <f t="shared" si="1"/>
        <v>0</v>
      </c>
      <c r="G32" s="176">
        <v>1</v>
      </c>
      <c r="H32" s="160">
        <v>1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</row>
    <row r="33" spans="1:23" ht="12.75">
      <c r="A33" s="232" t="s">
        <v>529</v>
      </c>
      <c r="B33" s="175" t="s">
        <v>304</v>
      </c>
      <c r="C33" s="176" t="str">
        <f>C36</f>
        <v>m</v>
      </c>
      <c r="D33" s="176">
        <f t="shared" si="0"/>
        <v>2485</v>
      </c>
      <c r="E33" s="267"/>
      <c r="F33" s="177">
        <f t="shared" si="1"/>
        <v>0</v>
      </c>
      <c r="G33" s="176">
        <v>240</v>
      </c>
      <c r="H33" s="160">
        <v>300</v>
      </c>
      <c r="I33" s="180">
        <v>90</v>
      </c>
      <c r="J33" s="180">
        <v>175</v>
      </c>
      <c r="K33" s="180">
        <v>130</v>
      </c>
      <c r="L33" s="180">
        <v>175</v>
      </c>
      <c r="M33" s="180">
        <v>130</v>
      </c>
      <c r="N33" s="180">
        <v>100</v>
      </c>
      <c r="O33" s="180">
        <v>110</v>
      </c>
      <c r="P33" s="180">
        <v>130</v>
      </c>
      <c r="Q33" s="180">
        <v>100</v>
      </c>
      <c r="R33" s="180">
        <v>130</v>
      </c>
      <c r="S33" s="180">
        <v>175</v>
      </c>
      <c r="T33" s="180">
        <v>130</v>
      </c>
      <c r="U33" s="180">
        <v>130</v>
      </c>
      <c r="V33" s="180">
        <v>105</v>
      </c>
      <c r="W33" s="180">
        <v>135</v>
      </c>
    </row>
    <row r="34" spans="1:23" ht="12.75">
      <c r="A34" s="232" t="s">
        <v>530</v>
      </c>
      <c r="B34" s="175" t="s">
        <v>305</v>
      </c>
      <c r="C34" s="176" t="s">
        <v>0</v>
      </c>
      <c r="D34" s="176">
        <f t="shared" si="0"/>
        <v>15</v>
      </c>
      <c r="E34" s="267"/>
      <c r="F34" s="177">
        <f t="shared" si="1"/>
        <v>0</v>
      </c>
      <c r="G34" s="176">
        <v>0</v>
      </c>
      <c r="H34" s="176">
        <v>0</v>
      </c>
      <c r="I34" s="180">
        <v>1</v>
      </c>
      <c r="J34" s="180">
        <v>1</v>
      </c>
      <c r="K34" s="180">
        <v>1</v>
      </c>
      <c r="L34" s="180">
        <v>1</v>
      </c>
      <c r="M34" s="180">
        <v>1</v>
      </c>
      <c r="N34" s="180">
        <v>1</v>
      </c>
      <c r="O34" s="180">
        <v>1</v>
      </c>
      <c r="P34" s="180">
        <v>1</v>
      </c>
      <c r="Q34" s="180">
        <v>1</v>
      </c>
      <c r="R34" s="180">
        <v>1</v>
      </c>
      <c r="S34" s="180">
        <v>1</v>
      </c>
      <c r="T34" s="180">
        <v>1</v>
      </c>
      <c r="U34" s="180">
        <v>1</v>
      </c>
      <c r="V34" s="180">
        <v>1</v>
      </c>
      <c r="W34" s="180">
        <v>1</v>
      </c>
    </row>
    <row r="35" spans="1:23" ht="22.5">
      <c r="A35" s="232" t="s">
        <v>531</v>
      </c>
      <c r="B35" s="175" t="s">
        <v>306</v>
      </c>
      <c r="C35" s="176" t="s">
        <v>0</v>
      </c>
      <c r="D35" s="176">
        <f t="shared" si="0"/>
        <v>15</v>
      </c>
      <c r="E35" s="267"/>
      <c r="F35" s="177">
        <f t="shared" si="1"/>
        <v>0</v>
      </c>
      <c r="G35" s="176">
        <v>0</v>
      </c>
      <c r="H35" s="176">
        <v>0</v>
      </c>
      <c r="I35" s="180">
        <v>1</v>
      </c>
      <c r="J35" s="180">
        <v>1</v>
      </c>
      <c r="K35" s="180">
        <v>1</v>
      </c>
      <c r="L35" s="180">
        <v>1</v>
      </c>
      <c r="M35" s="180">
        <v>1</v>
      </c>
      <c r="N35" s="180">
        <v>1</v>
      </c>
      <c r="O35" s="180">
        <v>1</v>
      </c>
      <c r="P35" s="180">
        <v>1</v>
      </c>
      <c r="Q35" s="180">
        <v>1</v>
      </c>
      <c r="R35" s="180">
        <v>1</v>
      </c>
      <c r="S35" s="180">
        <v>1</v>
      </c>
      <c r="T35" s="180">
        <v>1</v>
      </c>
      <c r="U35" s="180">
        <v>1</v>
      </c>
      <c r="V35" s="180">
        <v>1</v>
      </c>
      <c r="W35" s="180">
        <v>1</v>
      </c>
    </row>
    <row r="36" spans="1:23" ht="12.75">
      <c r="A36" s="233">
        <v>41275</v>
      </c>
      <c r="B36" s="175" t="s">
        <v>307</v>
      </c>
      <c r="C36" s="176" t="s">
        <v>41</v>
      </c>
      <c r="D36" s="176">
        <f t="shared" si="0"/>
        <v>0</v>
      </c>
      <c r="E36" s="267"/>
      <c r="F36" s="177">
        <f t="shared" si="1"/>
        <v>0</v>
      </c>
      <c r="G36" s="176">
        <v>0</v>
      </c>
      <c r="H36" s="176">
        <v>0</v>
      </c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0">
        <v>0</v>
      </c>
      <c r="O36" s="180">
        <v>0</v>
      </c>
      <c r="P36" s="180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</row>
    <row r="37" spans="1:23" ht="12.75">
      <c r="A37" s="233">
        <v>41640</v>
      </c>
      <c r="B37" s="175" t="s">
        <v>308</v>
      </c>
      <c r="C37" s="136" t="s">
        <v>0</v>
      </c>
      <c r="D37" s="176">
        <f t="shared" si="0"/>
        <v>76</v>
      </c>
      <c r="E37" s="267"/>
      <c r="F37" s="177">
        <f t="shared" si="1"/>
        <v>0</v>
      </c>
      <c r="G37" s="176">
        <v>6</v>
      </c>
      <c r="H37" s="160">
        <v>8</v>
      </c>
      <c r="I37" s="181">
        <v>3</v>
      </c>
      <c r="J37" s="181">
        <v>5</v>
      </c>
      <c r="K37" s="181">
        <v>4</v>
      </c>
      <c r="L37" s="181">
        <v>5</v>
      </c>
      <c r="M37" s="181">
        <v>4</v>
      </c>
      <c r="N37" s="181">
        <v>3</v>
      </c>
      <c r="O37" s="181">
        <v>3</v>
      </c>
      <c r="P37" s="181">
        <v>4</v>
      </c>
      <c r="Q37" s="181">
        <v>4</v>
      </c>
      <c r="R37" s="181">
        <v>4</v>
      </c>
      <c r="S37" s="181">
        <v>5</v>
      </c>
      <c r="T37" s="181">
        <v>4</v>
      </c>
      <c r="U37" s="181">
        <v>5</v>
      </c>
      <c r="V37" s="181">
        <v>4</v>
      </c>
      <c r="W37" s="181">
        <v>5</v>
      </c>
    </row>
    <row r="38" spans="1:23" ht="12.75">
      <c r="A38" s="233">
        <v>42005</v>
      </c>
      <c r="B38" s="175" t="s">
        <v>309</v>
      </c>
      <c r="C38" s="176" t="s">
        <v>310</v>
      </c>
      <c r="D38" s="176">
        <f t="shared" si="0"/>
        <v>17</v>
      </c>
      <c r="E38" s="267"/>
      <c r="F38" s="177">
        <f t="shared" si="1"/>
        <v>0</v>
      </c>
      <c r="G38" s="176">
        <v>1</v>
      </c>
      <c r="H38" s="160">
        <v>1</v>
      </c>
      <c r="I38" s="180">
        <v>1</v>
      </c>
      <c r="J38" s="180">
        <v>1</v>
      </c>
      <c r="K38" s="180">
        <v>1</v>
      </c>
      <c r="L38" s="180">
        <v>1</v>
      </c>
      <c r="M38" s="180">
        <v>1</v>
      </c>
      <c r="N38" s="180">
        <v>1</v>
      </c>
      <c r="O38" s="180">
        <v>1</v>
      </c>
      <c r="P38" s="180">
        <v>1</v>
      </c>
      <c r="Q38" s="180">
        <v>1</v>
      </c>
      <c r="R38" s="180">
        <v>1</v>
      </c>
      <c r="S38" s="180">
        <v>1</v>
      </c>
      <c r="T38" s="180">
        <v>1</v>
      </c>
      <c r="U38" s="180">
        <v>1</v>
      </c>
      <c r="V38" s="180">
        <v>1</v>
      </c>
      <c r="W38" s="180">
        <v>1</v>
      </c>
    </row>
    <row r="39" spans="1:23">
      <c r="A39" s="233">
        <v>42370</v>
      </c>
      <c r="B39" s="175" t="s">
        <v>311</v>
      </c>
      <c r="C39" s="176" t="s">
        <v>312</v>
      </c>
      <c r="D39" s="176">
        <f t="shared" si="0"/>
        <v>1</v>
      </c>
      <c r="E39" s="267"/>
      <c r="F39" s="177">
        <f t="shared" si="1"/>
        <v>0</v>
      </c>
      <c r="G39" s="176">
        <v>1</v>
      </c>
      <c r="H39" s="129"/>
      <c r="I39" s="129"/>
      <c r="J39" s="129"/>
      <c r="K39" s="129"/>
      <c r="L39" s="129"/>
      <c r="M39" s="129"/>
      <c r="N39" s="129"/>
      <c r="O39" s="129"/>
      <c r="P39" s="176"/>
      <c r="Q39" s="176"/>
      <c r="R39" s="176"/>
      <c r="S39" s="176"/>
      <c r="T39" s="176"/>
      <c r="U39" s="176"/>
      <c r="V39" s="129"/>
      <c r="W39" s="129"/>
    </row>
    <row r="40" spans="1:23">
      <c r="A40" s="233">
        <v>42736</v>
      </c>
      <c r="B40" s="175" t="s">
        <v>313</v>
      </c>
      <c r="C40" s="176" t="s">
        <v>312</v>
      </c>
      <c r="D40" s="176">
        <f t="shared" si="0"/>
        <v>1</v>
      </c>
      <c r="E40" s="267"/>
      <c r="F40" s="177">
        <f t="shared" si="1"/>
        <v>0</v>
      </c>
      <c r="G40" s="176">
        <v>1</v>
      </c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</row>
    <row r="41" spans="1:23">
      <c r="A41" s="233">
        <v>43101</v>
      </c>
      <c r="B41" s="175" t="s">
        <v>314</v>
      </c>
      <c r="C41" s="176" t="s">
        <v>312</v>
      </c>
      <c r="D41" s="176">
        <f t="shared" si="0"/>
        <v>1</v>
      </c>
      <c r="E41" s="267"/>
      <c r="F41" s="177">
        <f>D41*E41</f>
        <v>0</v>
      </c>
      <c r="G41" s="129"/>
      <c r="H41" s="176">
        <v>1</v>
      </c>
      <c r="I41" s="176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23">
      <c r="A42" s="233">
        <v>43466</v>
      </c>
      <c r="B42" s="175" t="s">
        <v>315</v>
      </c>
      <c r="C42" s="176" t="s">
        <v>312</v>
      </c>
      <c r="D42" s="176">
        <f t="shared" si="0"/>
        <v>1</v>
      </c>
      <c r="E42" s="267"/>
      <c r="F42" s="177">
        <f>D42*E42</f>
        <v>0</v>
      </c>
      <c r="G42" s="129"/>
      <c r="H42" s="176">
        <v>1</v>
      </c>
      <c r="I42" s="176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  <row r="43" spans="1:23">
      <c r="A43" s="233">
        <v>43831</v>
      </c>
      <c r="B43" s="175" t="s">
        <v>316</v>
      </c>
      <c r="C43" s="176" t="s">
        <v>312</v>
      </c>
      <c r="D43" s="176">
        <f t="shared" si="0"/>
        <v>1</v>
      </c>
      <c r="E43" s="267"/>
      <c r="F43" s="177">
        <f>D43*E43</f>
        <v>0</v>
      </c>
      <c r="G43" s="129"/>
      <c r="H43" s="176"/>
      <c r="I43" s="176">
        <v>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23">
      <c r="A44" s="233">
        <v>44197</v>
      </c>
      <c r="B44" s="175" t="s">
        <v>317</v>
      </c>
      <c r="C44" s="176" t="s">
        <v>312</v>
      </c>
      <c r="D44" s="176">
        <f t="shared" si="0"/>
        <v>1</v>
      </c>
      <c r="E44" s="267"/>
      <c r="F44" s="177">
        <f>D44*E44</f>
        <v>0</v>
      </c>
      <c r="G44" s="129"/>
      <c r="H44" s="129"/>
      <c r="I44" s="176"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23">
      <c r="A45" s="233">
        <v>44562</v>
      </c>
      <c r="B45" s="175" t="s">
        <v>318</v>
      </c>
      <c r="C45" s="176" t="s">
        <v>312</v>
      </c>
      <c r="D45" s="176">
        <f t="shared" si="0"/>
        <v>1</v>
      </c>
      <c r="E45" s="267"/>
      <c r="F45" s="177">
        <f t="shared" ref="F45:F72" si="2">D45*E45</f>
        <v>0</v>
      </c>
      <c r="G45" s="129"/>
      <c r="H45" s="129"/>
      <c r="I45" s="129"/>
      <c r="J45" s="176">
        <v>1</v>
      </c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</row>
    <row r="46" spans="1:23">
      <c r="A46" s="233">
        <v>44927</v>
      </c>
      <c r="B46" s="175" t="s">
        <v>319</v>
      </c>
      <c r="C46" s="176" t="s">
        <v>312</v>
      </c>
      <c r="D46" s="176">
        <f t="shared" si="0"/>
        <v>1</v>
      </c>
      <c r="E46" s="267"/>
      <c r="F46" s="177">
        <f t="shared" si="2"/>
        <v>0</v>
      </c>
      <c r="G46" s="129"/>
      <c r="H46" s="129"/>
      <c r="I46" s="129"/>
      <c r="J46" s="176">
        <v>1</v>
      </c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</row>
    <row r="47" spans="1:23">
      <c r="A47" s="233">
        <v>45292</v>
      </c>
      <c r="B47" s="175" t="s">
        <v>320</v>
      </c>
      <c r="C47" s="176" t="s">
        <v>312</v>
      </c>
      <c r="D47" s="176">
        <f t="shared" si="0"/>
        <v>1</v>
      </c>
      <c r="E47" s="267"/>
      <c r="F47" s="177">
        <f t="shared" si="2"/>
        <v>0</v>
      </c>
      <c r="G47" s="129"/>
      <c r="H47" s="129"/>
      <c r="I47" s="129"/>
      <c r="J47" s="129"/>
      <c r="K47" s="176"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23">
      <c r="A48" s="233">
        <v>45658</v>
      </c>
      <c r="B48" s="175" t="s">
        <v>321</v>
      </c>
      <c r="C48" s="176" t="s">
        <v>312</v>
      </c>
      <c r="D48" s="176">
        <f t="shared" si="0"/>
        <v>1</v>
      </c>
      <c r="E48" s="267"/>
      <c r="F48" s="177">
        <f t="shared" si="2"/>
        <v>0</v>
      </c>
      <c r="G48" s="129"/>
      <c r="H48" s="129"/>
      <c r="I48" s="129"/>
      <c r="J48" s="129"/>
      <c r="K48" s="176"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  <row r="49" spans="1:23">
      <c r="A49" s="233">
        <v>46023</v>
      </c>
      <c r="B49" s="175" t="s">
        <v>322</v>
      </c>
      <c r="C49" s="176" t="s">
        <v>312</v>
      </c>
      <c r="D49" s="176">
        <f t="shared" si="0"/>
        <v>1</v>
      </c>
      <c r="E49" s="267"/>
      <c r="F49" s="177">
        <f t="shared" si="2"/>
        <v>0</v>
      </c>
      <c r="G49" s="129"/>
      <c r="H49" s="129"/>
      <c r="I49" s="129"/>
      <c r="J49" s="129"/>
      <c r="K49" s="129"/>
      <c r="L49" s="176">
        <v>1</v>
      </c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</row>
    <row r="50" spans="1:23">
      <c r="A50" s="233">
        <v>46388</v>
      </c>
      <c r="B50" s="175" t="s">
        <v>323</v>
      </c>
      <c r="C50" s="176" t="s">
        <v>312</v>
      </c>
      <c r="D50" s="176">
        <f t="shared" si="0"/>
        <v>1</v>
      </c>
      <c r="E50" s="267"/>
      <c r="F50" s="177">
        <f t="shared" si="2"/>
        <v>0</v>
      </c>
      <c r="G50" s="129"/>
      <c r="H50" s="129"/>
      <c r="I50" s="129"/>
      <c r="J50" s="129"/>
      <c r="K50" s="129"/>
      <c r="L50" s="176">
        <v>1</v>
      </c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</row>
    <row r="51" spans="1:23">
      <c r="A51" s="233">
        <v>46753</v>
      </c>
      <c r="B51" s="175" t="s">
        <v>324</v>
      </c>
      <c r="C51" s="176" t="s">
        <v>312</v>
      </c>
      <c r="D51" s="176">
        <f t="shared" si="0"/>
        <v>1</v>
      </c>
      <c r="E51" s="267"/>
      <c r="F51" s="177">
        <f t="shared" si="2"/>
        <v>0</v>
      </c>
      <c r="G51" s="129"/>
      <c r="H51" s="129"/>
      <c r="I51" s="129"/>
      <c r="J51" s="129"/>
      <c r="K51" s="129"/>
      <c r="L51" s="129"/>
      <c r="M51" s="176">
        <v>1</v>
      </c>
      <c r="N51" s="129"/>
      <c r="O51" s="129"/>
      <c r="P51" s="129"/>
      <c r="Q51" s="129"/>
      <c r="R51" s="129"/>
      <c r="S51" s="129"/>
      <c r="T51" s="129"/>
      <c r="U51" s="129"/>
      <c r="V51" s="129"/>
      <c r="W51" s="129"/>
    </row>
    <row r="52" spans="1:23">
      <c r="A52" s="233">
        <v>47119</v>
      </c>
      <c r="B52" s="175" t="s">
        <v>325</v>
      </c>
      <c r="C52" s="176" t="s">
        <v>312</v>
      </c>
      <c r="D52" s="176">
        <f t="shared" si="0"/>
        <v>1</v>
      </c>
      <c r="E52" s="267"/>
      <c r="F52" s="177">
        <f t="shared" si="2"/>
        <v>0</v>
      </c>
      <c r="G52" s="129"/>
      <c r="H52" s="129"/>
      <c r="I52" s="129"/>
      <c r="J52" s="129"/>
      <c r="K52" s="129"/>
      <c r="L52" s="129"/>
      <c r="M52" s="176">
        <v>1</v>
      </c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23">
      <c r="A53" s="233">
        <v>47484</v>
      </c>
      <c r="B53" s="175" t="s">
        <v>326</v>
      </c>
      <c r="C53" s="176" t="s">
        <v>312</v>
      </c>
      <c r="D53" s="176">
        <f t="shared" si="0"/>
        <v>1</v>
      </c>
      <c r="E53" s="267"/>
      <c r="F53" s="177">
        <f t="shared" si="2"/>
        <v>0</v>
      </c>
      <c r="G53" s="129"/>
      <c r="H53" s="129"/>
      <c r="I53" s="129"/>
      <c r="J53" s="129"/>
      <c r="K53" s="129"/>
      <c r="L53" s="129"/>
      <c r="M53" s="129"/>
      <c r="N53" s="176">
        <v>1</v>
      </c>
      <c r="O53" s="129"/>
      <c r="P53" s="129"/>
      <c r="Q53" s="129"/>
      <c r="R53" s="129"/>
      <c r="S53" s="129"/>
      <c r="T53" s="129"/>
      <c r="U53" s="129"/>
      <c r="V53" s="129"/>
      <c r="W53" s="129"/>
    </row>
    <row r="54" spans="1:23">
      <c r="A54" s="233">
        <v>47849</v>
      </c>
      <c r="B54" s="175" t="s">
        <v>327</v>
      </c>
      <c r="C54" s="176" t="s">
        <v>312</v>
      </c>
      <c r="D54" s="176">
        <f t="shared" si="0"/>
        <v>1</v>
      </c>
      <c r="E54" s="267"/>
      <c r="F54" s="177">
        <f t="shared" si="2"/>
        <v>0</v>
      </c>
      <c r="G54" s="129"/>
      <c r="H54" s="129"/>
      <c r="I54" s="129"/>
      <c r="J54" s="129"/>
      <c r="K54" s="129"/>
      <c r="L54" s="129"/>
      <c r="M54" s="129"/>
      <c r="N54" s="176">
        <v>1</v>
      </c>
      <c r="O54" s="129"/>
      <c r="P54" s="129"/>
      <c r="Q54" s="129"/>
      <c r="R54" s="129"/>
      <c r="S54" s="129"/>
      <c r="T54" s="129"/>
      <c r="U54" s="129"/>
      <c r="V54" s="129"/>
      <c r="W54" s="129"/>
    </row>
    <row r="55" spans="1:23">
      <c r="A55" s="233">
        <v>48214</v>
      </c>
      <c r="B55" s="175" t="s">
        <v>328</v>
      </c>
      <c r="C55" s="176" t="s">
        <v>312</v>
      </c>
      <c r="D55" s="176">
        <f t="shared" si="0"/>
        <v>1</v>
      </c>
      <c r="E55" s="267"/>
      <c r="F55" s="177">
        <f t="shared" si="2"/>
        <v>0</v>
      </c>
      <c r="G55" s="129"/>
      <c r="H55" s="129"/>
      <c r="I55" s="129"/>
      <c r="J55" s="129"/>
      <c r="K55" s="129"/>
      <c r="L55" s="129"/>
      <c r="M55" s="129"/>
      <c r="N55" s="129"/>
      <c r="O55" s="176">
        <v>1</v>
      </c>
      <c r="P55" s="129"/>
      <c r="Q55" s="129"/>
      <c r="R55" s="129"/>
      <c r="S55" s="129"/>
      <c r="T55" s="129"/>
      <c r="U55" s="129"/>
      <c r="V55" s="129"/>
      <c r="W55" s="129"/>
    </row>
    <row r="56" spans="1:23">
      <c r="A56" s="233">
        <v>48580</v>
      </c>
      <c r="B56" s="175" t="s">
        <v>329</v>
      </c>
      <c r="C56" s="176" t="s">
        <v>312</v>
      </c>
      <c r="D56" s="176">
        <f t="shared" si="0"/>
        <v>1</v>
      </c>
      <c r="E56" s="267"/>
      <c r="F56" s="177">
        <f t="shared" si="2"/>
        <v>0</v>
      </c>
      <c r="G56" s="129"/>
      <c r="H56" s="129"/>
      <c r="I56" s="129"/>
      <c r="J56" s="129"/>
      <c r="K56" s="129"/>
      <c r="L56" s="129"/>
      <c r="M56" s="129"/>
      <c r="N56" s="129"/>
      <c r="O56" s="176">
        <v>1</v>
      </c>
      <c r="P56" s="129"/>
      <c r="Q56" s="129"/>
      <c r="R56" s="129"/>
      <c r="S56" s="129"/>
      <c r="T56" s="129"/>
      <c r="U56" s="129"/>
      <c r="V56" s="129"/>
      <c r="W56" s="129"/>
    </row>
    <row r="57" spans="1:23">
      <c r="A57" s="233">
        <v>48945</v>
      </c>
      <c r="B57" s="175" t="s">
        <v>330</v>
      </c>
      <c r="C57" s="176" t="s">
        <v>312</v>
      </c>
      <c r="D57" s="176">
        <f t="shared" si="0"/>
        <v>1</v>
      </c>
      <c r="E57" s="267"/>
      <c r="F57" s="177">
        <f t="shared" si="2"/>
        <v>0</v>
      </c>
      <c r="G57" s="129"/>
      <c r="H57" s="129"/>
      <c r="I57" s="129"/>
      <c r="J57" s="129"/>
      <c r="K57" s="129"/>
      <c r="L57" s="129"/>
      <c r="M57" s="129"/>
      <c r="N57" s="129"/>
      <c r="O57" s="129"/>
      <c r="P57" s="176">
        <v>1</v>
      </c>
      <c r="Q57" s="129"/>
      <c r="R57" s="129"/>
      <c r="S57" s="129"/>
      <c r="T57" s="129"/>
      <c r="U57" s="129"/>
      <c r="V57" s="129"/>
      <c r="W57" s="129"/>
    </row>
    <row r="58" spans="1:23">
      <c r="A58" s="233">
        <v>49310</v>
      </c>
      <c r="B58" s="175" t="s">
        <v>331</v>
      </c>
      <c r="C58" s="176" t="s">
        <v>312</v>
      </c>
      <c r="D58" s="176">
        <f t="shared" si="0"/>
        <v>1</v>
      </c>
      <c r="E58" s="267"/>
      <c r="F58" s="177">
        <f t="shared" si="2"/>
        <v>0</v>
      </c>
      <c r="G58" s="129"/>
      <c r="H58" s="129"/>
      <c r="I58" s="129"/>
      <c r="J58" s="129"/>
      <c r="K58" s="129"/>
      <c r="L58" s="129"/>
      <c r="M58" s="129"/>
      <c r="N58" s="129"/>
      <c r="O58" s="129"/>
      <c r="P58" s="176">
        <v>1</v>
      </c>
      <c r="Q58" s="129"/>
      <c r="R58" s="129"/>
      <c r="S58" s="129"/>
      <c r="T58" s="129"/>
      <c r="U58" s="129"/>
      <c r="V58" s="129"/>
      <c r="W58" s="129"/>
    </row>
    <row r="59" spans="1:23">
      <c r="A59" s="233">
        <v>49675</v>
      </c>
      <c r="B59" s="175" t="s">
        <v>332</v>
      </c>
      <c r="C59" s="176" t="s">
        <v>312</v>
      </c>
      <c r="D59" s="176">
        <f t="shared" si="0"/>
        <v>1</v>
      </c>
      <c r="E59" s="267"/>
      <c r="F59" s="177">
        <f t="shared" si="2"/>
        <v>0</v>
      </c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76">
        <v>1</v>
      </c>
      <c r="R59" s="129"/>
      <c r="S59" s="129"/>
      <c r="T59" s="129"/>
      <c r="U59" s="129"/>
      <c r="V59" s="129"/>
      <c r="W59" s="129"/>
    </row>
    <row r="60" spans="1:23">
      <c r="A60" s="233">
        <v>50041</v>
      </c>
      <c r="B60" s="175" t="s">
        <v>333</v>
      </c>
      <c r="C60" s="176" t="s">
        <v>312</v>
      </c>
      <c r="D60" s="176">
        <f t="shared" si="0"/>
        <v>1</v>
      </c>
      <c r="E60" s="267"/>
      <c r="F60" s="177">
        <f t="shared" si="2"/>
        <v>0</v>
      </c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76">
        <v>1</v>
      </c>
      <c r="R60" s="129"/>
      <c r="S60" s="129"/>
      <c r="T60" s="129"/>
      <c r="U60" s="129"/>
      <c r="V60" s="129"/>
      <c r="W60" s="129"/>
    </row>
    <row r="61" spans="1:23">
      <c r="A61" s="233">
        <v>50406</v>
      </c>
      <c r="B61" s="175" t="s">
        <v>334</v>
      </c>
      <c r="C61" s="176" t="s">
        <v>312</v>
      </c>
      <c r="D61" s="176">
        <f t="shared" si="0"/>
        <v>1</v>
      </c>
      <c r="E61" s="267"/>
      <c r="F61" s="177">
        <f t="shared" si="2"/>
        <v>0</v>
      </c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76">
        <v>1</v>
      </c>
      <c r="S61" s="129"/>
      <c r="T61" s="129"/>
      <c r="U61" s="129"/>
      <c r="V61" s="129"/>
      <c r="W61" s="129"/>
    </row>
    <row r="62" spans="1:23">
      <c r="A62" s="233">
        <v>50771</v>
      </c>
      <c r="B62" s="175" t="s">
        <v>335</v>
      </c>
      <c r="C62" s="176" t="s">
        <v>312</v>
      </c>
      <c r="D62" s="176">
        <f t="shared" si="0"/>
        <v>1</v>
      </c>
      <c r="E62" s="267"/>
      <c r="F62" s="177">
        <f t="shared" si="2"/>
        <v>0</v>
      </c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76">
        <v>1</v>
      </c>
      <c r="S62" s="129"/>
      <c r="T62" s="129"/>
      <c r="U62" s="129"/>
      <c r="V62" s="129"/>
      <c r="W62" s="129"/>
    </row>
    <row r="63" spans="1:23">
      <c r="A63" s="233">
        <v>51136</v>
      </c>
      <c r="B63" s="175" t="s">
        <v>336</v>
      </c>
      <c r="C63" s="176" t="s">
        <v>312</v>
      </c>
      <c r="D63" s="176">
        <f t="shared" si="0"/>
        <v>1</v>
      </c>
      <c r="E63" s="267"/>
      <c r="F63" s="177">
        <f t="shared" si="2"/>
        <v>0</v>
      </c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76">
        <v>1</v>
      </c>
      <c r="T63" s="129"/>
      <c r="U63" s="129"/>
      <c r="V63" s="129"/>
      <c r="W63" s="129"/>
    </row>
    <row r="64" spans="1:23">
      <c r="A64" s="233">
        <v>51502</v>
      </c>
      <c r="B64" s="175" t="s">
        <v>337</v>
      </c>
      <c r="C64" s="176" t="s">
        <v>312</v>
      </c>
      <c r="D64" s="176">
        <f t="shared" si="0"/>
        <v>1</v>
      </c>
      <c r="E64" s="267"/>
      <c r="F64" s="177">
        <f t="shared" si="2"/>
        <v>0</v>
      </c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76">
        <v>1</v>
      </c>
      <c r="T64" s="129"/>
      <c r="U64" s="129"/>
      <c r="V64" s="129"/>
      <c r="W64" s="129"/>
    </row>
    <row r="65" spans="1:23">
      <c r="A65" s="233">
        <v>51867</v>
      </c>
      <c r="B65" s="175" t="s">
        <v>338</v>
      </c>
      <c r="C65" s="176" t="s">
        <v>312</v>
      </c>
      <c r="D65" s="176">
        <f t="shared" si="0"/>
        <v>1</v>
      </c>
      <c r="E65" s="267"/>
      <c r="F65" s="177">
        <f t="shared" si="2"/>
        <v>0</v>
      </c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76">
        <v>1</v>
      </c>
      <c r="U65" s="129"/>
      <c r="V65" s="129"/>
      <c r="W65" s="129"/>
    </row>
    <row r="66" spans="1:23">
      <c r="A66" s="233">
        <v>52232</v>
      </c>
      <c r="B66" s="175" t="s">
        <v>339</v>
      </c>
      <c r="C66" s="176" t="s">
        <v>312</v>
      </c>
      <c r="D66" s="176">
        <f t="shared" si="0"/>
        <v>1</v>
      </c>
      <c r="E66" s="267"/>
      <c r="F66" s="177">
        <f t="shared" si="2"/>
        <v>0</v>
      </c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76">
        <v>1</v>
      </c>
      <c r="U66" s="129"/>
      <c r="V66" s="129"/>
      <c r="W66" s="129"/>
    </row>
    <row r="67" spans="1:23">
      <c r="A67" s="233">
        <v>52597</v>
      </c>
      <c r="B67" s="175" t="s">
        <v>340</v>
      </c>
      <c r="C67" s="176" t="s">
        <v>312</v>
      </c>
      <c r="D67" s="176">
        <f t="shared" si="0"/>
        <v>1</v>
      </c>
      <c r="E67" s="267"/>
      <c r="F67" s="177">
        <f t="shared" si="2"/>
        <v>0</v>
      </c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76">
        <v>1</v>
      </c>
      <c r="V67" s="129"/>
      <c r="W67" s="129"/>
    </row>
    <row r="68" spans="1:23">
      <c r="A68" s="233">
        <v>52963</v>
      </c>
      <c r="B68" s="175" t="s">
        <v>341</v>
      </c>
      <c r="C68" s="176" t="s">
        <v>312</v>
      </c>
      <c r="D68" s="176">
        <f t="shared" si="0"/>
        <v>1</v>
      </c>
      <c r="E68" s="267"/>
      <c r="F68" s="177">
        <f t="shared" si="2"/>
        <v>0</v>
      </c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76">
        <v>1</v>
      </c>
      <c r="V68" s="129"/>
      <c r="W68" s="129"/>
    </row>
    <row r="69" spans="1:23">
      <c r="A69" s="233">
        <v>53328</v>
      </c>
      <c r="B69" s="175" t="s">
        <v>342</v>
      </c>
      <c r="C69" s="176" t="s">
        <v>312</v>
      </c>
      <c r="D69" s="176">
        <f t="shared" si="0"/>
        <v>1</v>
      </c>
      <c r="E69" s="267"/>
      <c r="F69" s="177">
        <f t="shared" si="2"/>
        <v>0</v>
      </c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76">
        <v>1</v>
      </c>
      <c r="W69" s="129"/>
    </row>
    <row r="70" spans="1:23">
      <c r="A70" s="233">
        <v>53693</v>
      </c>
      <c r="B70" s="175" t="s">
        <v>343</v>
      </c>
      <c r="C70" s="176" t="s">
        <v>312</v>
      </c>
      <c r="D70" s="176">
        <f t="shared" si="0"/>
        <v>1</v>
      </c>
      <c r="E70" s="267"/>
      <c r="F70" s="177">
        <f t="shared" si="2"/>
        <v>0</v>
      </c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76">
        <v>1</v>
      </c>
      <c r="W70" s="129"/>
    </row>
    <row r="71" spans="1:23">
      <c r="A71" s="233">
        <v>54058</v>
      </c>
      <c r="B71" s="175" t="s">
        <v>344</v>
      </c>
      <c r="C71" s="176" t="s">
        <v>312</v>
      </c>
      <c r="D71" s="176">
        <f t="shared" si="0"/>
        <v>1</v>
      </c>
      <c r="E71" s="267"/>
      <c r="F71" s="177">
        <f t="shared" si="2"/>
        <v>0</v>
      </c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76">
        <v>1</v>
      </c>
    </row>
    <row r="72" spans="1:23">
      <c r="A72" s="233">
        <v>54424</v>
      </c>
      <c r="B72" s="175" t="s">
        <v>345</v>
      </c>
      <c r="C72" s="176" t="s">
        <v>312</v>
      </c>
      <c r="D72" s="176">
        <f t="shared" si="0"/>
        <v>1</v>
      </c>
      <c r="E72" s="267"/>
      <c r="F72" s="177">
        <f t="shared" si="2"/>
        <v>0</v>
      </c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76">
        <v>1</v>
      </c>
    </row>
    <row r="73" spans="1:23">
      <c r="A73" s="182"/>
      <c r="B73" s="175"/>
      <c r="C73" s="179"/>
      <c r="D73" s="179"/>
      <c r="E73" s="269"/>
      <c r="F73" s="177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</row>
    <row r="74" spans="1:23">
      <c r="A74" s="126"/>
      <c r="B74" s="125" t="s">
        <v>346</v>
      </c>
      <c r="C74" s="125"/>
      <c r="D74" s="126"/>
      <c r="E74" s="250"/>
      <c r="F74" s="127">
        <f>SUM(F77:F83)</f>
        <v>0</v>
      </c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</row>
    <row r="75" spans="1:23">
      <c r="A75" s="183"/>
      <c r="B75" s="184"/>
      <c r="C75" s="184"/>
      <c r="D75" s="184"/>
      <c r="E75" s="270"/>
      <c r="F75" s="185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</row>
    <row r="76" spans="1:23" ht="22.5">
      <c r="A76" s="183"/>
      <c r="B76" s="186" t="s">
        <v>347</v>
      </c>
      <c r="C76" s="184"/>
      <c r="D76" s="184"/>
      <c r="E76" s="270"/>
      <c r="F76" s="185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</row>
    <row r="77" spans="1:23">
      <c r="A77" s="174" t="s">
        <v>532</v>
      </c>
      <c r="B77" s="175" t="s">
        <v>348</v>
      </c>
      <c r="C77" s="176" t="s">
        <v>41</v>
      </c>
      <c r="D77" s="176">
        <v>1000</v>
      </c>
      <c r="E77" s="267"/>
      <c r="F77" s="177">
        <f t="shared" ref="F77:F83" si="3">D77*E77</f>
        <v>0</v>
      </c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</row>
    <row r="78" spans="1:23">
      <c r="A78" s="174" t="s">
        <v>533</v>
      </c>
      <c r="B78" s="175" t="s">
        <v>349</v>
      </c>
      <c r="C78" s="176" t="s">
        <v>41</v>
      </c>
      <c r="D78" s="176">
        <v>150</v>
      </c>
      <c r="E78" s="267"/>
      <c r="F78" s="177">
        <f t="shared" si="3"/>
        <v>0</v>
      </c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</row>
    <row r="79" spans="1:23">
      <c r="A79" s="174" t="s">
        <v>534</v>
      </c>
      <c r="B79" s="175" t="s">
        <v>350</v>
      </c>
      <c r="C79" s="176" t="s">
        <v>41</v>
      </c>
      <c r="D79" s="176">
        <v>20</v>
      </c>
      <c r="E79" s="267"/>
      <c r="F79" s="177">
        <f t="shared" si="3"/>
        <v>0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</row>
    <row r="80" spans="1:23" ht="22.5">
      <c r="A80" s="174" t="s">
        <v>535</v>
      </c>
      <c r="B80" s="175" t="s">
        <v>351</v>
      </c>
      <c r="C80" s="176" t="s">
        <v>41</v>
      </c>
      <c r="D80" s="176">
        <v>0</v>
      </c>
      <c r="E80" s="267"/>
      <c r="F80" s="177">
        <f t="shared" si="3"/>
        <v>0</v>
      </c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1:23">
      <c r="A81" s="174" t="s">
        <v>536</v>
      </c>
      <c r="B81" s="175" t="s">
        <v>309</v>
      </c>
      <c r="C81" s="176" t="s">
        <v>310</v>
      </c>
      <c r="D81" s="176">
        <v>1</v>
      </c>
      <c r="E81" s="267"/>
      <c r="F81" s="177">
        <f t="shared" si="3"/>
        <v>0</v>
      </c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</row>
    <row r="82" spans="1:23">
      <c r="A82" s="174" t="s">
        <v>537</v>
      </c>
      <c r="B82" s="175" t="s">
        <v>352</v>
      </c>
      <c r="C82" s="176" t="s">
        <v>312</v>
      </c>
      <c r="D82" s="176">
        <v>1</v>
      </c>
      <c r="E82" s="267"/>
      <c r="F82" s="177">
        <f t="shared" si="3"/>
        <v>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</row>
    <row r="83" spans="1:23">
      <c r="A83" s="174" t="s">
        <v>538</v>
      </c>
      <c r="B83" s="175" t="s">
        <v>353</v>
      </c>
      <c r="C83" s="176" t="s">
        <v>312</v>
      </c>
      <c r="D83" s="176">
        <v>1</v>
      </c>
      <c r="E83" s="267"/>
      <c r="F83" s="177">
        <f t="shared" si="3"/>
        <v>0</v>
      </c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</row>
    <row r="84" spans="1:23">
      <c r="A84" s="174"/>
      <c r="B84" s="175"/>
      <c r="C84" s="176"/>
      <c r="D84" s="187"/>
      <c r="E84" s="269"/>
      <c r="F84" s="177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</row>
    <row r="85" spans="1:23">
      <c r="A85" s="126"/>
      <c r="B85" s="125" t="s">
        <v>354</v>
      </c>
      <c r="C85" s="125"/>
      <c r="D85" s="126"/>
      <c r="E85" s="250"/>
      <c r="F85" s="127">
        <f>SUM(F86:F129)</f>
        <v>0</v>
      </c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</row>
    <row r="86" spans="1:23">
      <c r="A86" s="183"/>
      <c r="B86" s="184"/>
      <c r="C86" s="184"/>
      <c r="D86" s="184"/>
      <c r="E86" s="270"/>
      <c r="F86" s="185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</row>
    <row r="87" spans="1:23">
      <c r="A87" s="183"/>
      <c r="B87" s="186" t="s">
        <v>355</v>
      </c>
      <c r="C87" s="184"/>
      <c r="D87" s="184"/>
      <c r="E87" s="270"/>
      <c r="F87" s="185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</row>
    <row r="88" spans="1:23" ht="22.5">
      <c r="A88" s="174" t="s">
        <v>539</v>
      </c>
      <c r="B88" s="188" t="s">
        <v>356</v>
      </c>
      <c r="C88" s="176" t="s">
        <v>0</v>
      </c>
      <c r="D88" s="176">
        <v>1</v>
      </c>
      <c r="E88" s="267"/>
      <c r="F88" s="177">
        <f t="shared" ref="F88:F111" si="4">D88*E88</f>
        <v>0</v>
      </c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</row>
    <row r="89" spans="1:23">
      <c r="A89" s="174" t="s">
        <v>540</v>
      </c>
      <c r="B89" s="175" t="s">
        <v>357</v>
      </c>
      <c r="C89" s="176" t="str">
        <f>C88</f>
        <v>ks</v>
      </c>
      <c r="D89" s="176">
        <v>2</v>
      </c>
      <c r="E89" s="267"/>
      <c r="F89" s="177">
        <f t="shared" si="4"/>
        <v>0</v>
      </c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</row>
    <row r="90" spans="1:23">
      <c r="A90" s="174" t="s">
        <v>541</v>
      </c>
      <c r="B90" s="188" t="s">
        <v>358</v>
      </c>
      <c r="C90" s="176" t="s">
        <v>0</v>
      </c>
      <c r="D90" s="176">
        <v>1</v>
      </c>
      <c r="E90" s="267"/>
      <c r="F90" s="177">
        <f t="shared" si="4"/>
        <v>0</v>
      </c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1:23">
      <c r="A91" s="174" t="s">
        <v>542</v>
      </c>
      <c r="B91" s="175" t="s">
        <v>359</v>
      </c>
      <c r="C91" s="176" t="s">
        <v>0</v>
      </c>
      <c r="D91" s="176">
        <v>2</v>
      </c>
      <c r="E91" s="267"/>
      <c r="F91" s="177">
        <f t="shared" si="4"/>
        <v>0</v>
      </c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</row>
    <row r="92" spans="1:23">
      <c r="A92" s="174" t="s">
        <v>543</v>
      </c>
      <c r="B92" s="188" t="s">
        <v>360</v>
      </c>
      <c r="C92" s="176" t="s">
        <v>0</v>
      </c>
      <c r="D92" s="176">
        <v>2</v>
      </c>
      <c r="E92" s="267"/>
      <c r="F92" s="177">
        <f t="shared" si="4"/>
        <v>0</v>
      </c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</row>
    <row r="93" spans="1:23">
      <c r="A93" s="174" t="s">
        <v>544</v>
      </c>
      <c r="B93" s="175" t="s">
        <v>361</v>
      </c>
      <c r="C93" s="176" t="str">
        <f>C92</f>
        <v>ks</v>
      </c>
      <c r="D93" s="176">
        <v>1</v>
      </c>
      <c r="E93" s="267"/>
      <c r="F93" s="177">
        <f t="shared" si="4"/>
        <v>0</v>
      </c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1:23">
      <c r="A94" s="174" t="s">
        <v>545</v>
      </c>
      <c r="B94" s="178" t="s">
        <v>362</v>
      </c>
      <c r="C94" s="176" t="s">
        <v>0</v>
      </c>
      <c r="D94" s="176">
        <v>3</v>
      </c>
      <c r="E94" s="267"/>
      <c r="F94" s="177">
        <f t="shared" si="4"/>
        <v>0</v>
      </c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</row>
    <row r="95" spans="1:23">
      <c r="A95" s="174" t="s">
        <v>546</v>
      </c>
      <c r="B95" s="178" t="s">
        <v>363</v>
      </c>
      <c r="C95" s="176" t="str">
        <f>C94</f>
        <v>ks</v>
      </c>
      <c r="D95" s="176">
        <v>2</v>
      </c>
      <c r="E95" s="267"/>
      <c r="F95" s="177">
        <f t="shared" si="4"/>
        <v>0</v>
      </c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</row>
    <row r="96" spans="1:23">
      <c r="A96" s="174" t="s">
        <v>547</v>
      </c>
      <c r="B96" s="178" t="s">
        <v>364</v>
      </c>
      <c r="C96" s="176" t="s">
        <v>0</v>
      </c>
      <c r="D96" s="176">
        <v>1</v>
      </c>
      <c r="E96" s="267"/>
      <c r="F96" s="177">
        <f t="shared" si="4"/>
        <v>0</v>
      </c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</row>
    <row r="97" spans="1:23">
      <c r="A97" s="174" t="s">
        <v>548</v>
      </c>
      <c r="B97" s="178" t="s">
        <v>365</v>
      </c>
      <c r="C97" s="176" t="s">
        <v>0</v>
      </c>
      <c r="D97" s="176">
        <v>1</v>
      </c>
      <c r="E97" s="267"/>
      <c r="F97" s="177">
        <f t="shared" si="4"/>
        <v>0</v>
      </c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</row>
    <row r="98" spans="1:23">
      <c r="A98" s="174" t="s">
        <v>549</v>
      </c>
      <c r="B98" s="178" t="s">
        <v>366</v>
      </c>
      <c r="C98" s="176" t="s">
        <v>0</v>
      </c>
      <c r="D98" s="176">
        <v>1</v>
      </c>
      <c r="E98" s="267"/>
      <c r="F98" s="177">
        <f t="shared" si="4"/>
        <v>0</v>
      </c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</row>
    <row r="99" spans="1:23">
      <c r="A99" s="174" t="s">
        <v>550</v>
      </c>
      <c r="B99" s="175" t="s">
        <v>367</v>
      </c>
      <c r="C99" s="176" t="s">
        <v>41</v>
      </c>
      <c r="D99" s="176">
        <v>3600</v>
      </c>
      <c r="E99" s="267"/>
      <c r="F99" s="177">
        <f>D99*E99</f>
        <v>0</v>
      </c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</row>
    <row r="100" spans="1:23" ht="22.5">
      <c r="A100" s="233">
        <v>41334</v>
      </c>
      <c r="B100" s="175" t="s">
        <v>368</v>
      </c>
      <c r="C100" s="176" t="s">
        <v>0</v>
      </c>
      <c r="D100" s="176">
        <v>1</v>
      </c>
      <c r="E100" s="267"/>
      <c r="F100" s="177">
        <f>D100*E100</f>
        <v>0</v>
      </c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</row>
    <row r="101" spans="1:23">
      <c r="A101" s="233">
        <v>41699</v>
      </c>
      <c r="B101" s="175" t="s">
        <v>369</v>
      </c>
      <c r="C101" s="176" t="s">
        <v>41</v>
      </c>
      <c r="D101" s="176">
        <v>50</v>
      </c>
      <c r="E101" s="267"/>
      <c r="F101" s="177">
        <f>D101*E101</f>
        <v>0</v>
      </c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</row>
    <row r="102" spans="1:23">
      <c r="A102" s="233">
        <v>42064</v>
      </c>
      <c r="B102" s="175" t="s">
        <v>370</v>
      </c>
      <c r="C102" s="176" t="s">
        <v>41</v>
      </c>
      <c r="D102" s="176">
        <v>480</v>
      </c>
      <c r="E102" s="267"/>
      <c r="F102" s="177">
        <f t="shared" si="4"/>
        <v>0</v>
      </c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</row>
    <row r="103" spans="1:23">
      <c r="A103" s="233">
        <v>42430</v>
      </c>
      <c r="B103" s="175" t="s">
        <v>371</v>
      </c>
      <c r="C103" s="176" t="s">
        <v>41</v>
      </c>
      <c r="D103" s="176">
        <v>70</v>
      </c>
      <c r="E103" s="267"/>
      <c r="F103" s="177">
        <f>D103*E103</f>
        <v>0</v>
      </c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</row>
    <row r="104" spans="1:23" ht="22.5">
      <c r="A104" s="233">
        <v>42795</v>
      </c>
      <c r="B104" s="175" t="s">
        <v>372</v>
      </c>
      <c r="C104" s="176" t="s">
        <v>0</v>
      </c>
      <c r="D104" s="176">
        <v>1</v>
      </c>
      <c r="E104" s="267"/>
      <c r="F104" s="177">
        <f t="shared" si="4"/>
        <v>0</v>
      </c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</row>
    <row r="105" spans="1:23">
      <c r="A105" s="233">
        <v>43160</v>
      </c>
      <c r="B105" s="175" t="s">
        <v>373</v>
      </c>
      <c r="C105" s="176" t="s">
        <v>0</v>
      </c>
      <c r="D105" s="176">
        <v>12</v>
      </c>
      <c r="E105" s="267"/>
      <c r="F105" s="177">
        <f t="shared" si="4"/>
        <v>0</v>
      </c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</row>
    <row r="106" spans="1:23">
      <c r="A106" s="233">
        <v>43525</v>
      </c>
      <c r="B106" s="175" t="s">
        <v>374</v>
      </c>
      <c r="C106" s="176" t="s">
        <v>0</v>
      </c>
      <c r="D106" s="176">
        <v>152</v>
      </c>
      <c r="E106" s="267"/>
      <c r="F106" s="177">
        <f t="shared" si="4"/>
        <v>0</v>
      </c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</row>
    <row r="107" spans="1:23">
      <c r="A107" s="233">
        <v>43891</v>
      </c>
      <c r="B107" s="175" t="s">
        <v>375</v>
      </c>
      <c r="C107" s="176" t="s">
        <v>0</v>
      </c>
      <c r="D107" s="176">
        <v>36</v>
      </c>
      <c r="E107" s="267"/>
      <c r="F107" s="177">
        <f t="shared" si="4"/>
        <v>0</v>
      </c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</row>
    <row r="108" spans="1:23">
      <c r="A108" s="233">
        <v>44256</v>
      </c>
      <c r="B108" s="175" t="s">
        <v>376</v>
      </c>
      <c r="C108" s="176" t="s">
        <v>0</v>
      </c>
      <c r="D108" s="176">
        <v>9</v>
      </c>
      <c r="E108" s="267"/>
      <c r="F108" s="177">
        <f t="shared" si="4"/>
        <v>0</v>
      </c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  <row r="109" spans="1:23">
      <c r="A109" s="233">
        <v>44621</v>
      </c>
      <c r="B109" s="175" t="s">
        <v>309</v>
      </c>
      <c r="C109" s="176" t="s">
        <v>310</v>
      </c>
      <c r="D109" s="176">
        <v>1</v>
      </c>
      <c r="E109" s="267"/>
      <c r="F109" s="177">
        <f t="shared" si="4"/>
        <v>0</v>
      </c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</row>
    <row r="110" spans="1:23">
      <c r="A110" s="233">
        <v>44986</v>
      </c>
      <c r="B110" s="175" t="s">
        <v>352</v>
      </c>
      <c r="C110" s="176" t="s">
        <v>312</v>
      </c>
      <c r="D110" s="176">
        <v>1</v>
      </c>
      <c r="E110" s="267"/>
      <c r="F110" s="177">
        <f t="shared" si="4"/>
        <v>0</v>
      </c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</row>
    <row r="111" spans="1:23">
      <c r="A111" s="233">
        <v>45352</v>
      </c>
      <c r="B111" s="175" t="s">
        <v>377</v>
      </c>
      <c r="C111" s="176" t="s">
        <v>312</v>
      </c>
      <c r="D111" s="176">
        <v>1</v>
      </c>
      <c r="E111" s="267"/>
      <c r="F111" s="177">
        <f t="shared" si="4"/>
        <v>0</v>
      </c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</row>
    <row r="112" spans="1:23">
      <c r="A112" s="182"/>
      <c r="B112" s="175"/>
      <c r="C112" s="179"/>
      <c r="D112" s="179"/>
      <c r="E112" s="269"/>
      <c r="F112" s="177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</row>
    <row r="113" spans="1:23">
      <c r="A113" s="182"/>
      <c r="B113" s="189" t="s">
        <v>378</v>
      </c>
      <c r="C113" s="179"/>
      <c r="D113" s="179"/>
      <c r="E113" s="269"/>
      <c r="F113" s="177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</row>
    <row r="114" spans="1:23">
      <c r="A114" s="182"/>
      <c r="B114" s="175"/>
      <c r="C114" s="179"/>
      <c r="D114" s="179"/>
      <c r="E114" s="269"/>
      <c r="F114" s="177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</row>
    <row r="115" spans="1:23">
      <c r="A115" s="233">
        <v>45717</v>
      </c>
      <c r="B115" s="188" t="s">
        <v>379</v>
      </c>
      <c r="C115" s="176" t="s">
        <v>0</v>
      </c>
      <c r="D115" s="176">
        <f>SUM(G115:W115)</f>
        <v>98</v>
      </c>
      <c r="E115" s="267"/>
      <c r="F115" s="177">
        <f t="shared" ref="F115:F129" si="5">D115*E115</f>
        <v>0</v>
      </c>
      <c r="G115" s="176">
        <v>3</v>
      </c>
      <c r="H115" s="176">
        <v>3</v>
      </c>
      <c r="I115" s="176">
        <v>5</v>
      </c>
      <c r="J115" s="176">
        <v>7</v>
      </c>
      <c r="K115" s="176">
        <v>6</v>
      </c>
      <c r="L115" s="176">
        <v>7</v>
      </c>
      <c r="M115" s="176">
        <v>6</v>
      </c>
      <c r="N115" s="176">
        <v>5</v>
      </c>
      <c r="O115" s="176">
        <v>5</v>
      </c>
      <c r="P115" s="176">
        <v>6</v>
      </c>
      <c r="Q115" s="176">
        <v>6</v>
      </c>
      <c r="R115" s="176">
        <v>6</v>
      </c>
      <c r="S115" s="176">
        <v>7</v>
      </c>
      <c r="T115" s="176">
        <v>6</v>
      </c>
      <c r="U115" s="176">
        <v>7</v>
      </c>
      <c r="V115" s="176">
        <v>6</v>
      </c>
      <c r="W115" s="176">
        <v>7</v>
      </c>
    </row>
    <row r="116" spans="1:23">
      <c r="A116" s="233">
        <v>46082</v>
      </c>
      <c r="B116" s="178" t="s">
        <v>380</v>
      </c>
      <c r="C116" s="176" t="s">
        <v>0</v>
      </c>
      <c r="D116" s="176">
        <f t="shared" ref="D116:D129" si="6">SUM(G116:W116)</f>
        <v>98</v>
      </c>
      <c r="E116" s="267"/>
      <c r="F116" s="177">
        <f t="shared" si="5"/>
        <v>0</v>
      </c>
      <c r="G116" s="176">
        <v>3</v>
      </c>
      <c r="H116" s="176">
        <v>3</v>
      </c>
      <c r="I116" s="176">
        <v>5</v>
      </c>
      <c r="J116" s="176">
        <v>7</v>
      </c>
      <c r="K116" s="176">
        <v>6</v>
      </c>
      <c r="L116" s="176">
        <v>7</v>
      </c>
      <c r="M116" s="176">
        <v>6</v>
      </c>
      <c r="N116" s="176">
        <v>5</v>
      </c>
      <c r="O116" s="176">
        <v>5</v>
      </c>
      <c r="P116" s="176">
        <v>6</v>
      </c>
      <c r="Q116" s="176">
        <v>6</v>
      </c>
      <c r="R116" s="176">
        <v>6</v>
      </c>
      <c r="S116" s="176">
        <v>7</v>
      </c>
      <c r="T116" s="176">
        <v>6</v>
      </c>
      <c r="U116" s="176">
        <v>7</v>
      </c>
      <c r="V116" s="176">
        <v>6</v>
      </c>
      <c r="W116" s="176">
        <v>7</v>
      </c>
    </row>
    <row r="117" spans="1:23">
      <c r="A117" s="233">
        <v>46447</v>
      </c>
      <c r="B117" s="179" t="s">
        <v>381</v>
      </c>
      <c r="C117" s="136" t="s">
        <v>0</v>
      </c>
      <c r="D117" s="176">
        <f t="shared" si="6"/>
        <v>98</v>
      </c>
      <c r="E117" s="268"/>
      <c r="F117" s="177">
        <f t="shared" si="5"/>
        <v>0</v>
      </c>
      <c r="G117" s="176">
        <v>3</v>
      </c>
      <c r="H117" s="176">
        <v>3</v>
      </c>
      <c r="I117" s="176">
        <v>5</v>
      </c>
      <c r="J117" s="176">
        <v>7</v>
      </c>
      <c r="K117" s="176">
        <v>6</v>
      </c>
      <c r="L117" s="176">
        <v>7</v>
      </c>
      <c r="M117" s="176">
        <v>6</v>
      </c>
      <c r="N117" s="176">
        <v>5</v>
      </c>
      <c r="O117" s="176">
        <v>5</v>
      </c>
      <c r="P117" s="176">
        <v>6</v>
      </c>
      <c r="Q117" s="176">
        <v>6</v>
      </c>
      <c r="R117" s="176">
        <v>6</v>
      </c>
      <c r="S117" s="176">
        <v>7</v>
      </c>
      <c r="T117" s="176">
        <v>6</v>
      </c>
      <c r="U117" s="176">
        <v>7</v>
      </c>
      <c r="V117" s="176">
        <v>6</v>
      </c>
      <c r="W117" s="176">
        <v>7</v>
      </c>
    </row>
    <row r="118" spans="1:23">
      <c r="A118" s="233">
        <v>46813</v>
      </c>
      <c r="B118" s="179" t="s">
        <v>374</v>
      </c>
      <c r="C118" s="136" t="s">
        <v>0</v>
      </c>
      <c r="D118" s="176">
        <f t="shared" si="6"/>
        <v>196</v>
      </c>
      <c r="E118" s="268"/>
      <c r="F118" s="177">
        <f t="shared" si="5"/>
        <v>0</v>
      </c>
      <c r="G118" s="176">
        <v>6</v>
      </c>
      <c r="H118" s="176">
        <v>6</v>
      </c>
      <c r="I118" s="176">
        <v>10</v>
      </c>
      <c r="J118" s="176">
        <v>14</v>
      </c>
      <c r="K118" s="176">
        <v>12</v>
      </c>
      <c r="L118" s="176">
        <v>14</v>
      </c>
      <c r="M118" s="176">
        <v>12</v>
      </c>
      <c r="N118" s="176">
        <v>10</v>
      </c>
      <c r="O118" s="176">
        <v>10</v>
      </c>
      <c r="P118" s="176">
        <v>12</v>
      </c>
      <c r="Q118" s="176">
        <v>12</v>
      </c>
      <c r="R118" s="176">
        <v>12</v>
      </c>
      <c r="S118" s="176">
        <v>14</v>
      </c>
      <c r="T118" s="176">
        <v>12</v>
      </c>
      <c r="U118" s="176">
        <v>14</v>
      </c>
      <c r="V118" s="176">
        <v>12</v>
      </c>
      <c r="W118" s="176">
        <v>14</v>
      </c>
    </row>
    <row r="119" spans="1:23">
      <c r="A119" s="233">
        <v>47178</v>
      </c>
      <c r="B119" s="175" t="s">
        <v>367</v>
      </c>
      <c r="C119" s="176" t="str">
        <f>C120</f>
        <v>m</v>
      </c>
      <c r="D119" s="176">
        <f t="shared" si="6"/>
        <v>1660</v>
      </c>
      <c r="E119" s="267"/>
      <c r="F119" s="177">
        <f t="shared" si="5"/>
        <v>0</v>
      </c>
      <c r="G119" s="176">
        <v>70</v>
      </c>
      <c r="H119" s="176">
        <v>65</v>
      </c>
      <c r="I119" s="176">
        <v>80</v>
      </c>
      <c r="J119" s="176">
        <v>130</v>
      </c>
      <c r="K119" s="176">
        <v>100</v>
      </c>
      <c r="L119" s="176">
        <v>130</v>
      </c>
      <c r="M119" s="176">
        <v>100</v>
      </c>
      <c r="N119" s="176">
        <v>85</v>
      </c>
      <c r="O119" s="176">
        <v>90</v>
      </c>
      <c r="P119" s="176">
        <v>100</v>
      </c>
      <c r="Q119" s="176">
        <v>100</v>
      </c>
      <c r="R119" s="176">
        <v>100</v>
      </c>
      <c r="S119" s="176">
        <v>130</v>
      </c>
      <c r="T119" s="176">
        <v>100</v>
      </c>
      <c r="U119" s="176">
        <v>85</v>
      </c>
      <c r="V119" s="176">
        <v>105</v>
      </c>
      <c r="W119" s="176">
        <v>90</v>
      </c>
    </row>
    <row r="120" spans="1:23">
      <c r="A120" s="233">
        <v>47543</v>
      </c>
      <c r="B120" s="175" t="s">
        <v>382</v>
      </c>
      <c r="C120" s="176" t="s">
        <v>41</v>
      </c>
      <c r="D120" s="176">
        <f t="shared" si="6"/>
        <v>1610</v>
      </c>
      <c r="E120" s="267"/>
      <c r="F120" s="177">
        <f t="shared" si="5"/>
        <v>0</v>
      </c>
      <c r="G120" s="176">
        <v>120</v>
      </c>
      <c r="H120" s="176">
        <v>220</v>
      </c>
      <c r="I120" s="176">
        <v>70</v>
      </c>
      <c r="J120" s="176">
        <v>100</v>
      </c>
      <c r="K120" s="176">
        <v>80</v>
      </c>
      <c r="L120" s="176">
        <v>100</v>
      </c>
      <c r="M120" s="176">
        <v>80</v>
      </c>
      <c r="N120" s="176">
        <v>55</v>
      </c>
      <c r="O120" s="176">
        <v>60</v>
      </c>
      <c r="P120" s="176">
        <v>80</v>
      </c>
      <c r="Q120" s="176">
        <v>75</v>
      </c>
      <c r="R120" s="176">
        <v>80</v>
      </c>
      <c r="S120" s="176">
        <v>100</v>
      </c>
      <c r="T120" s="176">
        <v>80</v>
      </c>
      <c r="U120" s="176">
        <v>100</v>
      </c>
      <c r="V120" s="176">
        <v>110</v>
      </c>
      <c r="W120" s="176">
        <v>100</v>
      </c>
    </row>
    <row r="121" spans="1:23">
      <c r="A121" s="233">
        <v>47908</v>
      </c>
      <c r="B121" s="175" t="s">
        <v>308</v>
      </c>
      <c r="C121" s="136" t="s">
        <v>0</v>
      </c>
      <c r="D121" s="176">
        <f t="shared" si="6"/>
        <v>98</v>
      </c>
      <c r="E121" s="267"/>
      <c r="F121" s="177">
        <f t="shared" si="5"/>
        <v>0</v>
      </c>
      <c r="G121" s="176">
        <v>3</v>
      </c>
      <c r="H121" s="176">
        <v>3</v>
      </c>
      <c r="I121" s="176">
        <v>5</v>
      </c>
      <c r="J121" s="176">
        <v>7</v>
      </c>
      <c r="K121" s="176">
        <v>6</v>
      </c>
      <c r="L121" s="176">
        <v>7</v>
      </c>
      <c r="M121" s="176">
        <v>6</v>
      </c>
      <c r="N121" s="176">
        <v>5</v>
      </c>
      <c r="O121" s="176">
        <v>5</v>
      </c>
      <c r="P121" s="176">
        <v>6</v>
      </c>
      <c r="Q121" s="176">
        <v>6</v>
      </c>
      <c r="R121" s="176">
        <v>6</v>
      </c>
      <c r="S121" s="176">
        <v>7</v>
      </c>
      <c r="T121" s="176">
        <v>6</v>
      </c>
      <c r="U121" s="176">
        <v>7</v>
      </c>
      <c r="V121" s="176">
        <v>6</v>
      </c>
      <c r="W121" s="176">
        <v>7</v>
      </c>
    </row>
    <row r="122" spans="1:23">
      <c r="A122" s="233">
        <v>48274</v>
      </c>
      <c r="B122" s="175" t="s">
        <v>309</v>
      </c>
      <c r="C122" s="176" t="s">
        <v>310</v>
      </c>
      <c r="D122" s="176">
        <f t="shared" si="6"/>
        <v>17</v>
      </c>
      <c r="E122" s="267"/>
      <c r="F122" s="177">
        <f t="shared" si="5"/>
        <v>0</v>
      </c>
      <c r="G122" s="176">
        <v>1</v>
      </c>
      <c r="H122" s="176">
        <v>1</v>
      </c>
      <c r="I122" s="176">
        <v>1</v>
      </c>
      <c r="J122" s="176">
        <v>1</v>
      </c>
      <c r="K122" s="176">
        <v>1</v>
      </c>
      <c r="L122" s="176">
        <v>1</v>
      </c>
      <c r="M122" s="176">
        <v>1</v>
      </c>
      <c r="N122" s="176">
        <v>1</v>
      </c>
      <c r="O122" s="176">
        <v>1</v>
      </c>
      <c r="P122" s="176">
        <v>1</v>
      </c>
      <c r="Q122" s="176">
        <v>1</v>
      </c>
      <c r="R122" s="176">
        <v>1</v>
      </c>
      <c r="S122" s="176">
        <v>1</v>
      </c>
      <c r="T122" s="176">
        <v>1</v>
      </c>
      <c r="U122" s="176">
        <v>1</v>
      </c>
      <c r="V122" s="176">
        <v>1</v>
      </c>
      <c r="W122" s="176">
        <v>1</v>
      </c>
    </row>
    <row r="123" spans="1:23">
      <c r="A123" s="233">
        <v>48639</v>
      </c>
      <c r="B123" s="175" t="s">
        <v>383</v>
      </c>
      <c r="C123" s="176" t="s">
        <v>312</v>
      </c>
      <c r="D123" s="176">
        <f t="shared" si="6"/>
        <v>5</v>
      </c>
      <c r="E123" s="267"/>
      <c r="F123" s="177">
        <f t="shared" si="5"/>
        <v>0</v>
      </c>
      <c r="G123" s="176">
        <v>1</v>
      </c>
      <c r="H123" s="176">
        <v>1</v>
      </c>
      <c r="I123" s="176">
        <v>1</v>
      </c>
      <c r="J123" s="176">
        <v>0</v>
      </c>
      <c r="K123" s="176">
        <v>0</v>
      </c>
      <c r="L123" s="176">
        <v>0</v>
      </c>
      <c r="M123" s="176">
        <v>0</v>
      </c>
      <c r="N123" s="176">
        <v>1</v>
      </c>
      <c r="O123" s="129"/>
      <c r="P123" s="129"/>
      <c r="Q123" s="129"/>
      <c r="R123" s="129"/>
      <c r="S123" s="129"/>
      <c r="T123" s="129"/>
      <c r="U123" s="176">
        <v>1</v>
      </c>
      <c r="V123" s="129"/>
      <c r="W123" s="129"/>
    </row>
    <row r="124" spans="1:23">
      <c r="A124" s="233">
        <v>49004</v>
      </c>
      <c r="B124" s="175" t="s">
        <v>384</v>
      </c>
      <c r="C124" s="176" t="s">
        <v>312</v>
      </c>
      <c r="D124" s="176">
        <f t="shared" si="6"/>
        <v>2</v>
      </c>
      <c r="E124" s="267"/>
      <c r="F124" s="177">
        <f t="shared" si="5"/>
        <v>0</v>
      </c>
      <c r="G124" s="176">
        <v>1</v>
      </c>
      <c r="H124" s="176">
        <v>1</v>
      </c>
      <c r="I124" s="176">
        <v>0</v>
      </c>
      <c r="J124" s="176">
        <v>0</v>
      </c>
      <c r="K124" s="176">
        <v>0</v>
      </c>
      <c r="L124" s="176">
        <v>0</v>
      </c>
      <c r="M124" s="176">
        <v>0</v>
      </c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</row>
    <row r="125" spans="1:23">
      <c r="A125" s="233">
        <v>49369</v>
      </c>
      <c r="B125" s="175" t="s">
        <v>385</v>
      </c>
      <c r="C125" s="176" t="s">
        <v>312</v>
      </c>
      <c r="D125" s="176">
        <f t="shared" si="6"/>
        <v>3</v>
      </c>
      <c r="E125" s="267"/>
      <c r="F125" s="177">
        <f t="shared" si="5"/>
        <v>0</v>
      </c>
      <c r="G125" s="129"/>
      <c r="H125" s="129"/>
      <c r="I125" s="160">
        <v>1</v>
      </c>
      <c r="J125" s="176">
        <v>0</v>
      </c>
      <c r="K125" s="176">
        <v>0</v>
      </c>
      <c r="L125" s="176">
        <v>0</v>
      </c>
      <c r="M125" s="176">
        <v>0</v>
      </c>
      <c r="N125" s="176">
        <v>1</v>
      </c>
      <c r="O125" s="176">
        <v>1</v>
      </c>
      <c r="P125" s="129"/>
      <c r="Q125" s="129"/>
      <c r="R125" s="129"/>
      <c r="S125" s="129"/>
      <c r="T125" s="129"/>
      <c r="U125" s="129"/>
      <c r="V125" s="129"/>
      <c r="W125" s="129"/>
    </row>
    <row r="126" spans="1:23">
      <c r="A126" s="233">
        <v>49735</v>
      </c>
      <c r="B126" s="175" t="s">
        <v>386</v>
      </c>
      <c r="C126" s="176" t="s">
        <v>312</v>
      </c>
      <c r="D126" s="176">
        <f t="shared" si="6"/>
        <v>3</v>
      </c>
      <c r="E126" s="267"/>
      <c r="F126" s="177">
        <f t="shared" si="5"/>
        <v>0</v>
      </c>
      <c r="G126" s="129"/>
      <c r="H126" s="129"/>
      <c r="I126" s="129"/>
      <c r="J126" s="176">
        <v>1</v>
      </c>
      <c r="K126" s="176">
        <v>0</v>
      </c>
      <c r="L126" s="160">
        <v>1</v>
      </c>
      <c r="M126" s="176">
        <v>0</v>
      </c>
      <c r="N126" s="129"/>
      <c r="O126" s="129"/>
      <c r="P126" s="129"/>
      <c r="Q126" s="129"/>
      <c r="R126" s="129"/>
      <c r="S126" s="176">
        <v>1</v>
      </c>
      <c r="T126" s="129"/>
      <c r="U126" s="129"/>
      <c r="V126" s="129"/>
      <c r="W126" s="129"/>
    </row>
    <row r="127" spans="1:23">
      <c r="A127" s="233">
        <v>50100</v>
      </c>
      <c r="B127" s="175" t="s">
        <v>387</v>
      </c>
      <c r="C127" s="176" t="s">
        <v>312</v>
      </c>
      <c r="D127" s="176">
        <f t="shared" si="6"/>
        <v>5</v>
      </c>
      <c r="E127" s="267"/>
      <c r="F127" s="177">
        <f t="shared" si="5"/>
        <v>0</v>
      </c>
      <c r="G127" s="129"/>
      <c r="H127" s="129"/>
      <c r="I127" s="129"/>
      <c r="J127" s="176">
        <v>1</v>
      </c>
      <c r="K127" s="176">
        <v>0</v>
      </c>
      <c r="L127" s="160">
        <v>1</v>
      </c>
      <c r="M127" s="176">
        <v>0</v>
      </c>
      <c r="N127" s="129"/>
      <c r="O127" s="129"/>
      <c r="P127" s="129"/>
      <c r="Q127" s="129"/>
      <c r="R127" s="129"/>
      <c r="S127" s="176">
        <v>1</v>
      </c>
      <c r="T127" s="129"/>
      <c r="U127" s="176">
        <v>1</v>
      </c>
      <c r="V127" s="129"/>
      <c r="W127" s="176">
        <v>1</v>
      </c>
    </row>
    <row r="128" spans="1:23">
      <c r="A128" s="233">
        <v>50465</v>
      </c>
      <c r="B128" s="175" t="s">
        <v>388</v>
      </c>
      <c r="C128" s="176" t="s">
        <v>312</v>
      </c>
      <c r="D128" s="176">
        <f t="shared" si="6"/>
        <v>9</v>
      </c>
      <c r="E128" s="267"/>
      <c r="F128" s="177">
        <f t="shared" si="5"/>
        <v>0</v>
      </c>
      <c r="G128" s="129"/>
      <c r="H128" s="129"/>
      <c r="I128" s="129"/>
      <c r="J128" s="176">
        <v>0</v>
      </c>
      <c r="K128" s="176">
        <v>1</v>
      </c>
      <c r="L128" s="176">
        <v>0</v>
      </c>
      <c r="M128" s="160">
        <v>1</v>
      </c>
      <c r="N128" s="129"/>
      <c r="O128" s="176">
        <v>1</v>
      </c>
      <c r="P128" s="176">
        <v>1</v>
      </c>
      <c r="Q128" s="176">
        <v>1</v>
      </c>
      <c r="R128" s="176">
        <v>1</v>
      </c>
      <c r="S128" s="129"/>
      <c r="T128" s="176">
        <v>1</v>
      </c>
      <c r="U128" s="129"/>
      <c r="V128" s="176">
        <v>1</v>
      </c>
      <c r="W128" s="176">
        <v>1</v>
      </c>
    </row>
    <row r="129" spans="1:23">
      <c r="A129" s="233">
        <v>50830</v>
      </c>
      <c r="B129" s="175" t="s">
        <v>389</v>
      </c>
      <c r="C129" s="176" t="s">
        <v>312</v>
      </c>
      <c r="D129" s="176">
        <f t="shared" si="6"/>
        <v>7</v>
      </c>
      <c r="E129" s="267"/>
      <c r="F129" s="177">
        <f t="shared" si="5"/>
        <v>0</v>
      </c>
      <c r="G129" s="129"/>
      <c r="H129" s="129"/>
      <c r="I129" s="129"/>
      <c r="J129" s="176">
        <v>0</v>
      </c>
      <c r="K129" s="176">
        <v>1</v>
      </c>
      <c r="L129" s="176">
        <v>0</v>
      </c>
      <c r="M129" s="160">
        <v>1</v>
      </c>
      <c r="N129" s="129"/>
      <c r="O129" s="129"/>
      <c r="P129" s="176">
        <v>1</v>
      </c>
      <c r="Q129" s="176">
        <v>1</v>
      </c>
      <c r="R129" s="176">
        <v>1</v>
      </c>
      <c r="S129" s="129"/>
      <c r="T129" s="176">
        <v>1</v>
      </c>
      <c r="U129" s="129"/>
      <c r="V129" s="176">
        <v>1</v>
      </c>
      <c r="W129" s="129"/>
    </row>
    <row r="130" spans="1:23">
      <c r="A130" s="182"/>
      <c r="B130" s="175"/>
      <c r="C130" s="179"/>
      <c r="D130" s="179"/>
      <c r="E130" s="269"/>
      <c r="F130" s="177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</row>
    <row r="131" spans="1:23">
      <c r="A131" s="126"/>
      <c r="B131" s="125" t="s">
        <v>390</v>
      </c>
      <c r="C131" s="125"/>
      <c r="D131" s="126"/>
      <c r="E131" s="250"/>
      <c r="F131" s="127">
        <f>SUM(F132:F174)</f>
        <v>0</v>
      </c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</row>
    <row r="132" spans="1:23">
      <c r="A132" s="182"/>
      <c r="B132" s="175"/>
      <c r="C132" s="179"/>
      <c r="D132" s="179"/>
      <c r="E132" s="269"/>
      <c r="F132" s="177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</row>
    <row r="133" spans="1:23">
      <c r="A133" s="183"/>
      <c r="B133" s="186" t="s">
        <v>355</v>
      </c>
      <c r="C133" s="184"/>
      <c r="D133" s="184"/>
      <c r="E133" s="270"/>
      <c r="F133" s="185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</row>
    <row r="134" spans="1:23">
      <c r="A134" s="174" t="s">
        <v>551</v>
      </c>
      <c r="B134" s="175" t="s">
        <v>391</v>
      </c>
      <c r="C134" s="190" t="s">
        <v>0</v>
      </c>
      <c r="D134" s="191">
        <v>1</v>
      </c>
      <c r="E134" s="271"/>
      <c r="F134" s="177">
        <f t="shared" ref="F134:F174" si="7">D134*E134</f>
        <v>0</v>
      </c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</row>
    <row r="135" spans="1:23">
      <c r="A135" s="174" t="s">
        <v>552</v>
      </c>
      <c r="B135" s="175" t="s">
        <v>392</v>
      </c>
      <c r="C135" s="192" t="s">
        <v>0</v>
      </c>
      <c r="D135" s="193">
        <v>1</v>
      </c>
      <c r="E135" s="271"/>
      <c r="F135" s="177">
        <f t="shared" si="7"/>
        <v>0</v>
      </c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</row>
    <row r="136" spans="1:23" ht="22.5">
      <c r="A136" s="174" t="s">
        <v>553</v>
      </c>
      <c r="B136" s="175" t="s">
        <v>393</v>
      </c>
      <c r="C136" s="192" t="s">
        <v>0</v>
      </c>
      <c r="D136" s="194">
        <v>1</v>
      </c>
      <c r="E136" s="271"/>
      <c r="F136" s="177">
        <f t="shared" si="7"/>
        <v>0</v>
      </c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</row>
    <row r="137" spans="1:23">
      <c r="A137" s="174" t="s">
        <v>554</v>
      </c>
      <c r="B137" s="175" t="s">
        <v>394</v>
      </c>
      <c r="C137" s="192" t="s">
        <v>0</v>
      </c>
      <c r="D137" s="193">
        <v>2</v>
      </c>
      <c r="E137" s="271"/>
      <c r="F137" s="177">
        <f t="shared" si="7"/>
        <v>0</v>
      </c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</row>
    <row r="138" spans="1:23">
      <c r="A138" s="174" t="s">
        <v>555</v>
      </c>
      <c r="B138" s="195" t="s">
        <v>395</v>
      </c>
      <c r="C138" s="196" t="s">
        <v>0</v>
      </c>
      <c r="D138" s="197">
        <v>1</v>
      </c>
      <c r="E138" s="272"/>
      <c r="F138" s="198">
        <f t="shared" si="7"/>
        <v>0</v>
      </c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</row>
    <row r="139" spans="1:23">
      <c r="A139" s="174" t="s">
        <v>556</v>
      </c>
      <c r="B139" s="175" t="s">
        <v>396</v>
      </c>
      <c r="C139" s="192" t="s">
        <v>0</v>
      </c>
      <c r="D139" s="193">
        <v>1</v>
      </c>
      <c r="E139" s="271"/>
      <c r="F139" s="177">
        <f t="shared" si="7"/>
        <v>0</v>
      </c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</row>
    <row r="140" spans="1:23">
      <c r="A140" s="174" t="s">
        <v>557</v>
      </c>
      <c r="B140" s="175" t="s">
        <v>397</v>
      </c>
      <c r="C140" s="192" t="s">
        <v>0</v>
      </c>
      <c r="D140" s="194">
        <v>3</v>
      </c>
      <c r="E140" s="271"/>
      <c r="F140" s="177">
        <f t="shared" si="7"/>
        <v>0</v>
      </c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</row>
    <row r="141" spans="1:23">
      <c r="A141" s="174" t="s">
        <v>558</v>
      </c>
      <c r="B141" s="175" t="s">
        <v>398</v>
      </c>
      <c r="C141" s="192" t="s">
        <v>0</v>
      </c>
      <c r="D141" s="194">
        <v>1</v>
      </c>
      <c r="E141" s="271"/>
      <c r="F141" s="177">
        <f t="shared" si="7"/>
        <v>0</v>
      </c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</row>
    <row r="142" spans="1:23">
      <c r="A142" s="174" t="s">
        <v>559</v>
      </c>
      <c r="B142" s="188" t="s">
        <v>399</v>
      </c>
      <c r="C142" s="192" t="s">
        <v>0</v>
      </c>
      <c r="D142" s="194">
        <v>4</v>
      </c>
      <c r="E142" s="271"/>
      <c r="F142" s="177">
        <f t="shared" si="7"/>
        <v>0</v>
      </c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</row>
    <row r="143" spans="1:23">
      <c r="A143" s="174" t="s">
        <v>560</v>
      </c>
      <c r="B143" s="188" t="s">
        <v>400</v>
      </c>
      <c r="C143" s="192" t="s">
        <v>0</v>
      </c>
      <c r="D143" s="194">
        <v>1</v>
      </c>
      <c r="E143" s="271"/>
      <c r="F143" s="177">
        <f t="shared" si="7"/>
        <v>0</v>
      </c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</row>
    <row r="144" spans="1:23">
      <c r="A144" s="174" t="s">
        <v>561</v>
      </c>
      <c r="B144" s="188" t="s">
        <v>401</v>
      </c>
      <c r="C144" s="192" t="s">
        <v>0</v>
      </c>
      <c r="D144" s="194">
        <v>1</v>
      </c>
      <c r="E144" s="271"/>
      <c r="F144" s="177">
        <f t="shared" si="7"/>
        <v>0</v>
      </c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</row>
    <row r="145" spans="1:23">
      <c r="A145" s="174" t="s">
        <v>562</v>
      </c>
      <c r="B145" s="188" t="s">
        <v>402</v>
      </c>
      <c r="C145" s="192" t="s">
        <v>41</v>
      </c>
      <c r="D145" s="194">
        <v>70</v>
      </c>
      <c r="E145" s="271"/>
      <c r="F145" s="177">
        <f t="shared" si="7"/>
        <v>0</v>
      </c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</row>
    <row r="146" spans="1:23">
      <c r="A146" s="233">
        <v>41365</v>
      </c>
      <c r="B146" s="188" t="s">
        <v>403</v>
      </c>
      <c r="C146" s="192" t="s">
        <v>0</v>
      </c>
      <c r="D146" s="194">
        <v>1</v>
      </c>
      <c r="E146" s="271"/>
      <c r="F146" s="177">
        <f t="shared" si="7"/>
        <v>0</v>
      </c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</row>
    <row r="147" spans="1:23">
      <c r="A147" s="233">
        <v>41730</v>
      </c>
      <c r="B147" s="175" t="s">
        <v>404</v>
      </c>
      <c r="C147" s="192" t="s">
        <v>0</v>
      </c>
      <c r="D147" s="193">
        <v>4</v>
      </c>
      <c r="E147" s="271"/>
      <c r="F147" s="177">
        <f t="shared" si="7"/>
        <v>0</v>
      </c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</row>
    <row r="148" spans="1:23">
      <c r="A148" s="233">
        <v>42095</v>
      </c>
      <c r="B148" s="175" t="s">
        <v>405</v>
      </c>
      <c r="C148" s="192" t="s">
        <v>0</v>
      </c>
      <c r="D148" s="194">
        <v>4</v>
      </c>
      <c r="E148" s="271"/>
      <c r="F148" s="177">
        <f t="shared" si="7"/>
        <v>0</v>
      </c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</row>
    <row r="149" spans="1:23">
      <c r="A149" s="233">
        <v>42461</v>
      </c>
      <c r="B149" s="175" t="s">
        <v>406</v>
      </c>
      <c r="C149" s="192" t="s">
        <v>0</v>
      </c>
      <c r="D149" s="194">
        <v>3</v>
      </c>
      <c r="E149" s="271"/>
      <c r="F149" s="177">
        <f t="shared" si="7"/>
        <v>0</v>
      </c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</row>
    <row r="150" spans="1:23">
      <c r="A150" s="233">
        <v>42826</v>
      </c>
      <c r="B150" s="175" t="s">
        <v>407</v>
      </c>
      <c r="C150" s="192" t="s">
        <v>0</v>
      </c>
      <c r="D150" s="193">
        <v>3</v>
      </c>
      <c r="E150" s="271"/>
      <c r="F150" s="177">
        <f t="shared" si="7"/>
        <v>0</v>
      </c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</row>
    <row r="151" spans="1:23">
      <c r="A151" s="233">
        <v>43191</v>
      </c>
      <c r="B151" s="188" t="s">
        <v>408</v>
      </c>
      <c r="C151" s="192" t="s">
        <v>0</v>
      </c>
      <c r="D151" s="193">
        <v>2</v>
      </c>
      <c r="E151" s="271"/>
      <c r="F151" s="177">
        <f t="shared" si="7"/>
        <v>0</v>
      </c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</row>
    <row r="152" spans="1:23">
      <c r="A152" s="233">
        <v>43556</v>
      </c>
      <c r="B152" s="175" t="s">
        <v>409</v>
      </c>
      <c r="C152" s="192" t="s">
        <v>0</v>
      </c>
      <c r="D152" s="194">
        <v>1</v>
      </c>
      <c r="E152" s="271"/>
      <c r="F152" s="177">
        <f t="shared" si="7"/>
        <v>0</v>
      </c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</row>
    <row r="153" spans="1:23">
      <c r="A153" s="233">
        <v>43922</v>
      </c>
      <c r="B153" s="175" t="s">
        <v>410</v>
      </c>
      <c r="C153" s="192" t="s">
        <v>0</v>
      </c>
      <c r="D153" s="194">
        <v>1</v>
      </c>
      <c r="E153" s="271"/>
      <c r="F153" s="177">
        <f t="shared" si="7"/>
        <v>0</v>
      </c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</row>
    <row r="154" spans="1:23">
      <c r="A154" s="233">
        <v>44287</v>
      </c>
      <c r="B154" s="175" t="s">
        <v>411</v>
      </c>
      <c r="C154" s="192" t="s">
        <v>0</v>
      </c>
      <c r="D154" s="194">
        <v>1</v>
      </c>
      <c r="E154" s="271"/>
      <c r="F154" s="177">
        <f t="shared" si="7"/>
        <v>0</v>
      </c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</row>
    <row r="155" spans="1:23">
      <c r="A155" s="233">
        <v>44652</v>
      </c>
      <c r="B155" s="199" t="s">
        <v>412</v>
      </c>
      <c r="C155" s="192" t="s">
        <v>0</v>
      </c>
      <c r="D155" s="194">
        <v>1</v>
      </c>
      <c r="E155" s="271"/>
      <c r="F155" s="177">
        <f t="shared" si="7"/>
        <v>0</v>
      </c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</row>
    <row r="156" spans="1:23">
      <c r="A156" s="233">
        <v>45017</v>
      </c>
      <c r="B156" s="199" t="s">
        <v>413</v>
      </c>
      <c r="C156" s="192" t="s">
        <v>0</v>
      </c>
      <c r="D156" s="194">
        <v>2</v>
      </c>
      <c r="E156" s="271"/>
      <c r="F156" s="177">
        <f t="shared" si="7"/>
        <v>0</v>
      </c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</row>
    <row r="157" spans="1:23">
      <c r="A157" s="233">
        <v>45383</v>
      </c>
      <c r="B157" s="175" t="s">
        <v>414</v>
      </c>
      <c r="C157" s="192" t="s">
        <v>0</v>
      </c>
      <c r="D157" s="194">
        <v>1</v>
      </c>
      <c r="E157" s="271"/>
      <c r="F157" s="177">
        <f t="shared" si="7"/>
        <v>0</v>
      </c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</row>
    <row r="158" spans="1:23">
      <c r="A158" s="233">
        <v>45748</v>
      </c>
      <c r="B158" s="175" t="s">
        <v>415</v>
      </c>
      <c r="C158" s="192" t="s">
        <v>0</v>
      </c>
      <c r="D158" s="194">
        <v>1</v>
      </c>
      <c r="E158" s="271"/>
      <c r="F158" s="177">
        <f t="shared" si="7"/>
        <v>0</v>
      </c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</row>
    <row r="159" spans="1:23">
      <c r="A159" s="233">
        <v>46113</v>
      </c>
      <c r="B159" s="175" t="s">
        <v>416</v>
      </c>
      <c r="C159" s="192" t="s">
        <v>0</v>
      </c>
      <c r="D159" s="194">
        <v>3</v>
      </c>
      <c r="E159" s="271"/>
      <c r="F159" s="177">
        <f t="shared" si="7"/>
        <v>0</v>
      </c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</row>
    <row r="160" spans="1:23">
      <c r="A160" s="233">
        <v>46478</v>
      </c>
      <c r="B160" s="175" t="s">
        <v>415</v>
      </c>
      <c r="C160" s="192" t="s">
        <v>0</v>
      </c>
      <c r="D160" s="194">
        <v>3</v>
      </c>
      <c r="E160" s="271"/>
      <c r="F160" s="177">
        <f t="shared" si="7"/>
        <v>0</v>
      </c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</row>
    <row r="161" spans="1:23">
      <c r="A161" s="233">
        <v>46844</v>
      </c>
      <c r="B161" s="175" t="s">
        <v>417</v>
      </c>
      <c r="C161" s="192" t="s">
        <v>0</v>
      </c>
      <c r="D161" s="194">
        <v>2</v>
      </c>
      <c r="E161" s="271"/>
      <c r="F161" s="177">
        <f t="shared" si="7"/>
        <v>0</v>
      </c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</row>
    <row r="162" spans="1:23">
      <c r="A162" s="233">
        <v>47209</v>
      </c>
      <c r="B162" s="175" t="s">
        <v>418</v>
      </c>
      <c r="C162" s="192" t="s">
        <v>0</v>
      </c>
      <c r="D162" s="194">
        <v>2</v>
      </c>
      <c r="E162" s="271"/>
      <c r="F162" s="177">
        <f t="shared" si="7"/>
        <v>0</v>
      </c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</row>
    <row r="163" spans="1:23">
      <c r="A163" s="233">
        <v>47574</v>
      </c>
      <c r="B163" s="175" t="s">
        <v>419</v>
      </c>
      <c r="C163" s="192" t="s">
        <v>0</v>
      </c>
      <c r="D163" s="194">
        <v>4</v>
      </c>
      <c r="E163" s="271"/>
      <c r="F163" s="177">
        <f t="shared" si="7"/>
        <v>0</v>
      </c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</row>
    <row r="164" spans="1:23">
      <c r="A164" s="233">
        <v>47939</v>
      </c>
      <c r="B164" s="175" t="s">
        <v>420</v>
      </c>
      <c r="C164" s="192" t="s">
        <v>41</v>
      </c>
      <c r="D164" s="193">
        <v>160</v>
      </c>
      <c r="E164" s="271"/>
      <c r="F164" s="177">
        <f t="shared" si="7"/>
        <v>0</v>
      </c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</row>
    <row r="165" spans="1:23">
      <c r="A165" s="233">
        <v>48305</v>
      </c>
      <c r="B165" s="175" t="s">
        <v>421</v>
      </c>
      <c r="C165" s="192" t="s">
        <v>41</v>
      </c>
      <c r="D165" s="193">
        <v>100</v>
      </c>
      <c r="E165" s="271"/>
      <c r="F165" s="177">
        <f>D165*E165</f>
        <v>0</v>
      </c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</row>
    <row r="166" spans="1:23">
      <c r="A166" s="233">
        <v>48670</v>
      </c>
      <c r="B166" s="175" t="s">
        <v>422</v>
      </c>
      <c r="C166" s="192" t="s">
        <v>41</v>
      </c>
      <c r="D166" s="193">
        <v>200</v>
      </c>
      <c r="E166" s="271"/>
      <c r="F166" s="177">
        <f>D166*E166</f>
        <v>0</v>
      </c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</row>
    <row r="167" spans="1:23" ht="22.5">
      <c r="A167" s="233">
        <v>49035</v>
      </c>
      <c r="B167" s="175" t="s">
        <v>423</v>
      </c>
      <c r="C167" s="192" t="s">
        <v>0</v>
      </c>
      <c r="D167" s="193">
        <v>150</v>
      </c>
      <c r="E167" s="271"/>
      <c r="F167" s="177">
        <f t="shared" si="7"/>
        <v>0</v>
      </c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</row>
    <row r="168" spans="1:23" ht="22.5">
      <c r="A168" s="233">
        <v>49400</v>
      </c>
      <c r="B168" s="175" t="s">
        <v>424</v>
      </c>
      <c r="C168" s="192" t="s">
        <v>0</v>
      </c>
      <c r="D168" s="193">
        <v>300</v>
      </c>
      <c r="E168" s="271"/>
      <c r="F168" s="177">
        <f>D168*E168</f>
        <v>0</v>
      </c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</row>
    <row r="169" spans="1:23">
      <c r="A169" s="233">
        <v>49766</v>
      </c>
      <c r="B169" s="175" t="s">
        <v>425</v>
      </c>
      <c r="C169" s="192" t="s">
        <v>41</v>
      </c>
      <c r="D169" s="193">
        <v>110</v>
      </c>
      <c r="E169" s="271"/>
      <c r="F169" s="177">
        <f t="shared" si="7"/>
        <v>0</v>
      </c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</row>
    <row r="170" spans="1:23">
      <c r="A170" s="233">
        <v>50131</v>
      </c>
      <c r="B170" s="175" t="s">
        <v>309</v>
      </c>
      <c r="C170" s="192" t="s">
        <v>310</v>
      </c>
      <c r="D170" s="200">
        <v>1</v>
      </c>
      <c r="E170" s="267"/>
      <c r="F170" s="177">
        <f t="shared" si="7"/>
        <v>0</v>
      </c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</row>
    <row r="171" spans="1:23">
      <c r="A171" s="233">
        <v>50496</v>
      </c>
      <c r="B171" s="175" t="s">
        <v>352</v>
      </c>
      <c r="C171" s="192" t="s">
        <v>426</v>
      </c>
      <c r="D171" s="194">
        <v>1</v>
      </c>
      <c r="E171" s="271"/>
      <c r="F171" s="177">
        <f>D171*E171</f>
        <v>0</v>
      </c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</row>
    <row r="172" spans="1:23">
      <c r="A172" s="233">
        <v>50861</v>
      </c>
      <c r="B172" s="175" t="s">
        <v>427</v>
      </c>
      <c r="C172" s="192" t="s">
        <v>426</v>
      </c>
      <c r="D172" s="193">
        <v>1</v>
      </c>
      <c r="E172" s="271"/>
      <c r="F172" s="177">
        <f>D172*E172</f>
        <v>0</v>
      </c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</row>
    <row r="173" spans="1:23">
      <c r="A173" s="233">
        <v>51227</v>
      </c>
      <c r="B173" s="175" t="s">
        <v>428</v>
      </c>
      <c r="C173" s="192" t="s">
        <v>426</v>
      </c>
      <c r="D173" s="194">
        <v>1</v>
      </c>
      <c r="E173" s="271"/>
      <c r="F173" s="177">
        <f t="shared" si="7"/>
        <v>0</v>
      </c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</row>
    <row r="174" spans="1:23">
      <c r="A174" s="233">
        <v>51592</v>
      </c>
      <c r="B174" s="175" t="s">
        <v>429</v>
      </c>
      <c r="C174" s="192" t="s">
        <v>426</v>
      </c>
      <c r="D174" s="193">
        <v>1</v>
      </c>
      <c r="E174" s="271"/>
      <c r="F174" s="177">
        <f t="shared" si="7"/>
        <v>0</v>
      </c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</row>
    <row r="175" spans="1:23">
      <c r="A175" s="189"/>
      <c r="B175" s="175"/>
      <c r="C175" s="176"/>
      <c r="D175" s="176"/>
      <c r="E175" s="269"/>
      <c r="F175" s="177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</row>
    <row r="176" spans="1:23">
      <c r="A176" s="126"/>
      <c r="B176" s="125" t="s">
        <v>430</v>
      </c>
      <c r="C176" s="125"/>
      <c r="D176" s="126"/>
      <c r="E176" s="250"/>
      <c r="F176" s="127">
        <f>SUM(F177:F183)</f>
        <v>0</v>
      </c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</row>
    <row r="177" spans="1:23">
      <c r="A177" s="182"/>
      <c r="B177" s="175"/>
      <c r="C177" s="179"/>
      <c r="D177" s="179"/>
      <c r="E177" s="269"/>
      <c r="F177" s="177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</row>
    <row r="178" spans="1:23">
      <c r="A178" s="179"/>
      <c r="B178" s="189" t="s">
        <v>431</v>
      </c>
      <c r="C178" s="179"/>
      <c r="D178" s="179"/>
      <c r="E178" s="269"/>
      <c r="F178" s="177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</row>
    <row r="179" spans="1:23">
      <c r="A179" s="174" t="s">
        <v>563</v>
      </c>
      <c r="B179" s="129" t="s">
        <v>432</v>
      </c>
      <c r="C179" s="176" t="s">
        <v>0</v>
      </c>
      <c r="D179" s="176">
        <f>SUM(I179:W179)</f>
        <v>18</v>
      </c>
      <c r="E179" s="267"/>
      <c r="F179" s="177">
        <f>D179*E179</f>
        <v>0</v>
      </c>
      <c r="G179" s="129"/>
      <c r="H179" s="129"/>
      <c r="I179" s="176">
        <v>1</v>
      </c>
      <c r="J179" s="176">
        <v>1</v>
      </c>
      <c r="K179" s="176">
        <v>1</v>
      </c>
      <c r="L179" s="176">
        <v>1</v>
      </c>
      <c r="M179" s="176">
        <v>1</v>
      </c>
      <c r="N179" s="176">
        <v>1</v>
      </c>
      <c r="O179" s="176">
        <v>1</v>
      </c>
      <c r="P179" s="176">
        <v>1</v>
      </c>
      <c r="Q179" s="176">
        <v>1</v>
      </c>
      <c r="R179" s="176">
        <v>1</v>
      </c>
      <c r="S179" s="176">
        <v>1</v>
      </c>
      <c r="T179" s="176">
        <v>1</v>
      </c>
      <c r="U179" s="176">
        <v>2</v>
      </c>
      <c r="V179" s="176">
        <v>2</v>
      </c>
      <c r="W179" s="176">
        <v>2</v>
      </c>
    </row>
    <row r="180" spans="1:23">
      <c r="A180" s="174" t="s">
        <v>564</v>
      </c>
      <c r="B180" s="175" t="s">
        <v>433</v>
      </c>
      <c r="C180" s="176" t="s">
        <v>312</v>
      </c>
      <c r="D180" s="176">
        <f>SUM(I180:W180)</f>
        <v>12</v>
      </c>
      <c r="E180" s="267"/>
      <c r="F180" s="177">
        <f>D180*E180</f>
        <v>0</v>
      </c>
      <c r="G180" s="129"/>
      <c r="H180" s="129"/>
      <c r="I180" s="176">
        <v>1</v>
      </c>
      <c r="J180" s="176">
        <v>1</v>
      </c>
      <c r="K180" s="176">
        <v>1</v>
      </c>
      <c r="L180" s="176">
        <v>1</v>
      </c>
      <c r="M180" s="176">
        <v>1</v>
      </c>
      <c r="N180" s="176">
        <v>1</v>
      </c>
      <c r="O180" s="176">
        <v>1</v>
      </c>
      <c r="P180" s="176">
        <v>1</v>
      </c>
      <c r="Q180" s="176">
        <v>1</v>
      </c>
      <c r="R180" s="176">
        <v>1</v>
      </c>
      <c r="S180" s="176">
        <v>1</v>
      </c>
      <c r="T180" s="176">
        <v>1</v>
      </c>
      <c r="U180" s="129"/>
      <c r="V180" s="129"/>
      <c r="W180" s="129"/>
    </row>
    <row r="181" spans="1:23">
      <c r="A181" s="174" t="s">
        <v>565</v>
      </c>
      <c r="B181" s="175" t="s">
        <v>434</v>
      </c>
      <c r="C181" s="176" t="s">
        <v>312</v>
      </c>
      <c r="D181" s="176">
        <f>SUM(I181:W181)</f>
        <v>12</v>
      </c>
      <c r="E181" s="267"/>
      <c r="F181" s="177">
        <f>D181*E181</f>
        <v>0</v>
      </c>
      <c r="G181" s="129"/>
      <c r="H181" s="129"/>
      <c r="I181" s="176">
        <v>1</v>
      </c>
      <c r="J181" s="176">
        <v>1</v>
      </c>
      <c r="K181" s="176">
        <v>1</v>
      </c>
      <c r="L181" s="176">
        <v>1</v>
      </c>
      <c r="M181" s="176">
        <v>1</v>
      </c>
      <c r="N181" s="176">
        <v>1</v>
      </c>
      <c r="O181" s="176">
        <v>1</v>
      </c>
      <c r="P181" s="176">
        <v>1</v>
      </c>
      <c r="Q181" s="176">
        <v>1</v>
      </c>
      <c r="R181" s="176">
        <v>1</v>
      </c>
      <c r="S181" s="176">
        <v>1</v>
      </c>
      <c r="T181" s="176">
        <v>1</v>
      </c>
      <c r="U181" s="129"/>
      <c r="V181" s="129"/>
      <c r="W181" s="129"/>
    </row>
    <row r="182" spans="1:23">
      <c r="A182" s="174" t="s">
        <v>566</v>
      </c>
      <c r="B182" s="175" t="s">
        <v>435</v>
      </c>
      <c r="C182" s="176" t="s">
        <v>312</v>
      </c>
      <c r="D182" s="176">
        <f>SUM(I182:W182)</f>
        <v>3</v>
      </c>
      <c r="E182" s="267"/>
      <c r="F182" s="177">
        <f>D182*E182</f>
        <v>0</v>
      </c>
      <c r="G182" s="129"/>
      <c r="H182" s="129"/>
      <c r="I182" s="176"/>
      <c r="J182" s="176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>
        <v>1</v>
      </c>
      <c r="V182" s="176">
        <v>1</v>
      </c>
      <c r="W182" s="176">
        <v>1</v>
      </c>
    </row>
    <row r="183" spans="1:23">
      <c r="A183" s="174" t="s">
        <v>567</v>
      </c>
      <c r="B183" s="175" t="s">
        <v>436</v>
      </c>
      <c r="C183" s="176" t="s">
        <v>312</v>
      </c>
      <c r="D183" s="176">
        <f>SUM(I183:W183)</f>
        <v>3</v>
      </c>
      <c r="E183" s="267"/>
      <c r="F183" s="177">
        <f>D183*E183</f>
        <v>0</v>
      </c>
      <c r="G183" s="129"/>
      <c r="H183" s="129"/>
      <c r="I183" s="176"/>
      <c r="J183" s="176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>
        <v>1</v>
      </c>
      <c r="V183" s="176">
        <v>1</v>
      </c>
      <c r="W183" s="176">
        <v>1</v>
      </c>
    </row>
    <row r="184" spans="1:23">
      <c r="A184" s="182"/>
      <c r="B184" s="175"/>
      <c r="C184" s="179"/>
      <c r="D184" s="179"/>
      <c r="E184" s="269"/>
      <c r="F184" s="177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</row>
    <row r="185" spans="1:23">
      <c r="A185" s="126"/>
      <c r="B185" s="125" t="s">
        <v>437</v>
      </c>
      <c r="C185" s="125"/>
      <c r="D185" s="126"/>
      <c r="E185" s="250"/>
      <c r="F185" s="127">
        <f>SUM(F186:F235)</f>
        <v>0</v>
      </c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</row>
    <row r="186" spans="1:23">
      <c r="A186" s="182"/>
      <c r="B186" s="175"/>
      <c r="C186" s="179"/>
      <c r="D186" s="179"/>
      <c r="E186" s="269"/>
      <c r="F186" s="177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</row>
    <row r="187" spans="1:23" ht="22.5">
      <c r="A187" s="183"/>
      <c r="B187" s="201" t="s">
        <v>438</v>
      </c>
      <c r="C187" s="184"/>
      <c r="D187" s="184"/>
      <c r="E187" s="270"/>
      <c r="F187" s="185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</row>
    <row r="188" spans="1:23">
      <c r="A188" s="183"/>
      <c r="B188" s="184"/>
      <c r="C188" s="184"/>
      <c r="D188" s="184"/>
      <c r="E188" s="270"/>
      <c r="F188" s="185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</row>
    <row r="189" spans="1:23">
      <c r="A189" s="183"/>
      <c r="B189" s="186" t="s">
        <v>355</v>
      </c>
      <c r="C189" s="184"/>
      <c r="D189" s="184"/>
      <c r="E189" s="270"/>
      <c r="F189" s="185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</row>
    <row r="190" spans="1:23">
      <c r="A190" s="234">
        <v>41645</v>
      </c>
      <c r="B190" s="175" t="s">
        <v>439</v>
      </c>
      <c r="C190" s="176" t="s">
        <v>0</v>
      </c>
      <c r="D190" s="176">
        <v>1</v>
      </c>
      <c r="E190" s="267"/>
      <c r="F190" s="177">
        <f t="shared" ref="F190:F199" si="8">D190*E190</f>
        <v>0</v>
      </c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</row>
    <row r="191" spans="1:23">
      <c r="A191" s="234">
        <v>41676</v>
      </c>
      <c r="B191" s="175" t="s">
        <v>440</v>
      </c>
      <c r="C191" s="176" t="s">
        <v>0</v>
      </c>
      <c r="D191" s="176">
        <v>2</v>
      </c>
      <c r="E191" s="267"/>
      <c r="F191" s="177">
        <f t="shared" si="8"/>
        <v>0</v>
      </c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</row>
    <row r="192" spans="1:23">
      <c r="A192" s="234">
        <v>41704</v>
      </c>
      <c r="B192" s="175" t="s">
        <v>441</v>
      </c>
      <c r="C192" s="176" t="s">
        <v>0</v>
      </c>
      <c r="D192" s="176">
        <v>1</v>
      </c>
      <c r="E192" s="267"/>
      <c r="F192" s="177">
        <f t="shared" si="8"/>
        <v>0</v>
      </c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</row>
    <row r="193" spans="1:23">
      <c r="A193" s="234">
        <v>41735</v>
      </c>
      <c r="B193" s="175" t="s">
        <v>442</v>
      </c>
      <c r="C193" s="176" t="s">
        <v>0</v>
      </c>
      <c r="D193" s="176">
        <v>1</v>
      </c>
      <c r="E193" s="267"/>
      <c r="F193" s="177">
        <f t="shared" si="8"/>
        <v>0</v>
      </c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</row>
    <row r="194" spans="1:23">
      <c r="A194" s="234">
        <v>41765</v>
      </c>
      <c r="B194" s="175" t="s">
        <v>443</v>
      </c>
      <c r="C194" s="176" t="s">
        <v>0</v>
      </c>
      <c r="D194" s="176">
        <v>1</v>
      </c>
      <c r="E194" s="267"/>
      <c r="F194" s="177">
        <f>D194*E194</f>
        <v>0</v>
      </c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</row>
    <row r="195" spans="1:23">
      <c r="A195" s="234">
        <v>41796</v>
      </c>
      <c r="B195" s="129" t="s">
        <v>444</v>
      </c>
      <c r="C195" s="176" t="s">
        <v>0</v>
      </c>
      <c r="D195" s="176">
        <v>1</v>
      </c>
      <c r="E195" s="267"/>
      <c r="F195" s="177">
        <f t="shared" si="8"/>
        <v>0</v>
      </c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</row>
    <row r="196" spans="1:23">
      <c r="A196" s="234">
        <v>41826</v>
      </c>
      <c r="B196" s="129" t="s">
        <v>445</v>
      </c>
      <c r="C196" s="176" t="s">
        <v>0</v>
      </c>
      <c r="D196" s="176">
        <v>1</v>
      </c>
      <c r="E196" s="267"/>
      <c r="F196" s="177">
        <f t="shared" si="8"/>
        <v>0</v>
      </c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</row>
    <row r="197" spans="1:23">
      <c r="A197" s="234">
        <v>41857</v>
      </c>
      <c r="B197" s="175" t="s">
        <v>446</v>
      </c>
      <c r="C197" s="176" t="s">
        <v>0</v>
      </c>
      <c r="D197" s="176">
        <v>1</v>
      </c>
      <c r="E197" s="267"/>
      <c r="F197" s="177">
        <f t="shared" si="8"/>
        <v>0</v>
      </c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</row>
    <row r="198" spans="1:23">
      <c r="A198" s="234">
        <v>41888</v>
      </c>
      <c r="B198" s="129" t="s">
        <v>447</v>
      </c>
      <c r="C198" s="176" t="s">
        <v>0</v>
      </c>
      <c r="D198" s="176">
        <v>4</v>
      </c>
      <c r="E198" s="267"/>
      <c r="F198" s="177">
        <f t="shared" si="8"/>
        <v>0</v>
      </c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</row>
    <row r="199" spans="1:23">
      <c r="A199" s="234">
        <v>41918</v>
      </c>
      <c r="B199" s="129" t="s">
        <v>448</v>
      </c>
      <c r="C199" s="176" t="s">
        <v>0</v>
      </c>
      <c r="D199" s="176">
        <v>3</v>
      </c>
      <c r="E199" s="267"/>
      <c r="F199" s="177">
        <f t="shared" si="8"/>
        <v>0</v>
      </c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</row>
    <row r="200" spans="1:23">
      <c r="A200" s="234">
        <v>41949</v>
      </c>
      <c r="B200" s="179" t="s">
        <v>449</v>
      </c>
      <c r="C200" s="136" t="s">
        <v>0</v>
      </c>
      <c r="D200" s="136">
        <v>1</v>
      </c>
      <c r="E200" s="267"/>
      <c r="F200" s="177">
        <f>D200*E200</f>
        <v>0</v>
      </c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</row>
    <row r="201" spans="1:23">
      <c r="A201" s="234">
        <v>41979</v>
      </c>
      <c r="B201" s="175" t="s">
        <v>450</v>
      </c>
      <c r="C201" s="176" t="s">
        <v>0</v>
      </c>
      <c r="D201" s="176">
        <v>1</v>
      </c>
      <c r="E201" s="267"/>
      <c r="F201" s="177">
        <f t="shared" ref="F201:F215" si="9">D201*E201</f>
        <v>0</v>
      </c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</row>
    <row r="202" spans="1:23">
      <c r="A202" s="233">
        <v>41426</v>
      </c>
      <c r="B202" s="175" t="s">
        <v>451</v>
      </c>
      <c r="C202" s="176" t="s">
        <v>0</v>
      </c>
      <c r="D202" s="176">
        <v>68</v>
      </c>
      <c r="E202" s="267"/>
      <c r="F202" s="177">
        <f t="shared" si="9"/>
        <v>0</v>
      </c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</row>
    <row r="203" spans="1:23">
      <c r="A203" s="233">
        <v>41791</v>
      </c>
      <c r="B203" s="175" t="s">
        <v>452</v>
      </c>
      <c r="C203" s="176" t="s">
        <v>0</v>
      </c>
      <c r="D203" s="176">
        <v>1</v>
      </c>
      <c r="E203" s="267"/>
      <c r="F203" s="177">
        <f t="shared" si="9"/>
        <v>0</v>
      </c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</row>
    <row r="204" spans="1:23">
      <c r="A204" s="233">
        <v>42156</v>
      </c>
      <c r="B204" s="175" t="s">
        <v>453</v>
      </c>
      <c r="C204" s="176" t="s">
        <v>0</v>
      </c>
      <c r="D204" s="176">
        <v>1</v>
      </c>
      <c r="E204" s="267"/>
      <c r="F204" s="177">
        <f t="shared" si="9"/>
        <v>0</v>
      </c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</row>
    <row r="205" spans="1:23">
      <c r="A205" s="233">
        <v>42522</v>
      </c>
      <c r="B205" s="179" t="s">
        <v>454</v>
      </c>
      <c r="C205" s="136" t="s">
        <v>0</v>
      </c>
      <c r="D205" s="136">
        <v>5</v>
      </c>
      <c r="E205" s="267"/>
      <c r="F205" s="177">
        <f>D205*E205</f>
        <v>0</v>
      </c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</row>
    <row r="206" spans="1:23">
      <c r="A206" s="233">
        <v>42887</v>
      </c>
      <c r="B206" s="179" t="s">
        <v>455</v>
      </c>
      <c r="C206" s="136" t="s">
        <v>0</v>
      </c>
      <c r="D206" s="136">
        <v>2</v>
      </c>
      <c r="E206" s="267"/>
      <c r="F206" s="177">
        <f>D206*E206</f>
        <v>0</v>
      </c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</row>
    <row r="207" spans="1:23">
      <c r="A207" s="233">
        <v>43252</v>
      </c>
      <c r="B207" s="175" t="s">
        <v>456</v>
      </c>
      <c r="C207" s="176" t="s">
        <v>41</v>
      </c>
      <c r="D207" s="176">
        <v>100</v>
      </c>
      <c r="E207" s="267"/>
      <c r="F207" s="177">
        <f t="shared" si="9"/>
        <v>0</v>
      </c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</row>
    <row r="208" spans="1:23">
      <c r="A208" s="233">
        <v>43617</v>
      </c>
      <c r="B208" s="175" t="s">
        <v>457</v>
      </c>
      <c r="C208" s="202" t="s">
        <v>41</v>
      </c>
      <c r="D208" s="203">
        <v>100</v>
      </c>
      <c r="E208" s="271"/>
      <c r="F208" s="177">
        <f t="shared" si="9"/>
        <v>0</v>
      </c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</row>
    <row r="209" spans="1:23">
      <c r="A209" s="233">
        <v>43983</v>
      </c>
      <c r="B209" s="129" t="s">
        <v>458</v>
      </c>
      <c r="C209" s="176" t="s">
        <v>41</v>
      </c>
      <c r="D209" s="176">
        <v>30</v>
      </c>
      <c r="E209" s="267"/>
      <c r="F209" s="177">
        <f t="shared" si="9"/>
        <v>0</v>
      </c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</row>
    <row r="210" spans="1:23">
      <c r="A210" s="233">
        <v>44348</v>
      </c>
      <c r="B210" s="175" t="s">
        <v>459</v>
      </c>
      <c r="C210" s="176" t="s">
        <v>41</v>
      </c>
      <c r="D210" s="176">
        <v>60</v>
      </c>
      <c r="E210" s="267"/>
      <c r="F210" s="177">
        <f t="shared" si="9"/>
        <v>0</v>
      </c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</row>
    <row r="211" spans="1:23">
      <c r="A211" s="233">
        <v>44713</v>
      </c>
      <c r="B211" s="175" t="s">
        <v>382</v>
      </c>
      <c r="C211" s="176" t="s">
        <v>41</v>
      </c>
      <c r="D211" s="176">
        <v>26</v>
      </c>
      <c r="E211" s="267"/>
      <c r="F211" s="177">
        <f t="shared" si="9"/>
        <v>0</v>
      </c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</row>
    <row r="212" spans="1:23">
      <c r="A212" s="233">
        <v>45078</v>
      </c>
      <c r="B212" s="175" t="s">
        <v>460</v>
      </c>
      <c r="C212" s="136" t="s">
        <v>0</v>
      </c>
      <c r="D212" s="136">
        <v>6</v>
      </c>
      <c r="E212" s="267"/>
      <c r="F212" s="179">
        <f t="shared" si="9"/>
        <v>0</v>
      </c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</row>
    <row r="213" spans="1:23">
      <c r="A213" s="233">
        <v>45444</v>
      </c>
      <c r="B213" s="175" t="s">
        <v>309</v>
      </c>
      <c r="C213" s="176" t="s">
        <v>310</v>
      </c>
      <c r="D213" s="176">
        <v>1</v>
      </c>
      <c r="E213" s="267"/>
      <c r="F213" s="177">
        <f t="shared" si="9"/>
        <v>0</v>
      </c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</row>
    <row r="214" spans="1:23">
      <c r="A214" s="233">
        <v>45809</v>
      </c>
      <c r="B214" s="175" t="s">
        <v>352</v>
      </c>
      <c r="C214" s="176" t="s">
        <v>312</v>
      </c>
      <c r="D214" s="176">
        <v>1</v>
      </c>
      <c r="E214" s="267"/>
      <c r="F214" s="177">
        <f t="shared" si="9"/>
        <v>0</v>
      </c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</row>
    <row r="215" spans="1:23">
      <c r="A215" s="233">
        <v>46174</v>
      </c>
      <c r="B215" s="175" t="s">
        <v>461</v>
      </c>
      <c r="C215" s="176" t="s">
        <v>312</v>
      </c>
      <c r="D215" s="176">
        <v>1</v>
      </c>
      <c r="E215" s="267"/>
      <c r="F215" s="177">
        <f t="shared" si="9"/>
        <v>0</v>
      </c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</row>
    <row r="216" spans="1:23">
      <c r="A216" s="182"/>
      <c r="B216" s="175"/>
      <c r="C216" s="176"/>
      <c r="D216" s="187"/>
      <c r="E216" s="269"/>
      <c r="F216" s="177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</row>
    <row r="217" spans="1:23">
      <c r="A217" s="182"/>
      <c r="B217" s="189" t="s">
        <v>378</v>
      </c>
      <c r="C217" s="179"/>
      <c r="D217" s="179"/>
      <c r="E217" s="269"/>
      <c r="F217" s="177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</row>
    <row r="218" spans="1:23" ht="22.5">
      <c r="A218" s="233">
        <v>46539</v>
      </c>
      <c r="B218" s="188" t="s">
        <v>462</v>
      </c>
      <c r="C218" s="176" t="s">
        <v>0</v>
      </c>
      <c r="D218" s="176">
        <f>SUM(G218:W218)</f>
        <v>20</v>
      </c>
      <c r="E218" s="267"/>
      <c r="F218" s="177">
        <f t="shared" ref="F218:F235" si="10">D218*E218</f>
        <v>0</v>
      </c>
      <c r="G218" s="176">
        <v>1</v>
      </c>
      <c r="H218" s="176">
        <v>1</v>
      </c>
      <c r="I218" s="176">
        <v>1</v>
      </c>
      <c r="J218" s="176">
        <v>1</v>
      </c>
      <c r="K218" s="176">
        <v>1</v>
      </c>
      <c r="L218" s="176">
        <v>1</v>
      </c>
      <c r="M218" s="176">
        <v>1</v>
      </c>
      <c r="N218" s="176">
        <v>1</v>
      </c>
      <c r="O218" s="176">
        <v>1</v>
      </c>
      <c r="P218" s="176">
        <v>1</v>
      </c>
      <c r="Q218" s="176">
        <v>1</v>
      </c>
      <c r="R218" s="176">
        <v>1</v>
      </c>
      <c r="S218" s="176">
        <v>1</v>
      </c>
      <c r="T218" s="176">
        <v>1</v>
      </c>
      <c r="U218" s="176">
        <v>2</v>
      </c>
      <c r="V218" s="176">
        <v>2</v>
      </c>
      <c r="W218" s="176">
        <v>2</v>
      </c>
    </row>
    <row r="219" spans="1:23">
      <c r="A219" s="233">
        <v>46905</v>
      </c>
      <c r="B219" s="129" t="s">
        <v>463</v>
      </c>
      <c r="C219" s="176" t="s">
        <v>0</v>
      </c>
      <c r="D219" s="176">
        <f t="shared" ref="D219:D235" si="11">SUM(G219:W219)</f>
        <v>20</v>
      </c>
      <c r="E219" s="267"/>
      <c r="F219" s="177">
        <f t="shared" si="10"/>
        <v>0</v>
      </c>
      <c r="G219" s="176">
        <v>1</v>
      </c>
      <c r="H219" s="176">
        <v>1</v>
      </c>
      <c r="I219" s="176">
        <v>1</v>
      </c>
      <c r="J219" s="176">
        <v>1</v>
      </c>
      <c r="K219" s="176">
        <v>1</v>
      </c>
      <c r="L219" s="176">
        <v>1</v>
      </c>
      <c r="M219" s="176">
        <v>1</v>
      </c>
      <c r="N219" s="176">
        <v>1</v>
      </c>
      <c r="O219" s="176">
        <v>1</v>
      </c>
      <c r="P219" s="176">
        <v>1</v>
      </c>
      <c r="Q219" s="176">
        <v>1</v>
      </c>
      <c r="R219" s="176">
        <v>1</v>
      </c>
      <c r="S219" s="176">
        <v>1</v>
      </c>
      <c r="T219" s="176">
        <v>1</v>
      </c>
      <c r="U219" s="176">
        <v>2</v>
      </c>
      <c r="V219" s="176">
        <v>2</v>
      </c>
      <c r="W219" s="176">
        <v>2</v>
      </c>
    </row>
    <row r="220" spans="1:23">
      <c r="A220" s="233">
        <v>47270</v>
      </c>
      <c r="B220" s="175" t="s">
        <v>464</v>
      </c>
      <c r="C220" s="202" t="s">
        <v>41</v>
      </c>
      <c r="D220" s="176">
        <f t="shared" si="11"/>
        <v>255</v>
      </c>
      <c r="E220" s="271"/>
      <c r="F220" s="177">
        <f t="shared" si="10"/>
        <v>0</v>
      </c>
      <c r="G220" s="203">
        <v>25</v>
      </c>
      <c r="H220" s="203">
        <v>35</v>
      </c>
      <c r="I220" s="203">
        <v>20</v>
      </c>
      <c r="J220" s="203">
        <v>4</v>
      </c>
      <c r="K220" s="203">
        <v>13</v>
      </c>
      <c r="L220" s="203">
        <v>4</v>
      </c>
      <c r="M220" s="203">
        <v>13</v>
      </c>
      <c r="N220" s="203">
        <v>5</v>
      </c>
      <c r="O220" s="203">
        <v>8</v>
      </c>
      <c r="P220" s="203">
        <v>13</v>
      </c>
      <c r="Q220" s="203">
        <v>4</v>
      </c>
      <c r="R220" s="203">
        <v>13</v>
      </c>
      <c r="S220" s="203">
        <v>4</v>
      </c>
      <c r="T220" s="203">
        <v>13</v>
      </c>
      <c r="U220" s="203">
        <v>28</v>
      </c>
      <c r="V220" s="203">
        <v>29</v>
      </c>
      <c r="W220" s="203">
        <v>24</v>
      </c>
    </row>
    <row r="221" spans="1:23">
      <c r="A221" s="233">
        <v>47635</v>
      </c>
      <c r="B221" s="175" t="s">
        <v>457</v>
      </c>
      <c r="C221" s="202" t="s">
        <v>41</v>
      </c>
      <c r="D221" s="176">
        <f t="shared" si="11"/>
        <v>255</v>
      </c>
      <c r="E221" s="271"/>
      <c r="F221" s="177">
        <f t="shared" si="10"/>
        <v>0</v>
      </c>
      <c r="G221" s="203">
        <v>25</v>
      </c>
      <c r="H221" s="203">
        <v>35</v>
      </c>
      <c r="I221" s="203">
        <v>20</v>
      </c>
      <c r="J221" s="203">
        <v>4</v>
      </c>
      <c r="K221" s="203">
        <v>13</v>
      </c>
      <c r="L221" s="203">
        <v>4</v>
      </c>
      <c r="M221" s="203">
        <v>13</v>
      </c>
      <c r="N221" s="203">
        <v>5</v>
      </c>
      <c r="O221" s="203">
        <v>8</v>
      </c>
      <c r="P221" s="203">
        <v>13</v>
      </c>
      <c r="Q221" s="203">
        <v>4</v>
      </c>
      <c r="R221" s="203">
        <v>13</v>
      </c>
      <c r="S221" s="203">
        <v>4</v>
      </c>
      <c r="T221" s="203">
        <v>13</v>
      </c>
      <c r="U221" s="203">
        <v>28</v>
      </c>
      <c r="V221" s="203">
        <v>29</v>
      </c>
      <c r="W221" s="203">
        <v>24</v>
      </c>
    </row>
    <row r="222" spans="1:23">
      <c r="A222" s="233">
        <v>48000</v>
      </c>
      <c r="B222" s="129" t="s">
        <v>465</v>
      </c>
      <c r="C222" s="176" t="s">
        <v>0</v>
      </c>
      <c r="D222" s="176">
        <f t="shared" si="11"/>
        <v>19</v>
      </c>
      <c r="E222" s="267"/>
      <c r="F222" s="177">
        <f t="shared" si="10"/>
        <v>0</v>
      </c>
      <c r="G222" s="176">
        <v>2</v>
      </c>
      <c r="H222" s="176">
        <v>2</v>
      </c>
      <c r="I222" s="176">
        <v>1</v>
      </c>
      <c r="J222" s="176">
        <v>1</v>
      </c>
      <c r="K222" s="176">
        <v>1</v>
      </c>
      <c r="L222" s="176">
        <v>1</v>
      </c>
      <c r="M222" s="176">
        <v>1</v>
      </c>
      <c r="N222" s="176">
        <v>1</v>
      </c>
      <c r="O222" s="176">
        <v>1</v>
      </c>
      <c r="P222" s="176">
        <v>1</v>
      </c>
      <c r="Q222" s="176">
        <v>1</v>
      </c>
      <c r="R222" s="176">
        <v>1</v>
      </c>
      <c r="S222" s="176">
        <v>1</v>
      </c>
      <c r="T222" s="176">
        <v>1</v>
      </c>
      <c r="U222" s="176">
        <v>1</v>
      </c>
      <c r="V222" s="176">
        <v>1</v>
      </c>
      <c r="W222" s="176">
        <v>1</v>
      </c>
    </row>
    <row r="223" spans="1:23">
      <c r="A223" s="233">
        <v>48366</v>
      </c>
      <c r="B223" s="175" t="s">
        <v>466</v>
      </c>
      <c r="C223" s="202" t="s">
        <v>41</v>
      </c>
      <c r="D223" s="176">
        <f t="shared" si="11"/>
        <v>222</v>
      </c>
      <c r="E223" s="271"/>
      <c r="F223" s="177">
        <f t="shared" si="10"/>
        <v>0</v>
      </c>
      <c r="G223" s="203">
        <v>28</v>
      </c>
      <c r="H223" s="203">
        <v>45</v>
      </c>
      <c r="I223" s="203">
        <v>5</v>
      </c>
      <c r="J223" s="203">
        <v>8</v>
      </c>
      <c r="K223" s="203">
        <v>5</v>
      </c>
      <c r="L223" s="203">
        <v>8</v>
      </c>
      <c r="M223" s="203">
        <v>5</v>
      </c>
      <c r="N223" s="203">
        <v>6</v>
      </c>
      <c r="O223" s="203">
        <v>6</v>
      </c>
      <c r="P223" s="203">
        <v>6</v>
      </c>
      <c r="Q223" s="203">
        <v>8</v>
      </c>
      <c r="R223" s="203">
        <v>6</v>
      </c>
      <c r="S223" s="203">
        <v>8</v>
      </c>
      <c r="T223" s="203">
        <v>6</v>
      </c>
      <c r="U223" s="203">
        <v>25</v>
      </c>
      <c r="V223" s="203">
        <v>24</v>
      </c>
      <c r="W223" s="203">
        <v>23</v>
      </c>
    </row>
    <row r="224" spans="1:23">
      <c r="A224" s="233">
        <v>48731</v>
      </c>
      <c r="B224" s="175" t="s">
        <v>459</v>
      </c>
      <c r="C224" s="176" t="s">
        <v>41</v>
      </c>
      <c r="D224" s="176">
        <f t="shared" si="11"/>
        <v>430</v>
      </c>
      <c r="E224" s="267"/>
      <c r="F224" s="177">
        <f t="shared" si="10"/>
        <v>0</v>
      </c>
      <c r="G224" s="176">
        <v>50</v>
      </c>
      <c r="H224" s="176">
        <v>70</v>
      </c>
      <c r="I224" s="176">
        <v>22</v>
      </c>
      <c r="J224" s="176">
        <v>10</v>
      </c>
      <c r="K224" s="176">
        <v>16</v>
      </c>
      <c r="L224" s="176">
        <v>10</v>
      </c>
      <c r="M224" s="176">
        <v>16</v>
      </c>
      <c r="N224" s="176">
        <v>9</v>
      </c>
      <c r="O224" s="176">
        <v>12</v>
      </c>
      <c r="P224" s="176">
        <v>17</v>
      </c>
      <c r="Q224" s="176">
        <v>10</v>
      </c>
      <c r="R224" s="176">
        <v>17</v>
      </c>
      <c r="S224" s="176">
        <v>10</v>
      </c>
      <c r="T224" s="176">
        <v>17</v>
      </c>
      <c r="U224" s="176">
        <v>50</v>
      </c>
      <c r="V224" s="176">
        <v>50</v>
      </c>
      <c r="W224" s="176">
        <v>44</v>
      </c>
    </row>
    <row r="225" spans="1:23">
      <c r="A225" s="233">
        <v>49096</v>
      </c>
      <c r="B225" s="175" t="s">
        <v>467</v>
      </c>
      <c r="C225" s="136" t="s">
        <v>0</v>
      </c>
      <c r="D225" s="176">
        <f t="shared" si="11"/>
        <v>39</v>
      </c>
      <c r="E225" s="267"/>
      <c r="F225" s="177">
        <f t="shared" si="10"/>
        <v>0</v>
      </c>
      <c r="G225" s="176">
        <v>3</v>
      </c>
      <c r="H225" s="176">
        <v>3</v>
      </c>
      <c r="I225" s="176">
        <v>2</v>
      </c>
      <c r="J225" s="176">
        <v>2</v>
      </c>
      <c r="K225" s="176">
        <v>2</v>
      </c>
      <c r="L225" s="176">
        <v>2</v>
      </c>
      <c r="M225" s="176">
        <v>2</v>
      </c>
      <c r="N225" s="176">
        <v>2</v>
      </c>
      <c r="O225" s="176">
        <v>2</v>
      </c>
      <c r="P225" s="176">
        <v>2</v>
      </c>
      <c r="Q225" s="176">
        <v>2</v>
      </c>
      <c r="R225" s="176">
        <v>2</v>
      </c>
      <c r="S225" s="176">
        <v>2</v>
      </c>
      <c r="T225" s="176">
        <v>2</v>
      </c>
      <c r="U225" s="176">
        <v>3</v>
      </c>
      <c r="V225" s="176">
        <v>3</v>
      </c>
      <c r="W225" s="176">
        <v>3</v>
      </c>
    </row>
    <row r="226" spans="1:23">
      <c r="A226" s="233">
        <v>49461</v>
      </c>
      <c r="B226" s="175" t="s">
        <v>468</v>
      </c>
      <c r="C226" s="176" t="s">
        <v>312</v>
      </c>
      <c r="D226" s="176">
        <f t="shared" si="11"/>
        <v>4</v>
      </c>
      <c r="E226" s="267"/>
      <c r="F226" s="177">
        <f t="shared" si="10"/>
        <v>0</v>
      </c>
      <c r="G226" s="176">
        <v>1</v>
      </c>
      <c r="H226" s="176">
        <v>0</v>
      </c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60">
        <v>1</v>
      </c>
      <c r="V226" s="160">
        <v>1</v>
      </c>
      <c r="W226" s="160">
        <v>1</v>
      </c>
    </row>
    <row r="227" spans="1:23">
      <c r="A227" s="233">
        <v>49827</v>
      </c>
      <c r="B227" s="175" t="s">
        <v>427</v>
      </c>
      <c r="C227" s="176" t="s">
        <v>312</v>
      </c>
      <c r="D227" s="176">
        <f t="shared" si="11"/>
        <v>2</v>
      </c>
      <c r="E227" s="267"/>
      <c r="F227" s="177">
        <f t="shared" si="10"/>
        <v>0</v>
      </c>
      <c r="G227" s="176">
        <v>1</v>
      </c>
      <c r="H227" s="176">
        <v>1</v>
      </c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</row>
    <row r="228" spans="1:23">
      <c r="A228" s="233">
        <v>50192</v>
      </c>
      <c r="B228" s="175" t="s">
        <v>469</v>
      </c>
      <c r="C228" s="176" t="s">
        <v>312</v>
      </c>
      <c r="D228" s="176">
        <f t="shared" si="11"/>
        <v>3</v>
      </c>
      <c r="E228" s="267"/>
      <c r="F228" s="177">
        <f t="shared" si="10"/>
        <v>0</v>
      </c>
      <c r="G228" s="176">
        <v>1</v>
      </c>
      <c r="H228" s="176">
        <v>1</v>
      </c>
      <c r="I228" s="160">
        <v>1</v>
      </c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</row>
    <row r="229" spans="1:23">
      <c r="A229" s="233">
        <v>50557</v>
      </c>
      <c r="B229" s="175" t="s">
        <v>470</v>
      </c>
      <c r="C229" s="176" t="s">
        <v>312</v>
      </c>
      <c r="D229" s="176">
        <f t="shared" si="11"/>
        <v>1</v>
      </c>
      <c r="E229" s="267"/>
      <c r="F229" s="177">
        <f t="shared" si="10"/>
        <v>0</v>
      </c>
      <c r="G229" s="129"/>
      <c r="H229" s="176">
        <v>1</v>
      </c>
      <c r="I229" s="160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</row>
    <row r="230" spans="1:23">
      <c r="A230" s="233">
        <v>50922</v>
      </c>
      <c r="B230" s="175" t="s">
        <v>471</v>
      </c>
      <c r="C230" s="176" t="s">
        <v>312</v>
      </c>
      <c r="D230" s="176">
        <f t="shared" si="11"/>
        <v>1</v>
      </c>
      <c r="E230" s="267"/>
      <c r="F230" s="177">
        <f t="shared" si="10"/>
        <v>0</v>
      </c>
      <c r="G230" s="129"/>
      <c r="H230" s="129"/>
      <c r="I230" s="160">
        <v>1</v>
      </c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</row>
    <row r="231" spans="1:23">
      <c r="A231" s="233">
        <v>51288</v>
      </c>
      <c r="B231" s="175" t="s">
        <v>472</v>
      </c>
      <c r="C231" s="176" t="s">
        <v>312</v>
      </c>
      <c r="D231" s="176">
        <f t="shared" si="11"/>
        <v>12</v>
      </c>
      <c r="E231" s="267"/>
      <c r="F231" s="177">
        <f t="shared" si="10"/>
        <v>0</v>
      </c>
      <c r="G231" s="129"/>
      <c r="H231" s="129"/>
      <c r="I231" s="160">
        <v>1</v>
      </c>
      <c r="J231" s="160">
        <v>1</v>
      </c>
      <c r="K231" s="160">
        <v>1</v>
      </c>
      <c r="L231" s="160">
        <v>1</v>
      </c>
      <c r="M231" s="160">
        <v>1</v>
      </c>
      <c r="N231" s="160">
        <v>1</v>
      </c>
      <c r="O231" s="160">
        <v>1</v>
      </c>
      <c r="P231" s="160">
        <v>1</v>
      </c>
      <c r="Q231" s="160">
        <v>1</v>
      </c>
      <c r="R231" s="160">
        <v>1</v>
      </c>
      <c r="S231" s="160">
        <v>1</v>
      </c>
      <c r="T231" s="160">
        <v>1</v>
      </c>
      <c r="U231" s="129"/>
      <c r="V231" s="129"/>
      <c r="W231" s="129"/>
    </row>
    <row r="232" spans="1:23">
      <c r="A232" s="233">
        <v>51653</v>
      </c>
      <c r="B232" s="175" t="s">
        <v>473</v>
      </c>
      <c r="C232" s="176" t="s">
        <v>312</v>
      </c>
      <c r="D232" s="176">
        <f t="shared" si="11"/>
        <v>11</v>
      </c>
      <c r="E232" s="267"/>
      <c r="F232" s="177">
        <f t="shared" si="10"/>
        <v>0</v>
      </c>
      <c r="G232" s="129"/>
      <c r="H232" s="129"/>
      <c r="I232" s="129"/>
      <c r="J232" s="160">
        <v>1</v>
      </c>
      <c r="K232" s="160">
        <v>1</v>
      </c>
      <c r="L232" s="160">
        <v>1</v>
      </c>
      <c r="M232" s="160">
        <v>1</v>
      </c>
      <c r="N232" s="160">
        <v>1</v>
      </c>
      <c r="O232" s="160">
        <v>1</v>
      </c>
      <c r="P232" s="160">
        <v>1</v>
      </c>
      <c r="Q232" s="160">
        <v>1</v>
      </c>
      <c r="R232" s="160">
        <v>1</v>
      </c>
      <c r="S232" s="160">
        <v>1</v>
      </c>
      <c r="T232" s="160">
        <v>1</v>
      </c>
      <c r="U232" s="129"/>
      <c r="V232" s="129"/>
      <c r="W232" s="129"/>
    </row>
    <row r="233" spans="1:23">
      <c r="A233" s="233">
        <v>52018</v>
      </c>
      <c r="B233" s="175" t="s">
        <v>474</v>
      </c>
      <c r="C233" s="176" t="s">
        <v>312</v>
      </c>
      <c r="D233" s="176">
        <f t="shared" si="11"/>
        <v>11</v>
      </c>
      <c r="E233" s="267"/>
      <c r="F233" s="177">
        <f t="shared" si="10"/>
        <v>0</v>
      </c>
      <c r="G233" s="129"/>
      <c r="H233" s="129"/>
      <c r="I233" s="129"/>
      <c r="J233" s="160">
        <v>1</v>
      </c>
      <c r="K233" s="160">
        <v>1</v>
      </c>
      <c r="L233" s="160">
        <v>1</v>
      </c>
      <c r="M233" s="160">
        <v>1</v>
      </c>
      <c r="N233" s="160">
        <v>1</v>
      </c>
      <c r="O233" s="160">
        <v>1</v>
      </c>
      <c r="P233" s="160">
        <v>1</v>
      </c>
      <c r="Q233" s="160">
        <v>1</v>
      </c>
      <c r="R233" s="160">
        <v>1</v>
      </c>
      <c r="S233" s="160">
        <v>1</v>
      </c>
      <c r="T233" s="160">
        <v>1</v>
      </c>
      <c r="U233" s="129"/>
      <c r="V233" s="129"/>
      <c r="W233" s="129"/>
    </row>
    <row r="234" spans="1:23">
      <c r="A234" s="233">
        <v>52383</v>
      </c>
      <c r="B234" s="175" t="s">
        <v>475</v>
      </c>
      <c r="C234" s="176" t="s">
        <v>312</v>
      </c>
      <c r="D234" s="176">
        <f t="shared" si="11"/>
        <v>3</v>
      </c>
      <c r="E234" s="267"/>
      <c r="F234" s="177">
        <f t="shared" si="10"/>
        <v>0</v>
      </c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60">
        <v>1</v>
      </c>
      <c r="V234" s="160">
        <v>1</v>
      </c>
      <c r="W234" s="160">
        <v>1</v>
      </c>
    </row>
    <row r="235" spans="1:23">
      <c r="A235" s="233">
        <v>52749</v>
      </c>
      <c r="B235" s="175" t="s">
        <v>476</v>
      </c>
      <c r="C235" s="176" t="s">
        <v>312</v>
      </c>
      <c r="D235" s="176">
        <f t="shared" si="11"/>
        <v>3</v>
      </c>
      <c r="E235" s="267"/>
      <c r="F235" s="177">
        <f t="shared" si="10"/>
        <v>0</v>
      </c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60">
        <v>1</v>
      </c>
      <c r="V235" s="160">
        <v>1</v>
      </c>
      <c r="W235" s="160">
        <v>1</v>
      </c>
    </row>
    <row r="236" spans="1:23">
      <c r="A236" s="82"/>
      <c r="B236" s="79"/>
      <c r="C236" s="81"/>
      <c r="D236" s="81"/>
      <c r="E236" s="273"/>
      <c r="F236" s="80"/>
    </row>
    <row r="237" spans="1:23">
      <c r="A237" s="83"/>
      <c r="B237" s="83"/>
      <c r="C237" s="83"/>
      <c r="D237" s="83"/>
      <c r="E237" s="274"/>
      <c r="F237" s="83"/>
    </row>
    <row r="238" spans="1:23">
      <c r="E238" s="236"/>
    </row>
    <row r="239" spans="1:23">
      <c r="E239" s="236"/>
    </row>
    <row r="240" spans="1:23">
      <c r="E240" s="236"/>
    </row>
    <row r="241" spans="5:5">
      <c r="E241" s="236"/>
    </row>
    <row r="242" spans="5:5">
      <c r="E242" s="236"/>
    </row>
    <row r="243" spans="5:5">
      <c r="E243" s="236"/>
    </row>
    <row r="244" spans="5:5">
      <c r="E244" s="236"/>
    </row>
    <row r="245" spans="5:5">
      <c r="E245" s="236"/>
    </row>
    <row r="246" spans="5:5">
      <c r="E246" s="236"/>
    </row>
    <row r="247" spans="5:5">
      <c r="E247" s="236"/>
    </row>
    <row r="248" spans="5:5">
      <c r="E248" s="236"/>
    </row>
    <row r="249" spans="5:5">
      <c r="E249" s="236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orientation="portrait" horizontalDpi="4294967294" verticalDpi="0" r:id="rId1"/>
  <headerFooter>
    <oddFooter>&amp;LRIVERVIEW HOUSE_Pecháčkova 3, P5_TZB_&amp;A&amp;R&amp;P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13</vt:i4>
      </vt:variant>
    </vt:vector>
  </HeadingPairs>
  <TitlesOfParts>
    <vt:vector size="22" baseType="lpstr">
      <vt:lpstr>KL</vt:lpstr>
      <vt:lpstr>Pokyn</vt:lpstr>
      <vt:lpstr>Rekapitulace</vt:lpstr>
      <vt:lpstr>Hl.rozvody</vt:lpstr>
      <vt:lpstr>Byty</vt:lpstr>
      <vt:lpstr>Spol.spotřeba</vt:lpstr>
      <vt:lpstr>Obch.jedn.1,2</vt:lpstr>
      <vt:lpstr>Hromosvod</vt:lpstr>
      <vt:lpstr>Slaboproud</vt:lpstr>
      <vt:lpstr>Byty!Názvy_tisku</vt:lpstr>
      <vt:lpstr>Hl.rozvody!Názvy_tisku</vt:lpstr>
      <vt:lpstr>'Obch.jedn.1,2'!Názvy_tisku</vt:lpstr>
      <vt:lpstr>Slaboproud!Názvy_tisku</vt:lpstr>
      <vt:lpstr>Spol.spotřeba!Názvy_tisku</vt:lpstr>
      <vt:lpstr>Byty!Oblast_tisku</vt:lpstr>
      <vt:lpstr>Hl.rozvody!Oblast_tisku</vt:lpstr>
      <vt:lpstr>Hromosvod!Oblast_tisku</vt:lpstr>
      <vt:lpstr>KL!Oblast_tisku</vt:lpstr>
      <vt:lpstr>'Obch.jedn.1,2'!Oblast_tisku</vt:lpstr>
      <vt:lpstr>Pokyn!Oblast_tisku</vt:lpstr>
      <vt:lpstr>Slaboproud!Oblast_tisku</vt:lpstr>
      <vt:lpstr>Spol.spotřeba!Oblast_tisku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Grupik</cp:lastModifiedBy>
  <cp:lastPrinted>2014-06-23T09:46:21Z</cp:lastPrinted>
  <dcterms:created xsi:type="dcterms:W3CDTF">2000-04-10T14:39:23Z</dcterms:created>
  <dcterms:modified xsi:type="dcterms:W3CDTF">2015-01-19T07:27:47Z</dcterms:modified>
</cp:coreProperties>
</file>