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anijak\Documents\Zakázky\Chempark - Litvínov\"/>
    </mc:Choice>
  </mc:AlternateContent>
  <bookViews>
    <workbookView xWindow="0" yWindow="0" windowWidth="25200" windowHeight="11385"/>
  </bookViews>
  <sheets>
    <sheet name="Hala_nový stav" sheetId="3" r:id="rId1"/>
  </sheets>
  <definedNames>
    <definedName name="_xlnm._FilterDatabase" localSheetId="0" hidden="1">'Hala_nový stav'!$B$15:$I$78</definedName>
    <definedName name="_xlnm.Print_Area" localSheetId="0">'Hala_nový stav'!$B$1:$I$79</definedName>
  </definedNames>
  <calcPr calcId="152511"/>
</workbook>
</file>

<file path=xl/calcChain.xml><?xml version="1.0" encoding="utf-8"?>
<calcChain xmlns="http://schemas.openxmlformats.org/spreadsheetml/2006/main">
  <c r="I41" i="3" l="1"/>
  <c r="AG41" i="3"/>
  <c r="AH41" i="3"/>
  <c r="AI41" i="3"/>
  <c r="AJ41" i="3"/>
  <c r="AK41" i="3"/>
  <c r="AM41" i="3"/>
  <c r="I76" i="3" l="1"/>
  <c r="I77" i="3"/>
  <c r="I78" i="3"/>
  <c r="I70" i="3"/>
  <c r="I65" i="3"/>
  <c r="I66" i="3"/>
  <c r="I67" i="3"/>
  <c r="I58" i="3"/>
  <c r="I47" i="3"/>
  <c r="I48" i="3"/>
  <c r="I49" i="3"/>
  <c r="I50" i="3"/>
  <c r="I51" i="3"/>
  <c r="I52" i="3"/>
  <c r="I53" i="3"/>
  <c r="I54" i="3"/>
  <c r="I55" i="3"/>
  <c r="I56" i="3"/>
  <c r="I29" i="3"/>
  <c r="I30" i="3"/>
  <c r="I31" i="3"/>
  <c r="I32" i="3"/>
  <c r="I33" i="3"/>
  <c r="I34" i="3"/>
  <c r="I35" i="3"/>
  <c r="I36" i="3"/>
  <c r="I37" i="3"/>
  <c r="I38" i="3"/>
  <c r="I39" i="3"/>
  <c r="I40" i="3"/>
  <c r="I42" i="3"/>
  <c r="I43" i="3"/>
  <c r="I44" i="3"/>
  <c r="I22" i="3"/>
  <c r="I23" i="3"/>
  <c r="I24" i="3"/>
  <c r="I25" i="3"/>
  <c r="I26" i="3"/>
  <c r="I19" i="3"/>
  <c r="I74" i="3"/>
  <c r="I72" i="3"/>
  <c r="I69" i="3"/>
  <c r="I64" i="3"/>
  <c r="I62" i="3"/>
  <c r="I60" i="3"/>
  <c r="I46" i="3"/>
  <c r="I28" i="3"/>
  <c r="I21" i="3"/>
  <c r="I18" i="3"/>
  <c r="I75" i="3" l="1"/>
  <c r="I73" i="3"/>
  <c r="I71" i="3"/>
  <c r="I68" i="3"/>
  <c r="I63" i="3"/>
  <c r="I61" i="3"/>
  <c r="I59" i="3"/>
  <c r="I57" i="3"/>
  <c r="I45" i="3"/>
  <c r="I27" i="3"/>
  <c r="I20" i="3"/>
  <c r="I17" i="3"/>
  <c r="I16" i="3" s="1"/>
  <c r="AM78" i="3" l="1"/>
  <c r="AK78" i="3"/>
  <c r="AJ78" i="3"/>
  <c r="AI78" i="3"/>
  <c r="AH78" i="3"/>
  <c r="AG78" i="3"/>
  <c r="AM77" i="3"/>
  <c r="AK77" i="3"/>
  <c r="AJ77" i="3"/>
  <c r="AI77" i="3"/>
  <c r="AH77" i="3"/>
  <c r="AG77" i="3"/>
  <c r="AM76" i="3"/>
  <c r="AK76" i="3"/>
  <c r="AJ76" i="3"/>
  <c r="AI76" i="3"/>
  <c r="AH76" i="3"/>
  <c r="AG76" i="3"/>
  <c r="AM74" i="3"/>
  <c r="AK74" i="3"/>
  <c r="AJ74" i="3"/>
  <c r="AI74" i="3"/>
  <c r="AH74" i="3"/>
  <c r="AG74" i="3"/>
  <c r="AM72" i="3"/>
  <c r="AK72" i="3"/>
  <c r="AJ72" i="3"/>
  <c r="AI72" i="3"/>
  <c r="AH72" i="3"/>
  <c r="AG72" i="3"/>
  <c r="AM70" i="3"/>
  <c r="AK70" i="3"/>
  <c r="AJ70" i="3"/>
  <c r="AI70" i="3"/>
  <c r="AH70" i="3"/>
  <c r="AG70" i="3"/>
  <c r="AM69" i="3"/>
  <c r="AK69" i="3"/>
  <c r="AJ69" i="3"/>
  <c r="AI69" i="3"/>
  <c r="AH69" i="3"/>
  <c r="AG69" i="3"/>
  <c r="AM67" i="3"/>
  <c r="AK67" i="3"/>
  <c r="AJ67" i="3"/>
  <c r="AI67" i="3"/>
  <c r="AH67" i="3"/>
  <c r="AG67" i="3"/>
  <c r="AM66" i="3"/>
  <c r="AK66" i="3"/>
  <c r="AJ66" i="3"/>
  <c r="AI66" i="3"/>
  <c r="AH66" i="3"/>
  <c r="AG66" i="3"/>
  <c r="AM65" i="3"/>
  <c r="AK65" i="3"/>
  <c r="AJ65" i="3"/>
  <c r="AI65" i="3"/>
  <c r="AH65" i="3"/>
  <c r="AG65" i="3"/>
  <c r="AM64" i="3"/>
  <c r="AK64" i="3"/>
  <c r="AJ64" i="3"/>
  <c r="AI64" i="3"/>
  <c r="AH64" i="3"/>
  <c r="AG64" i="3"/>
  <c r="AM62" i="3"/>
  <c r="AK62" i="3"/>
  <c r="AJ62" i="3"/>
  <c r="AI62" i="3"/>
  <c r="AH62" i="3"/>
  <c r="AG62" i="3"/>
  <c r="AM60" i="3"/>
  <c r="AK60" i="3"/>
  <c r="AJ60" i="3"/>
  <c r="AI60" i="3"/>
  <c r="AH60" i="3"/>
  <c r="AG60" i="3"/>
  <c r="AM58" i="3"/>
  <c r="AK58" i="3"/>
  <c r="AJ58" i="3"/>
  <c r="AI58" i="3"/>
  <c r="AH58" i="3"/>
  <c r="AG58" i="3"/>
  <c r="AM56" i="3"/>
  <c r="AK56" i="3"/>
  <c r="AJ56" i="3"/>
  <c r="AI56" i="3"/>
  <c r="AH56" i="3"/>
  <c r="AG56" i="3"/>
  <c r="AM55" i="3"/>
  <c r="AK55" i="3"/>
  <c r="AJ55" i="3"/>
  <c r="AI55" i="3"/>
  <c r="AH55" i="3"/>
  <c r="AG55" i="3"/>
  <c r="AM54" i="3"/>
  <c r="AK54" i="3"/>
  <c r="AJ54" i="3"/>
  <c r="AI54" i="3"/>
  <c r="AH54" i="3"/>
  <c r="AG54" i="3"/>
  <c r="AM53" i="3"/>
  <c r="AK53" i="3"/>
  <c r="AJ53" i="3"/>
  <c r="AI53" i="3"/>
  <c r="AH53" i="3"/>
  <c r="AG53" i="3"/>
  <c r="AM52" i="3"/>
  <c r="AK52" i="3"/>
  <c r="AJ52" i="3"/>
  <c r="AI52" i="3"/>
  <c r="AH52" i="3"/>
  <c r="AG52" i="3"/>
  <c r="AM51" i="3"/>
  <c r="AK51" i="3"/>
  <c r="AJ51" i="3"/>
  <c r="AI51" i="3"/>
  <c r="AH51" i="3"/>
  <c r="AG51" i="3"/>
  <c r="AM50" i="3"/>
  <c r="AK50" i="3"/>
  <c r="AJ50" i="3"/>
  <c r="AI50" i="3"/>
  <c r="AH50" i="3"/>
  <c r="AG50" i="3"/>
  <c r="AM49" i="3"/>
  <c r="AK49" i="3"/>
  <c r="AJ49" i="3"/>
  <c r="AI49" i="3"/>
  <c r="AH49" i="3"/>
  <c r="AG49" i="3"/>
  <c r="AM48" i="3"/>
  <c r="AK48" i="3"/>
  <c r="AJ48" i="3"/>
  <c r="AI48" i="3"/>
  <c r="AH48" i="3"/>
  <c r="AG48" i="3"/>
  <c r="AM47" i="3"/>
  <c r="AK47" i="3"/>
  <c r="AJ47" i="3"/>
  <c r="AI47" i="3"/>
  <c r="AH47" i="3"/>
  <c r="AG47" i="3"/>
  <c r="AM46" i="3"/>
  <c r="AK46" i="3"/>
  <c r="AJ46" i="3"/>
  <c r="AI46" i="3"/>
  <c r="AH46" i="3"/>
  <c r="AG46" i="3"/>
  <c r="AM44" i="3"/>
  <c r="AK44" i="3"/>
  <c r="AJ44" i="3"/>
  <c r="AI44" i="3"/>
  <c r="AH44" i="3"/>
  <c r="AG44" i="3"/>
  <c r="AM43" i="3"/>
  <c r="AK43" i="3"/>
  <c r="AJ43" i="3"/>
  <c r="AI43" i="3"/>
  <c r="AH43" i="3"/>
  <c r="AG43" i="3"/>
  <c r="AM42" i="3"/>
  <c r="AK42" i="3"/>
  <c r="AJ42" i="3"/>
  <c r="AI42" i="3"/>
  <c r="AH42" i="3"/>
  <c r="AG42" i="3"/>
  <c r="AM40" i="3"/>
  <c r="AK40" i="3"/>
  <c r="AJ40" i="3"/>
  <c r="AI40" i="3"/>
  <c r="AH40" i="3"/>
  <c r="AG40" i="3"/>
  <c r="AM39" i="3"/>
  <c r="AK39" i="3"/>
  <c r="AJ39" i="3"/>
  <c r="AI39" i="3"/>
  <c r="AH39" i="3"/>
  <c r="AG39" i="3"/>
  <c r="AM38" i="3"/>
  <c r="AK38" i="3"/>
  <c r="AJ38" i="3"/>
  <c r="AI38" i="3"/>
  <c r="AH38" i="3"/>
  <c r="AG38" i="3"/>
  <c r="AM37" i="3"/>
  <c r="AK37" i="3"/>
  <c r="AJ37" i="3"/>
  <c r="AI37" i="3"/>
  <c r="AH37" i="3"/>
  <c r="AG37" i="3"/>
  <c r="AM36" i="3"/>
  <c r="AK36" i="3"/>
  <c r="AJ36" i="3"/>
  <c r="AI36" i="3"/>
  <c r="AH36" i="3"/>
  <c r="AG36" i="3"/>
  <c r="AM35" i="3"/>
  <c r="AK35" i="3"/>
  <c r="AJ35" i="3"/>
  <c r="AI35" i="3"/>
  <c r="AH35" i="3"/>
  <c r="AG35" i="3"/>
  <c r="AM34" i="3"/>
  <c r="AK34" i="3"/>
  <c r="AJ34" i="3"/>
  <c r="AI34" i="3"/>
  <c r="AH34" i="3"/>
  <c r="AG34" i="3"/>
  <c r="AM33" i="3"/>
  <c r="AK33" i="3"/>
  <c r="AJ33" i="3"/>
  <c r="AI33" i="3"/>
  <c r="AH33" i="3"/>
  <c r="AG33" i="3"/>
  <c r="AM32" i="3"/>
  <c r="AK32" i="3"/>
  <c r="AJ32" i="3"/>
  <c r="AI32" i="3"/>
  <c r="AH32" i="3"/>
  <c r="AG32" i="3"/>
  <c r="AM31" i="3"/>
  <c r="AK31" i="3"/>
  <c r="AJ31" i="3"/>
  <c r="AI31" i="3"/>
  <c r="AH31" i="3"/>
  <c r="AG31" i="3"/>
  <c r="AM30" i="3"/>
  <c r="AK30" i="3"/>
  <c r="AJ30" i="3"/>
  <c r="AI30" i="3"/>
  <c r="AH30" i="3"/>
  <c r="AG30" i="3"/>
  <c r="AM29" i="3"/>
  <c r="AK29" i="3"/>
  <c r="AJ29" i="3"/>
  <c r="AI29" i="3"/>
  <c r="AH29" i="3"/>
  <c r="AG29" i="3"/>
  <c r="AM28" i="3"/>
  <c r="AK28" i="3"/>
  <c r="AJ28" i="3"/>
  <c r="AI28" i="3"/>
  <c r="AH28" i="3"/>
  <c r="AG28" i="3"/>
  <c r="AM26" i="3"/>
  <c r="AK26" i="3"/>
  <c r="AJ26" i="3"/>
  <c r="AI26" i="3"/>
  <c r="AH26" i="3"/>
  <c r="AG26" i="3"/>
  <c r="AM25" i="3"/>
  <c r="AK25" i="3"/>
  <c r="AJ25" i="3"/>
  <c r="AI25" i="3"/>
  <c r="AH25" i="3"/>
  <c r="AG25" i="3"/>
  <c r="AM24" i="3"/>
  <c r="AK24" i="3"/>
  <c r="AJ24" i="3"/>
  <c r="AI24" i="3"/>
  <c r="AH24" i="3"/>
  <c r="AG24" i="3"/>
  <c r="AM23" i="3"/>
  <c r="AK23" i="3"/>
  <c r="AJ23" i="3"/>
  <c r="AI23" i="3"/>
  <c r="AH23" i="3"/>
  <c r="AG23" i="3"/>
  <c r="AM22" i="3"/>
  <c r="AK22" i="3"/>
  <c r="AJ22" i="3"/>
  <c r="AI22" i="3"/>
  <c r="AH22" i="3"/>
  <c r="AG22" i="3"/>
  <c r="AM21" i="3"/>
  <c r="AK21" i="3"/>
  <c r="AJ21" i="3"/>
  <c r="AI21" i="3"/>
  <c r="AH21" i="3"/>
  <c r="AG21" i="3"/>
  <c r="AM19" i="3"/>
  <c r="AK19" i="3"/>
  <c r="AJ19" i="3"/>
  <c r="AI19" i="3"/>
  <c r="AH19" i="3"/>
  <c r="AG19" i="3"/>
  <c r="AM18" i="3"/>
  <c r="AK18" i="3"/>
  <c r="AJ18" i="3"/>
  <c r="AI18" i="3"/>
  <c r="AH18" i="3"/>
  <c r="AG18" i="3"/>
  <c r="AM59" i="3" l="1"/>
  <c r="AM17" i="3"/>
  <c r="AM68" i="3"/>
  <c r="AM20" i="3"/>
  <c r="AM73" i="3"/>
  <c r="AM71" i="3"/>
  <c r="AM57" i="3"/>
  <c r="AM63" i="3"/>
  <c r="AM75" i="3"/>
  <c r="AM45" i="3"/>
  <c r="AM61" i="3"/>
  <c r="AM27" i="3"/>
  <c r="AM16" i="3" l="1"/>
</calcChain>
</file>

<file path=xl/sharedStrings.xml><?xml version="1.0" encoding="utf-8"?>
<sst xmlns="http://schemas.openxmlformats.org/spreadsheetml/2006/main" count="703" uniqueCount="245">
  <si>
    <t>15</t>
  </si>
  <si>
    <t>Stavba:</t>
  </si>
  <si>
    <t>Místo:</t>
  </si>
  <si>
    <t>Kód</t>
  </si>
  <si>
    <t>D</t>
  </si>
  <si>
    <t>1</t>
  </si>
  <si>
    <t>2</t>
  </si>
  <si>
    <t>Objekt:</t>
  </si>
  <si>
    <t>-1</t>
  </si>
  <si>
    <t>Typ</t>
  </si>
  <si>
    <t>Popis</t>
  </si>
  <si>
    <t>MJ</t>
  </si>
  <si>
    <t>Množství</t>
  </si>
  <si>
    <t>ROZPOCET</t>
  </si>
  <si>
    <t>K</t>
  </si>
  <si>
    <t>122201101</t>
  </si>
  <si>
    <t>Odkopávky a prokopávky nezapažené v hornině tř. 3 objem do 100 m3</t>
  </si>
  <si>
    <t>m3</t>
  </si>
  <si>
    <t>4</t>
  </si>
  <si>
    <t>3</t>
  </si>
  <si>
    <t>174101101</t>
  </si>
  <si>
    <t>Zásyp jam, šachet rýh nebo kolem objektů sypaninou se zhutněním</t>
  </si>
  <si>
    <t>271532211</t>
  </si>
  <si>
    <t>Podsyp pod základové konstrukce se zhutněním z hrubého kameniva frakce 32 až 63 mm</t>
  </si>
  <si>
    <t>6</t>
  </si>
  <si>
    <t>271532212</t>
  </si>
  <si>
    <t>Podsyp pod základové konstrukce se zhutněním z hrubého kameniva frakce 16 až 32 mm</t>
  </si>
  <si>
    <t>8</t>
  </si>
  <si>
    <t>5</t>
  </si>
  <si>
    <t>272351215</t>
  </si>
  <si>
    <t>Zřízení bednění stěn základových kleneb</t>
  </si>
  <si>
    <t>m2</t>
  </si>
  <si>
    <t>10</t>
  </si>
  <si>
    <t>272351216</t>
  </si>
  <si>
    <t>Odstranění bednění stěn základových kleneb</t>
  </si>
  <si>
    <t>12</t>
  </si>
  <si>
    <t>7</t>
  </si>
  <si>
    <t>274313611</t>
  </si>
  <si>
    <t>Základové pásy z betonu tř. C 16/20</t>
  </si>
  <si>
    <t>14</t>
  </si>
  <si>
    <t>274313711</t>
  </si>
  <si>
    <t>Základové pásy z betonu tř. C 20/25</t>
  </si>
  <si>
    <t>16</t>
  </si>
  <si>
    <t>9</t>
  </si>
  <si>
    <t>310239211</t>
  </si>
  <si>
    <t>Zazdívka otvorů pl do 4 m2 ve zdivu nadzákladovém cihlami pálenými na MVC</t>
  </si>
  <si>
    <t>18</t>
  </si>
  <si>
    <t>311238113</t>
  </si>
  <si>
    <t>Zdivo nosné vnitřní POROTHERM tl 240 mm pevnosti P 10 na MVC</t>
  </si>
  <si>
    <t>20</t>
  </si>
  <si>
    <t>kus</t>
  </si>
  <si>
    <t>22</t>
  </si>
  <si>
    <t>311238115</t>
  </si>
  <si>
    <t>Zdivo nosné vnitřní POROTHERM tl 300 mm pevnosti P 10 na MVC</t>
  </si>
  <si>
    <t>24</t>
  </si>
  <si>
    <t>13</t>
  </si>
  <si>
    <t>311238212</t>
  </si>
  <si>
    <t>Zdivo nosné vnější POROTHERM tl 365 mm pevnosti P 10 na MC</t>
  </si>
  <si>
    <t>311238215</t>
  </si>
  <si>
    <t>Zdivo nosné vnější POROTHERM tl 400 mm pevnosti P 10 na MC</t>
  </si>
  <si>
    <t>311238335</t>
  </si>
  <si>
    <t>Zdivo nosné vnitřní zvukově izolační HELUZ tl 200 mm pevnosti P 15 na MC</t>
  </si>
  <si>
    <t>30</t>
  </si>
  <si>
    <t>317168130</t>
  </si>
  <si>
    <t>Překlad keramický vysoký v 23,8 cm dl 100 cm</t>
  </si>
  <si>
    <t>17</t>
  </si>
  <si>
    <t>317168131</t>
  </si>
  <si>
    <t>Překlad keramický vysoký v 23,8 cm dl 125 cm</t>
  </si>
  <si>
    <t>34</t>
  </si>
  <si>
    <t>317168132</t>
  </si>
  <si>
    <t>Překlad keramický vysoký v 23,8 cm dl 150 cm</t>
  </si>
  <si>
    <t>36</t>
  </si>
  <si>
    <t>19</t>
  </si>
  <si>
    <t>317168133</t>
  </si>
  <si>
    <t>Překlad keramický vysoký v 23,8 cm dl 175 cm</t>
  </si>
  <si>
    <t>38</t>
  </si>
  <si>
    <t>317941121</t>
  </si>
  <si>
    <t>Osazování ocelových válcovaných nosníků na zdivu I, IE, U, UE nebo L do č 12</t>
  </si>
  <si>
    <t>t</t>
  </si>
  <si>
    <t>40</t>
  </si>
  <si>
    <t>42</t>
  </si>
  <si>
    <t>317941121a</t>
  </si>
  <si>
    <t>317941123</t>
  </si>
  <si>
    <t>Osazování ocelových válcovaných nosníků na zdivu I, IE, U, UE nebo L do č 22</t>
  </si>
  <si>
    <t>27</t>
  </si>
  <si>
    <t>317941125</t>
  </si>
  <si>
    <t>Osazování ocelových válcovaných nosníků na zdivu I, IE, U, UE nebo L č 24 a vyšší</t>
  </si>
  <si>
    <t>56</t>
  </si>
  <si>
    <t>29</t>
  </si>
  <si>
    <t>342248110</t>
  </si>
  <si>
    <t>Příčky POROTHERM tl 80 mm pevnosti P 10 na MVC</t>
  </si>
  <si>
    <t>58</t>
  </si>
  <si>
    <t>342248113</t>
  </si>
  <si>
    <t>Příčky POROTHERM tl 140 mm pevnosti P 10 na MVC</t>
  </si>
  <si>
    <t>31</t>
  </si>
  <si>
    <t>342272248</t>
  </si>
  <si>
    <t>Příčky tl 75 mm z pórobetonových přesných hladkých příčkovek objemové hmotnosti 500 kg/m3</t>
  </si>
  <si>
    <t>612125111</t>
  </si>
  <si>
    <t>Vyplnění spár vápenocementovou maltou vnitřních stěn z tvárnic nebo kamene</t>
  </si>
  <si>
    <t>35</t>
  </si>
  <si>
    <t>612131301</t>
  </si>
  <si>
    <t>Cementový postřik vnitřních stěn nanášený celoplošně strojně</t>
  </si>
  <si>
    <t>612321111</t>
  </si>
  <si>
    <t>Vápenocementová omítka hrubá jednovrstvá zatřená vnitřních stěn nanášená ručně</t>
  </si>
  <si>
    <t>37</t>
  </si>
  <si>
    <t>612321121</t>
  </si>
  <si>
    <t>Vápenocementová omítka hladká jednovrstvá vnitřních stěn nanášená ručně</t>
  </si>
  <si>
    <t>612321141</t>
  </si>
  <si>
    <t>Vápenocementová omítka štuková dvouvrstvá vnitřních stěn nanášená ručně</t>
  </si>
  <si>
    <t>39</t>
  </si>
  <si>
    <t>612321191</t>
  </si>
  <si>
    <t>Příplatek k vápenocementové omítce vnitřních stěn za každých dalších 5 mm tloušťky ručně</t>
  </si>
  <si>
    <t>622131301</t>
  </si>
  <si>
    <t>Cementový postřik vnějších stěn nanášený celoplošně strojně</t>
  </si>
  <si>
    <t>41</t>
  </si>
  <si>
    <t>622321111</t>
  </si>
  <si>
    <t>Vápenocementová omítka hrubá jednovrstvá zatřená vnějších stěn nanášená ručně</t>
  </si>
  <si>
    <t>622321191</t>
  </si>
  <si>
    <t>Příplatek k vápenocementové omítce vnějších stěn za každých dalších 5 mm tloušťky ručně</t>
  </si>
  <si>
    <t>84</t>
  </si>
  <si>
    <t>98</t>
  </si>
  <si>
    <t>100</t>
  </si>
  <si>
    <t>m</t>
  </si>
  <si>
    <t>642942111</t>
  </si>
  <si>
    <t>Osazování zárubní nebo rámů dveřních kovových do 2,5 m2 na MC</t>
  </si>
  <si>
    <t>642942611</t>
  </si>
  <si>
    <t>Osazování zárubní nebo rámů dveřních kovových do 2,5 m2 na montážní pěnu</t>
  </si>
  <si>
    <t>150</t>
  </si>
  <si>
    <t>160</t>
  </si>
  <si>
    <t>166</t>
  </si>
  <si>
    <t>168</t>
  </si>
  <si>
    <t>711112051</t>
  </si>
  <si>
    <t>Provedení izolace proti zemní vlhkosti svislé za studena 2x nátěr tekutou elastickou hydroizolací</t>
  </si>
  <si>
    <t>87</t>
  </si>
  <si>
    <t>712331101</t>
  </si>
  <si>
    <t>Provedení povlakové krytiny střech do 10° podkladní vrstvy pásy na sucho AIP nebo NAIP</t>
  </si>
  <si>
    <t>91</t>
  </si>
  <si>
    <t>713131151</t>
  </si>
  <si>
    <t>Montáž izolace tepelné stěn a základů volně vloženými rohožemi, pásy, dílci, deskami 1 vrstva</t>
  </si>
  <si>
    <t>763121411</t>
  </si>
  <si>
    <t>SDK stěna předsazená tl 62,5 mm profil CW+UW 50 deska 1xA 12,5 bez TI EI 15</t>
  </si>
  <si>
    <t>99</t>
  </si>
  <si>
    <t>763131412</t>
  </si>
  <si>
    <t>SDK podhled desky 1xA 12,5 TI 100 mm dvouvrstvá spodní kce profil CD+UD</t>
  </si>
  <si>
    <t>76313143a</t>
  </si>
  <si>
    <t>SDK podhled deska 1xDF 15 TI 100 mm 50 kg/m3 dvouvrstvá spodní kce profil CD+UD</t>
  </si>
  <si>
    <t>101</t>
  </si>
  <si>
    <t>763131452</t>
  </si>
  <si>
    <t>SDK podhled deska 1xH2 12,5 TI 100 mm dvouvrstvá spodní kce profil CD+UD</t>
  </si>
  <si>
    <t>771473111</t>
  </si>
  <si>
    <t>Montáž soklíků z dlaždic keramických lepených rovných v do 65 mm</t>
  </si>
  <si>
    <t>153</t>
  </si>
  <si>
    <t>771573113</t>
  </si>
  <si>
    <t>Montáž podlah keramických režných hladkých lepených do 12 ks/m2</t>
  </si>
  <si>
    <t>157</t>
  </si>
  <si>
    <t>777530002a</t>
  </si>
  <si>
    <t>Podlahy ze stěrky hydroizolační Mapelastic Aquadefence</t>
  </si>
  <si>
    <t>781471113</t>
  </si>
  <si>
    <t>Montáž obkladů vnitřních keramických hladkých do 19 ks/m2 kladených do malty</t>
  </si>
  <si>
    <t>784211001</t>
  </si>
  <si>
    <t>Jednonásobné bílé malby ze směsí za mokra výborně otěruvzdorných v místnostech výšky do 3,80 m</t>
  </si>
  <si>
    <t>167</t>
  </si>
  <si>
    <t>784221005</t>
  </si>
  <si>
    <t>Jednonásobné bílé malby  ze směsí za sucha dobře otěruvzdorných v místnostech přes 5,00 m</t>
  </si>
  <si>
    <t>784221105</t>
  </si>
  <si>
    <t>Dvojnásobné bílé malby  ze směsí za sucha dobře otěruvzdorných v místnostech přes 5,00 m</t>
  </si>
  <si>
    <t>Zadavatel:</t>
  </si>
  <si>
    <t>Uchazeč:</t>
  </si>
  <si>
    <t>Náklady soupisu celkem</t>
  </si>
  <si>
    <t>SOUPIS PRACÍ</t>
  </si>
  <si>
    <t>Cena celkem
[CZK]</t>
  </si>
  <si>
    <t>Zemní práce</t>
  </si>
  <si>
    <t>1156133533</t>
  </si>
  <si>
    <t>2045108564</t>
  </si>
  <si>
    <t>Zakládání</t>
  </si>
  <si>
    <t>329404149</t>
  </si>
  <si>
    <t>1525398346</t>
  </si>
  <si>
    <t>-205068588</t>
  </si>
  <si>
    <t>1589625613</t>
  </si>
  <si>
    <t>-242585387</t>
  </si>
  <si>
    <t>-1317321443</t>
  </si>
  <si>
    <t>Svislé a kompletní konstrukce</t>
  </si>
  <si>
    <t>1863950726</t>
  </si>
  <si>
    <t>1781290217</t>
  </si>
  <si>
    <t>-1102968913</t>
  </si>
  <si>
    <t>-165647794</t>
  </si>
  <si>
    <t>-2133151045</t>
  </si>
  <si>
    <t>-1673182046</t>
  </si>
  <si>
    <t>1658997236</t>
  </si>
  <si>
    <t>-650471900</t>
  </si>
  <si>
    <t>243765529</t>
  </si>
  <si>
    <t>1809454988</t>
  </si>
  <si>
    <t>-646222806</t>
  </si>
  <si>
    <t>696100099</t>
  </si>
  <si>
    <t>1241811410</t>
  </si>
  <si>
    <t>-209549026</t>
  </si>
  <si>
    <t>1623879419</t>
  </si>
  <si>
    <t>46792455</t>
  </si>
  <si>
    <t>1736291726</t>
  </si>
  <si>
    <t>Úpravy povrchů, podlahy a osazování výplní</t>
  </si>
  <si>
    <t>-600029039</t>
  </si>
  <si>
    <t>-1173734237</t>
  </si>
  <si>
    <t>-1775508438</t>
  </si>
  <si>
    <t>60613516</t>
  </si>
  <si>
    <t>1172394259</t>
  </si>
  <si>
    <t>-1090671399</t>
  </si>
  <si>
    <t>43836684</t>
  </si>
  <si>
    <t>-1552129657</t>
  </si>
  <si>
    <t>141434444</t>
  </si>
  <si>
    <t>1075211795</t>
  </si>
  <si>
    <t>-1149271419</t>
  </si>
  <si>
    <t>711</t>
  </si>
  <si>
    <t>Izolace proti vodě, vlhkosti a plynům</t>
  </si>
  <si>
    <t>-68206653</t>
  </si>
  <si>
    <t>712</t>
  </si>
  <si>
    <t>Povlakové krytiny</t>
  </si>
  <si>
    <t>-902642644</t>
  </si>
  <si>
    <t>713</t>
  </si>
  <si>
    <t>Izolace tepelné</t>
  </si>
  <si>
    <t>-760629803</t>
  </si>
  <si>
    <t>763</t>
  </si>
  <si>
    <t>Konstrukce suché výstavby</t>
  </si>
  <si>
    <t>-299759363</t>
  </si>
  <si>
    <t>-473263154</t>
  </si>
  <si>
    <t>-1396489819</t>
  </si>
  <si>
    <t>-1047912539</t>
  </si>
  <si>
    <t>771</t>
  </si>
  <si>
    <t>Podlahy z dlaždic</t>
  </si>
  <si>
    <t>2124987217</t>
  </si>
  <si>
    <t>2084812698</t>
  </si>
  <si>
    <t>777</t>
  </si>
  <si>
    <t>Podlahy lité</t>
  </si>
  <si>
    <t>-1233684323</t>
  </si>
  <si>
    <t>781</t>
  </si>
  <si>
    <t>Dokončovací práce - obklady</t>
  </si>
  <si>
    <t>-990004736</t>
  </si>
  <si>
    <t>784</t>
  </si>
  <si>
    <t>Dokončovací práce - malby a tapety</t>
  </si>
  <si>
    <t>-2078578002</t>
  </si>
  <si>
    <t>-2130435508</t>
  </si>
  <si>
    <t>-1666683012</t>
  </si>
  <si>
    <t>J.cena</t>
  </si>
  <si>
    <t>Chempark - sklad plastů</t>
  </si>
  <si>
    <t>SO 01 - Hala 0625 nový stav</t>
  </si>
  <si>
    <t>Unipetrol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</si>
</sst>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;\-#,##0.00"/>
    <numFmt numFmtId="166" formatCode="#,##0.000;\-#,##0.000"/>
  </numFmts>
  <fonts count="13" x14ac:knownFonts="1">
    <font>
      <sz val="8"/>
      <name val="Trebuchet MS"/>
      <family val="2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sz val="9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0"/>
      <color indexed="56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10"/>
      <color rgb="FF003366"/>
      <name val="Trebuchet MS"/>
      <family val="2"/>
    </font>
    <font>
      <b/>
      <sz val="12"/>
      <color rgb="FF800000"/>
      <name val="Trebuchet MS"/>
      <family val="2"/>
      <charset val="238"/>
    </font>
    <font>
      <b/>
      <sz val="1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164" fontId="5" fillId="0" borderId="0" xfId="0" applyNumberFormat="1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165" fontId="9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5" fontId="0" fillId="0" borderId="0" xfId="0" applyNumberFormat="1" applyFont="1" applyAlignment="1" applyProtection="1">
      <alignment horizontal="right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5" xfId="0" applyFont="1" applyFill="1" applyBorder="1" applyAlignment="1" applyProtection="1">
      <alignment horizontal="left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Alignment="1" applyProtection="1">
      <alignment horizontal="right" vertical="center"/>
      <protection locked="0"/>
    </xf>
    <xf numFmtId="4" fontId="11" fillId="0" borderId="7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Fill="1" applyAlignment="1" applyProtection="1">
      <alignment horizontal="right"/>
      <protection locked="0"/>
    </xf>
    <xf numFmtId="4" fontId="10" fillId="0" borderId="8" xfId="0" applyNumberFormat="1" applyFont="1" applyFill="1" applyBorder="1" applyAlignment="1" applyProtection="1">
      <alignment horizontal="right"/>
      <protection locked="0"/>
    </xf>
    <xf numFmtId="166" fontId="0" fillId="0" borderId="3" xfId="0" applyNumberFormat="1" applyFont="1" applyBorder="1" applyAlignment="1" applyProtection="1">
      <alignment horizontal="right" vertical="center"/>
    </xf>
    <xf numFmtId="166" fontId="0" fillId="0" borderId="3" xfId="0" applyNumberFormat="1" applyFont="1" applyFill="1" applyBorder="1" applyAlignment="1" applyProtection="1">
      <alignment horizontal="right" vertical="center"/>
    </xf>
    <xf numFmtId="4" fontId="0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 customBuiltin="1"/>
  </cellStyles>
  <dxfs count="0"/>
  <tableStyles count="0"/>
  <colors>
    <mruColors>
      <color rgb="FFEEEE8A"/>
      <color rgb="FF003366"/>
      <color rgb="FF800000"/>
      <color rgb="FF3366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9"/>
  <sheetViews>
    <sheetView showGridLines="0" tabSelected="1" view="pageBreakPreview" zoomScaleNormal="100" zoomScaleSheetLayoutView="100" workbookViewId="0">
      <selection activeCell="M82" sqref="M82"/>
    </sheetView>
  </sheetViews>
  <sheetFormatPr defaultColWidth="10.5" defaultRowHeight="14.25" customHeight="1" x14ac:dyDescent="0.3"/>
  <cols>
    <col min="1" max="1" width="1.6640625" style="1" customWidth="1"/>
    <col min="2" max="2" width="4.1640625" style="1" customWidth="1"/>
    <col min="3" max="3" width="4.33203125" style="1" customWidth="1"/>
    <col min="4" max="4" width="11.5" style="1" customWidth="1"/>
    <col min="5" max="5" width="62.1640625" style="1" customWidth="1"/>
    <col min="6" max="6" width="7.5" style="1" customWidth="1"/>
    <col min="7" max="7" width="11.1640625" style="1" customWidth="1"/>
    <col min="8" max="8" width="10" style="1" customWidth="1"/>
    <col min="9" max="9" width="18.83203125" style="1" customWidth="1"/>
    <col min="10" max="19" width="10.5" style="11" customWidth="1"/>
    <col min="20" max="41" width="10.5" style="1" hidden="1" customWidth="1"/>
    <col min="42" max="232" width="10.5" style="11"/>
    <col min="233" max="233" width="8.33203125" style="11" customWidth="1"/>
    <col min="234" max="234" width="1.6640625" style="11" customWidth="1"/>
    <col min="235" max="235" width="4.1640625" style="11" customWidth="1"/>
    <col min="236" max="236" width="4.33203125" style="11" customWidth="1"/>
    <col min="237" max="237" width="11.5" style="11" customWidth="1"/>
    <col min="238" max="238" width="60.1640625" style="11" customWidth="1"/>
    <col min="239" max="239" width="7.5" style="11" customWidth="1"/>
    <col min="240" max="240" width="11.1640625" style="11" customWidth="1"/>
    <col min="241" max="241" width="12.6640625" style="11" customWidth="1"/>
    <col min="242" max="242" width="18.83203125" style="11" customWidth="1"/>
    <col min="243" max="243" width="0.5" style="11" customWidth="1"/>
    <col min="244" max="253" width="0" style="11" hidden="1" customWidth="1"/>
    <col min="254" max="254" width="12.33203125" style="11" customWidth="1"/>
    <col min="255" max="255" width="16.33203125" style="11" customWidth="1"/>
    <col min="256" max="256" width="12.1640625" style="11" customWidth="1"/>
    <col min="257" max="257" width="15" style="11" customWidth="1"/>
    <col min="258" max="258" width="11" style="11" customWidth="1"/>
    <col min="259" max="259" width="15" style="11" customWidth="1"/>
    <col min="260" max="260" width="16.33203125" style="11" customWidth="1"/>
    <col min="261" max="261" width="11" style="11" customWidth="1"/>
    <col min="262" max="262" width="15" style="11" customWidth="1"/>
    <col min="263" max="263" width="16.33203125" style="11" customWidth="1"/>
    <col min="264" max="275" width="10.5" style="11" customWidth="1"/>
    <col min="276" max="297" width="0" style="11" hidden="1" customWidth="1"/>
    <col min="298" max="488" width="10.5" style="11"/>
    <col min="489" max="489" width="8.33203125" style="11" customWidth="1"/>
    <col min="490" max="490" width="1.6640625" style="11" customWidth="1"/>
    <col min="491" max="491" width="4.1640625" style="11" customWidth="1"/>
    <col min="492" max="492" width="4.33203125" style="11" customWidth="1"/>
    <col min="493" max="493" width="11.5" style="11" customWidth="1"/>
    <col min="494" max="494" width="60.1640625" style="11" customWidth="1"/>
    <col min="495" max="495" width="7.5" style="11" customWidth="1"/>
    <col min="496" max="496" width="11.1640625" style="11" customWidth="1"/>
    <col min="497" max="497" width="12.6640625" style="11" customWidth="1"/>
    <col min="498" max="498" width="18.83203125" style="11" customWidth="1"/>
    <col min="499" max="499" width="0.5" style="11" customWidth="1"/>
    <col min="500" max="509" width="0" style="11" hidden="1" customWidth="1"/>
    <col min="510" max="510" width="12.33203125" style="11" customWidth="1"/>
    <col min="511" max="511" width="16.33203125" style="11" customWidth="1"/>
    <col min="512" max="512" width="12.1640625" style="11" customWidth="1"/>
    <col min="513" max="513" width="15" style="11" customWidth="1"/>
    <col min="514" max="514" width="11" style="11" customWidth="1"/>
    <col min="515" max="515" width="15" style="11" customWidth="1"/>
    <col min="516" max="516" width="16.33203125" style="11" customWidth="1"/>
    <col min="517" max="517" width="11" style="11" customWidth="1"/>
    <col min="518" max="518" width="15" style="11" customWidth="1"/>
    <col min="519" max="519" width="16.33203125" style="11" customWidth="1"/>
    <col min="520" max="531" width="10.5" style="11" customWidth="1"/>
    <col min="532" max="553" width="0" style="11" hidden="1" customWidth="1"/>
    <col min="554" max="744" width="10.5" style="11"/>
    <col min="745" max="745" width="8.33203125" style="11" customWidth="1"/>
    <col min="746" max="746" width="1.6640625" style="11" customWidth="1"/>
    <col min="747" max="747" width="4.1640625" style="11" customWidth="1"/>
    <col min="748" max="748" width="4.33203125" style="11" customWidth="1"/>
    <col min="749" max="749" width="11.5" style="11" customWidth="1"/>
    <col min="750" max="750" width="60.1640625" style="11" customWidth="1"/>
    <col min="751" max="751" width="7.5" style="11" customWidth="1"/>
    <col min="752" max="752" width="11.1640625" style="11" customWidth="1"/>
    <col min="753" max="753" width="12.6640625" style="11" customWidth="1"/>
    <col min="754" max="754" width="18.83203125" style="11" customWidth="1"/>
    <col min="755" max="755" width="0.5" style="11" customWidth="1"/>
    <col min="756" max="765" width="0" style="11" hidden="1" customWidth="1"/>
    <col min="766" max="766" width="12.33203125" style="11" customWidth="1"/>
    <col min="767" max="767" width="16.33203125" style="11" customWidth="1"/>
    <col min="768" max="768" width="12.1640625" style="11" customWidth="1"/>
    <col min="769" max="769" width="15" style="11" customWidth="1"/>
    <col min="770" max="770" width="11" style="11" customWidth="1"/>
    <col min="771" max="771" width="15" style="11" customWidth="1"/>
    <col min="772" max="772" width="16.33203125" style="11" customWidth="1"/>
    <col min="773" max="773" width="11" style="11" customWidth="1"/>
    <col min="774" max="774" width="15" style="11" customWidth="1"/>
    <col min="775" max="775" width="16.33203125" style="11" customWidth="1"/>
    <col min="776" max="787" width="10.5" style="11" customWidth="1"/>
    <col min="788" max="809" width="0" style="11" hidden="1" customWidth="1"/>
    <col min="810" max="1000" width="10.5" style="11"/>
    <col min="1001" max="1001" width="8.33203125" style="11" customWidth="1"/>
    <col min="1002" max="1002" width="1.6640625" style="11" customWidth="1"/>
    <col min="1003" max="1003" width="4.1640625" style="11" customWidth="1"/>
    <col min="1004" max="1004" width="4.33203125" style="11" customWidth="1"/>
    <col min="1005" max="1005" width="11.5" style="11" customWidth="1"/>
    <col min="1006" max="1006" width="60.1640625" style="11" customWidth="1"/>
    <col min="1007" max="1007" width="7.5" style="11" customWidth="1"/>
    <col min="1008" max="1008" width="11.1640625" style="11" customWidth="1"/>
    <col min="1009" max="1009" width="12.6640625" style="11" customWidth="1"/>
    <col min="1010" max="1010" width="18.83203125" style="11" customWidth="1"/>
    <col min="1011" max="1011" width="0.5" style="11" customWidth="1"/>
    <col min="1012" max="1021" width="0" style="11" hidden="1" customWidth="1"/>
    <col min="1022" max="1022" width="12.33203125" style="11" customWidth="1"/>
    <col min="1023" max="1023" width="16.33203125" style="11" customWidth="1"/>
    <col min="1024" max="1024" width="12.1640625" style="11" customWidth="1"/>
    <col min="1025" max="1025" width="15" style="11" customWidth="1"/>
    <col min="1026" max="1026" width="11" style="11" customWidth="1"/>
    <col min="1027" max="1027" width="15" style="11" customWidth="1"/>
    <col min="1028" max="1028" width="16.33203125" style="11" customWidth="1"/>
    <col min="1029" max="1029" width="11" style="11" customWidth="1"/>
    <col min="1030" max="1030" width="15" style="11" customWidth="1"/>
    <col min="1031" max="1031" width="16.33203125" style="11" customWidth="1"/>
    <col min="1032" max="1043" width="10.5" style="11" customWidth="1"/>
    <col min="1044" max="1065" width="0" style="11" hidden="1" customWidth="1"/>
    <col min="1066" max="1256" width="10.5" style="11"/>
    <col min="1257" max="1257" width="8.33203125" style="11" customWidth="1"/>
    <col min="1258" max="1258" width="1.6640625" style="11" customWidth="1"/>
    <col min="1259" max="1259" width="4.1640625" style="11" customWidth="1"/>
    <col min="1260" max="1260" width="4.33203125" style="11" customWidth="1"/>
    <col min="1261" max="1261" width="11.5" style="11" customWidth="1"/>
    <col min="1262" max="1262" width="60.1640625" style="11" customWidth="1"/>
    <col min="1263" max="1263" width="7.5" style="11" customWidth="1"/>
    <col min="1264" max="1264" width="11.1640625" style="11" customWidth="1"/>
    <col min="1265" max="1265" width="12.6640625" style="11" customWidth="1"/>
    <col min="1266" max="1266" width="18.83203125" style="11" customWidth="1"/>
    <col min="1267" max="1267" width="0.5" style="11" customWidth="1"/>
    <col min="1268" max="1277" width="0" style="11" hidden="1" customWidth="1"/>
    <col min="1278" max="1278" width="12.33203125" style="11" customWidth="1"/>
    <col min="1279" max="1279" width="16.33203125" style="11" customWidth="1"/>
    <col min="1280" max="1280" width="12.1640625" style="11" customWidth="1"/>
    <col min="1281" max="1281" width="15" style="11" customWidth="1"/>
    <col min="1282" max="1282" width="11" style="11" customWidth="1"/>
    <col min="1283" max="1283" width="15" style="11" customWidth="1"/>
    <col min="1284" max="1284" width="16.33203125" style="11" customWidth="1"/>
    <col min="1285" max="1285" width="11" style="11" customWidth="1"/>
    <col min="1286" max="1286" width="15" style="11" customWidth="1"/>
    <col min="1287" max="1287" width="16.33203125" style="11" customWidth="1"/>
    <col min="1288" max="1299" width="10.5" style="11" customWidth="1"/>
    <col min="1300" max="1321" width="0" style="11" hidden="1" customWidth="1"/>
    <col min="1322" max="1512" width="10.5" style="11"/>
    <col min="1513" max="1513" width="8.33203125" style="11" customWidth="1"/>
    <col min="1514" max="1514" width="1.6640625" style="11" customWidth="1"/>
    <col min="1515" max="1515" width="4.1640625" style="11" customWidth="1"/>
    <col min="1516" max="1516" width="4.33203125" style="11" customWidth="1"/>
    <col min="1517" max="1517" width="11.5" style="11" customWidth="1"/>
    <col min="1518" max="1518" width="60.1640625" style="11" customWidth="1"/>
    <col min="1519" max="1519" width="7.5" style="11" customWidth="1"/>
    <col min="1520" max="1520" width="11.1640625" style="11" customWidth="1"/>
    <col min="1521" max="1521" width="12.6640625" style="11" customWidth="1"/>
    <col min="1522" max="1522" width="18.83203125" style="11" customWidth="1"/>
    <col min="1523" max="1523" width="0.5" style="11" customWidth="1"/>
    <col min="1524" max="1533" width="0" style="11" hidden="1" customWidth="1"/>
    <col min="1534" max="1534" width="12.33203125" style="11" customWidth="1"/>
    <col min="1535" max="1535" width="16.33203125" style="11" customWidth="1"/>
    <col min="1536" max="1536" width="12.1640625" style="11" customWidth="1"/>
    <col min="1537" max="1537" width="15" style="11" customWidth="1"/>
    <col min="1538" max="1538" width="11" style="11" customWidth="1"/>
    <col min="1539" max="1539" width="15" style="11" customWidth="1"/>
    <col min="1540" max="1540" width="16.33203125" style="11" customWidth="1"/>
    <col min="1541" max="1541" width="11" style="11" customWidth="1"/>
    <col min="1542" max="1542" width="15" style="11" customWidth="1"/>
    <col min="1543" max="1543" width="16.33203125" style="11" customWidth="1"/>
    <col min="1544" max="1555" width="10.5" style="11" customWidth="1"/>
    <col min="1556" max="1577" width="0" style="11" hidden="1" customWidth="1"/>
    <col min="1578" max="1768" width="10.5" style="11"/>
    <col min="1769" max="1769" width="8.33203125" style="11" customWidth="1"/>
    <col min="1770" max="1770" width="1.6640625" style="11" customWidth="1"/>
    <col min="1771" max="1771" width="4.1640625" style="11" customWidth="1"/>
    <col min="1772" max="1772" width="4.33203125" style="11" customWidth="1"/>
    <col min="1773" max="1773" width="11.5" style="11" customWidth="1"/>
    <col min="1774" max="1774" width="60.1640625" style="11" customWidth="1"/>
    <col min="1775" max="1775" width="7.5" style="11" customWidth="1"/>
    <col min="1776" max="1776" width="11.1640625" style="11" customWidth="1"/>
    <col min="1777" max="1777" width="12.6640625" style="11" customWidth="1"/>
    <col min="1778" max="1778" width="18.83203125" style="11" customWidth="1"/>
    <col min="1779" max="1779" width="0.5" style="11" customWidth="1"/>
    <col min="1780" max="1789" width="0" style="11" hidden="1" customWidth="1"/>
    <col min="1790" max="1790" width="12.33203125" style="11" customWidth="1"/>
    <col min="1791" max="1791" width="16.33203125" style="11" customWidth="1"/>
    <col min="1792" max="1792" width="12.1640625" style="11" customWidth="1"/>
    <col min="1793" max="1793" width="15" style="11" customWidth="1"/>
    <col min="1794" max="1794" width="11" style="11" customWidth="1"/>
    <col min="1795" max="1795" width="15" style="11" customWidth="1"/>
    <col min="1796" max="1796" width="16.33203125" style="11" customWidth="1"/>
    <col min="1797" max="1797" width="11" style="11" customWidth="1"/>
    <col min="1798" max="1798" width="15" style="11" customWidth="1"/>
    <col min="1799" max="1799" width="16.33203125" style="11" customWidth="1"/>
    <col min="1800" max="1811" width="10.5" style="11" customWidth="1"/>
    <col min="1812" max="1833" width="0" style="11" hidden="1" customWidth="1"/>
    <col min="1834" max="2024" width="10.5" style="11"/>
    <col min="2025" max="2025" width="8.33203125" style="11" customWidth="1"/>
    <col min="2026" max="2026" width="1.6640625" style="11" customWidth="1"/>
    <col min="2027" max="2027" width="4.1640625" style="11" customWidth="1"/>
    <col min="2028" max="2028" width="4.33203125" style="11" customWidth="1"/>
    <col min="2029" max="2029" width="11.5" style="11" customWidth="1"/>
    <col min="2030" max="2030" width="60.1640625" style="11" customWidth="1"/>
    <col min="2031" max="2031" width="7.5" style="11" customWidth="1"/>
    <col min="2032" max="2032" width="11.1640625" style="11" customWidth="1"/>
    <col min="2033" max="2033" width="12.6640625" style="11" customWidth="1"/>
    <col min="2034" max="2034" width="18.83203125" style="11" customWidth="1"/>
    <col min="2035" max="2035" width="0.5" style="11" customWidth="1"/>
    <col min="2036" max="2045" width="0" style="11" hidden="1" customWidth="1"/>
    <col min="2046" max="2046" width="12.33203125" style="11" customWidth="1"/>
    <col min="2047" max="2047" width="16.33203125" style="11" customWidth="1"/>
    <col min="2048" max="2048" width="12.1640625" style="11" customWidth="1"/>
    <col min="2049" max="2049" width="15" style="11" customWidth="1"/>
    <col min="2050" max="2050" width="11" style="11" customWidth="1"/>
    <col min="2051" max="2051" width="15" style="11" customWidth="1"/>
    <col min="2052" max="2052" width="16.33203125" style="11" customWidth="1"/>
    <col min="2053" max="2053" width="11" style="11" customWidth="1"/>
    <col min="2054" max="2054" width="15" style="11" customWidth="1"/>
    <col min="2055" max="2055" width="16.33203125" style="11" customWidth="1"/>
    <col min="2056" max="2067" width="10.5" style="11" customWidth="1"/>
    <col min="2068" max="2089" width="0" style="11" hidden="1" customWidth="1"/>
    <col min="2090" max="2280" width="10.5" style="11"/>
    <col min="2281" max="2281" width="8.33203125" style="11" customWidth="1"/>
    <col min="2282" max="2282" width="1.6640625" style="11" customWidth="1"/>
    <col min="2283" max="2283" width="4.1640625" style="11" customWidth="1"/>
    <col min="2284" max="2284" width="4.33203125" style="11" customWidth="1"/>
    <col min="2285" max="2285" width="11.5" style="11" customWidth="1"/>
    <col min="2286" max="2286" width="60.1640625" style="11" customWidth="1"/>
    <col min="2287" max="2287" width="7.5" style="11" customWidth="1"/>
    <col min="2288" max="2288" width="11.1640625" style="11" customWidth="1"/>
    <col min="2289" max="2289" width="12.6640625" style="11" customWidth="1"/>
    <col min="2290" max="2290" width="18.83203125" style="11" customWidth="1"/>
    <col min="2291" max="2291" width="0.5" style="11" customWidth="1"/>
    <col min="2292" max="2301" width="0" style="11" hidden="1" customWidth="1"/>
    <col min="2302" max="2302" width="12.33203125" style="11" customWidth="1"/>
    <col min="2303" max="2303" width="16.33203125" style="11" customWidth="1"/>
    <col min="2304" max="2304" width="12.1640625" style="11" customWidth="1"/>
    <col min="2305" max="2305" width="15" style="11" customWidth="1"/>
    <col min="2306" max="2306" width="11" style="11" customWidth="1"/>
    <col min="2307" max="2307" width="15" style="11" customWidth="1"/>
    <col min="2308" max="2308" width="16.33203125" style="11" customWidth="1"/>
    <col min="2309" max="2309" width="11" style="11" customWidth="1"/>
    <col min="2310" max="2310" width="15" style="11" customWidth="1"/>
    <col min="2311" max="2311" width="16.33203125" style="11" customWidth="1"/>
    <col min="2312" max="2323" width="10.5" style="11" customWidth="1"/>
    <col min="2324" max="2345" width="0" style="11" hidden="1" customWidth="1"/>
    <col min="2346" max="2536" width="10.5" style="11"/>
    <col min="2537" max="2537" width="8.33203125" style="11" customWidth="1"/>
    <col min="2538" max="2538" width="1.6640625" style="11" customWidth="1"/>
    <col min="2539" max="2539" width="4.1640625" style="11" customWidth="1"/>
    <col min="2540" max="2540" width="4.33203125" style="11" customWidth="1"/>
    <col min="2541" max="2541" width="11.5" style="11" customWidth="1"/>
    <col min="2542" max="2542" width="60.1640625" style="11" customWidth="1"/>
    <col min="2543" max="2543" width="7.5" style="11" customWidth="1"/>
    <col min="2544" max="2544" width="11.1640625" style="11" customWidth="1"/>
    <col min="2545" max="2545" width="12.6640625" style="11" customWidth="1"/>
    <col min="2546" max="2546" width="18.83203125" style="11" customWidth="1"/>
    <col min="2547" max="2547" width="0.5" style="11" customWidth="1"/>
    <col min="2548" max="2557" width="0" style="11" hidden="1" customWidth="1"/>
    <col min="2558" max="2558" width="12.33203125" style="11" customWidth="1"/>
    <col min="2559" max="2559" width="16.33203125" style="11" customWidth="1"/>
    <col min="2560" max="2560" width="12.1640625" style="11" customWidth="1"/>
    <col min="2561" max="2561" width="15" style="11" customWidth="1"/>
    <col min="2562" max="2562" width="11" style="11" customWidth="1"/>
    <col min="2563" max="2563" width="15" style="11" customWidth="1"/>
    <col min="2564" max="2564" width="16.33203125" style="11" customWidth="1"/>
    <col min="2565" max="2565" width="11" style="11" customWidth="1"/>
    <col min="2566" max="2566" width="15" style="11" customWidth="1"/>
    <col min="2567" max="2567" width="16.33203125" style="11" customWidth="1"/>
    <col min="2568" max="2579" width="10.5" style="11" customWidth="1"/>
    <col min="2580" max="2601" width="0" style="11" hidden="1" customWidth="1"/>
    <col min="2602" max="2792" width="10.5" style="11"/>
    <col min="2793" max="2793" width="8.33203125" style="11" customWidth="1"/>
    <col min="2794" max="2794" width="1.6640625" style="11" customWidth="1"/>
    <col min="2795" max="2795" width="4.1640625" style="11" customWidth="1"/>
    <col min="2796" max="2796" width="4.33203125" style="11" customWidth="1"/>
    <col min="2797" max="2797" width="11.5" style="11" customWidth="1"/>
    <col min="2798" max="2798" width="60.1640625" style="11" customWidth="1"/>
    <col min="2799" max="2799" width="7.5" style="11" customWidth="1"/>
    <col min="2800" max="2800" width="11.1640625" style="11" customWidth="1"/>
    <col min="2801" max="2801" width="12.6640625" style="11" customWidth="1"/>
    <col min="2802" max="2802" width="18.83203125" style="11" customWidth="1"/>
    <col min="2803" max="2803" width="0.5" style="11" customWidth="1"/>
    <col min="2804" max="2813" width="0" style="11" hidden="1" customWidth="1"/>
    <col min="2814" max="2814" width="12.33203125" style="11" customWidth="1"/>
    <col min="2815" max="2815" width="16.33203125" style="11" customWidth="1"/>
    <col min="2816" max="2816" width="12.1640625" style="11" customWidth="1"/>
    <col min="2817" max="2817" width="15" style="11" customWidth="1"/>
    <col min="2818" max="2818" width="11" style="11" customWidth="1"/>
    <col min="2819" max="2819" width="15" style="11" customWidth="1"/>
    <col min="2820" max="2820" width="16.33203125" style="11" customWidth="1"/>
    <col min="2821" max="2821" width="11" style="11" customWidth="1"/>
    <col min="2822" max="2822" width="15" style="11" customWidth="1"/>
    <col min="2823" max="2823" width="16.33203125" style="11" customWidth="1"/>
    <col min="2824" max="2835" width="10.5" style="11" customWidth="1"/>
    <col min="2836" max="2857" width="0" style="11" hidden="1" customWidth="1"/>
    <col min="2858" max="3048" width="10.5" style="11"/>
    <col min="3049" max="3049" width="8.33203125" style="11" customWidth="1"/>
    <col min="3050" max="3050" width="1.6640625" style="11" customWidth="1"/>
    <col min="3051" max="3051" width="4.1640625" style="11" customWidth="1"/>
    <col min="3052" max="3052" width="4.33203125" style="11" customWidth="1"/>
    <col min="3053" max="3053" width="11.5" style="11" customWidth="1"/>
    <col min="3054" max="3054" width="60.1640625" style="11" customWidth="1"/>
    <col min="3055" max="3055" width="7.5" style="11" customWidth="1"/>
    <col min="3056" max="3056" width="11.1640625" style="11" customWidth="1"/>
    <col min="3057" max="3057" width="12.6640625" style="11" customWidth="1"/>
    <col min="3058" max="3058" width="18.83203125" style="11" customWidth="1"/>
    <col min="3059" max="3059" width="0.5" style="11" customWidth="1"/>
    <col min="3060" max="3069" width="0" style="11" hidden="1" customWidth="1"/>
    <col min="3070" max="3070" width="12.33203125" style="11" customWidth="1"/>
    <col min="3071" max="3071" width="16.33203125" style="11" customWidth="1"/>
    <col min="3072" max="3072" width="12.1640625" style="11" customWidth="1"/>
    <col min="3073" max="3073" width="15" style="11" customWidth="1"/>
    <col min="3074" max="3074" width="11" style="11" customWidth="1"/>
    <col min="3075" max="3075" width="15" style="11" customWidth="1"/>
    <col min="3076" max="3076" width="16.33203125" style="11" customWidth="1"/>
    <col min="3077" max="3077" width="11" style="11" customWidth="1"/>
    <col min="3078" max="3078" width="15" style="11" customWidth="1"/>
    <col min="3079" max="3079" width="16.33203125" style="11" customWidth="1"/>
    <col min="3080" max="3091" width="10.5" style="11" customWidth="1"/>
    <col min="3092" max="3113" width="0" style="11" hidden="1" customWidth="1"/>
    <col min="3114" max="3304" width="10.5" style="11"/>
    <col min="3305" max="3305" width="8.33203125" style="11" customWidth="1"/>
    <col min="3306" max="3306" width="1.6640625" style="11" customWidth="1"/>
    <col min="3307" max="3307" width="4.1640625" style="11" customWidth="1"/>
    <col min="3308" max="3308" width="4.33203125" style="11" customWidth="1"/>
    <col min="3309" max="3309" width="11.5" style="11" customWidth="1"/>
    <col min="3310" max="3310" width="60.1640625" style="11" customWidth="1"/>
    <col min="3311" max="3311" width="7.5" style="11" customWidth="1"/>
    <col min="3312" max="3312" width="11.1640625" style="11" customWidth="1"/>
    <col min="3313" max="3313" width="12.6640625" style="11" customWidth="1"/>
    <col min="3314" max="3314" width="18.83203125" style="11" customWidth="1"/>
    <col min="3315" max="3315" width="0.5" style="11" customWidth="1"/>
    <col min="3316" max="3325" width="0" style="11" hidden="1" customWidth="1"/>
    <col min="3326" max="3326" width="12.33203125" style="11" customWidth="1"/>
    <col min="3327" max="3327" width="16.33203125" style="11" customWidth="1"/>
    <col min="3328" max="3328" width="12.1640625" style="11" customWidth="1"/>
    <col min="3329" max="3329" width="15" style="11" customWidth="1"/>
    <col min="3330" max="3330" width="11" style="11" customWidth="1"/>
    <col min="3331" max="3331" width="15" style="11" customWidth="1"/>
    <col min="3332" max="3332" width="16.33203125" style="11" customWidth="1"/>
    <col min="3333" max="3333" width="11" style="11" customWidth="1"/>
    <col min="3334" max="3334" width="15" style="11" customWidth="1"/>
    <col min="3335" max="3335" width="16.33203125" style="11" customWidth="1"/>
    <col min="3336" max="3347" width="10.5" style="11" customWidth="1"/>
    <col min="3348" max="3369" width="0" style="11" hidden="1" customWidth="1"/>
    <col min="3370" max="3560" width="10.5" style="11"/>
    <col min="3561" max="3561" width="8.33203125" style="11" customWidth="1"/>
    <col min="3562" max="3562" width="1.6640625" style="11" customWidth="1"/>
    <col min="3563" max="3563" width="4.1640625" style="11" customWidth="1"/>
    <col min="3564" max="3564" width="4.33203125" style="11" customWidth="1"/>
    <col min="3565" max="3565" width="11.5" style="11" customWidth="1"/>
    <col min="3566" max="3566" width="60.1640625" style="11" customWidth="1"/>
    <col min="3567" max="3567" width="7.5" style="11" customWidth="1"/>
    <col min="3568" max="3568" width="11.1640625" style="11" customWidth="1"/>
    <col min="3569" max="3569" width="12.6640625" style="11" customWidth="1"/>
    <col min="3570" max="3570" width="18.83203125" style="11" customWidth="1"/>
    <col min="3571" max="3571" width="0.5" style="11" customWidth="1"/>
    <col min="3572" max="3581" width="0" style="11" hidden="1" customWidth="1"/>
    <col min="3582" max="3582" width="12.33203125" style="11" customWidth="1"/>
    <col min="3583" max="3583" width="16.33203125" style="11" customWidth="1"/>
    <col min="3584" max="3584" width="12.1640625" style="11" customWidth="1"/>
    <col min="3585" max="3585" width="15" style="11" customWidth="1"/>
    <col min="3586" max="3586" width="11" style="11" customWidth="1"/>
    <col min="3587" max="3587" width="15" style="11" customWidth="1"/>
    <col min="3588" max="3588" width="16.33203125" style="11" customWidth="1"/>
    <col min="3589" max="3589" width="11" style="11" customWidth="1"/>
    <col min="3590" max="3590" width="15" style="11" customWidth="1"/>
    <col min="3591" max="3591" width="16.33203125" style="11" customWidth="1"/>
    <col min="3592" max="3603" width="10.5" style="11" customWidth="1"/>
    <col min="3604" max="3625" width="0" style="11" hidden="1" customWidth="1"/>
    <col min="3626" max="3816" width="10.5" style="11"/>
    <col min="3817" max="3817" width="8.33203125" style="11" customWidth="1"/>
    <col min="3818" max="3818" width="1.6640625" style="11" customWidth="1"/>
    <col min="3819" max="3819" width="4.1640625" style="11" customWidth="1"/>
    <col min="3820" max="3820" width="4.33203125" style="11" customWidth="1"/>
    <col min="3821" max="3821" width="11.5" style="11" customWidth="1"/>
    <col min="3822" max="3822" width="60.1640625" style="11" customWidth="1"/>
    <col min="3823" max="3823" width="7.5" style="11" customWidth="1"/>
    <col min="3824" max="3824" width="11.1640625" style="11" customWidth="1"/>
    <col min="3825" max="3825" width="12.6640625" style="11" customWidth="1"/>
    <col min="3826" max="3826" width="18.83203125" style="11" customWidth="1"/>
    <col min="3827" max="3827" width="0.5" style="11" customWidth="1"/>
    <col min="3828" max="3837" width="0" style="11" hidden="1" customWidth="1"/>
    <col min="3838" max="3838" width="12.33203125" style="11" customWidth="1"/>
    <col min="3839" max="3839" width="16.33203125" style="11" customWidth="1"/>
    <col min="3840" max="3840" width="12.1640625" style="11" customWidth="1"/>
    <col min="3841" max="3841" width="15" style="11" customWidth="1"/>
    <col min="3842" max="3842" width="11" style="11" customWidth="1"/>
    <col min="3843" max="3843" width="15" style="11" customWidth="1"/>
    <col min="3844" max="3844" width="16.33203125" style="11" customWidth="1"/>
    <col min="3845" max="3845" width="11" style="11" customWidth="1"/>
    <col min="3846" max="3846" width="15" style="11" customWidth="1"/>
    <col min="3847" max="3847" width="16.33203125" style="11" customWidth="1"/>
    <col min="3848" max="3859" width="10.5" style="11" customWidth="1"/>
    <col min="3860" max="3881" width="0" style="11" hidden="1" customWidth="1"/>
    <col min="3882" max="4072" width="10.5" style="11"/>
    <col min="4073" max="4073" width="8.33203125" style="11" customWidth="1"/>
    <col min="4074" max="4074" width="1.6640625" style="11" customWidth="1"/>
    <col min="4075" max="4075" width="4.1640625" style="11" customWidth="1"/>
    <col min="4076" max="4076" width="4.33203125" style="11" customWidth="1"/>
    <col min="4077" max="4077" width="11.5" style="11" customWidth="1"/>
    <col min="4078" max="4078" width="60.1640625" style="11" customWidth="1"/>
    <col min="4079" max="4079" width="7.5" style="11" customWidth="1"/>
    <col min="4080" max="4080" width="11.1640625" style="11" customWidth="1"/>
    <col min="4081" max="4081" width="12.6640625" style="11" customWidth="1"/>
    <col min="4082" max="4082" width="18.83203125" style="11" customWidth="1"/>
    <col min="4083" max="4083" width="0.5" style="11" customWidth="1"/>
    <col min="4084" max="4093" width="0" style="11" hidden="1" customWidth="1"/>
    <col min="4094" max="4094" width="12.33203125" style="11" customWidth="1"/>
    <col min="4095" max="4095" width="16.33203125" style="11" customWidth="1"/>
    <col min="4096" max="4096" width="12.1640625" style="11" customWidth="1"/>
    <col min="4097" max="4097" width="15" style="11" customWidth="1"/>
    <col min="4098" max="4098" width="11" style="11" customWidth="1"/>
    <col min="4099" max="4099" width="15" style="11" customWidth="1"/>
    <col min="4100" max="4100" width="16.33203125" style="11" customWidth="1"/>
    <col min="4101" max="4101" width="11" style="11" customWidth="1"/>
    <col min="4102" max="4102" width="15" style="11" customWidth="1"/>
    <col min="4103" max="4103" width="16.33203125" style="11" customWidth="1"/>
    <col min="4104" max="4115" width="10.5" style="11" customWidth="1"/>
    <col min="4116" max="4137" width="0" style="11" hidden="1" customWidth="1"/>
    <col min="4138" max="4328" width="10.5" style="11"/>
    <col min="4329" max="4329" width="8.33203125" style="11" customWidth="1"/>
    <col min="4330" max="4330" width="1.6640625" style="11" customWidth="1"/>
    <col min="4331" max="4331" width="4.1640625" style="11" customWidth="1"/>
    <col min="4332" max="4332" width="4.33203125" style="11" customWidth="1"/>
    <col min="4333" max="4333" width="11.5" style="11" customWidth="1"/>
    <col min="4334" max="4334" width="60.1640625" style="11" customWidth="1"/>
    <col min="4335" max="4335" width="7.5" style="11" customWidth="1"/>
    <col min="4336" max="4336" width="11.1640625" style="11" customWidth="1"/>
    <col min="4337" max="4337" width="12.6640625" style="11" customWidth="1"/>
    <col min="4338" max="4338" width="18.83203125" style="11" customWidth="1"/>
    <col min="4339" max="4339" width="0.5" style="11" customWidth="1"/>
    <col min="4340" max="4349" width="0" style="11" hidden="1" customWidth="1"/>
    <col min="4350" max="4350" width="12.33203125" style="11" customWidth="1"/>
    <col min="4351" max="4351" width="16.33203125" style="11" customWidth="1"/>
    <col min="4352" max="4352" width="12.1640625" style="11" customWidth="1"/>
    <col min="4353" max="4353" width="15" style="11" customWidth="1"/>
    <col min="4354" max="4354" width="11" style="11" customWidth="1"/>
    <col min="4355" max="4355" width="15" style="11" customWidth="1"/>
    <col min="4356" max="4356" width="16.33203125" style="11" customWidth="1"/>
    <col min="4357" max="4357" width="11" style="11" customWidth="1"/>
    <col min="4358" max="4358" width="15" style="11" customWidth="1"/>
    <col min="4359" max="4359" width="16.33203125" style="11" customWidth="1"/>
    <col min="4360" max="4371" width="10.5" style="11" customWidth="1"/>
    <col min="4372" max="4393" width="0" style="11" hidden="1" customWidth="1"/>
    <col min="4394" max="4584" width="10.5" style="11"/>
    <col min="4585" max="4585" width="8.33203125" style="11" customWidth="1"/>
    <col min="4586" max="4586" width="1.6640625" style="11" customWidth="1"/>
    <col min="4587" max="4587" width="4.1640625" style="11" customWidth="1"/>
    <col min="4588" max="4588" width="4.33203125" style="11" customWidth="1"/>
    <col min="4589" max="4589" width="11.5" style="11" customWidth="1"/>
    <col min="4590" max="4590" width="60.1640625" style="11" customWidth="1"/>
    <col min="4591" max="4591" width="7.5" style="11" customWidth="1"/>
    <col min="4592" max="4592" width="11.1640625" style="11" customWidth="1"/>
    <col min="4593" max="4593" width="12.6640625" style="11" customWidth="1"/>
    <col min="4594" max="4594" width="18.83203125" style="11" customWidth="1"/>
    <col min="4595" max="4595" width="0.5" style="11" customWidth="1"/>
    <col min="4596" max="4605" width="0" style="11" hidden="1" customWidth="1"/>
    <col min="4606" max="4606" width="12.33203125" style="11" customWidth="1"/>
    <col min="4607" max="4607" width="16.33203125" style="11" customWidth="1"/>
    <col min="4608" max="4608" width="12.1640625" style="11" customWidth="1"/>
    <col min="4609" max="4609" width="15" style="11" customWidth="1"/>
    <col min="4610" max="4610" width="11" style="11" customWidth="1"/>
    <col min="4611" max="4611" width="15" style="11" customWidth="1"/>
    <col min="4612" max="4612" width="16.33203125" style="11" customWidth="1"/>
    <col min="4613" max="4613" width="11" style="11" customWidth="1"/>
    <col min="4614" max="4614" width="15" style="11" customWidth="1"/>
    <col min="4615" max="4615" width="16.33203125" style="11" customWidth="1"/>
    <col min="4616" max="4627" width="10.5" style="11" customWidth="1"/>
    <col min="4628" max="4649" width="0" style="11" hidden="1" customWidth="1"/>
    <col min="4650" max="4840" width="10.5" style="11"/>
    <col min="4841" max="4841" width="8.33203125" style="11" customWidth="1"/>
    <col min="4842" max="4842" width="1.6640625" style="11" customWidth="1"/>
    <col min="4843" max="4843" width="4.1640625" style="11" customWidth="1"/>
    <col min="4844" max="4844" width="4.33203125" style="11" customWidth="1"/>
    <col min="4845" max="4845" width="11.5" style="11" customWidth="1"/>
    <col min="4846" max="4846" width="60.1640625" style="11" customWidth="1"/>
    <col min="4847" max="4847" width="7.5" style="11" customWidth="1"/>
    <col min="4848" max="4848" width="11.1640625" style="11" customWidth="1"/>
    <col min="4849" max="4849" width="12.6640625" style="11" customWidth="1"/>
    <col min="4850" max="4850" width="18.83203125" style="11" customWidth="1"/>
    <col min="4851" max="4851" width="0.5" style="11" customWidth="1"/>
    <col min="4852" max="4861" width="0" style="11" hidden="1" customWidth="1"/>
    <col min="4862" max="4862" width="12.33203125" style="11" customWidth="1"/>
    <col min="4863" max="4863" width="16.33203125" style="11" customWidth="1"/>
    <col min="4864" max="4864" width="12.1640625" style="11" customWidth="1"/>
    <col min="4865" max="4865" width="15" style="11" customWidth="1"/>
    <col min="4866" max="4866" width="11" style="11" customWidth="1"/>
    <col min="4867" max="4867" width="15" style="11" customWidth="1"/>
    <col min="4868" max="4868" width="16.33203125" style="11" customWidth="1"/>
    <col min="4869" max="4869" width="11" style="11" customWidth="1"/>
    <col min="4870" max="4870" width="15" style="11" customWidth="1"/>
    <col min="4871" max="4871" width="16.33203125" style="11" customWidth="1"/>
    <col min="4872" max="4883" width="10.5" style="11" customWidth="1"/>
    <col min="4884" max="4905" width="0" style="11" hidden="1" customWidth="1"/>
    <col min="4906" max="5096" width="10.5" style="11"/>
    <col min="5097" max="5097" width="8.33203125" style="11" customWidth="1"/>
    <col min="5098" max="5098" width="1.6640625" style="11" customWidth="1"/>
    <col min="5099" max="5099" width="4.1640625" style="11" customWidth="1"/>
    <col min="5100" max="5100" width="4.33203125" style="11" customWidth="1"/>
    <col min="5101" max="5101" width="11.5" style="11" customWidth="1"/>
    <col min="5102" max="5102" width="60.1640625" style="11" customWidth="1"/>
    <col min="5103" max="5103" width="7.5" style="11" customWidth="1"/>
    <col min="5104" max="5104" width="11.1640625" style="11" customWidth="1"/>
    <col min="5105" max="5105" width="12.6640625" style="11" customWidth="1"/>
    <col min="5106" max="5106" width="18.83203125" style="11" customWidth="1"/>
    <col min="5107" max="5107" width="0.5" style="11" customWidth="1"/>
    <col min="5108" max="5117" width="0" style="11" hidden="1" customWidth="1"/>
    <col min="5118" max="5118" width="12.33203125" style="11" customWidth="1"/>
    <col min="5119" max="5119" width="16.33203125" style="11" customWidth="1"/>
    <col min="5120" max="5120" width="12.1640625" style="11" customWidth="1"/>
    <col min="5121" max="5121" width="15" style="11" customWidth="1"/>
    <col min="5122" max="5122" width="11" style="11" customWidth="1"/>
    <col min="5123" max="5123" width="15" style="11" customWidth="1"/>
    <col min="5124" max="5124" width="16.33203125" style="11" customWidth="1"/>
    <col min="5125" max="5125" width="11" style="11" customWidth="1"/>
    <col min="5126" max="5126" width="15" style="11" customWidth="1"/>
    <col min="5127" max="5127" width="16.33203125" style="11" customWidth="1"/>
    <col min="5128" max="5139" width="10.5" style="11" customWidth="1"/>
    <col min="5140" max="5161" width="0" style="11" hidden="1" customWidth="1"/>
    <col min="5162" max="5352" width="10.5" style="11"/>
    <col min="5353" max="5353" width="8.33203125" style="11" customWidth="1"/>
    <col min="5354" max="5354" width="1.6640625" style="11" customWidth="1"/>
    <col min="5355" max="5355" width="4.1640625" style="11" customWidth="1"/>
    <col min="5356" max="5356" width="4.33203125" style="11" customWidth="1"/>
    <col min="5357" max="5357" width="11.5" style="11" customWidth="1"/>
    <col min="5358" max="5358" width="60.1640625" style="11" customWidth="1"/>
    <col min="5359" max="5359" width="7.5" style="11" customWidth="1"/>
    <col min="5360" max="5360" width="11.1640625" style="11" customWidth="1"/>
    <col min="5361" max="5361" width="12.6640625" style="11" customWidth="1"/>
    <col min="5362" max="5362" width="18.83203125" style="11" customWidth="1"/>
    <col min="5363" max="5363" width="0.5" style="11" customWidth="1"/>
    <col min="5364" max="5373" width="0" style="11" hidden="1" customWidth="1"/>
    <col min="5374" max="5374" width="12.33203125" style="11" customWidth="1"/>
    <col min="5375" max="5375" width="16.33203125" style="11" customWidth="1"/>
    <col min="5376" max="5376" width="12.1640625" style="11" customWidth="1"/>
    <col min="5377" max="5377" width="15" style="11" customWidth="1"/>
    <col min="5378" max="5378" width="11" style="11" customWidth="1"/>
    <col min="5379" max="5379" width="15" style="11" customWidth="1"/>
    <col min="5380" max="5380" width="16.33203125" style="11" customWidth="1"/>
    <col min="5381" max="5381" width="11" style="11" customWidth="1"/>
    <col min="5382" max="5382" width="15" style="11" customWidth="1"/>
    <col min="5383" max="5383" width="16.33203125" style="11" customWidth="1"/>
    <col min="5384" max="5395" width="10.5" style="11" customWidth="1"/>
    <col min="5396" max="5417" width="0" style="11" hidden="1" customWidth="1"/>
    <col min="5418" max="5608" width="10.5" style="11"/>
    <col min="5609" max="5609" width="8.33203125" style="11" customWidth="1"/>
    <col min="5610" max="5610" width="1.6640625" style="11" customWidth="1"/>
    <col min="5611" max="5611" width="4.1640625" style="11" customWidth="1"/>
    <col min="5612" max="5612" width="4.33203125" style="11" customWidth="1"/>
    <col min="5613" max="5613" width="11.5" style="11" customWidth="1"/>
    <col min="5614" max="5614" width="60.1640625" style="11" customWidth="1"/>
    <col min="5615" max="5615" width="7.5" style="11" customWidth="1"/>
    <col min="5616" max="5616" width="11.1640625" style="11" customWidth="1"/>
    <col min="5617" max="5617" width="12.6640625" style="11" customWidth="1"/>
    <col min="5618" max="5618" width="18.83203125" style="11" customWidth="1"/>
    <col min="5619" max="5619" width="0.5" style="11" customWidth="1"/>
    <col min="5620" max="5629" width="0" style="11" hidden="1" customWidth="1"/>
    <col min="5630" max="5630" width="12.33203125" style="11" customWidth="1"/>
    <col min="5631" max="5631" width="16.33203125" style="11" customWidth="1"/>
    <col min="5632" max="5632" width="12.1640625" style="11" customWidth="1"/>
    <col min="5633" max="5633" width="15" style="11" customWidth="1"/>
    <col min="5634" max="5634" width="11" style="11" customWidth="1"/>
    <col min="5635" max="5635" width="15" style="11" customWidth="1"/>
    <col min="5636" max="5636" width="16.33203125" style="11" customWidth="1"/>
    <col min="5637" max="5637" width="11" style="11" customWidth="1"/>
    <col min="5638" max="5638" width="15" style="11" customWidth="1"/>
    <col min="5639" max="5639" width="16.33203125" style="11" customWidth="1"/>
    <col min="5640" max="5651" width="10.5" style="11" customWidth="1"/>
    <col min="5652" max="5673" width="0" style="11" hidden="1" customWidth="1"/>
    <col min="5674" max="5864" width="10.5" style="11"/>
    <col min="5865" max="5865" width="8.33203125" style="11" customWidth="1"/>
    <col min="5866" max="5866" width="1.6640625" style="11" customWidth="1"/>
    <col min="5867" max="5867" width="4.1640625" style="11" customWidth="1"/>
    <col min="5868" max="5868" width="4.33203125" style="11" customWidth="1"/>
    <col min="5869" max="5869" width="11.5" style="11" customWidth="1"/>
    <col min="5870" max="5870" width="60.1640625" style="11" customWidth="1"/>
    <col min="5871" max="5871" width="7.5" style="11" customWidth="1"/>
    <col min="5872" max="5872" width="11.1640625" style="11" customWidth="1"/>
    <col min="5873" max="5873" width="12.6640625" style="11" customWidth="1"/>
    <col min="5874" max="5874" width="18.83203125" style="11" customWidth="1"/>
    <col min="5875" max="5875" width="0.5" style="11" customWidth="1"/>
    <col min="5876" max="5885" width="0" style="11" hidden="1" customWidth="1"/>
    <col min="5886" max="5886" width="12.33203125" style="11" customWidth="1"/>
    <col min="5887" max="5887" width="16.33203125" style="11" customWidth="1"/>
    <col min="5888" max="5888" width="12.1640625" style="11" customWidth="1"/>
    <col min="5889" max="5889" width="15" style="11" customWidth="1"/>
    <col min="5890" max="5890" width="11" style="11" customWidth="1"/>
    <col min="5891" max="5891" width="15" style="11" customWidth="1"/>
    <col min="5892" max="5892" width="16.33203125" style="11" customWidth="1"/>
    <col min="5893" max="5893" width="11" style="11" customWidth="1"/>
    <col min="5894" max="5894" width="15" style="11" customWidth="1"/>
    <col min="5895" max="5895" width="16.33203125" style="11" customWidth="1"/>
    <col min="5896" max="5907" width="10.5" style="11" customWidth="1"/>
    <col min="5908" max="5929" width="0" style="11" hidden="1" customWidth="1"/>
    <col min="5930" max="6120" width="10.5" style="11"/>
    <col min="6121" max="6121" width="8.33203125" style="11" customWidth="1"/>
    <col min="6122" max="6122" width="1.6640625" style="11" customWidth="1"/>
    <col min="6123" max="6123" width="4.1640625" style="11" customWidth="1"/>
    <col min="6124" max="6124" width="4.33203125" style="11" customWidth="1"/>
    <col min="6125" max="6125" width="11.5" style="11" customWidth="1"/>
    <col min="6126" max="6126" width="60.1640625" style="11" customWidth="1"/>
    <col min="6127" max="6127" width="7.5" style="11" customWidth="1"/>
    <col min="6128" max="6128" width="11.1640625" style="11" customWidth="1"/>
    <col min="6129" max="6129" width="12.6640625" style="11" customWidth="1"/>
    <col min="6130" max="6130" width="18.83203125" style="11" customWidth="1"/>
    <col min="6131" max="6131" width="0.5" style="11" customWidth="1"/>
    <col min="6132" max="6141" width="0" style="11" hidden="1" customWidth="1"/>
    <col min="6142" max="6142" width="12.33203125" style="11" customWidth="1"/>
    <col min="6143" max="6143" width="16.33203125" style="11" customWidth="1"/>
    <col min="6144" max="6144" width="12.1640625" style="11" customWidth="1"/>
    <col min="6145" max="6145" width="15" style="11" customWidth="1"/>
    <col min="6146" max="6146" width="11" style="11" customWidth="1"/>
    <col min="6147" max="6147" width="15" style="11" customWidth="1"/>
    <col min="6148" max="6148" width="16.33203125" style="11" customWidth="1"/>
    <col min="6149" max="6149" width="11" style="11" customWidth="1"/>
    <col min="6150" max="6150" width="15" style="11" customWidth="1"/>
    <col min="6151" max="6151" width="16.33203125" style="11" customWidth="1"/>
    <col min="6152" max="6163" width="10.5" style="11" customWidth="1"/>
    <col min="6164" max="6185" width="0" style="11" hidden="1" customWidth="1"/>
    <col min="6186" max="6376" width="10.5" style="11"/>
    <col min="6377" max="6377" width="8.33203125" style="11" customWidth="1"/>
    <col min="6378" max="6378" width="1.6640625" style="11" customWidth="1"/>
    <col min="6379" max="6379" width="4.1640625" style="11" customWidth="1"/>
    <col min="6380" max="6380" width="4.33203125" style="11" customWidth="1"/>
    <col min="6381" max="6381" width="11.5" style="11" customWidth="1"/>
    <col min="6382" max="6382" width="60.1640625" style="11" customWidth="1"/>
    <col min="6383" max="6383" width="7.5" style="11" customWidth="1"/>
    <col min="6384" max="6384" width="11.1640625" style="11" customWidth="1"/>
    <col min="6385" max="6385" width="12.6640625" style="11" customWidth="1"/>
    <col min="6386" max="6386" width="18.83203125" style="11" customWidth="1"/>
    <col min="6387" max="6387" width="0.5" style="11" customWidth="1"/>
    <col min="6388" max="6397" width="0" style="11" hidden="1" customWidth="1"/>
    <col min="6398" max="6398" width="12.33203125" style="11" customWidth="1"/>
    <col min="6399" max="6399" width="16.33203125" style="11" customWidth="1"/>
    <col min="6400" max="6400" width="12.1640625" style="11" customWidth="1"/>
    <col min="6401" max="6401" width="15" style="11" customWidth="1"/>
    <col min="6402" max="6402" width="11" style="11" customWidth="1"/>
    <col min="6403" max="6403" width="15" style="11" customWidth="1"/>
    <col min="6404" max="6404" width="16.33203125" style="11" customWidth="1"/>
    <col min="6405" max="6405" width="11" style="11" customWidth="1"/>
    <col min="6406" max="6406" width="15" style="11" customWidth="1"/>
    <col min="6407" max="6407" width="16.33203125" style="11" customWidth="1"/>
    <col min="6408" max="6419" width="10.5" style="11" customWidth="1"/>
    <col min="6420" max="6441" width="0" style="11" hidden="1" customWidth="1"/>
    <col min="6442" max="6632" width="10.5" style="11"/>
    <col min="6633" max="6633" width="8.33203125" style="11" customWidth="1"/>
    <col min="6634" max="6634" width="1.6640625" style="11" customWidth="1"/>
    <col min="6635" max="6635" width="4.1640625" style="11" customWidth="1"/>
    <col min="6636" max="6636" width="4.33203125" style="11" customWidth="1"/>
    <col min="6637" max="6637" width="11.5" style="11" customWidth="1"/>
    <col min="6638" max="6638" width="60.1640625" style="11" customWidth="1"/>
    <col min="6639" max="6639" width="7.5" style="11" customWidth="1"/>
    <col min="6640" max="6640" width="11.1640625" style="11" customWidth="1"/>
    <col min="6641" max="6641" width="12.6640625" style="11" customWidth="1"/>
    <col min="6642" max="6642" width="18.83203125" style="11" customWidth="1"/>
    <col min="6643" max="6643" width="0.5" style="11" customWidth="1"/>
    <col min="6644" max="6653" width="0" style="11" hidden="1" customWidth="1"/>
    <col min="6654" max="6654" width="12.33203125" style="11" customWidth="1"/>
    <col min="6655" max="6655" width="16.33203125" style="11" customWidth="1"/>
    <col min="6656" max="6656" width="12.1640625" style="11" customWidth="1"/>
    <col min="6657" max="6657" width="15" style="11" customWidth="1"/>
    <col min="6658" max="6658" width="11" style="11" customWidth="1"/>
    <col min="6659" max="6659" width="15" style="11" customWidth="1"/>
    <col min="6660" max="6660" width="16.33203125" style="11" customWidth="1"/>
    <col min="6661" max="6661" width="11" style="11" customWidth="1"/>
    <col min="6662" max="6662" width="15" style="11" customWidth="1"/>
    <col min="6663" max="6663" width="16.33203125" style="11" customWidth="1"/>
    <col min="6664" max="6675" width="10.5" style="11" customWidth="1"/>
    <col min="6676" max="6697" width="0" style="11" hidden="1" customWidth="1"/>
    <col min="6698" max="6888" width="10.5" style="11"/>
    <col min="6889" max="6889" width="8.33203125" style="11" customWidth="1"/>
    <col min="6890" max="6890" width="1.6640625" style="11" customWidth="1"/>
    <col min="6891" max="6891" width="4.1640625" style="11" customWidth="1"/>
    <col min="6892" max="6892" width="4.33203125" style="11" customWidth="1"/>
    <col min="6893" max="6893" width="11.5" style="11" customWidth="1"/>
    <col min="6894" max="6894" width="60.1640625" style="11" customWidth="1"/>
    <col min="6895" max="6895" width="7.5" style="11" customWidth="1"/>
    <col min="6896" max="6896" width="11.1640625" style="11" customWidth="1"/>
    <col min="6897" max="6897" width="12.6640625" style="11" customWidth="1"/>
    <col min="6898" max="6898" width="18.83203125" style="11" customWidth="1"/>
    <col min="6899" max="6899" width="0.5" style="11" customWidth="1"/>
    <col min="6900" max="6909" width="0" style="11" hidden="1" customWidth="1"/>
    <col min="6910" max="6910" width="12.33203125" style="11" customWidth="1"/>
    <col min="6911" max="6911" width="16.33203125" style="11" customWidth="1"/>
    <col min="6912" max="6912" width="12.1640625" style="11" customWidth="1"/>
    <col min="6913" max="6913" width="15" style="11" customWidth="1"/>
    <col min="6914" max="6914" width="11" style="11" customWidth="1"/>
    <col min="6915" max="6915" width="15" style="11" customWidth="1"/>
    <col min="6916" max="6916" width="16.33203125" style="11" customWidth="1"/>
    <col min="6917" max="6917" width="11" style="11" customWidth="1"/>
    <col min="6918" max="6918" width="15" style="11" customWidth="1"/>
    <col min="6919" max="6919" width="16.33203125" style="11" customWidth="1"/>
    <col min="6920" max="6931" width="10.5" style="11" customWidth="1"/>
    <col min="6932" max="6953" width="0" style="11" hidden="1" customWidth="1"/>
    <col min="6954" max="7144" width="10.5" style="11"/>
    <col min="7145" max="7145" width="8.33203125" style="11" customWidth="1"/>
    <col min="7146" max="7146" width="1.6640625" style="11" customWidth="1"/>
    <col min="7147" max="7147" width="4.1640625" style="11" customWidth="1"/>
    <col min="7148" max="7148" width="4.33203125" style="11" customWidth="1"/>
    <col min="7149" max="7149" width="11.5" style="11" customWidth="1"/>
    <col min="7150" max="7150" width="60.1640625" style="11" customWidth="1"/>
    <col min="7151" max="7151" width="7.5" style="11" customWidth="1"/>
    <col min="7152" max="7152" width="11.1640625" style="11" customWidth="1"/>
    <col min="7153" max="7153" width="12.6640625" style="11" customWidth="1"/>
    <col min="7154" max="7154" width="18.83203125" style="11" customWidth="1"/>
    <col min="7155" max="7155" width="0.5" style="11" customWidth="1"/>
    <col min="7156" max="7165" width="0" style="11" hidden="1" customWidth="1"/>
    <col min="7166" max="7166" width="12.33203125" style="11" customWidth="1"/>
    <col min="7167" max="7167" width="16.33203125" style="11" customWidth="1"/>
    <col min="7168" max="7168" width="12.1640625" style="11" customWidth="1"/>
    <col min="7169" max="7169" width="15" style="11" customWidth="1"/>
    <col min="7170" max="7170" width="11" style="11" customWidth="1"/>
    <col min="7171" max="7171" width="15" style="11" customWidth="1"/>
    <col min="7172" max="7172" width="16.33203125" style="11" customWidth="1"/>
    <col min="7173" max="7173" width="11" style="11" customWidth="1"/>
    <col min="7174" max="7174" width="15" style="11" customWidth="1"/>
    <col min="7175" max="7175" width="16.33203125" style="11" customWidth="1"/>
    <col min="7176" max="7187" width="10.5" style="11" customWidth="1"/>
    <col min="7188" max="7209" width="0" style="11" hidden="1" customWidth="1"/>
    <col min="7210" max="7400" width="10.5" style="11"/>
    <col min="7401" max="7401" width="8.33203125" style="11" customWidth="1"/>
    <col min="7402" max="7402" width="1.6640625" style="11" customWidth="1"/>
    <col min="7403" max="7403" width="4.1640625" style="11" customWidth="1"/>
    <col min="7404" max="7404" width="4.33203125" style="11" customWidth="1"/>
    <col min="7405" max="7405" width="11.5" style="11" customWidth="1"/>
    <col min="7406" max="7406" width="60.1640625" style="11" customWidth="1"/>
    <col min="7407" max="7407" width="7.5" style="11" customWidth="1"/>
    <col min="7408" max="7408" width="11.1640625" style="11" customWidth="1"/>
    <col min="7409" max="7409" width="12.6640625" style="11" customWidth="1"/>
    <col min="7410" max="7410" width="18.83203125" style="11" customWidth="1"/>
    <col min="7411" max="7411" width="0.5" style="11" customWidth="1"/>
    <col min="7412" max="7421" width="0" style="11" hidden="1" customWidth="1"/>
    <col min="7422" max="7422" width="12.33203125" style="11" customWidth="1"/>
    <col min="7423" max="7423" width="16.33203125" style="11" customWidth="1"/>
    <col min="7424" max="7424" width="12.1640625" style="11" customWidth="1"/>
    <col min="7425" max="7425" width="15" style="11" customWidth="1"/>
    <col min="7426" max="7426" width="11" style="11" customWidth="1"/>
    <col min="7427" max="7427" width="15" style="11" customWidth="1"/>
    <col min="7428" max="7428" width="16.33203125" style="11" customWidth="1"/>
    <col min="7429" max="7429" width="11" style="11" customWidth="1"/>
    <col min="7430" max="7430" width="15" style="11" customWidth="1"/>
    <col min="7431" max="7431" width="16.33203125" style="11" customWidth="1"/>
    <col min="7432" max="7443" width="10.5" style="11" customWidth="1"/>
    <col min="7444" max="7465" width="0" style="11" hidden="1" customWidth="1"/>
    <col min="7466" max="7656" width="10.5" style="11"/>
    <col min="7657" max="7657" width="8.33203125" style="11" customWidth="1"/>
    <col min="7658" max="7658" width="1.6640625" style="11" customWidth="1"/>
    <col min="7659" max="7659" width="4.1640625" style="11" customWidth="1"/>
    <col min="7660" max="7660" width="4.33203125" style="11" customWidth="1"/>
    <col min="7661" max="7661" width="11.5" style="11" customWidth="1"/>
    <col min="7662" max="7662" width="60.1640625" style="11" customWidth="1"/>
    <col min="7663" max="7663" width="7.5" style="11" customWidth="1"/>
    <col min="7664" max="7664" width="11.1640625" style="11" customWidth="1"/>
    <col min="7665" max="7665" width="12.6640625" style="11" customWidth="1"/>
    <col min="7666" max="7666" width="18.83203125" style="11" customWidth="1"/>
    <col min="7667" max="7667" width="0.5" style="11" customWidth="1"/>
    <col min="7668" max="7677" width="0" style="11" hidden="1" customWidth="1"/>
    <col min="7678" max="7678" width="12.33203125" style="11" customWidth="1"/>
    <col min="7679" max="7679" width="16.33203125" style="11" customWidth="1"/>
    <col min="7680" max="7680" width="12.1640625" style="11" customWidth="1"/>
    <col min="7681" max="7681" width="15" style="11" customWidth="1"/>
    <col min="7682" max="7682" width="11" style="11" customWidth="1"/>
    <col min="7683" max="7683" width="15" style="11" customWidth="1"/>
    <col min="7684" max="7684" width="16.33203125" style="11" customWidth="1"/>
    <col min="7685" max="7685" width="11" style="11" customWidth="1"/>
    <col min="7686" max="7686" width="15" style="11" customWidth="1"/>
    <col min="7687" max="7687" width="16.33203125" style="11" customWidth="1"/>
    <col min="7688" max="7699" width="10.5" style="11" customWidth="1"/>
    <col min="7700" max="7721" width="0" style="11" hidden="1" customWidth="1"/>
    <col min="7722" max="7912" width="10.5" style="11"/>
    <col min="7913" max="7913" width="8.33203125" style="11" customWidth="1"/>
    <col min="7914" max="7914" width="1.6640625" style="11" customWidth="1"/>
    <col min="7915" max="7915" width="4.1640625" style="11" customWidth="1"/>
    <col min="7916" max="7916" width="4.33203125" style="11" customWidth="1"/>
    <col min="7917" max="7917" width="11.5" style="11" customWidth="1"/>
    <col min="7918" max="7918" width="60.1640625" style="11" customWidth="1"/>
    <col min="7919" max="7919" width="7.5" style="11" customWidth="1"/>
    <col min="7920" max="7920" width="11.1640625" style="11" customWidth="1"/>
    <col min="7921" max="7921" width="12.6640625" style="11" customWidth="1"/>
    <col min="7922" max="7922" width="18.83203125" style="11" customWidth="1"/>
    <col min="7923" max="7923" width="0.5" style="11" customWidth="1"/>
    <col min="7924" max="7933" width="0" style="11" hidden="1" customWidth="1"/>
    <col min="7934" max="7934" width="12.33203125" style="11" customWidth="1"/>
    <col min="7935" max="7935" width="16.33203125" style="11" customWidth="1"/>
    <col min="7936" max="7936" width="12.1640625" style="11" customWidth="1"/>
    <col min="7937" max="7937" width="15" style="11" customWidth="1"/>
    <col min="7938" max="7938" width="11" style="11" customWidth="1"/>
    <col min="7939" max="7939" width="15" style="11" customWidth="1"/>
    <col min="7940" max="7940" width="16.33203125" style="11" customWidth="1"/>
    <col min="7941" max="7941" width="11" style="11" customWidth="1"/>
    <col min="7942" max="7942" width="15" style="11" customWidth="1"/>
    <col min="7943" max="7943" width="16.33203125" style="11" customWidth="1"/>
    <col min="7944" max="7955" width="10.5" style="11" customWidth="1"/>
    <col min="7956" max="7977" width="0" style="11" hidden="1" customWidth="1"/>
    <col min="7978" max="8168" width="10.5" style="11"/>
    <col min="8169" max="8169" width="8.33203125" style="11" customWidth="1"/>
    <col min="8170" max="8170" width="1.6640625" style="11" customWidth="1"/>
    <col min="8171" max="8171" width="4.1640625" style="11" customWidth="1"/>
    <col min="8172" max="8172" width="4.33203125" style="11" customWidth="1"/>
    <col min="8173" max="8173" width="11.5" style="11" customWidth="1"/>
    <col min="8174" max="8174" width="60.1640625" style="11" customWidth="1"/>
    <col min="8175" max="8175" width="7.5" style="11" customWidth="1"/>
    <col min="8176" max="8176" width="11.1640625" style="11" customWidth="1"/>
    <col min="8177" max="8177" width="12.6640625" style="11" customWidth="1"/>
    <col min="8178" max="8178" width="18.83203125" style="11" customWidth="1"/>
    <col min="8179" max="8179" width="0.5" style="11" customWidth="1"/>
    <col min="8180" max="8189" width="0" style="11" hidden="1" customWidth="1"/>
    <col min="8190" max="8190" width="12.33203125" style="11" customWidth="1"/>
    <col min="8191" max="8191" width="16.33203125" style="11" customWidth="1"/>
    <col min="8192" max="8192" width="12.1640625" style="11" customWidth="1"/>
    <col min="8193" max="8193" width="15" style="11" customWidth="1"/>
    <col min="8194" max="8194" width="11" style="11" customWidth="1"/>
    <col min="8195" max="8195" width="15" style="11" customWidth="1"/>
    <col min="8196" max="8196" width="16.33203125" style="11" customWidth="1"/>
    <col min="8197" max="8197" width="11" style="11" customWidth="1"/>
    <col min="8198" max="8198" width="15" style="11" customWidth="1"/>
    <col min="8199" max="8199" width="16.33203125" style="11" customWidth="1"/>
    <col min="8200" max="8211" width="10.5" style="11" customWidth="1"/>
    <col min="8212" max="8233" width="0" style="11" hidden="1" customWidth="1"/>
    <col min="8234" max="8424" width="10.5" style="11"/>
    <col min="8425" max="8425" width="8.33203125" style="11" customWidth="1"/>
    <col min="8426" max="8426" width="1.6640625" style="11" customWidth="1"/>
    <col min="8427" max="8427" width="4.1640625" style="11" customWidth="1"/>
    <col min="8428" max="8428" width="4.33203125" style="11" customWidth="1"/>
    <col min="8429" max="8429" width="11.5" style="11" customWidth="1"/>
    <col min="8430" max="8430" width="60.1640625" style="11" customWidth="1"/>
    <col min="8431" max="8431" width="7.5" style="11" customWidth="1"/>
    <col min="8432" max="8432" width="11.1640625" style="11" customWidth="1"/>
    <col min="8433" max="8433" width="12.6640625" style="11" customWidth="1"/>
    <col min="8434" max="8434" width="18.83203125" style="11" customWidth="1"/>
    <col min="8435" max="8435" width="0.5" style="11" customWidth="1"/>
    <col min="8436" max="8445" width="0" style="11" hidden="1" customWidth="1"/>
    <col min="8446" max="8446" width="12.33203125" style="11" customWidth="1"/>
    <col min="8447" max="8447" width="16.33203125" style="11" customWidth="1"/>
    <col min="8448" max="8448" width="12.1640625" style="11" customWidth="1"/>
    <col min="8449" max="8449" width="15" style="11" customWidth="1"/>
    <col min="8450" max="8450" width="11" style="11" customWidth="1"/>
    <col min="8451" max="8451" width="15" style="11" customWidth="1"/>
    <col min="8452" max="8452" width="16.33203125" style="11" customWidth="1"/>
    <col min="8453" max="8453" width="11" style="11" customWidth="1"/>
    <col min="8454" max="8454" width="15" style="11" customWidth="1"/>
    <col min="8455" max="8455" width="16.33203125" style="11" customWidth="1"/>
    <col min="8456" max="8467" width="10.5" style="11" customWidth="1"/>
    <col min="8468" max="8489" width="0" style="11" hidden="1" customWidth="1"/>
    <col min="8490" max="8680" width="10.5" style="11"/>
    <col min="8681" max="8681" width="8.33203125" style="11" customWidth="1"/>
    <col min="8682" max="8682" width="1.6640625" style="11" customWidth="1"/>
    <col min="8683" max="8683" width="4.1640625" style="11" customWidth="1"/>
    <col min="8684" max="8684" width="4.33203125" style="11" customWidth="1"/>
    <col min="8685" max="8685" width="11.5" style="11" customWidth="1"/>
    <col min="8686" max="8686" width="60.1640625" style="11" customWidth="1"/>
    <col min="8687" max="8687" width="7.5" style="11" customWidth="1"/>
    <col min="8688" max="8688" width="11.1640625" style="11" customWidth="1"/>
    <col min="8689" max="8689" width="12.6640625" style="11" customWidth="1"/>
    <col min="8690" max="8690" width="18.83203125" style="11" customWidth="1"/>
    <col min="8691" max="8691" width="0.5" style="11" customWidth="1"/>
    <col min="8692" max="8701" width="0" style="11" hidden="1" customWidth="1"/>
    <col min="8702" max="8702" width="12.33203125" style="11" customWidth="1"/>
    <col min="8703" max="8703" width="16.33203125" style="11" customWidth="1"/>
    <col min="8704" max="8704" width="12.1640625" style="11" customWidth="1"/>
    <col min="8705" max="8705" width="15" style="11" customWidth="1"/>
    <col min="8706" max="8706" width="11" style="11" customWidth="1"/>
    <col min="8707" max="8707" width="15" style="11" customWidth="1"/>
    <col min="8708" max="8708" width="16.33203125" style="11" customWidth="1"/>
    <col min="8709" max="8709" width="11" style="11" customWidth="1"/>
    <col min="8710" max="8710" width="15" style="11" customWidth="1"/>
    <col min="8711" max="8711" width="16.33203125" style="11" customWidth="1"/>
    <col min="8712" max="8723" width="10.5" style="11" customWidth="1"/>
    <col min="8724" max="8745" width="0" style="11" hidden="1" customWidth="1"/>
    <col min="8746" max="8936" width="10.5" style="11"/>
    <col min="8937" max="8937" width="8.33203125" style="11" customWidth="1"/>
    <col min="8938" max="8938" width="1.6640625" style="11" customWidth="1"/>
    <col min="8939" max="8939" width="4.1640625" style="11" customWidth="1"/>
    <col min="8940" max="8940" width="4.33203125" style="11" customWidth="1"/>
    <col min="8941" max="8941" width="11.5" style="11" customWidth="1"/>
    <col min="8942" max="8942" width="60.1640625" style="11" customWidth="1"/>
    <col min="8943" max="8943" width="7.5" style="11" customWidth="1"/>
    <col min="8944" max="8944" width="11.1640625" style="11" customWidth="1"/>
    <col min="8945" max="8945" width="12.6640625" style="11" customWidth="1"/>
    <col min="8946" max="8946" width="18.83203125" style="11" customWidth="1"/>
    <col min="8947" max="8947" width="0.5" style="11" customWidth="1"/>
    <col min="8948" max="8957" width="0" style="11" hidden="1" customWidth="1"/>
    <col min="8958" max="8958" width="12.33203125" style="11" customWidth="1"/>
    <col min="8959" max="8959" width="16.33203125" style="11" customWidth="1"/>
    <col min="8960" max="8960" width="12.1640625" style="11" customWidth="1"/>
    <col min="8961" max="8961" width="15" style="11" customWidth="1"/>
    <col min="8962" max="8962" width="11" style="11" customWidth="1"/>
    <col min="8963" max="8963" width="15" style="11" customWidth="1"/>
    <col min="8964" max="8964" width="16.33203125" style="11" customWidth="1"/>
    <col min="8965" max="8965" width="11" style="11" customWidth="1"/>
    <col min="8966" max="8966" width="15" style="11" customWidth="1"/>
    <col min="8967" max="8967" width="16.33203125" style="11" customWidth="1"/>
    <col min="8968" max="8979" width="10.5" style="11" customWidth="1"/>
    <col min="8980" max="9001" width="0" style="11" hidden="1" customWidth="1"/>
    <col min="9002" max="9192" width="10.5" style="11"/>
    <col min="9193" max="9193" width="8.33203125" style="11" customWidth="1"/>
    <col min="9194" max="9194" width="1.6640625" style="11" customWidth="1"/>
    <col min="9195" max="9195" width="4.1640625" style="11" customWidth="1"/>
    <col min="9196" max="9196" width="4.33203125" style="11" customWidth="1"/>
    <col min="9197" max="9197" width="11.5" style="11" customWidth="1"/>
    <col min="9198" max="9198" width="60.1640625" style="11" customWidth="1"/>
    <col min="9199" max="9199" width="7.5" style="11" customWidth="1"/>
    <col min="9200" max="9200" width="11.1640625" style="11" customWidth="1"/>
    <col min="9201" max="9201" width="12.6640625" style="11" customWidth="1"/>
    <col min="9202" max="9202" width="18.83203125" style="11" customWidth="1"/>
    <col min="9203" max="9203" width="0.5" style="11" customWidth="1"/>
    <col min="9204" max="9213" width="0" style="11" hidden="1" customWidth="1"/>
    <col min="9214" max="9214" width="12.33203125" style="11" customWidth="1"/>
    <col min="9215" max="9215" width="16.33203125" style="11" customWidth="1"/>
    <col min="9216" max="9216" width="12.1640625" style="11" customWidth="1"/>
    <col min="9217" max="9217" width="15" style="11" customWidth="1"/>
    <col min="9218" max="9218" width="11" style="11" customWidth="1"/>
    <col min="9219" max="9219" width="15" style="11" customWidth="1"/>
    <col min="9220" max="9220" width="16.33203125" style="11" customWidth="1"/>
    <col min="9221" max="9221" width="11" style="11" customWidth="1"/>
    <col min="9222" max="9222" width="15" style="11" customWidth="1"/>
    <col min="9223" max="9223" width="16.33203125" style="11" customWidth="1"/>
    <col min="9224" max="9235" width="10.5" style="11" customWidth="1"/>
    <col min="9236" max="9257" width="0" style="11" hidden="1" customWidth="1"/>
    <col min="9258" max="9448" width="10.5" style="11"/>
    <col min="9449" max="9449" width="8.33203125" style="11" customWidth="1"/>
    <col min="9450" max="9450" width="1.6640625" style="11" customWidth="1"/>
    <col min="9451" max="9451" width="4.1640625" style="11" customWidth="1"/>
    <col min="9452" max="9452" width="4.33203125" style="11" customWidth="1"/>
    <col min="9453" max="9453" width="11.5" style="11" customWidth="1"/>
    <col min="9454" max="9454" width="60.1640625" style="11" customWidth="1"/>
    <col min="9455" max="9455" width="7.5" style="11" customWidth="1"/>
    <col min="9456" max="9456" width="11.1640625" style="11" customWidth="1"/>
    <col min="9457" max="9457" width="12.6640625" style="11" customWidth="1"/>
    <col min="9458" max="9458" width="18.83203125" style="11" customWidth="1"/>
    <col min="9459" max="9459" width="0.5" style="11" customWidth="1"/>
    <col min="9460" max="9469" width="0" style="11" hidden="1" customWidth="1"/>
    <col min="9470" max="9470" width="12.33203125" style="11" customWidth="1"/>
    <col min="9471" max="9471" width="16.33203125" style="11" customWidth="1"/>
    <col min="9472" max="9472" width="12.1640625" style="11" customWidth="1"/>
    <col min="9473" max="9473" width="15" style="11" customWidth="1"/>
    <col min="9474" max="9474" width="11" style="11" customWidth="1"/>
    <col min="9475" max="9475" width="15" style="11" customWidth="1"/>
    <col min="9476" max="9476" width="16.33203125" style="11" customWidth="1"/>
    <col min="9477" max="9477" width="11" style="11" customWidth="1"/>
    <col min="9478" max="9478" width="15" style="11" customWidth="1"/>
    <col min="9479" max="9479" width="16.33203125" style="11" customWidth="1"/>
    <col min="9480" max="9491" width="10.5" style="11" customWidth="1"/>
    <col min="9492" max="9513" width="0" style="11" hidden="1" customWidth="1"/>
    <col min="9514" max="9704" width="10.5" style="11"/>
    <col min="9705" max="9705" width="8.33203125" style="11" customWidth="1"/>
    <col min="9706" max="9706" width="1.6640625" style="11" customWidth="1"/>
    <col min="9707" max="9707" width="4.1640625" style="11" customWidth="1"/>
    <col min="9708" max="9708" width="4.33203125" style="11" customWidth="1"/>
    <col min="9709" max="9709" width="11.5" style="11" customWidth="1"/>
    <col min="9710" max="9710" width="60.1640625" style="11" customWidth="1"/>
    <col min="9711" max="9711" width="7.5" style="11" customWidth="1"/>
    <col min="9712" max="9712" width="11.1640625" style="11" customWidth="1"/>
    <col min="9713" max="9713" width="12.6640625" style="11" customWidth="1"/>
    <col min="9714" max="9714" width="18.83203125" style="11" customWidth="1"/>
    <col min="9715" max="9715" width="0.5" style="11" customWidth="1"/>
    <col min="9716" max="9725" width="0" style="11" hidden="1" customWidth="1"/>
    <col min="9726" max="9726" width="12.33203125" style="11" customWidth="1"/>
    <col min="9727" max="9727" width="16.33203125" style="11" customWidth="1"/>
    <col min="9728" max="9728" width="12.1640625" style="11" customWidth="1"/>
    <col min="9729" max="9729" width="15" style="11" customWidth="1"/>
    <col min="9730" max="9730" width="11" style="11" customWidth="1"/>
    <col min="9731" max="9731" width="15" style="11" customWidth="1"/>
    <col min="9732" max="9732" width="16.33203125" style="11" customWidth="1"/>
    <col min="9733" max="9733" width="11" style="11" customWidth="1"/>
    <col min="9734" max="9734" width="15" style="11" customWidth="1"/>
    <col min="9735" max="9735" width="16.33203125" style="11" customWidth="1"/>
    <col min="9736" max="9747" width="10.5" style="11" customWidth="1"/>
    <col min="9748" max="9769" width="0" style="11" hidden="1" customWidth="1"/>
    <col min="9770" max="9960" width="10.5" style="11"/>
    <col min="9961" max="9961" width="8.33203125" style="11" customWidth="1"/>
    <col min="9962" max="9962" width="1.6640625" style="11" customWidth="1"/>
    <col min="9963" max="9963" width="4.1640625" style="11" customWidth="1"/>
    <col min="9964" max="9964" width="4.33203125" style="11" customWidth="1"/>
    <col min="9965" max="9965" width="11.5" style="11" customWidth="1"/>
    <col min="9966" max="9966" width="60.1640625" style="11" customWidth="1"/>
    <col min="9967" max="9967" width="7.5" style="11" customWidth="1"/>
    <col min="9968" max="9968" width="11.1640625" style="11" customWidth="1"/>
    <col min="9969" max="9969" width="12.6640625" style="11" customWidth="1"/>
    <col min="9970" max="9970" width="18.83203125" style="11" customWidth="1"/>
    <col min="9971" max="9971" width="0.5" style="11" customWidth="1"/>
    <col min="9972" max="9981" width="0" style="11" hidden="1" customWidth="1"/>
    <col min="9982" max="9982" width="12.33203125" style="11" customWidth="1"/>
    <col min="9983" max="9983" width="16.33203125" style="11" customWidth="1"/>
    <col min="9984" max="9984" width="12.1640625" style="11" customWidth="1"/>
    <col min="9985" max="9985" width="15" style="11" customWidth="1"/>
    <col min="9986" max="9986" width="11" style="11" customWidth="1"/>
    <col min="9987" max="9987" width="15" style="11" customWidth="1"/>
    <col min="9988" max="9988" width="16.33203125" style="11" customWidth="1"/>
    <col min="9989" max="9989" width="11" style="11" customWidth="1"/>
    <col min="9990" max="9990" width="15" style="11" customWidth="1"/>
    <col min="9991" max="9991" width="16.33203125" style="11" customWidth="1"/>
    <col min="9992" max="10003" width="10.5" style="11" customWidth="1"/>
    <col min="10004" max="10025" width="0" style="11" hidden="1" customWidth="1"/>
    <col min="10026" max="10216" width="10.5" style="11"/>
    <col min="10217" max="10217" width="8.33203125" style="11" customWidth="1"/>
    <col min="10218" max="10218" width="1.6640625" style="11" customWidth="1"/>
    <col min="10219" max="10219" width="4.1640625" style="11" customWidth="1"/>
    <col min="10220" max="10220" width="4.33203125" style="11" customWidth="1"/>
    <col min="10221" max="10221" width="11.5" style="11" customWidth="1"/>
    <col min="10222" max="10222" width="60.1640625" style="11" customWidth="1"/>
    <col min="10223" max="10223" width="7.5" style="11" customWidth="1"/>
    <col min="10224" max="10224" width="11.1640625" style="11" customWidth="1"/>
    <col min="10225" max="10225" width="12.6640625" style="11" customWidth="1"/>
    <col min="10226" max="10226" width="18.83203125" style="11" customWidth="1"/>
    <col min="10227" max="10227" width="0.5" style="11" customWidth="1"/>
    <col min="10228" max="10237" width="0" style="11" hidden="1" customWidth="1"/>
    <col min="10238" max="10238" width="12.33203125" style="11" customWidth="1"/>
    <col min="10239" max="10239" width="16.33203125" style="11" customWidth="1"/>
    <col min="10240" max="10240" width="12.1640625" style="11" customWidth="1"/>
    <col min="10241" max="10241" width="15" style="11" customWidth="1"/>
    <col min="10242" max="10242" width="11" style="11" customWidth="1"/>
    <col min="10243" max="10243" width="15" style="11" customWidth="1"/>
    <col min="10244" max="10244" width="16.33203125" style="11" customWidth="1"/>
    <col min="10245" max="10245" width="11" style="11" customWidth="1"/>
    <col min="10246" max="10246" width="15" style="11" customWidth="1"/>
    <col min="10247" max="10247" width="16.33203125" style="11" customWidth="1"/>
    <col min="10248" max="10259" width="10.5" style="11" customWidth="1"/>
    <col min="10260" max="10281" width="0" style="11" hidden="1" customWidth="1"/>
    <col min="10282" max="10472" width="10.5" style="11"/>
    <col min="10473" max="10473" width="8.33203125" style="11" customWidth="1"/>
    <col min="10474" max="10474" width="1.6640625" style="11" customWidth="1"/>
    <col min="10475" max="10475" width="4.1640625" style="11" customWidth="1"/>
    <col min="10476" max="10476" width="4.33203125" style="11" customWidth="1"/>
    <col min="10477" max="10477" width="11.5" style="11" customWidth="1"/>
    <col min="10478" max="10478" width="60.1640625" style="11" customWidth="1"/>
    <col min="10479" max="10479" width="7.5" style="11" customWidth="1"/>
    <col min="10480" max="10480" width="11.1640625" style="11" customWidth="1"/>
    <col min="10481" max="10481" width="12.6640625" style="11" customWidth="1"/>
    <col min="10482" max="10482" width="18.83203125" style="11" customWidth="1"/>
    <col min="10483" max="10483" width="0.5" style="11" customWidth="1"/>
    <col min="10484" max="10493" width="0" style="11" hidden="1" customWidth="1"/>
    <col min="10494" max="10494" width="12.33203125" style="11" customWidth="1"/>
    <col min="10495" max="10495" width="16.33203125" style="11" customWidth="1"/>
    <col min="10496" max="10496" width="12.1640625" style="11" customWidth="1"/>
    <col min="10497" max="10497" width="15" style="11" customWidth="1"/>
    <col min="10498" max="10498" width="11" style="11" customWidth="1"/>
    <col min="10499" max="10499" width="15" style="11" customWidth="1"/>
    <col min="10500" max="10500" width="16.33203125" style="11" customWidth="1"/>
    <col min="10501" max="10501" width="11" style="11" customWidth="1"/>
    <col min="10502" max="10502" width="15" style="11" customWidth="1"/>
    <col min="10503" max="10503" width="16.33203125" style="11" customWidth="1"/>
    <col min="10504" max="10515" width="10.5" style="11" customWidth="1"/>
    <col min="10516" max="10537" width="0" style="11" hidden="1" customWidth="1"/>
    <col min="10538" max="10728" width="10.5" style="11"/>
    <col min="10729" max="10729" width="8.33203125" style="11" customWidth="1"/>
    <col min="10730" max="10730" width="1.6640625" style="11" customWidth="1"/>
    <col min="10731" max="10731" width="4.1640625" style="11" customWidth="1"/>
    <col min="10732" max="10732" width="4.33203125" style="11" customWidth="1"/>
    <col min="10733" max="10733" width="11.5" style="11" customWidth="1"/>
    <col min="10734" max="10734" width="60.1640625" style="11" customWidth="1"/>
    <col min="10735" max="10735" width="7.5" style="11" customWidth="1"/>
    <col min="10736" max="10736" width="11.1640625" style="11" customWidth="1"/>
    <col min="10737" max="10737" width="12.6640625" style="11" customWidth="1"/>
    <col min="10738" max="10738" width="18.83203125" style="11" customWidth="1"/>
    <col min="10739" max="10739" width="0.5" style="11" customWidth="1"/>
    <col min="10740" max="10749" width="0" style="11" hidden="1" customWidth="1"/>
    <col min="10750" max="10750" width="12.33203125" style="11" customWidth="1"/>
    <col min="10751" max="10751" width="16.33203125" style="11" customWidth="1"/>
    <col min="10752" max="10752" width="12.1640625" style="11" customWidth="1"/>
    <col min="10753" max="10753" width="15" style="11" customWidth="1"/>
    <col min="10754" max="10754" width="11" style="11" customWidth="1"/>
    <col min="10755" max="10755" width="15" style="11" customWidth="1"/>
    <col min="10756" max="10756" width="16.33203125" style="11" customWidth="1"/>
    <col min="10757" max="10757" width="11" style="11" customWidth="1"/>
    <col min="10758" max="10758" width="15" style="11" customWidth="1"/>
    <col min="10759" max="10759" width="16.33203125" style="11" customWidth="1"/>
    <col min="10760" max="10771" width="10.5" style="11" customWidth="1"/>
    <col min="10772" max="10793" width="0" style="11" hidden="1" customWidth="1"/>
    <col min="10794" max="10984" width="10.5" style="11"/>
    <col min="10985" max="10985" width="8.33203125" style="11" customWidth="1"/>
    <col min="10986" max="10986" width="1.6640625" style="11" customWidth="1"/>
    <col min="10987" max="10987" width="4.1640625" style="11" customWidth="1"/>
    <col min="10988" max="10988" width="4.33203125" style="11" customWidth="1"/>
    <col min="10989" max="10989" width="11.5" style="11" customWidth="1"/>
    <col min="10990" max="10990" width="60.1640625" style="11" customWidth="1"/>
    <col min="10991" max="10991" width="7.5" style="11" customWidth="1"/>
    <col min="10992" max="10992" width="11.1640625" style="11" customWidth="1"/>
    <col min="10993" max="10993" width="12.6640625" style="11" customWidth="1"/>
    <col min="10994" max="10994" width="18.83203125" style="11" customWidth="1"/>
    <col min="10995" max="10995" width="0.5" style="11" customWidth="1"/>
    <col min="10996" max="11005" width="0" style="11" hidden="1" customWidth="1"/>
    <col min="11006" max="11006" width="12.33203125" style="11" customWidth="1"/>
    <col min="11007" max="11007" width="16.33203125" style="11" customWidth="1"/>
    <col min="11008" max="11008" width="12.1640625" style="11" customWidth="1"/>
    <col min="11009" max="11009" width="15" style="11" customWidth="1"/>
    <col min="11010" max="11010" width="11" style="11" customWidth="1"/>
    <col min="11011" max="11011" width="15" style="11" customWidth="1"/>
    <col min="11012" max="11012" width="16.33203125" style="11" customWidth="1"/>
    <col min="11013" max="11013" width="11" style="11" customWidth="1"/>
    <col min="11014" max="11014" width="15" style="11" customWidth="1"/>
    <col min="11015" max="11015" width="16.33203125" style="11" customWidth="1"/>
    <col min="11016" max="11027" width="10.5" style="11" customWidth="1"/>
    <col min="11028" max="11049" width="0" style="11" hidden="1" customWidth="1"/>
    <col min="11050" max="11240" width="10.5" style="11"/>
    <col min="11241" max="11241" width="8.33203125" style="11" customWidth="1"/>
    <col min="11242" max="11242" width="1.6640625" style="11" customWidth="1"/>
    <col min="11243" max="11243" width="4.1640625" style="11" customWidth="1"/>
    <col min="11244" max="11244" width="4.33203125" style="11" customWidth="1"/>
    <col min="11245" max="11245" width="11.5" style="11" customWidth="1"/>
    <col min="11246" max="11246" width="60.1640625" style="11" customWidth="1"/>
    <col min="11247" max="11247" width="7.5" style="11" customWidth="1"/>
    <col min="11248" max="11248" width="11.1640625" style="11" customWidth="1"/>
    <col min="11249" max="11249" width="12.6640625" style="11" customWidth="1"/>
    <col min="11250" max="11250" width="18.83203125" style="11" customWidth="1"/>
    <col min="11251" max="11251" width="0.5" style="11" customWidth="1"/>
    <col min="11252" max="11261" width="0" style="11" hidden="1" customWidth="1"/>
    <col min="11262" max="11262" width="12.33203125" style="11" customWidth="1"/>
    <col min="11263" max="11263" width="16.33203125" style="11" customWidth="1"/>
    <col min="11264" max="11264" width="12.1640625" style="11" customWidth="1"/>
    <col min="11265" max="11265" width="15" style="11" customWidth="1"/>
    <col min="11266" max="11266" width="11" style="11" customWidth="1"/>
    <col min="11267" max="11267" width="15" style="11" customWidth="1"/>
    <col min="11268" max="11268" width="16.33203125" style="11" customWidth="1"/>
    <col min="11269" max="11269" width="11" style="11" customWidth="1"/>
    <col min="11270" max="11270" width="15" style="11" customWidth="1"/>
    <col min="11271" max="11271" width="16.33203125" style="11" customWidth="1"/>
    <col min="11272" max="11283" width="10.5" style="11" customWidth="1"/>
    <col min="11284" max="11305" width="0" style="11" hidden="1" customWidth="1"/>
    <col min="11306" max="11496" width="10.5" style="11"/>
    <col min="11497" max="11497" width="8.33203125" style="11" customWidth="1"/>
    <col min="11498" max="11498" width="1.6640625" style="11" customWidth="1"/>
    <col min="11499" max="11499" width="4.1640625" style="11" customWidth="1"/>
    <col min="11500" max="11500" width="4.33203125" style="11" customWidth="1"/>
    <col min="11501" max="11501" width="11.5" style="11" customWidth="1"/>
    <col min="11502" max="11502" width="60.1640625" style="11" customWidth="1"/>
    <col min="11503" max="11503" width="7.5" style="11" customWidth="1"/>
    <col min="11504" max="11504" width="11.1640625" style="11" customWidth="1"/>
    <col min="11505" max="11505" width="12.6640625" style="11" customWidth="1"/>
    <col min="11506" max="11506" width="18.83203125" style="11" customWidth="1"/>
    <col min="11507" max="11507" width="0.5" style="11" customWidth="1"/>
    <col min="11508" max="11517" width="0" style="11" hidden="1" customWidth="1"/>
    <col min="11518" max="11518" width="12.33203125" style="11" customWidth="1"/>
    <col min="11519" max="11519" width="16.33203125" style="11" customWidth="1"/>
    <col min="11520" max="11520" width="12.1640625" style="11" customWidth="1"/>
    <col min="11521" max="11521" width="15" style="11" customWidth="1"/>
    <col min="11522" max="11522" width="11" style="11" customWidth="1"/>
    <col min="11523" max="11523" width="15" style="11" customWidth="1"/>
    <col min="11524" max="11524" width="16.33203125" style="11" customWidth="1"/>
    <col min="11525" max="11525" width="11" style="11" customWidth="1"/>
    <col min="11526" max="11526" width="15" style="11" customWidth="1"/>
    <col min="11527" max="11527" width="16.33203125" style="11" customWidth="1"/>
    <col min="11528" max="11539" width="10.5" style="11" customWidth="1"/>
    <col min="11540" max="11561" width="0" style="11" hidden="1" customWidth="1"/>
    <col min="11562" max="11752" width="10.5" style="11"/>
    <col min="11753" max="11753" width="8.33203125" style="11" customWidth="1"/>
    <col min="11754" max="11754" width="1.6640625" style="11" customWidth="1"/>
    <col min="11755" max="11755" width="4.1640625" style="11" customWidth="1"/>
    <col min="11756" max="11756" width="4.33203125" style="11" customWidth="1"/>
    <col min="11757" max="11757" width="11.5" style="11" customWidth="1"/>
    <col min="11758" max="11758" width="60.1640625" style="11" customWidth="1"/>
    <col min="11759" max="11759" width="7.5" style="11" customWidth="1"/>
    <col min="11760" max="11760" width="11.1640625" style="11" customWidth="1"/>
    <col min="11761" max="11761" width="12.6640625" style="11" customWidth="1"/>
    <col min="11762" max="11762" width="18.83203125" style="11" customWidth="1"/>
    <col min="11763" max="11763" width="0.5" style="11" customWidth="1"/>
    <col min="11764" max="11773" width="0" style="11" hidden="1" customWidth="1"/>
    <col min="11774" max="11774" width="12.33203125" style="11" customWidth="1"/>
    <col min="11775" max="11775" width="16.33203125" style="11" customWidth="1"/>
    <col min="11776" max="11776" width="12.1640625" style="11" customWidth="1"/>
    <col min="11777" max="11777" width="15" style="11" customWidth="1"/>
    <col min="11778" max="11778" width="11" style="11" customWidth="1"/>
    <col min="11779" max="11779" width="15" style="11" customWidth="1"/>
    <col min="11780" max="11780" width="16.33203125" style="11" customWidth="1"/>
    <col min="11781" max="11781" width="11" style="11" customWidth="1"/>
    <col min="11782" max="11782" width="15" style="11" customWidth="1"/>
    <col min="11783" max="11783" width="16.33203125" style="11" customWidth="1"/>
    <col min="11784" max="11795" width="10.5" style="11" customWidth="1"/>
    <col min="11796" max="11817" width="0" style="11" hidden="1" customWidth="1"/>
    <col min="11818" max="12008" width="10.5" style="11"/>
    <col min="12009" max="12009" width="8.33203125" style="11" customWidth="1"/>
    <col min="12010" max="12010" width="1.6640625" style="11" customWidth="1"/>
    <col min="12011" max="12011" width="4.1640625" style="11" customWidth="1"/>
    <col min="12012" max="12012" width="4.33203125" style="11" customWidth="1"/>
    <col min="12013" max="12013" width="11.5" style="11" customWidth="1"/>
    <col min="12014" max="12014" width="60.1640625" style="11" customWidth="1"/>
    <col min="12015" max="12015" width="7.5" style="11" customWidth="1"/>
    <col min="12016" max="12016" width="11.1640625" style="11" customWidth="1"/>
    <col min="12017" max="12017" width="12.6640625" style="11" customWidth="1"/>
    <col min="12018" max="12018" width="18.83203125" style="11" customWidth="1"/>
    <col min="12019" max="12019" width="0.5" style="11" customWidth="1"/>
    <col min="12020" max="12029" width="0" style="11" hidden="1" customWidth="1"/>
    <col min="12030" max="12030" width="12.33203125" style="11" customWidth="1"/>
    <col min="12031" max="12031" width="16.33203125" style="11" customWidth="1"/>
    <col min="12032" max="12032" width="12.1640625" style="11" customWidth="1"/>
    <col min="12033" max="12033" width="15" style="11" customWidth="1"/>
    <col min="12034" max="12034" width="11" style="11" customWidth="1"/>
    <col min="12035" max="12035" width="15" style="11" customWidth="1"/>
    <col min="12036" max="12036" width="16.33203125" style="11" customWidth="1"/>
    <col min="12037" max="12037" width="11" style="11" customWidth="1"/>
    <col min="12038" max="12038" width="15" style="11" customWidth="1"/>
    <col min="12039" max="12039" width="16.33203125" style="11" customWidth="1"/>
    <col min="12040" max="12051" width="10.5" style="11" customWidth="1"/>
    <col min="12052" max="12073" width="0" style="11" hidden="1" customWidth="1"/>
    <col min="12074" max="12264" width="10.5" style="11"/>
    <col min="12265" max="12265" width="8.33203125" style="11" customWidth="1"/>
    <col min="12266" max="12266" width="1.6640625" style="11" customWidth="1"/>
    <col min="12267" max="12267" width="4.1640625" style="11" customWidth="1"/>
    <col min="12268" max="12268" width="4.33203125" style="11" customWidth="1"/>
    <col min="12269" max="12269" width="11.5" style="11" customWidth="1"/>
    <col min="12270" max="12270" width="60.1640625" style="11" customWidth="1"/>
    <col min="12271" max="12271" width="7.5" style="11" customWidth="1"/>
    <col min="12272" max="12272" width="11.1640625" style="11" customWidth="1"/>
    <col min="12273" max="12273" width="12.6640625" style="11" customWidth="1"/>
    <col min="12274" max="12274" width="18.83203125" style="11" customWidth="1"/>
    <col min="12275" max="12275" width="0.5" style="11" customWidth="1"/>
    <col min="12276" max="12285" width="0" style="11" hidden="1" customWidth="1"/>
    <col min="12286" max="12286" width="12.33203125" style="11" customWidth="1"/>
    <col min="12287" max="12287" width="16.33203125" style="11" customWidth="1"/>
    <col min="12288" max="12288" width="12.1640625" style="11" customWidth="1"/>
    <col min="12289" max="12289" width="15" style="11" customWidth="1"/>
    <col min="12290" max="12290" width="11" style="11" customWidth="1"/>
    <col min="12291" max="12291" width="15" style="11" customWidth="1"/>
    <col min="12292" max="12292" width="16.33203125" style="11" customWidth="1"/>
    <col min="12293" max="12293" width="11" style="11" customWidth="1"/>
    <col min="12294" max="12294" width="15" style="11" customWidth="1"/>
    <col min="12295" max="12295" width="16.33203125" style="11" customWidth="1"/>
    <col min="12296" max="12307" width="10.5" style="11" customWidth="1"/>
    <col min="12308" max="12329" width="0" style="11" hidden="1" customWidth="1"/>
    <col min="12330" max="12520" width="10.5" style="11"/>
    <col min="12521" max="12521" width="8.33203125" style="11" customWidth="1"/>
    <col min="12522" max="12522" width="1.6640625" style="11" customWidth="1"/>
    <col min="12523" max="12523" width="4.1640625" style="11" customWidth="1"/>
    <col min="12524" max="12524" width="4.33203125" style="11" customWidth="1"/>
    <col min="12525" max="12525" width="11.5" style="11" customWidth="1"/>
    <col min="12526" max="12526" width="60.1640625" style="11" customWidth="1"/>
    <col min="12527" max="12527" width="7.5" style="11" customWidth="1"/>
    <col min="12528" max="12528" width="11.1640625" style="11" customWidth="1"/>
    <col min="12529" max="12529" width="12.6640625" style="11" customWidth="1"/>
    <col min="12530" max="12530" width="18.83203125" style="11" customWidth="1"/>
    <col min="12531" max="12531" width="0.5" style="11" customWidth="1"/>
    <col min="12532" max="12541" width="0" style="11" hidden="1" customWidth="1"/>
    <col min="12542" max="12542" width="12.33203125" style="11" customWidth="1"/>
    <col min="12543" max="12543" width="16.33203125" style="11" customWidth="1"/>
    <col min="12544" max="12544" width="12.1640625" style="11" customWidth="1"/>
    <col min="12545" max="12545" width="15" style="11" customWidth="1"/>
    <col min="12546" max="12546" width="11" style="11" customWidth="1"/>
    <col min="12547" max="12547" width="15" style="11" customWidth="1"/>
    <col min="12548" max="12548" width="16.33203125" style="11" customWidth="1"/>
    <col min="12549" max="12549" width="11" style="11" customWidth="1"/>
    <col min="12550" max="12550" width="15" style="11" customWidth="1"/>
    <col min="12551" max="12551" width="16.33203125" style="11" customWidth="1"/>
    <col min="12552" max="12563" width="10.5" style="11" customWidth="1"/>
    <col min="12564" max="12585" width="0" style="11" hidden="1" customWidth="1"/>
    <col min="12586" max="12776" width="10.5" style="11"/>
    <col min="12777" max="12777" width="8.33203125" style="11" customWidth="1"/>
    <col min="12778" max="12778" width="1.6640625" style="11" customWidth="1"/>
    <col min="12779" max="12779" width="4.1640625" style="11" customWidth="1"/>
    <col min="12780" max="12780" width="4.33203125" style="11" customWidth="1"/>
    <col min="12781" max="12781" width="11.5" style="11" customWidth="1"/>
    <col min="12782" max="12782" width="60.1640625" style="11" customWidth="1"/>
    <col min="12783" max="12783" width="7.5" style="11" customWidth="1"/>
    <col min="12784" max="12784" width="11.1640625" style="11" customWidth="1"/>
    <col min="12785" max="12785" width="12.6640625" style="11" customWidth="1"/>
    <col min="12786" max="12786" width="18.83203125" style="11" customWidth="1"/>
    <col min="12787" max="12787" width="0.5" style="11" customWidth="1"/>
    <col min="12788" max="12797" width="0" style="11" hidden="1" customWidth="1"/>
    <col min="12798" max="12798" width="12.33203125" style="11" customWidth="1"/>
    <col min="12799" max="12799" width="16.33203125" style="11" customWidth="1"/>
    <col min="12800" max="12800" width="12.1640625" style="11" customWidth="1"/>
    <col min="12801" max="12801" width="15" style="11" customWidth="1"/>
    <col min="12802" max="12802" width="11" style="11" customWidth="1"/>
    <col min="12803" max="12803" width="15" style="11" customWidth="1"/>
    <col min="12804" max="12804" width="16.33203125" style="11" customWidth="1"/>
    <col min="12805" max="12805" width="11" style="11" customWidth="1"/>
    <col min="12806" max="12806" width="15" style="11" customWidth="1"/>
    <col min="12807" max="12807" width="16.33203125" style="11" customWidth="1"/>
    <col min="12808" max="12819" width="10.5" style="11" customWidth="1"/>
    <col min="12820" max="12841" width="0" style="11" hidden="1" customWidth="1"/>
    <col min="12842" max="13032" width="10.5" style="11"/>
    <col min="13033" max="13033" width="8.33203125" style="11" customWidth="1"/>
    <col min="13034" max="13034" width="1.6640625" style="11" customWidth="1"/>
    <col min="13035" max="13035" width="4.1640625" style="11" customWidth="1"/>
    <col min="13036" max="13036" width="4.33203125" style="11" customWidth="1"/>
    <col min="13037" max="13037" width="11.5" style="11" customWidth="1"/>
    <col min="13038" max="13038" width="60.1640625" style="11" customWidth="1"/>
    <col min="13039" max="13039" width="7.5" style="11" customWidth="1"/>
    <col min="13040" max="13040" width="11.1640625" style="11" customWidth="1"/>
    <col min="13041" max="13041" width="12.6640625" style="11" customWidth="1"/>
    <col min="13042" max="13042" width="18.83203125" style="11" customWidth="1"/>
    <col min="13043" max="13043" width="0.5" style="11" customWidth="1"/>
    <col min="13044" max="13053" width="0" style="11" hidden="1" customWidth="1"/>
    <col min="13054" max="13054" width="12.33203125" style="11" customWidth="1"/>
    <col min="13055" max="13055" width="16.33203125" style="11" customWidth="1"/>
    <col min="13056" max="13056" width="12.1640625" style="11" customWidth="1"/>
    <col min="13057" max="13057" width="15" style="11" customWidth="1"/>
    <col min="13058" max="13058" width="11" style="11" customWidth="1"/>
    <col min="13059" max="13059" width="15" style="11" customWidth="1"/>
    <col min="13060" max="13060" width="16.33203125" style="11" customWidth="1"/>
    <col min="13061" max="13061" width="11" style="11" customWidth="1"/>
    <col min="13062" max="13062" width="15" style="11" customWidth="1"/>
    <col min="13063" max="13063" width="16.33203125" style="11" customWidth="1"/>
    <col min="13064" max="13075" width="10.5" style="11" customWidth="1"/>
    <col min="13076" max="13097" width="0" style="11" hidden="1" customWidth="1"/>
    <col min="13098" max="13288" width="10.5" style="11"/>
    <col min="13289" max="13289" width="8.33203125" style="11" customWidth="1"/>
    <col min="13290" max="13290" width="1.6640625" style="11" customWidth="1"/>
    <col min="13291" max="13291" width="4.1640625" style="11" customWidth="1"/>
    <col min="13292" max="13292" width="4.33203125" style="11" customWidth="1"/>
    <col min="13293" max="13293" width="11.5" style="11" customWidth="1"/>
    <col min="13294" max="13294" width="60.1640625" style="11" customWidth="1"/>
    <col min="13295" max="13295" width="7.5" style="11" customWidth="1"/>
    <col min="13296" max="13296" width="11.1640625" style="11" customWidth="1"/>
    <col min="13297" max="13297" width="12.6640625" style="11" customWidth="1"/>
    <col min="13298" max="13298" width="18.83203125" style="11" customWidth="1"/>
    <col min="13299" max="13299" width="0.5" style="11" customWidth="1"/>
    <col min="13300" max="13309" width="0" style="11" hidden="1" customWidth="1"/>
    <col min="13310" max="13310" width="12.33203125" style="11" customWidth="1"/>
    <col min="13311" max="13311" width="16.33203125" style="11" customWidth="1"/>
    <col min="13312" max="13312" width="12.1640625" style="11" customWidth="1"/>
    <col min="13313" max="13313" width="15" style="11" customWidth="1"/>
    <col min="13314" max="13314" width="11" style="11" customWidth="1"/>
    <col min="13315" max="13315" width="15" style="11" customWidth="1"/>
    <col min="13316" max="13316" width="16.33203125" style="11" customWidth="1"/>
    <col min="13317" max="13317" width="11" style="11" customWidth="1"/>
    <col min="13318" max="13318" width="15" style="11" customWidth="1"/>
    <col min="13319" max="13319" width="16.33203125" style="11" customWidth="1"/>
    <col min="13320" max="13331" width="10.5" style="11" customWidth="1"/>
    <col min="13332" max="13353" width="0" style="11" hidden="1" customWidth="1"/>
    <col min="13354" max="13544" width="10.5" style="11"/>
    <col min="13545" max="13545" width="8.33203125" style="11" customWidth="1"/>
    <col min="13546" max="13546" width="1.6640625" style="11" customWidth="1"/>
    <col min="13547" max="13547" width="4.1640625" style="11" customWidth="1"/>
    <col min="13548" max="13548" width="4.33203125" style="11" customWidth="1"/>
    <col min="13549" max="13549" width="11.5" style="11" customWidth="1"/>
    <col min="13550" max="13550" width="60.1640625" style="11" customWidth="1"/>
    <col min="13551" max="13551" width="7.5" style="11" customWidth="1"/>
    <col min="13552" max="13552" width="11.1640625" style="11" customWidth="1"/>
    <col min="13553" max="13553" width="12.6640625" style="11" customWidth="1"/>
    <col min="13554" max="13554" width="18.83203125" style="11" customWidth="1"/>
    <col min="13555" max="13555" width="0.5" style="11" customWidth="1"/>
    <col min="13556" max="13565" width="0" style="11" hidden="1" customWidth="1"/>
    <col min="13566" max="13566" width="12.33203125" style="11" customWidth="1"/>
    <col min="13567" max="13567" width="16.33203125" style="11" customWidth="1"/>
    <col min="13568" max="13568" width="12.1640625" style="11" customWidth="1"/>
    <col min="13569" max="13569" width="15" style="11" customWidth="1"/>
    <col min="13570" max="13570" width="11" style="11" customWidth="1"/>
    <col min="13571" max="13571" width="15" style="11" customWidth="1"/>
    <col min="13572" max="13572" width="16.33203125" style="11" customWidth="1"/>
    <col min="13573" max="13573" width="11" style="11" customWidth="1"/>
    <col min="13574" max="13574" width="15" style="11" customWidth="1"/>
    <col min="13575" max="13575" width="16.33203125" style="11" customWidth="1"/>
    <col min="13576" max="13587" width="10.5" style="11" customWidth="1"/>
    <col min="13588" max="13609" width="0" style="11" hidden="1" customWidth="1"/>
    <col min="13610" max="13800" width="10.5" style="11"/>
    <col min="13801" max="13801" width="8.33203125" style="11" customWidth="1"/>
    <col min="13802" max="13802" width="1.6640625" style="11" customWidth="1"/>
    <col min="13803" max="13803" width="4.1640625" style="11" customWidth="1"/>
    <col min="13804" max="13804" width="4.33203125" style="11" customWidth="1"/>
    <col min="13805" max="13805" width="11.5" style="11" customWidth="1"/>
    <col min="13806" max="13806" width="60.1640625" style="11" customWidth="1"/>
    <col min="13807" max="13807" width="7.5" style="11" customWidth="1"/>
    <col min="13808" max="13808" width="11.1640625" style="11" customWidth="1"/>
    <col min="13809" max="13809" width="12.6640625" style="11" customWidth="1"/>
    <col min="13810" max="13810" width="18.83203125" style="11" customWidth="1"/>
    <col min="13811" max="13811" width="0.5" style="11" customWidth="1"/>
    <col min="13812" max="13821" width="0" style="11" hidden="1" customWidth="1"/>
    <col min="13822" max="13822" width="12.33203125" style="11" customWidth="1"/>
    <col min="13823" max="13823" width="16.33203125" style="11" customWidth="1"/>
    <col min="13824" max="13824" width="12.1640625" style="11" customWidth="1"/>
    <col min="13825" max="13825" width="15" style="11" customWidth="1"/>
    <col min="13826" max="13826" width="11" style="11" customWidth="1"/>
    <col min="13827" max="13827" width="15" style="11" customWidth="1"/>
    <col min="13828" max="13828" width="16.33203125" style="11" customWidth="1"/>
    <col min="13829" max="13829" width="11" style="11" customWidth="1"/>
    <col min="13830" max="13830" width="15" style="11" customWidth="1"/>
    <col min="13831" max="13831" width="16.33203125" style="11" customWidth="1"/>
    <col min="13832" max="13843" width="10.5" style="11" customWidth="1"/>
    <col min="13844" max="13865" width="0" style="11" hidden="1" customWidth="1"/>
    <col min="13866" max="14056" width="10.5" style="11"/>
    <col min="14057" max="14057" width="8.33203125" style="11" customWidth="1"/>
    <col min="14058" max="14058" width="1.6640625" style="11" customWidth="1"/>
    <col min="14059" max="14059" width="4.1640625" style="11" customWidth="1"/>
    <col min="14060" max="14060" width="4.33203125" style="11" customWidth="1"/>
    <col min="14061" max="14061" width="11.5" style="11" customWidth="1"/>
    <col min="14062" max="14062" width="60.1640625" style="11" customWidth="1"/>
    <col min="14063" max="14063" width="7.5" style="11" customWidth="1"/>
    <col min="14064" max="14064" width="11.1640625" style="11" customWidth="1"/>
    <col min="14065" max="14065" width="12.6640625" style="11" customWidth="1"/>
    <col min="14066" max="14066" width="18.83203125" style="11" customWidth="1"/>
    <col min="14067" max="14067" width="0.5" style="11" customWidth="1"/>
    <col min="14068" max="14077" width="0" style="11" hidden="1" customWidth="1"/>
    <col min="14078" max="14078" width="12.33203125" style="11" customWidth="1"/>
    <col min="14079" max="14079" width="16.33203125" style="11" customWidth="1"/>
    <col min="14080" max="14080" width="12.1640625" style="11" customWidth="1"/>
    <col min="14081" max="14081" width="15" style="11" customWidth="1"/>
    <col min="14082" max="14082" width="11" style="11" customWidth="1"/>
    <col min="14083" max="14083" width="15" style="11" customWidth="1"/>
    <col min="14084" max="14084" width="16.33203125" style="11" customWidth="1"/>
    <col min="14085" max="14085" width="11" style="11" customWidth="1"/>
    <col min="14086" max="14086" width="15" style="11" customWidth="1"/>
    <col min="14087" max="14087" width="16.33203125" style="11" customWidth="1"/>
    <col min="14088" max="14099" width="10.5" style="11" customWidth="1"/>
    <col min="14100" max="14121" width="0" style="11" hidden="1" customWidth="1"/>
    <col min="14122" max="14312" width="10.5" style="11"/>
    <col min="14313" max="14313" width="8.33203125" style="11" customWidth="1"/>
    <col min="14314" max="14314" width="1.6640625" style="11" customWidth="1"/>
    <col min="14315" max="14315" width="4.1640625" style="11" customWidth="1"/>
    <col min="14316" max="14316" width="4.33203125" style="11" customWidth="1"/>
    <col min="14317" max="14317" width="11.5" style="11" customWidth="1"/>
    <col min="14318" max="14318" width="60.1640625" style="11" customWidth="1"/>
    <col min="14319" max="14319" width="7.5" style="11" customWidth="1"/>
    <col min="14320" max="14320" width="11.1640625" style="11" customWidth="1"/>
    <col min="14321" max="14321" width="12.6640625" style="11" customWidth="1"/>
    <col min="14322" max="14322" width="18.83203125" style="11" customWidth="1"/>
    <col min="14323" max="14323" width="0.5" style="11" customWidth="1"/>
    <col min="14324" max="14333" width="0" style="11" hidden="1" customWidth="1"/>
    <col min="14334" max="14334" width="12.33203125" style="11" customWidth="1"/>
    <col min="14335" max="14335" width="16.33203125" style="11" customWidth="1"/>
    <col min="14336" max="14336" width="12.1640625" style="11" customWidth="1"/>
    <col min="14337" max="14337" width="15" style="11" customWidth="1"/>
    <col min="14338" max="14338" width="11" style="11" customWidth="1"/>
    <col min="14339" max="14339" width="15" style="11" customWidth="1"/>
    <col min="14340" max="14340" width="16.33203125" style="11" customWidth="1"/>
    <col min="14341" max="14341" width="11" style="11" customWidth="1"/>
    <col min="14342" max="14342" width="15" style="11" customWidth="1"/>
    <col min="14343" max="14343" width="16.33203125" style="11" customWidth="1"/>
    <col min="14344" max="14355" width="10.5" style="11" customWidth="1"/>
    <col min="14356" max="14377" width="0" style="11" hidden="1" customWidth="1"/>
    <col min="14378" max="14568" width="10.5" style="11"/>
    <col min="14569" max="14569" width="8.33203125" style="11" customWidth="1"/>
    <col min="14570" max="14570" width="1.6640625" style="11" customWidth="1"/>
    <col min="14571" max="14571" width="4.1640625" style="11" customWidth="1"/>
    <col min="14572" max="14572" width="4.33203125" style="11" customWidth="1"/>
    <col min="14573" max="14573" width="11.5" style="11" customWidth="1"/>
    <col min="14574" max="14574" width="60.1640625" style="11" customWidth="1"/>
    <col min="14575" max="14575" width="7.5" style="11" customWidth="1"/>
    <col min="14576" max="14576" width="11.1640625" style="11" customWidth="1"/>
    <col min="14577" max="14577" width="12.6640625" style="11" customWidth="1"/>
    <col min="14578" max="14578" width="18.83203125" style="11" customWidth="1"/>
    <col min="14579" max="14579" width="0.5" style="11" customWidth="1"/>
    <col min="14580" max="14589" width="0" style="11" hidden="1" customWidth="1"/>
    <col min="14590" max="14590" width="12.33203125" style="11" customWidth="1"/>
    <col min="14591" max="14591" width="16.33203125" style="11" customWidth="1"/>
    <col min="14592" max="14592" width="12.1640625" style="11" customWidth="1"/>
    <col min="14593" max="14593" width="15" style="11" customWidth="1"/>
    <col min="14594" max="14594" width="11" style="11" customWidth="1"/>
    <col min="14595" max="14595" width="15" style="11" customWidth="1"/>
    <col min="14596" max="14596" width="16.33203125" style="11" customWidth="1"/>
    <col min="14597" max="14597" width="11" style="11" customWidth="1"/>
    <col min="14598" max="14598" width="15" style="11" customWidth="1"/>
    <col min="14599" max="14599" width="16.33203125" style="11" customWidth="1"/>
    <col min="14600" max="14611" width="10.5" style="11" customWidth="1"/>
    <col min="14612" max="14633" width="0" style="11" hidden="1" customWidth="1"/>
    <col min="14634" max="14824" width="10.5" style="11"/>
    <col min="14825" max="14825" width="8.33203125" style="11" customWidth="1"/>
    <col min="14826" max="14826" width="1.6640625" style="11" customWidth="1"/>
    <col min="14827" max="14827" width="4.1640625" style="11" customWidth="1"/>
    <col min="14828" max="14828" width="4.33203125" style="11" customWidth="1"/>
    <col min="14829" max="14829" width="11.5" style="11" customWidth="1"/>
    <col min="14830" max="14830" width="60.1640625" style="11" customWidth="1"/>
    <col min="14831" max="14831" width="7.5" style="11" customWidth="1"/>
    <col min="14832" max="14832" width="11.1640625" style="11" customWidth="1"/>
    <col min="14833" max="14833" width="12.6640625" style="11" customWidth="1"/>
    <col min="14834" max="14834" width="18.83203125" style="11" customWidth="1"/>
    <col min="14835" max="14835" width="0.5" style="11" customWidth="1"/>
    <col min="14836" max="14845" width="0" style="11" hidden="1" customWidth="1"/>
    <col min="14846" max="14846" width="12.33203125" style="11" customWidth="1"/>
    <col min="14847" max="14847" width="16.33203125" style="11" customWidth="1"/>
    <col min="14848" max="14848" width="12.1640625" style="11" customWidth="1"/>
    <col min="14849" max="14849" width="15" style="11" customWidth="1"/>
    <col min="14850" max="14850" width="11" style="11" customWidth="1"/>
    <col min="14851" max="14851" width="15" style="11" customWidth="1"/>
    <col min="14852" max="14852" width="16.33203125" style="11" customWidth="1"/>
    <col min="14853" max="14853" width="11" style="11" customWidth="1"/>
    <col min="14854" max="14854" width="15" style="11" customWidth="1"/>
    <col min="14855" max="14855" width="16.33203125" style="11" customWidth="1"/>
    <col min="14856" max="14867" width="10.5" style="11" customWidth="1"/>
    <col min="14868" max="14889" width="0" style="11" hidden="1" customWidth="1"/>
    <col min="14890" max="15080" width="10.5" style="11"/>
    <col min="15081" max="15081" width="8.33203125" style="11" customWidth="1"/>
    <col min="15082" max="15082" width="1.6640625" style="11" customWidth="1"/>
    <col min="15083" max="15083" width="4.1640625" style="11" customWidth="1"/>
    <col min="15084" max="15084" width="4.33203125" style="11" customWidth="1"/>
    <col min="15085" max="15085" width="11.5" style="11" customWidth="1"/>
    <col min="15086" max="15086" width="60.1640625" style="11" customWidth="1"/>
    <col min="15087" max="15087" width="7.5" style="11" customWidth="1"/>
    <col min="15088" max="15088" width="11.1640625" style="11" customWidth="1"/>
    <col min="15089" max="15089" width="12.6640625" style="11" customWidth="1"/>
    <col min="15090" max="15090" width="18.83203125" style="11" customWidth="1"/>
    <col min="15091" max="15091" width="0.5" style="11" customWidth="1"/>
    <col min="15092" max="15101" width="0" style="11" hidden="1" customWidth="1"/>
    <col min="15102" max="15102" width="12.33203125" style="11" customWidth="1"/>
    <col min="15103" max="15103" width="16.33203125" style="11" customWidth="1"/>
    <col min="15104" max="15104" width="12.1640625" style="11" customWidth="1"/>
    <col min="15105" max="15105" width="15" style="11" customWidth="1"/>
    <col min="15106" max="15106" width="11" style="11" customWidth="1"/>
    <col min="15107" max="15107" width="15" style="11" customWidth="1"/>
    <col min="15108" max="15108" width="16.33203125" style="11" customWidth="1"/>
    <col min="15109" max="15109" width="11" style="11" customWidth="1"/>
    <col min="15110" max="15110" width="15" style="11" customWidth="1"/>
    <col min="15111" max="15111" width="16.33203125" style="11" customWidth="1"/>
    <col min="15112" max="15123" width="10.5" style="11" customWidth="1"/>
    <col min="15124" max="15145" width="0" style="11" hidden="1" customWidth="1"/>
    <col min="15146" max="15336" width="10.5" style="11"/>
    <col min="15337" max="15337" width="8.33203125" style="11" customWidth="1"/>
    <col min="15338" max="15338" width="1.6640625" style="11" customWidth="1"/>
    <col min="15339" max="15339" width="4.1640625" style="11" customWidth="1"/>
    <col min="15340" max="15340" width="4.33203125" style="11" customWidth="1"/>
    <col min="15341" max="15341" width="11.5" style="11" customWidth="1"/>
    <col min="15342" max="15342" width="60.1640625" style="11" customWidth="1"/>
    <col min="15343" max="15343" width="7.5" style="11" customWidth="1"/>
    <col min="15344" max="15344" width="11.1640625" style="11" customWidth="1"/>
    <col min="15345" max="15345" width="12.6640625" style="11" customWidth="1"/>
    <col min="15346" max="15346" width="18.83203125" style="11" customWidth="1"/>
    <col min="15347" max="15347" width="0.5" style="11" customWidth="1"/>
    <col min="15348" max="15357" width="0" style="11" hidden="1" customWidth="1"/>
    <col min="15358" max="15358" width="12.33203125" style="11" customWidth="1"/>
    <col min="15359" max="15359" width="16.33203125" style="11" customWidth="1"/>
    <col min="15360" max="15360" width="12.1640625" style="11" customWidth="1"/>
    <col min="15361" max="15361" width="15" style="11" customWidth="1"/>
    <col min="15362" max="15362" width="11" style="11" customWidth="1"/>
    <col min="15363" max="15363" width="15" style="11" customWidth="1"/>
    <col min="15364" max="15364" width="16.33203125" style="11" customWidth="1"/>
    <col min="15365" max="15365" width="11" style="11" customWidth="1"/>
    <col min="15366" max="15366" width="15" style="11" customWidth="1"/>
    <col min="15367" max="15367" width="16.33203125" style="11" customWidth="1"/>
    <col min="15368" max="15379" width="10.5" style="11" customWidth="1"/>
    <col min="15380" max="15401" width="0" style="11" hidden="1" customWidth="1"/>
    <col min="15402" max="15592" width="10.5" style="11"/>
    <col min="15593" max="15593" width="8.33203125" style="11" customWidth="1"/>
    <col min="15594" max="15594" width="1.6640625" style="11" customWidth="1"/>
    <col min="15595" max="15595" width="4.1640625" style="11" customWidth="1"/>
    <col min="15596" max="15596" width="4.33203125" style="11" customWidth="1"/>
    <col min="15597" max="15597" width="11.5" style="11" customWidth="1"/>
    <col min="15598" max="15598" width="60.1640625" style="11" customWidth="1"/>
    <col min="15599" max="15599" width="7.5" style="11" customWidth="1"/>
    <col min="15600" max="15600" width="11.1640625" style="11" customWidth="1"/>
    <col min="15601" max="15601" width="12.6640625" style="11" customWidth="1"/>
    <col min="15602" max="15602" width="18.83203125" style="11" customWidth="1"/>
    <col min="15603" max="15603" width="0.5" style="11" customWidth="1"/>
    <col min="15604" max="15613" width="0" style="11" hidden="1" customWidth="1"/>
    <col min="15614" max="15614" width="12.33203125" style="11" customWidth="1"/>
    <col min="15615" max="15615" width="16.33203125" style="11" customWidth="1"/>
    <col min="15616" max="15616" width="12.1640625" style="11" customWidth="1"/>
    <col min="15617" max="15617" width="15" style="11" customWidth="1"/>
    <col min="15618" max="15618" width="11" style="11" customWidth="1"/>
    <col min="15619" max="15619" width="15" style="11" customWidth="1"/>
    <col min="15620" max="15620" width="16.33203125" style="11" customWidth="1"/>
    <col min="15621" max="15621" width="11" style="11" customWidth="1"/>
    <col min="15622" max="15622" width="15" style="11" customWidth="1"/>
    <col min="15623" max="15623" width="16.33203125" style="11" customWidth="1"/>
    <col min="15624" max="15635" width="10.5" style="11" customWidth="1"/>
    <col min="15636" max="15657" width="0" style="11" hidden="1" customWidth="1"/>
    <col min="15658" max="15848" width="10.5" style="11"/>
    <col min="15849" max="15849" width="8.33203125" style="11" customWidth="1"/>
    <col min="15850" max="15850" width="1.6640625" style="11" customWidth="1"/>
    <col min="15851" max="15851" width="4.1640625" style="11" customWidth="1"/>
    <col min="15852" max="15852" width="4.33203125" style="11" customWidth="1"/>
    <col min="15853" max="15853" width="11.5" style="11" customWidth="1"/>
    <col min="15854" max="15854" width="60.1640625" style="11" customWidth="1"/>
    <col min="15855" max="15855" width="7.5" style="11" customWidth="1"/>
    <col min="15856" max="15856" width="11.1640625" style="11" customWidth="1"/>
    <col min="15857" max="15857" width="12.6640625" style="11" customWidth="1"/>
    <col min="15858" max="15858" width="18.83203125" style="11" customWidth="1"/>
    <col min="15859" max="15859" width="0.5" style="11" customWidth="1"/>
    <col min="15860" max="15869" width="0" style="11" hidden="1" customWidth="1"/>
    <col min="15870" max="15870" width="12.33203125" style="11" customWidth="1"/>
    <col min="15871" max="15871" width="16.33203125" style="11" customWidth="1"/>
    <col min="15872" max="15872" width="12.1640625" style="11" customWidth="1"/>
    <col min="15873" max="15873" width="15" style="11" customWidth="1"/>
    <col min="15874" max="15874" width="11" style="11" customWidth="1"/>
    <col min="15875" max="15875" width="15" style="11" customWidth="1"/>
    <col min="15876" max="15876" width="16.33203125" style="11" customWidth="1"/>
    <col min="15877" max="15877" width="11" style="11" customWidth="1"/>
    <col min="15878" max="15878" width="15" style="11" customWidth="1"/>
    <col min="15879" max="15879" width="16.33203125" style="11" customWidth="1"/>
    <col min="15880" max="15891" width="10.5" style="11" customWidth="1"/>
    <col min="15892" max="15913" width="0" style="11" hidden="1" customWidth="1"/>
    <col min="15914" max="16104" width="10.5" style="11"/>
    <col min="16105" max="16105" width="8.33203125" style="11" customWidth="1"/>
    <col min="16106" max="16106" width="1.6640625" style="11" customWidth="1"/>
    <col min="16107" max="16107" width="4.1640625" style="11" customWidth="1"/>
    <col min="16108" max="16108" width="4.33203125" style="11" customWidth="1"/>
    <col min="16109" max="16109" width="11.5" style="11" customWidth="1"/>
    <col min="16110" max="16110" width="60.1640625" style="11" customWidth="1"/>
    <col min="16111" max="16111" width="7.5" style="11" customWidth="1"/>
    <col min="16112" max="16112" width="11.1640625" style="11" customWidth="1"/>
    <col min="16113" max="16113" width="12.6640625" style="11" customWidth="1"/>
    <col min="16114" max="16114" width="18.83203125" style="11" customWidth="1"/>
    <col min="16115" max="16115" width="0.5" style="11" customWidth="1"/>
    <col min="16116" max="16125" width="0" style="11" hidden="1" customWidth="1"/>
    <col min="16126" max="16126" width="12.33203125" style="11" customWidth="1"/>
    <col min="16127" max="16127" width="16.33203125" style="11" customWidth="1"/>
    <col min="16128" max="16128" width="12.1640625" style="11" customWidth="1"/>
    <col min="16129" max="16129" width="15" style="11" customWidth="1"/>
    <col min="16130" max="16130" width="11" style="11" customWidth="1"/>
    <col min="16131" max="16131" width="15" style="11" customWidth="1"/>
    <col min="16132" max="16132" width="16.33203125" style="11" customWidth="1"/>
    <col min="16133" max="16133" width="11" style="11" customWidth="1"/>
    <col min="16134" max="16134" width="15" style="11" customWidth="1"/>
    <col min="16135" max="16135" width="16.33203125" style="11" customWidth="1"/>
    <col min="16136" max="16147" width="10.5" style="11" customWidth="1"/>
    <col min="16148" max="16169" width="0" style="11" hidden="1" customWidth="1"/>
    <col min="16170" max="16384" width="10.5" style="11"/>
  </cols>
  <sheetData>
    <row r="1" spans="1:39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</row>
    <row r="2" spans="1:39" s="4" customFormat="1" ht="7.5" customHeight="1" x14ac:dyDescent="0.3">
      <c r="A2" s="5"/>
      <c r="B2" s="31"/>
      <c r="C2" s="31"/>
      <c r="D2" s="31"/>
      <c r="E2" s="31"/>
      <c r="F2" s="31"/>
      <c r="G2" s="31"/>
      <c r="H2" s="32"/>
      <c r="I2" s="31"/>
    </row>
    <row r="3" spans="1:39" s="4" customFormat="1" ht="37.5" customHeight="1" x14ac:dyDescent="0.3">
      <c r="A3" s="5"/>
      <c r="B3" s="2" t="s">
        <v>169</v>
      </c>
      <c r="C3" s="6"/>
      <c r="D3" s="6"/>
      <c r="E3" s="6"/>
      <c r="F3" s="6"/>
      <c r="G3" s="6"/>
      <c r="I3" s="6"/>
    </row>
    <row r="4" spans="1:39" s="4" customFormat="1" ht="7.5" customHeight="1" x14ac:dyDescent="0.3">
      <c r="A4" s="5"/>
      <c r="B4" s="6"/>
      <c r="C4" s="6"/>
      <c r="D4" s="6"/>
      <c r="E4" s="6"/>
      <c r="F4" s="6"/>
      <c r="G4" s="6"/>
      <c r="I4" s="6"/>
    </row>
    <row r="5" spans="1:39" s="4" customFormat="1" ht="15" customHeight="1" x14ac:dyDescent="0.3">
      <c r="A5" s="5"/>
      <c r="B5" s="3" t="s">
        <v>1</v>
      </c>
      <c r="C5" s="6"/>
      <c r="D5" s="6"/>
      <c r="E5" s="6"/>
      <c r="F5" s="6"/>
      <c r="G5" s="6"/>
      <c r="I5" s="6"/>
    </row>
    <row r="6" spans="1:39" s="4" customFormat="1" ht="16.5" customHeight="1" x14ac:dyDescent="0.3">
      <c r="A6" s="5"/>
      <c r="B6" s="6"/>
      <c r="C6" s="6"/>
      <c r="D6" s="46" t="s">
        <v>242</v>
      </c>
      <c r="E6" s="47"/>
      <c r="F6" s="47"/>
      <c r="G6" s="47"/>
      <c r="I6" s="6"/>
    </row>
    <row r="7" spans="1:39" s="4" customFormat="1" ht="15" customHeight="1" x14ac:dyDescent="0.3">
      <c r="A7" s="5"/>
      <c r="B7" s="3" t="s">
        <v>7</v>
      </c>
      <c r="C7" s="6"/>
      <c r="D7" s="6"/>
      <c r="E7" s="6"/>
      <c r="F7" s="6"/>
      <c r="G7" s="6"/>
      <c r="I7" s="6"/>
    </row>
    <row r="8" spans="1:39" s="4" customFormat="1" ht="19.5" customHeight="1" x14ac:dyDescent="0.3">
      <c r="A8" s="5"/>
      <c r="B8" s="6"/>
      <c r="C8" s="6"/>
      <c r="D8" s="48" t="s">
        <v>243</v>
      </c>
      <c r="E8" s="47"/>
      <c r="F8" s="47"/>
      <c r="G8" s="47"/>
      <c r="I8" s="6"/>
    </row>
    <row r="9" spans="1:39" s="4" customFormat="1" ht="7.5" customHeight="1" x14ac:dyDescent="0.3">
      <c r="A9" s="5"/>
      <c r="B9" s="6"/>
      <c r="C9" s="6"/>
      <c r="D9" s="6"/>
      <c r="E9" s="6"/>
      <c r="F9" s="6"/>
      <c r="G9" s="6"/>
      <c r="I9" s="6"/>
    </row>
    <row r="10" spans="1:39" s="4" customFormat="1" ht="18.75" customHeight="1" x14ac:dyDescent="0.3">
      <c r="A10" s="5"/>
      <c r="B10" s="3" t="s">
        <v>2</v>
      </c>
      <c r="C10" s="6"/>
      <c r="D10" s="6"/>
      <c r="E10" s="45" t="s">
        <v>244</v>
      </c>
      <c r="F10" s="6"/>
      <c r="G10" s="6"/>
      <c r="H10" s="8"/>
      <c r="I10" s="9"/>
    </row>
    <row r="11" spans="1:39" s="4" customFormat="1" ht="7.5" customHeight="1" x14ac:dyDescent="0.3">
      <c r="A11" s="5"/>
      <c r="B11" s="6"/>
      <c r="C11" s="6"/>
      <c r="D11" s="6"/>
      <c r="E11" s="6"/>
      <c r="F11" s="6"/>
      <c r="G11" s="6"/>
      <c r="I11" s="6"/>
    </row>
    <row r="12" spans="1:39" s="4" customFormat="1" ht="15.75" customHeight="1" x14ac:dyDescent="0.3">
      <c r="A12" s="5"/>
      <c r="B12" s="3" t="s">
        <v>166</v>
      </c>
      <c r="C12" s="6"/>
      <c r="D12" s="6"/>
      <c r="E12" s="7"/>
      <c r="F12" s="6"/>
      <c r="G12" s="7"/>
      <c r="H12" s="8"/>
    </row>
    <row r="13" spans="1:39" s="4" customFormat="1" ht="15" customHeight="1" x14ac:dyDescent="0.3">
      <c r="A13" s="5"/>
      <c r="B13" s="3" t="s">
        <v>167</v>
      </c>
      <c r="C13" s="6"/>
      <c r="D13" s="6"/>
      <c r="E13" s="7"/>
      <c r="F13" s="6"/>
      <c r="G13" s="6"/>
      <c r="I13" s="6"/>
    </row>
    <row r="14" spans="1:39" s="4" customFormat="1" ht="11.25" customHeight="1" x14ac:dyDescent="0.3">
      <c r="A14" s="5"/>
      <c r="B14" s="6"/>
      <c r="C14" s="6"/>
      <c r="D14" s="6"/>
      <c r="E14" s="6"/>
      <c r="F14" s="6"/>
      <c r="G14" s="6"/>
      <c r="H14" s="49"/>
      <c r="I14" s="50"/>
    </row>
    <row r="15" spans="1:39" s="13" customFormat="1" ht="30" customHeight="1" x14ac:dyDescent="0.3">
      <c r="A15" s="14"/>
      <c r="B15" s="15"/>
      <c r="C15" s="16" t="s">
        <v>9</v>
      </c>
      <c r="D15" s="16" t="s">
        <v>3</v>
      </c>
      <c r="E15" s="29" t="s">
        <v>10</v>
      </c>
      <c r="F15" s="16" t="s">
        <v>11</v>
      </c>
      <c r="G15" s="16" t="s">
        <v>12</v>
      </c>
      <c r="H15" s="30" t="s">
        <v>241</v>
      </c>
      <c r="I15" s="29" t="s">
        <v>170</v>
      </c>
    </row>
    <row r="16" spans="1:39" s="4" customFormat="1" ht="30" customHeight="1" x14ac:dyDescent="0.35">
      <c r="A16" s="5"/>
      <c r="B16" s="12" t="s">
        <v>168</v>
      </c>
      <c r="C16" s="6"/>
      <c r="D16" s="6"/>
      <c r="E16" s="6"/>
      <c r="F16" s="6"/>
      <c r="G16" s="6"/>
      <c r="H16" s="38"/>
      <c r="I16" s="39">
        <f>SUM(I17,I20,I27,I45,I57,I59,I61,I63,I68,I71,I73,I75)</f>
        <v>0</v>
      </c>
      <c r="V16" s="4" t="s">
        <v>4</v>
      </c>
      <c r="W16" s="4" t="s">
        <v>8</v>
      </c>
      <c r="AM16" s="17" t="e">
        <f>#REF!+#REF!+#REF!+#REF!</f>
        <v>#REF!</v>
      </c>
    </row>
    <row r="17" spans="1:41" s="18" customFormat="1" ht="21" customHeight="1" x14ac:dyDescent="0.3">
      <c r="A17" s="19"/>
      <c r="B17" s="20"/>
      <c r="C17" s="20" t="s">
        <v>4</v>
      </c>
      <c r="D17" s="23" t="s">
        <v>5</v>
      </c>
      <c r="E17" s="23" t="s">
        <v>171</v>
      </c>
      <c r="F17" s="20"/>
      <c r="G17" s="20"/>
      <c r="H17" s="40"/>
      <c r="I17" s="41">
        <f>SUM(I18:I19)</f>
        <v>0</v>
      </c>
      <c r="T17" s="21" t="s">
        <v>5</v>
      </c>
      <c r="V17" s="21" t="s">
        <v>4</v>
      </c>
      <c r="W17" s="21" t="s">
        <v>5</v>
      </c>
      <c r="AA17" s="21" t="s">
        <v>13</v>
      </c>
      <c r="AM17" s="22">
        <f>SUM($AM$18:$AM$19)</f>
        <v>0</v>
      </c>
    </row>
    <row r="18" spans="1:41" s="4" customFormat="1" ht="15.75" customHeight="1" x14ac:dyDescent="0.3">
      <c r="A18" s="5"/>
      <c r="B18" s="24" t="s">
        <v>5</v>
      </c>
      <c r="C18" s="24" t="s">
        <v>14</v>
      </c>
      <c r="D18" s="25" t="s">
        <v>15</v>
      </c>
      <c r="E18" s="26" t="s">
        <v>16</v>
      </c>
      <c r="F18" s="27" t="s">
        <v>17</v>
      </c>
      <c r="G18" s="42">
        <v>14.3</v>
      </c>
      <c r="H18" s="44"/>
      <c r="I18" s="44">
        <f>SUM(G18*H18)</f>
        <v>0</v>
      </c>
      <c r="T18" s="10" t="s">
        <v>18</v>
      </c>
      <c r="V18" s="10" t="s">
        <v>14</v>
      </c>
      <c r="W18" s="10" t="s">
        <v>6</v>
      </c>
      <c r="AA18" s="4" t="s">
        <v>13</v>
      </c>
      <c r="AG18" s="28" t="e">
        <f>IF(#REF!="základní",$I$18,0)</f>
        <v>#REF!</v>
      </c>
      <c r="AH18" s="28" t="e">
        <f>IF(#REF!="snížená",$I$18,0)</f>
        <v>#REF!</v>
      </c>
      <c r="AI18" s="28" t="e">
        <f>IF(#REF!="zákl. přenesená",$I$18,0)</f>
        <v>#REF!</v>
      </c>
      <c r="AJ18" s="28" t="e">
        <f>IF(#REF!="sníž. přenesená",$I$18,0)</f>
        <v>#REF!</v>
      </c>
      <c r="AK18" s="28" t="e">
        <f>IF(#REF!="nulová",$I$18,0)</f>
        <v>#REF!</v>
      </c>
      <c r="AL18" s="10" t="s">
        <v>5</v>
      </c>
      <c r="AM18" s="28">
        <f>ROUND($H$18*$G$18,2)</f>
        <v>0</v>
      </c>
      <c r="AN18" s="10" t="s">
        <v>18</v>
      </c>
      <c r="AO18" s="10" t="s">
        <v>172</v>
      </c>
    </row>
    <row r="19" spans="1:41" s="4" customFormat="1" ht="15.75" customHeight="1" x14ac:dyDescent="0.3">
      <c r="A19" s="5"/>
      <c r="B19" s="24" t="s">
        <v>6</v>
      </c>
      <c r="C19" s="24" t="s">
        <v>14</v>
      </c>
      <c r="D19" s="25" t="s">
        <v>20</v>
      </c>
      <c r="E19" s="26" t="s">
        <v>21</v>
      </c>
      <c r="F19" s="27" t="s">
        <v>17</v>
      </c>
      <c r="G19" s="42">
        <v>6.6219999999999999</v>
      </c>
      <c r="H19" s="44"/>
      <c r="I19" s="44">
        <f>SUM(G19*H19)</f>
        <v>0</v>
      </c>
      <c r="T19" s="10" t="s">
        <v>18</v>
      </c>
      <c r="V19" s="10" t="s">
        <v>14</v>
      </c>
      <c r="W19" s="10" t="s">
        <v>6</v>
      </c>
      <c r="AA19" s="4" t="s">
        <v>13</v>
      </c>
      <c r="AG19" s="28" t="e">
        <f>IF(#REF!="základní",$I$19,0)</f>
        <v>#REF!</v>
      </c>
      <c r="AH19" s="28" t="e">
        <f>IF(#REF!="snížená",$I$19,0)</f>
        <v>#REF!</v>
      </c>
      <c r="AI19" s="28" t="e">
        <f>IF(#REF!="zákl. přenesená",$I$19,0)</f>
        <v>#REF!</v>
      </c>
      <c r="AJ19" s="28" t="e">
        <f>IF(#REF!="sníž. přenesená",$I$19,0)</f>
        <v>#REF!</v>
      </c>
      <c r="AK19" s="28" t="e">
        <f>IF(#REF!="nulová",$I$19,0)</f>
        <v>#REF!</v>
      </c>
      <c r="AL19" s="10" t="s">
        <v>5</v>
      </c>
      <c r="AM19" s="28">
        <f>ROUND($H$19*$G$19,2)</f>
        <v>0</v>
      </c>
      <c r="AN19" s="10" t="s">
        <v>18</v>
      </c>
      <c r="AO19" s="10" t="s">
        <v>173</v>
      </c>
    </row>
    <row r="20" spans="1:41" s="18" customFormat="1" ht="30.75" customHeight="1" x14ac:dyDescent="0.3">
      <c r="A20" s="19"/>
      <c r="B20" s="20"/>
      <c r="C20" s="20" t="s">
        <v>4</v>
      </c>
      <c r="D20" s="23" t="s">
        <v>6</v>
      </c>
      <c r="E20" s="23" t="s">
        <v>174</v>
      </c>
      <c r="F20" s="20"/>
      <c r="G20" s="20"/>
      <c r="H20" s="40"/>
      <c r="I20" s="41">
        <f>SUM(I21:I26)</f>
        <v>0</v>
      </c>
      <c r="T20" s="21" t="s">
        <v>5</v>
      </c>
      <c r="V20" s="21" t="s">
        <v>4</v>
      </c>
      <c r="W20" s="21" t="s">
        <v>5</v>
      </c>
      <c r="AA20" s="21" t="s">
        <v>13</v>
      </c>
      <c r="AM20" s="22">
        <f>SUM($AM$21:$AM$26)</f>
        <v>0</v>
      </c>
    </row>
    <row r="21" spans="1:41" s="4" customFormat="1" ht="27" customHeight="1" x14ac:dyDescent="0.3">
      <c r="A21" s="5"/>
      <c r="B21" s="24" t="s">
        <v>19</v>
      </c>
      <c r="C21" s="24" t="s">
        <v>14</v>
      </c>
      <c r="D21" s="25" t="s">
        <v>22</v>
      </c>
      <c r="E21" s="26" t="s">
        <v>23</v>
      </c>
      <c r="F21" s="27" t="s">
        <v>17</v>
      </c>
      <c r="G21" s="42">
        <v>0.28899999999999998</v>
      </c>
      <c r="H21" s="44"/>
      <c r="I21" s="44">
        <f>SUM(G21*H21)</f>
        <v>0</v>
      </c>
      <c r="T21" s="10" t="s">
        <v>18</v>
      </c>
      <c r="V21" s="10" t="s">
        <v>14</v>
      </c>
      <c r="W21" s="10" t="s">
        <v>6</v>
      </c>
      <c r="AA21" s="4" t="s">
        <v>13</v>
      </c>
      <c r="AG21" s="28" t="e">
        <f>IF(#REF!="základní",$I$21,0)</f>
        <v>#REF!</v>
      </c>
      <c r="AH21" s="28" t="e">
        <f>IF(#REF!="snížená",$I$21,0)</f>
        <v>#REF!</v>
      </c>
      <c r="AI21" s="28" t="e">
        <f>IF(#REF!="zákl. přenesená",$I$21,0)</f>
        <v>#REF!</v>
      </c>
      <c r="AJ21" s="28" t="e">
        <f>IF(#REF!="sníž. přenesená",$I$21,0)</f>
        <v>#REF!</v>
      </c>
      <c r="AK21" s="28" t="e">
        <f>IF(#REF!="nulová",$I$21,0)</f>
        <v>#REF!</v>
      </c>
      <c r="AL21" s="10" t="s">
        <v>5</v>
      </c>
      <c r="AM21" s="28">
        <f>ROUND($H$21*$G$21,2)</f>
        <v>0</v>
      </c>
      <c r="AN21" s="10" t="s">
        <v>18</v>
      </c>
      <c r="AO21" s="10" t="s">
        <v>175</v>
      </c>
    </row>
    <row r="22" spans="1:41" s="4" customFormat="1" ht="27" customHeight="1" x14ac:dyDescent="0.3">
      <c r="A22" s="5"/>
      <c r="B22" s="24" t="s">
        <v>18</v>
      </c>
      <c r="C22" s="24" t="s">
        <v>14</v>
      </c>
      <c r="D22" s="25" t="s">
        <v>25</v>
      </c>
      <c r="E22" s="26" t="s">
        <v>26</v>
      </c>
      <c r="F22" s="27" t="s">
        <v>17</v>
      </c>
      <c r="G22" s="42">
        <v>6.3E-2</v>
      </c>
      <c r="H22" s="44"/>
      <c r="I22" s="44">
        <f t="shared" ref="I22:I26" si="0">SUM(G22*H22)</f>
        <v>0</v>
      </c>
      <c r="T22" s="10" t="s">
        <v>18</v>
      </c>
      <c r="V22" s="10" t="s">
        <v>14</v>
      </c>
      <c r="W22" s="10" t="s">
        <v>6</v>
      </c>
      <c r="AA22" s="4" t="s">
        <v>13</v>
      </c>
      <c r="AG22" s="28" t="e">
        <f>IF(#REF!="základní",$I$22,0)</f>
        <v>#REF!</v>
      </c>
      <c r="AH22" s="28" t="e">
        <f>IF(#REF!="snížená",$I$22,0)</f>
        <v>#REF!</v>
      </c>
      <c r="AI22" s="28" t="e">
        <f>IF(#REF!="zákl. přenesená",$I$22,0)</f>
        <v>#REF!</v>
      </c>
      <c r="AJ22" s="28" t="e">
        <f>IF(#REF!="sníž. přenesená",$I$22,0)</f>
        <v>#REF!</v>
      </c>
      <c r="AK22" s="28" t="e">
        <f>IF(#REF!="nulová",$I$22,0)</f>
        <v>#REF!</v>
      </c>
      <c r="AL22" s="10" t="s">
        <v>5</v>
      </c>
      <c r="AM22" s="28">
        <f>ROUND($H$22*$G$22,2)</f>
        <v>0</v>
      </c>
      <c r="AN22" s="10" t="s">
        <v>18</v>
      </c>
      <c r="AO22" s="10" t="s">
        <v>176</v>
      </c>
    </row>
    <row r="23" spans="1:41" s="4" customFormat="1" ht="15.75" customHeight="1" x14ac:dyDescent="0.3">
      <c r="A23" s="5"/>
      <c r="B23" s="24" t="s">
        <v>28</v>
      </c>
      <c r="C23" s="24" t="s">
        <v>14</v>
      </c>
      <c r="D23" s="25" t="s">
        <v>29</v>
      </c>
      <c r="E23" s="26" t="s">
        <v>30</v>
      </c>
      <c r="F23" s="27" t="s">
        <v>31</v>
      </c>
      <c r="G23" s="42">
        <v>21.96</v>
      </c>
      <c r="H23" s="44"/>
      <c r="I23" s="44">
        <f t="shared" si="0"/>
        <v>0</v>
      </c>
      <c r="T23" s="10" t="s">
        <v>18</v>
      </c>
      <c r="V23" s="10" t="s">
        <v>14</v>
      </c>
      <c r="W23" s="10" t="s">
        <v>6</v>
      </c>
      <c r="AA23" s="4" t="s">
        <v>13</v>
      </c>
      <c r="AG23" s="28" t="e">
        <f>IF(#REF!="základní",$I$23,0)</f>
        <v>#REF!</v>
      </c>
      <c r="AH23" s="28" t="e">
        <f>IF(#REF!="snížená",$I$23,0)</f>
        <v>#REF!</v>
      </c>
      <c r="AI23" s="28" t="e">
        <f>IF(#REF!="zákl. přenesená",$I$23,0)</f>
        <v>#REF!</v>
      </c>
      <c r="AJ23" s="28" t="e">
        <f>IF(#REF!="sníž. přenesená",$I$23,0)</f>
        <v>#REF!</v>
      </c>
      <c r="AK23" s="28" t="e">
        <f>IF(#REF!="nulová",$I$23,0)</f>
        <v>#REF!</v>
      </c>
      <c r="AL23" s="10" t="s">
        <v>5</v>
      </c>
      <c r="AM23" s="28">
        <f>ROUND($H$23*$G$23,2)</f>
        <v>0</v>
      </c>
      <c r="AN23" s="10" t="s">
        <v>18</v>
      </c>
      <c r="AO23" s="10" t="s">
        <v>177</v>
      </c>
    </row>
    <row r="24" spans="1:41" s="4" customFormat="1" ht="15.75" customHeight="1" x14ac:dyDescent="0.3">
      <c r="A24" s="5"/>
      <c r="B24" s="24" t="s">
        <v>24</v>
      </c>
      <c r="C24" s="24" t="s">
        <v>14</v>
      </c>
      <c r="D24" s="25" t="s">
        <v>33</v>
      </c>
      <c r="E24" s="26" t="s">
        <v>34</v>
      </c>
      <c r="F24" s="27" t="s">
        <v>31</v>
      </c>
      <c r="G24" s="42">
        <v>21.96</v>
      </c>
      <c r="H24" s="44"/>
      <c r="I24" s="44">
        <f t="shared" si="0"/>
        <v>0</v>
      </c>
      <c r="T24" s="10" t="s">
        <v>18</v>
      </c>
      <c r="V24" s="10" t="s">
        <v>14</v>
      </c>
      <c r="W24" s="10" t="s">
        <v>6</v>
      </c>
      <c r="AA24" s="4" t="s">
        <v>13</v>
      </c>
      <c r="AG24" s="28" t="e">
        <f>IF(#REF!="základní",$I$24,0)</f>
        <v>#REF!</v>
      </c>
      <c r="AH24" s="28" t="e">
        <f>IF(#REF!="snížená",$I$24,0)</f>
        <v>#REF!</v>
      </c>
      <c r="AI24" s="28" t="e">
        <f>IF(#REF!="zákl. přenesená",$I$24,0)</f>
        <v>#REF!</v>
      </c>
      <c r="AJ24" s="28" t="e">
        <f>IF(#REF!="sníž. přenesená",$I$24,0)</f>
        <v>#REF!</v>
      </c>
      <c r="AK24" s="28" t="e">
        <f>IF(#REF!="nulová",$I$24,0)</f>
        <v>#REF!</v>
      </c>
      <c r="AL24" s="10" t="s">
        <v>5</v>
      </c>
      <c r="AM24" s="28">
        <f>ROUND($H$24*$G$24,2)</f>
        <v>0</v>
      </c>
      <c r="AN24" s="10" t="s">
        <v>18</v>
      </c>
      <c r="AO24" s="10" t="s">
        <v>178</v>
      </c>
    </row>
    <row r="25" spans="1:41" s="4" customFormat="1" ht="15.75" customHeight="1" x14ac:dyDescent="0.3">
      <c r="A25" s="5"/>
      <c r="B25" s="24" t="s">
        <v>36</v>
      </c>
      <c r="C25" s="24" t="s">
        <v>14</v>
      </c>
      <c r="D25" s="25" t="s">
        <v>37</v>
      </c>
      <c r="E25" s="26" t="s">
        <v>38</v>
      </c>
      <c r="F25" s="27" t="s">
        <v>17</v>
      </c>
      <c r="G25" s="42">
        <v>2.1000000000000001E-2</v>
      </c>
      <c r="H25" s="44"/>
      <c r="I25" s="44">
        <f t="shared" si="0"/>
        <v>0</v>
      </c>
      <c r="T25" s="10" t="s">
        <v>18</v>
      </c>
      <c r="V25" s="10" t="s">
        <v>14</v>
      </c>
      <c r="W25" s="10" t="s">
        <v>6</v>
      </c>
      <c r="AA25" s="4" t="s">
        <v>13</v>
      </c>
      <c r="AG25" s="28" t="e">
        <f>IF(#REF!="základní",$I$25,0)</f>
        <v>#REF!</v>
      </c>
      <c r="AH25" s="28" t="e">
        <f>IF(#REF!="snížená",$I$25,0)</f>
        <v>#REF!</v>
      </c>
      <c r="AI25" s="28" t="e">
        <f>IF(#REF!="zákl. přenesená",$I$25,0)</f>
        <v>#REF!</v>
      </c>
      <c r="AJ25" s="28" t="e">
        <f>IF(#REF!="sníž. přenesená",$I$25,0)</f>
        <v>#REF!</v>
      </c>
      <c r="AK25" s="28" t="e">
        <f>IF(#REF!="nulová",$I$25,0)</f>
        <v>#REF!</v>
      </c>
      <c r="AL25" s="10" t="s">
        <v>5</v>
      </c>
      <c r="AM25" s="28">
        <f>ROUND($H$25*$G$25,2)</f>
        <v>0</v>
      </c>
      <c r="AN25" s="10" t="s">
        <v>18</v>
      </c>
      <c r="AO25" s="10" t="s">
        <v>179</v>
      </c>
    </row>
    <row r="26" spans="1:41" s="4" customFormat="1" ht="15.75" customHeight="1" x14ac:dyDescent="0.3">
      <c r="A26" s="5"/>
      <c r="B26" s="24" t="s">
        <v>27</v>
      </c>
      <c r="C26" s="24" t="s">
        <v>14</v>
      </c>
      <c r="D26" s="25" t="s">
        <v>40</v>
      </c>
      <c r="E26" s="26" t="s">
        <v>41</v>
      </c>
      <c r="F26" s="27" t="s">
        <v>17</v>
      </c>
      <c r="G26" s="42">
        <v>5.34</v>
      </c>
      <c r="H26" s="44"/>
      <c r="I26" s="44">
        <f t="shared" si="0"/>
        <v>0</v>
      </c>
      <c r="T26" s="10" t="s">
        <v>18</v>
      </c>
      <c r="V26" s="10" t="s">
        <v>14</v>
      </c>
      <c r="W26" s="10" t="s">
        <v>6</v>
      </c>
      <c r="AA26" s="4" t="s">
        <v>13</v>
      </c>
      <c r="AG26" s="28" t="e">
        <f>IF(#REF!="základní",$I$26,0)</f>
        <v>#REF!</v>
      </c>
      <c r="AH26" s="28" t="e">
        <f>IF(#REF!="snížená",$I$26,0)</f>
        <v>#REF!</v>
      </c>
      <c r="AI26" s="28" t="e">
        <f>IF(#REF!="zákl. přenesená",$I$26,0)</f>
        <v>#REF!</v>
      </c>
      <c r="AJ26" s="28" t="e">
        <f>IF(#REF!="sníž. přenesená",$I$26,0)</f>
        <v>#REF!</v>
      </c>
      <c r="AK26" s="28" t="e">
        <f>IF(#REF!="nulová",$I$26,0)</f>
        <v>#REF!</v>
      </c>
      <c r="AL26" s="10" t="s">
        <v>5</v>
      </c>
      <c r="AM26" s="28">
        <f>ROUND($H$26*$G$26,2)</f>
        <v>0</v>
      </c>
      <c r="AN26" s="10" t="s">
        <v>18</v>
      </c>
      <c r="AO26" s="10" t="s">
        <v>180</v>
      </c>
    </row>
    <row r="27" spans="1:41" s="18" customFormat="1" ht="30.75" customHeight="1" x14ac:dyDescent="0.3">
      <c r="A27" s="19"/>
      <c r="B27" s="20"/>
      <c r="C27" s="20" t="s">
        <v>4</v>
      </c>
      <c r="D27" s="23" t="s">
        <v>19</v>
      </c>
      <c r="E27" s="23" t="s">
        <v>181</v>
      </c>
      <c r="F27" s="20"/>
      <c r="G27" s="20"/>
      <c r="H27" s="40"/>
      <c r="I27" s="41">
        <f>SUM(I28:I44)</f>
        <v>0</v>
      </c>
      <c r="T27" s="21" t="s">
        <v>5</v>
      </c>
      <c r="V27" s="21" t="s">
        <v>4</v>
      </c>
      <c r="W27" s="21" t="s">
        <v>5</v>
      </c>
      <c r="AA27" s="21" t="s">
        <v>13</v>
      </c>
      <c r="AM27" s="22">
        <f>SUM($AM$28:$AM$44)</f>
        <v>0</v>
      </c>
    </row>
    <row r="28" spans="1:41" s="4" customFormat="1" ht="27" customHeight="1" x14ac:dyDescent="0.3">
      <c r="A28" s="5"/>
      <c r="B28" s="34" t="s">
        <v>43</v>
      </c>
      <c r="C28" s="34" t="s">
        <v>14</v>
      </c>
      <c r="D28" s="35" t="s">
        <v>44</v>
      </c>
      <c r="E28" s="36" t="s">
        <v>45</v>
      </c>
      <c r="F28" s="37" t="s">
        <v>17</v>
      </c>
      <c r="G28" s="43">
        <v>70.738</v>
      </c>
      <c r="H28" s="44"/>
      <c r="I28" s="44">
        <f>SUM(G28*H28)</f>
        <v>0</v>
      </c>
      <c r="T28" s="10" t="s">
        <v>18</v>
      </c>
      <c r="V28" s="10" t="s">
        <v>14</v>
      </c>
      <c r="W28" s="10" t="s">
        <v>6</v>
      </c>
      <c r="AA28" s="4" t="s">
        <v>13</v>
      </c>
      <c r="AG28" s="28" t="e">
        <f>IF(#REF!="základní",$I$28,0)</f>
        <v>#REF!</v>
      </c>
      <c r="AH28" s="28" t="e">
        <f>IF(#REF!="snížená",$I$28,0)</f>
        <v>#REF!</v>
      </c>
      <c r="AI28" s="28" t="e">
        <f>IF(#REF!="zákl. přenesená",$I$28,0)</f>
        <v>#REF!</v>
      </c>
      <c r="AJ28" s="28" t="e">
        <f>IF(#REF!="sníž. přenesená",$I$28,0)</f>
        <v>#REF!</v>
      </c>
      <c r="AK28" s="28" t="e">
        <f>IF(#REF!="nulová",$I$28,0)</f>
        <v>#REF!</v>
      </c>
      <c r="AL28" s="10" t="s">
        <v>5</v>
      </c>
      <c r="AM28" s="28">
        <f>ROUND($H$28*$G$28,2)</f>
        <v>0</v>
      </c>
      <c r="AN28" s="10" t="s">
        <v>18</v>
      </c>
      <c r="AO28" s="10" t="s">
        <v>182</v>
      </c>
    </row>
    <row r="29" spans="1:41" s="4" customFormat="1" ht="15.75" customHeight="1" x14ac:dyDescent="0.3">
      <c r="A29" s="5"/>
      <c r="B29" s="24" t="s">
        <v>32</v>
      </c>
      <c r="C29" s="24" t="s">
        <v>14</v>
      </c>
      <c r="D29" s="25" t="s">
        <v>47</v>
      </c>
      <c r="E29" s="26" t="s">
        <v>48</v>
      </c>
      <c r="F29" s="27" t="s">
        <v>31</v>
      </c>
      <c r="G29" s="42">
        <v>211.3</v>
      </c>
      <c r="H29" s="44"/>
      <c r="I29" s="44">
        <f t="shared" ref="I29:I44" si="1">SUM(G29*H29)</f>
        <v>0</v>
      </c>
      <c r="T29" s="10" t="s">
        <v>18</v>
      </c>
      <c r="V29" s="10" t="s">
        <v>14</v>
      </c>
      <c r="W29" s="10" t="s">
        <v>6</v>
      </c>
      <c r="AA29" s="4" t="s">
        <v>13</v>
      </c>
      <c r="AG29" s="28" t="e">
        <f>IF(#REF!="základní",$I$29,0)</f>
        <v>#REF!</v>
      </c>
      <c r="AH29" s="28" t="e">
        <f>IF(#REF!="snížená",$I$29,0)</f>
        <v>#REF!</v>
      </c>
      <c r="AI29" s="28" t="e">
        <f>IF(#REF!="zákl. přenesená",$I$29,0)</f>
        <v>#REF!</v>
      </c>
      <c r="AJ29" s="28" t="e">
        <f>IF(#REF!="sníž. přenesená",$I$29,0)</f>
        <v>#REF!</v>
      </c>
      <c r="AK29" s="28" t="e">
        <f>IF(#REF!="nulová",$I$29,0)</f>
        <v>#REF!</v>
      </c>
      <c r="AL29" s="10" t="s">
        <v>5</v>
      </c>
      <c r="AM29" s="28">
        <f>ROUND($H$29*$G$29,2)</f>
        <v>0</v>
      </c>
      <c r="AN29" s="10" t="s">
        <v>18</v>
      </c>
      <c r="AO29" s="10" t="s">
        <v>183</v>
      </c>
    </row>
    <row r="30" spans="1:41" s="4" customFormat="1" ht="15.75" customHeight="1" x14ac:dyDescent="0.3">
      <c r="A30" s="5"/>
      <c r="B30" s="24" t="s">
        <v>35</v>
      </c>
      <c r="C30" s="24" t="s">
        <v>14</v>
      </c>
      <c r="D30" s="25" t="s">
        <v>52</v>
      </c>
      <c r="E30" s="26" t="s">
        <v>53</v>
      </c>
      <c r="F30" s="27" t="s">
        <v>31</v>
      </c>
      <c r="G30" s="42">
        <v>577.20000000000005</v>
      </c>
      <c r="H30" s="44"/>
      <c r="I30" s="44">
        <f t="shared" si="1"/>
        <v>0</v>
      </c>
      <c r="T30" s="10" t="s">
        <v>18</v>
      </c>
      <c r="V30" s="10" t="s">
        <v>14</v>
      </c>
      <c r="W30" s="10" t="s">
        <v>6</v>
      </c>
      <c r="AA30" s="4" t="s">
        <v>13</v>
      </c>
      <c r="AG30" s="28" t="e">
        <f>IF(#REF!="základní",$I$30,0)</f>
        <v>#REF!</v>
      </c>
      <c r="AH30" s="28" t="e">
        <f>IF(#REF!="snížená",$I$30,0)</f>
        <v>#REF!</v>
      </c>
      <c r="AI30" s="28" t="e">
        <f>IF(#REF!="zákl. přenesená",$I$30,0)</f>
        <v>#REF!</v>
      </c>
      <c r="AJ30" s="28" t="e">
        <f>IF(#REF!="sníž. přenesená",$I$30,0)</f>
        <v>#REF!</v>
      </c>
      <c r="AK30" s="28" t="e">
        <f>IF(#REF!="nulová",$I$30,0)</f>
        <v>#REF!</v>
      </c>
      <c r="AL30" s="10" t="s">
        <v>5</v>
      </c>
      <c r="AM30" s="28">
        <f>ROUND($H$30*$G$30,2)</f>
        <v>0</v>
      </c>
      <c r="AN30" s="10" t="s">
        <v>18</v>
      </c>
      <c r="AO30" s="10" t="s">
        <v>184</v>
      </c>
    </row>
    <row r="31" spans="1:41" s="4" customFormat="1" ht="15.75" customHeight="1" x14ac:dyDescent="0.3">
      <c r="A31" s="5"/>
      <c r="B31" s="24" t="s">
        <v>55</v>
      </c>
      <c r="C31" s="24" t="s">
        <v>14</v>
      </c>
      <c r="D31" s="25" t="s">
        <v>56</v>
      </c>
      <c r="E31" s="26" t="s">
        <v>57</v>
      </c>
      <c r="F31" s="27" t="s">
        <v>31</v>
      </c>
      <c r="G31" s="42">
        <v>23.4</v>
      </c>
      <c r="H31" s="44"/>
      <c r="I31" s="44">
        <f t="shared" si="1"/>
        <v>0</v>
      </c>
      <c r="T31" s="10" t="s">
        <v>18</v>
      </c>
      <c r="V31" s="10" t="s">
        <v>14</v>
      </c>
      <c r="W31" s="10" t="s">
        <v>6</v>
      </c>
      <c r="AA31" s="4" t="s">
        <v>13</v>
      </c>
      <c r="AG31" s="28" t="e">
        <f>IF(#REF!="základní",$I$31,0)</f>
        <v>#REF!</v>
      </c>
      <c r="AH31" s="28" t="e">
        <f>IF(#REF!="snížená",$I$31,0)</f>
        <v>#REF!</v>
      </c>
      <c r="AI31" s="28" t="e">
        <f>IF(#REF!="zákl. přenesená",$I$31,0)</f>
        <v>#REF!</v>
      </c>
      <c r="AJ31" s="28" t="e">
        <f>IF(#REF!="sníž. přenesená",$I$31,0)</f>
        <v>#REF!</v>
      </c>
      <c r="AK31" s="28" t="e">
        <f>IF(#REF!="nulová",$I$31,0)</f>
        <v>#REF!</v>
      </c>
      <c r="AL31" s="10" t="s">
        <v>5</v>
      </c>
      <c r="AM31" s="28">
        <f>ROUND($H$31*$G$31,2)</f>
        <v>0</v>
      </c>
      <c r="AN31" s="10" t="s">
        <v>18</v>
      </c>
      <c r="AO31" s="10" t="s">
        <v>185</v>
      </c>
    </row>
    <row r="32" spans="1:41" s="4" customFormat="1" ht="15.75" customHeight="1" x14ac:dyDescent="0.3">
      <c r="A32" s="5"/>
      <c r="B32" s="24" t="s">
        <v>39</v>
      </c>
      <c r="C32" s="24" t="s">
        <v>14</v>
      </c>
      <c r="D32" s="25" t="s">
        <v>58</v>
      </c>
      <c r="E32" s="26" t="s">
        <v>59</v>
      </c>
      <c r="F32" s="27" t="s">
        <v>31</v>
      </c>
      <c r="G32" s="42">
        <v>35.299999999999997</v>
      </c>
      <c r="H32" s="44"/>
      <c r="I32" s="44">
        <f t="shared" si="1"/>
        <v>0</v>
      </c>
      <c r="T32" s="10" t="s">
        <v>18</v>
      </c>
      <c r="V32" s="10" t="s">
        <v>14</v>
      </c>
      <c r="W32" s="10" t="s">
        <v>6</v>
      </c>
      <c r="AA32" s="4" t="s">
        <v>13</v>
      </c>
      <c r="AG32" s="28" t="e">
        <f>IF(#REF!="základní",$I$32,0)</f>
        <v>#REF!</v>
      </c>
      <c r="AH32" s="28" t="e">
        <f>IF(#REF!="snížená",$I$32,0)</f>
        <v>#REF!</v>
      </c>
      <c r="AI32" s="28" t="e">
        <f>IF(#REF!="zákl. přenesená",$I$32,0)</f>
        <v>#REF!</v>
      </c>
      <c r="AJ32" s="28" t="e">
        <f>IF(#REF!="sníž. přenesená",$I$32,0)</f>
        <v>#REF!</v>
      </c>
      <c r="AK32" s="28" t="e">
        <f>IF(#REF!="nulová",$I$32,0)</f>
        <v>#REF!</v>
      </c>
      <c r="AL32" s="10" t="s">
        <v>5</v>
      </c>
      <c r="AM32" s="28">
        <f>ROUND($H$32*$G$32,2)</f>
        <v>0</v>
      </c>
      <c r="AN32" s="10" t="s">
        <v>18</v>
      </c>
      <c r="AO32" s="10" t="s">
        <v>186</v>
      </c>
    </row>
    <row r="33" spans="1:41" s="4" customFormat="1" ht="27" customHeight="1" x14ac:dyDescent="0.3">
      <c r="A33" s="5"/>
      <c r="B33" s="24" t="s">
        <v>0</v>
      </c>
      <c r="C33" s="24" t="s">
        <v>14</v>
      </c>
      <c r="D33" s="25" t="s">
        <v>60</v>
      </c>
      <c r="E33" s="26" t="s">
        <v>61</v>
      </c>
      <c r="F33" s="27" t="s">
        <v>31</v>
      </c>
      <c r="G33" s="42">
        <v>166.5</v>
      </c>
      <c r="H33" s="44"/>
      <c r="I33" s="44">
        <f t="shared" si="1"/>
        <v>0</v>
      </c>
      <c r="T33" s="10" t="s">
        <v>18</v>
      </c>
      <c r="V33" s="10" t="s">
        <v>14</v>
      </c>
      <c r="W33" s="10" t="s">
        <v>6</v>
      </c>
      <c r="AA33" s="4" t="s">
        <v>13</v>
      </c>
      <c r="AG33" s="28" t="e">
        <f>IF(#REF!="základní",$I$33,0)</f>
        <v>#REF!</v>
      </c>
      <c r="AH33" s="28" t="e">
        <f>IF(#REF!="snížená",$I$33,0)</f>
        <v>#REF!</v>
      </c>
      <c r="AI33" s="28" t="e">
        <f>IF(#REF!="zákl. přenesená",$I$33,0)</f>
        <v>#REF!</v>
      </c>
      <c r="AJ33" s="28" t="e">
        <f>IF(#REF!="sníž. přenesená",$I$33,0)</f>
        <v>#REF!</v>
      </c>
      <c r="AK33" s="28" t="e">
        <f>IF(#REF!="nulová",$I$33,0)</f>
        <v>#REF!</v>
      </c>
      <c r="AL33" s="10" t="s">
        <v>5</v>
      </c>
      <c r="AM33" s="28">
        <f>ROUND($H$33*$G$33,2)</f>
        <v>0</v>
      </c>
      <c r="AN33" s="10" t="s">
        <v>18</v>
      </c>
      <c r="AO33" s="10" t="s">
        <v>187</v>
      </c>
    </row>
    <row r="34" spans="1:41" s="4" customFormat="1" ht="15.75" customHeight="1" x14ac:dyDescent="0.3">
      <c r="A34" s="5"/>
      <c r="B34" s="24" t="s">
        <v>42</v>
      </c>
      <c r="C34" s="24" t="s">
        <v>14</v>
      </c>
      <c r="D34" s="25" t="s">
        <v>63</v>
      </c>
      <c r="E34" s="26" t="s">
        <v>64</v>
      </c>
      <c r="F34" s="27" t="s">
        <v>50</v>
      </c>
      <c r="G34" s="42">
        <v>12</v>
      </c>
      <c r="H34" s="44"/>
      <c r="I34" s="44">
        <f t="shared" si="1"/>
        <v>0</v>
      </c>
      <c r="T34" s="10" t="s">
        <v>18</v>
      </c>
      <c r="V34" s="10" t="s">
        <v>14</v>
      </c>
      <c r="W34" s="10" t="s">
        <v>6</v>
      </c>
      <c r="AA34" s="4" t="s">
        <v>13</v>
      </c>
      <c r="AG34" s="28" t="e">
        <f>IF(#REF!="základní",$I$34,0)</f>
        <v>#REF!</v>
      </c>
      <c r="AH34" s="28" t="e">
        <f>IF(#REF!="snížená",$I$34,0)</f>
        <v>#REF!</v>
      </c>
      <c r="AI34" s="28" t="e">
        <f>IF(#REF!="zákl. přenesená",$I$34,0)</f>
        <v>#REF!</v>
      </c>
      <c r="AJ34" s="28" t="e">
        <f>IF(#REF!="sníž. přenesená",$I$34,0)</f>
        <v>#REF!</v>
      </c>
      <c r="AK34" s="28" t="e">
        <f>IF(#REF!="nulová",$I$34,0)</f>
        <v>#REF!</v>
      </c>
      <c r="AL34" s="10" t="s">
        <v>5</v>
      </c>
      <c r="AM34" s="28">
        <f>ROUND($H$34*$G$34,2)</f>
        <v>0</v>
      </c>
      <c r="AN34" s="10" t="s">
        <v>18</v>
      </c>
      <c r="AO34" s="10" t="s">
        <v>188</v>
      </c>
    </row>
    <row r="35" spans="1:41" s="4" customFormat="1" ht="15.75" customHeight="1" x14ac:dyDescent="0.3">
      <c r="A35" s="5"/>
      <c r="B35" s="24" t="s">
        <v>65</v>
      </c>
      <c r="C35" s="24" t="s">
        <v>14</v>
      </c>
      <c r="D35" s="25" t="s">
        <v>66</v>
      </c>
      <c r="E35" s="26" t="s">
        <v>67</v>
      </c>
      <c r="F35" s="27" t="s">
        <v>50</v>
      </c>
      <c r="G35" s="42">
        <v>31</v>
      </c>
      <c r="H35" s="44"/>
      <c r="I35" s="44">
        <f t="shared" si="1"/>
        <v>0</v>
      </c>
      <c r="T35" s="10" t="s">
        <v>18</v>
      </c>
      <c r="V35" s="10" t="s">
        <v>14</v>
      </c>
      <c r="W35" s="10" t="s">
        <v>6</v>
      </c>
      <c r="AA35" s="4" t="s">
        <v>13</v>
      </c>
      <c r="AG35" s="28" t="e">
        <f>IF(#REF!="základní",$I$35,0)</f>
        <v>#REF!</v>
      </c>
      <c r="AH35" s="28" t="e">
        <f>IF(#REF!="snížená",$I$35,0)</f>
        <v>#REF!</v>
      </c>
      <c r="AI35" s="28" t="e">
        <f>IF(#REF!="zákl. přenesená",$I$35,0)</f>
        <v>#REF!</v>
      </c>
      <c r="AJ35" s="28" t="e">
        <f>IF(#REF!="sníž. přenesená",$I$35,0)</f>
        <v>#REF!</v>
      </c>
      <c r="AK35" s="28" t="e">
        <f>IF(#REF!="nulová",$I$35,0)</f>
        <v>#REF!</v>
      </c>
      <c r="AL35" s="10" t="s">
        <v>5</v>
      </c>
      <c r="AM35" s="28">
        <f>ROUND($H$35*$G$35,2)</f>
        <v>0</v>
      </c>
      <c r="AN35" s="10" t="s">
        <v>18</v>
      </c>
      <c r="AO35" s="10" t="s">
        <v>189</v>
      </c>
    </row>
    <row r="36" spans="1:41" s="4" customFormat="1" ht="15.75" customHeight="1" x14ac:dyDescent="0.3">
      <c r="A36" s="5"/>
      <c r="B36" s="24" t="s">
        <v>46</v>
      </c>
      <c r="C36" s="24" t="s">
        <v>14</v>
      </c>
      <c r="D36" s="25" t="s">
        <v>69</v>
      </c>
      <c r="E36" s="26" t="s">
        <v>70</v>
      </c>
      <c r="F36" s="27" t="s">
        <v>50</v>
      </c>
      <c r="G36" s="42">
        <v>4</v>
      </c>
      <c r="H36" s="44"/>
      <c r="I36" s="44">
        <f t="shared" si="1"/>
        <v>0</v>
      </c>
      <c r="T36" s="10" t="s">
        <v>18</v>
      </c>
      <c r="V36" s="10" t="s">
        <v>14</v>
      </c>
      <c r="W36" s="10" t="s">
        <v>6</v>
      </c>
      <c r="AA36" s="4" t="s">
        <v>13</v>
      </c>
      <c r="AG36" s="28" t="e">
        <f>IF(#REF!="základní",$I$36,0)</f>
        <v>#REF!</v>
      </c>
      <c r="AH36" s="28" t="e">
        <f>IF(#REF!="snížená",$I$36,0)</f>
        <v>#REF!</v>
      </c>
      <c r="AI36" s="28" t="e">
        <f>IF(#REF!="zákl. přenesená",$I$36,0)</f>
        <v>#REF!</v>
      </c>
      <c r="AJ36" s="28" t="e">
        <f>IF(#REF!="sníž. přenesená",$I$36,0)</f>
        <v>#REF!</v>
      </c>
      <c r="AK36" s="28" t="e">
        <f>IF(#REF!="nulová",$I$36,0)</f>
        <v>#REF!</v>
      </c>
      <c r="AL36" s="10" t="s">
        <v>5</v>
      </c>
      <c r="AM36" s="28">
        <f>ROUND($H$36*$G$36,2)</f>
        <v>0</v>
      </c>
      <c r="AN36" s="10" t="s">
        <v>18</v>
      </c>
      <c r="AO36" s="10" t="s">
        <v>190</v>
      </c>
    </row>
    <row r="37" spans="1:41" s="4" customFormat="1" ht="15.75" customHeight="1" x14ac:dyDescent="0.3">
      <c r="A37" s="5"/>
      <c r="B37" s="24" t="s">
        <v>72</v>
      </c>
      <c r="C37" s="24" t="s">
        <v>14</v>
      </c>
      <c r="D37" s="25" t="s">
        <v>73</v>
      </c>
      <c r="E37" s="26" t="s">
        <v>74</v>
      </c>
      <c r="F37" s="27" t="s">
        <v>50</v>
      </c>
      <c r="G37" s="42">
        <v>2</v>
      </c>
      <c r="H37" s="44"/>
      <c r="I37" s="44">
        <f t="shared" si="1"/>
        <v>0</v>
      </c>
      <c r="T37" s="10" t="s">
        <v>18</v>
      </c>
      <c r="V37" s="10" t="s">
        <v>14</v>
      </c>
      <c r="W37" s="10" t="s">
        <v>6</v>
      </c>
      <c r="AA37" s="4" t="s">
        <v>13</v>
      </c>
      <c r="AG37" s="28" t="e">
        <f>IF(#REF!="základní",$I$37,0)</f>
        <v>#REF!</v>
      </c>
      <c r="AH37" s="28" t="e">
        <f>IF(#REF!="snížená",$I$37,0)</f>
        <v>#REF!</v>
      </c>
      <c r="AI37" s="28" t="e">
        <f>IF(#REF!="zákl. přenesená",$I$37,0)</f>
        <v>#REF!</v>
      </c>
      <c r="AJ37" s="28" t="e">
        <f>IF(#REF!="sníž. přenesená",$I$37,0)</f>
        <v>#REF!</v>
      </c>
      <c r="AK37" s="28" t="e">
        <f>IF(#REF!="nulová",$I$37,0)</f>
        <v>#REF!</v>
      </c>
      <c r="AL37" s="10" t="s">
        <v>5</v>
      </c>
      <c r="AM37" s="28">
        <f>ROUND($H$37*$G$37,2)</f>
        <v>0</v>
      </c>
      <c r="AN37" s="10" t="s">
        <v>18</v>
      </c>
      <c r="AO37" s="10" t="s">
        <v>191</v>
      </c>
    </row>
    <row r="38" spans="1:41" s="4" customFormat="1" ht="27" customHeight="1" x14ac:dyDescent="0.3">
      <c r="A38" s="5"/>
      <c r="B38" s="24" t="s">
        <v>49</v>
      </c>
      <c r="C38" s="24" t="s">
        <v>14</v>
      </c>
      <c r="D38" s="25" t="s">
        <v>76</v>
      </c>
      <c r="E38" s="26" t="s">
        <v>77</v>
      </c>
      <c r="F38" s="27" t="s">
        <v>78</v>
      </c>
      <c r="G38" s="42">
        <v>0.186</v>
      </c>
      <c r="H38" s="44"/>
      <c r="I38" s="44">
        <f t="shared" si="1"/>
        <v>0</v>
      </c>
      <c r="T38" s="10" t="s">
        <v>18</v>
      </c>
      <c r="V38" s="10" t="s">
        <v>14</v>
      </c>
      <c r="W38" s="10" t="s">
        <v>6</v>
      </c>
      <c r="AA38" s="4" t="s">
        <v>13</v>
      </c>
      <c r="AG38" s="28" t="e">
        <f>IF(#REF!="základní",$I$38,0)</f>
        <v>#REF!</v>
      </c>
      <c r="AH38" s="28" t="e">
        <f>IF(#REF!="snížená",$I$38,0)</f>
        <v>#REF!</v>
      </c>
      <c r="AI38" s="28" t="e">
        <f>IF(#REF!="zákl. přenesená",$I$38,0)</f>
        <v>#REF!</v>
      </c>
      <c r="AJ38" s="28" t="e">
        <f>IF(#REF!="sníž. přenesená",$I$38,0)</f>
        <v>#REF!</v>
      </c>
      <c r="AK38" s="28" t="e">
        <f>IF(#REF!="nulová",$I$38,0)</f>
        <v>#REF!</v>
      </c>
      <c r="AL38" s="10" t="s">
        <v>5</v>
      </c>
      <c r="AM38" s="28">
        <f>ROUND($H$38*$G$38,2)</f>
        <v>0</v>
      </c>
      <c r="AN38" s="10" t="s">
        <v>18</v>
      </c>
      <c r="AO38" s="10" t="s">
        <v>192</v>
      </c>
    </row>
    <row r="39" spans="1:41" s="4" customFormat="1" ht="27" x14ac:dyDescent="0.3">
      <c r="A39" s="5"/>
      <c r="B39" s="24" t="s">
        <v>51</v>
      </c>
      <c r="C39" s="24" t="s">
        <v>14</v>
      </c>
      <c r="D39" s="25" t="s">
        <v>81</v>
      </c>
      <c r="E39" s="26" t="s">
        <v>77</v>
      </c>
      <c r="F39" s="27" t="s">
        <v>78</v>
      </c>
      <c r="G39" s="42">
        <v>7.0000000000000001E-3</v>
      </c>
      <c r="H39" s="44"/>
      <c r="I39" s="44">
        <f t="shared" si="1"/>
        <v>0</v>
      </c>
      <c r="T39" s="10" t="s">
        <v>18</v>
      </c>
      <c r="V39" s="10" t="s">
        <v>14</v>
      </c>
      <c r="W39" s="10" t="s">
        <v>6</v>
      </c>
      <c r="AA39" s="4" t="s">
        <v>13</v>
      </c>
      <c r="AG39" s="28" t="e">
        <f>IF(#REF!="základní",$I$39,0)</f>
        <v>#REF!</v>
      </c>
      <c r="AH39" s="28" t="e">
        <f>IF(#REF!="snížená",$I$39,0)</f>
        <v>#REF!</v>
      </c>
      <c r="AI39" s="28" t="e">
        <f>IF(#REF!="zákl. přenesená",$I$39,0)</f>
        <v>#REF!</v>
      </c>
      <c r="AJ39" s="28" t="e">
        <f>IF(#REF!="sníž. přenesená",$I$39,0)</f>
        <v>#REF!</v>
      </c>
      <c r="AK39" s="28" t="e">
        <f>IF(#REF!="nulová",$I$39,0)</f>
        <v>#REF!</v>
      </c>
      <c r="AL39" s="10" t="s">
        <v>5</v>
      </c>
      <c r="AM39" s="28">
        <f>ROUND($H$39*$G$39,2)</f>
        <v>0</v>
      </c>
      <c r="AN39" s="10" t="s">
        <v>18</v>
      </c>
      <c r="AO39" s="10" t="s">
        <v>193</v>
      </c>
    </row>
    <row r="40" spans="1:41" s="4" customFormat="1" ht="27" customHeight="1" x14ac:dyDescent="0.3">
      <c r="A40" s="5"/>
      <c r="B40" s="24" t="s">
        <v>54</v>
      </c>
      <c r="C40" s="24" t="s">
        <v>14</v>
      </c>
      <c r="D40" s="25" t="s">
        <v>82</v>
      </c>
      <c r="E40" s="26" t="s">
        <v>83</v>
      </c>
      <c r="F40" s="27" t="s">
        <v>78</v>
      </c>
      <c r="G40" s="42">
        <v>0.53800000000000003</v>
      </c>
      <c r="H40" s="44"/>
      <c r="I40" s="44">
        <f t="shared" si="1"/>
        <v>0</v>
      </c>
      <c r="T40" s="10" t="s">
        <v>18</v>
      </c>
      <c r="V40" s="10" t="s">
        <v>14</v>
      </c>
      <c r="W40" s="10" t="s">
        <v>6</v>
      </c>
      <c r="AA40" s="4" t="s">
        <v>13</v>
      </c>
      <c r="AG40" s="28" t="e">
        <f>IF(#REF!="základní",$I$40,0)</f>
        <v>#REF!</v>
      </c>
      <c r="AH40" s="28" t="e">
        <f>IF(#REF!="snížená",$I$40,0)</f>
        <v>#REF!</v>
      </c>
      <c r="AI40" s="28" t="e">
        <f>IF(#REF!="zákl. přenesená",$I$40,0)</f>
        <v>#REF!</v>
      </c>
      <c r="AJ40" s="28" t="e">
        <f>IF(#REF!="sníž. přenesená",$I$40,0)</f>
        <v>#REF!</v>
      </c>
      <c r="AK40" s="28" t="e">
        <f>IF(#REF!="nulová",$I$40,0)</f>
        <v>#REF!</v>
      </c>
      <c r="AL40" s="10" t="s">
        <v>5</v>
      </c>
      <c r="AM40" s="28">
        <f>ROUND($H$40*$G$40,2)</f>
        <v>0</v>
      </c>
      <c r="AN40" s="10" t="s">
        <v>18</v>
      </c>
      <c r="AO40" s="10" t="s">
        <v>194</v>
      </c>
    </row>
    <row r="41" spans="1:41" s="4" customFormat="1" ht="27" customHeight="1" x14ac:dyDescent="0.3">
      <c r="A41" s="5"/>
      <c r="B41" s="24" t="s">
        <v>84</v>
      </c>
      <c r="C41" s="24" t="s">
        <v>14</v>
      </c>
      <c r="D41" s="25" t="s">
        <v>85</v>
      </c>
      <c r="E41" s="26" t="s">
        <v>86</v>
      </c>
      <c r="F41" s="27" t="s">
        <v>78</v>
      </c>
      <c r="G41" s="42">
        <v>2.016</v>
      </c>
      <c r="H41" s="44"/>
      <c r="I41" s="44">
        <f t="shared" si="1"/>
        <v>0</v>
      </c>
      <c r="T41" s="10" t="s">
        <v>18</v>
      </c>
      <c r="V41" s="10" t="s">
        <v>14</v>
      </c>
      <c r="W41" s="10" t="s">
        <v>6</v>
      </c>
      <c r="AA41" s="4" t="s">
        <v>13</v>
      </c>
      <c r="AG41" s="28" t="e">
        <f>IF(#REF!="základní",$I$41,0)</f>
        <v>#REF!</v>
      </c>
      <c r="AH41" s="28" t="e">
        <f>IF(#REF!="snížená",$I$41,0)</f>
        <v>#REF!</v>
      </c>
      <c r="AI41" s="28" t="e">
        <f>IF(#REF!="zákl. přenesená",$I$41,0)</f>
        <v>#REF!</v>
      </c>
      <c r="AJ41" s="28" t="e">
        <f>IF(#REF!="sníž. přenesená",$I$41,0)</f>
        <v>#REF!</v>
      </c>
      <c r="AK41" s="28" t="e">
        <f>IF(#REF!="nulová",$I$41,0)</f>
        <v>#REF!</v>
      </c>
      <c r="AL41" s="10" t="s">
        <v>5</v>
      </c>
      <c r="AM41" s="28">
        <f>ROUND($H$41*$G$41,2)</f>
        <v>0</v>
      </c>
      <c r="AN41" s="10" t="s">
        <v>18</v>
      </c>
      <c r="AO41" s="10" t="s">
        <v>195</v>
      </c>
    </row>
    <row r="42" spans="1:41" s="4" customFormat="1" ht="15.75" customHeight="1" x14ac:dyDescent="0.3">
      <c r="A42" s="5"/>
      <c r="B42" s="24" t="s">
        <v>88</v>
      </c>
      <c r="C42" s="24" t="s">
        <v>14</v>
      </c>
      <c r="D42" s="25" t="s">
        <v>89</v>
      </c>
      <c r="E42" s="26" t="s">
        <v>90</v>
      </c>
      <c r="F42" s="27" t="s">
        <v>31</v>
      </c>
      <c r="G42" s="42">
        <v>6.4</v>
      </c>
      <c r="H42" s="44"/>
      <c r="I42" s="44">
        <f t="shared" si="1"/>
        <v>0</v>
      </c>
      <c r="T42" s="10" t="s">
        <v>18</v>
      </c>
      <c r="V42" s="10" t="s">
        <v>14</v>
      </c>
      <c r="W42" s="10" t="s">
        <v>6</v>
      </c>
      <c r="AA42" s="4" t="s">
        <v>13</v>
      </c>
      <c r="AG42" s="28" t="e">
        <f>IF(#REF!="základní",$I$42,0)</f>
        <v>#REF!</v>
      </c>
      <c r="AH42" s="28" t="e">
        <f>IF(#REF!="snížená",$I$42,0)</f>
        <v>#REF!</v>
      </c>
      <c r="AI42" s="28" t="e">
        <f>IF(#REF!="zákl. přenesená",$I$42,0)</f>
        <v>#REF!</v>
      </c>
      <c r="AJ42" s="28" t="e">
        <f>IF(#REF!="sníž. přenesená",$I$42,0)</f>
        <v>#REF!</v>
      </c>
      <c r="AK42" s="28" t="e">
        <f>IF(#REF!="nulová",$I$42,0)</f>
        <v>#REF!</v>
      </c>
      <c r="AL42" s="10" t="s">
        <v>5</v>
      </c>
      <c r="AM42" s="28">
        <f>ROUND($H$42*$G$42,2)</f>
        <v>0</v>
      </c>
      <c r="AN42" s="10" t="s">
        <v>18</v>
      </c>
      <c r="AO42" s="10" t="s">
        <v>196</v>
      </c>
    </row>
    <row r="43" spans="1:41" s="4" customFormat="1" ht="15.75" customHeight="1" x14ac:dyDescent="0.3">
      <c r="A43" s="5"/>
      <c r="B43" s="24" t="s">
        <v>62</v>
      </c>
      <c r="C43" s="24" t="s">
        <v>14</v>
      </c>
      <c r="D43" s="25" t="s">
        <v>92</v>
      </c>
      <c r="E43" s="26" t="s">
        <v>93</v>
      </c>
      <c r="F43" s="27" t="s">
        <v>31</v>
      </c>
      <c r="G43" s="42">
        <v>159.19999999999999</v>
      </c>
      <c r="H43" s="44"/>
      <c r="I43" s="44">
        <f t="shared" si="1"/>
        <v>0</v>
      </c>
      <c r="T43" s="10" t="s">
        <v>18</v>
      </c>
      <c r="V43" s="10" t="s">
        <v>14</v>
      </c>
      <c r="W43" s="10" t="s">
        <v>6</v>
      </c>
      <c r="AA43" s="4" t="s">
        <v>13</v>
      </c>
      <c r="AG43" s="28" t="e">
        <f>IF(#REF!="základní",$I$43,0)</f>
        <v>#REF!</v>
      </c>
      <c r="AH43" s="28" t="e">
        <f>IF(#REF!="snížená",$I$43,0)</f>
        <v>#REF!</v>
      </c>
      <c r="AI43" s="28" t="e">
        <f>IF(#REF!="zákl. přenesená",$I$43,0)</f>
        <v>#REF!</v>
      </c>
      <c r="AJ43" s="28" t="e">
        <f>IF(#REF!="sníž. přenesená",$I$43,0)</f>
        <v>#REF!</v>
      </c>
      <c r="AK43" s="28" t="e">
        <f>IF(#REF!="nulová",$I$43,0)</f>
        <v>#REF!</v>
      </c>
      <c r="AL43" s="10" t="s">
        <v>5</v>
      </c>
      <c r="AM43" s="28">
        <f>ROUND($H$43*$G$43,2)</f>
        <v>0</v>
      </c>
      <c r="AN43" s="10" t="s">
        <v>18</v>
      </c>
      <c r="AO43" s="10" t="s">
        <v>197</v>
      </c>
    </row>
    <row r="44" spans="1:41" s="4" customFormat="1" ht="27" customHeight="1" x14ac:dyDescent="0.3">
      <c r="A44" s="5"/>
      <c r="B44" s="24" t="s">
        <v>94</v>
      </c>
      <c r="C44" s="24" t="s">
        <v>14</v>
      </c>
      <c r="D44" s="25" t="s">
        <v>95</v>
      </c>
      <c r="E44" s="26" t="s">
        <v>96</v>
      </c>
      <c r="F44" s="27" t="s">
        <v>31</v>
      </c>
      <c r="G44" s="42">
        <v>5.34</v>
      </c>
      <c r="H44" s="44"/>
      <c r="I44" s="44">
        <f t="shared" si="1"/>
        <v>0</v>
      </c>
      <c r="T44" s="10" t="s">
        <v>18</v>
      </c>
      <c r="V44" s="10" t="s">
        <v>14</v>
      </c>
      <c r="W44" s="10" t="s">
        <v>6</v>
      </c>
      <c r="AA44" s="4" t="s">
        <v>13</v>
      </c>
      <c r="AG44" s="28" t="e">
        <f>IF(#REF!="základní",$I$44,0)</f>
        <v>#REF!</v>
      </c>
      <c r="AH44" s="28" t="e">
        <f>IF(#REF!="snížená",$I$44,0)</f>
        <v>#REF!</v>
      </c>
      <c r="AI44" s="28" t="e">
        <f>IF(#REF!="zákl. přenesená",$I$44,0)</f>
        <v>#REF!</v>
      </c>
      <c r="AJ44" s="28" t="e">
        <f>IF(#REF!="sníž. přenesená",$I$44,0)</f>
        <v>#REF!</v>
      </c>
      <c r="AK44" s="28" t="e">
        <f>IF(#REF!="nulová",$I$44,0)</f>
        <v>#REF!</v>
      </c>
      <c r="AL44" s="10" t="s">
        <v>5</v>
      </c>
      <c r="AM44" s="28">
        <f>ROUND($H$44*$G$44,2)</f>
        <v>0</v>
      </c>
      <c r="AN44" s="10" t="s">
        <v>18</v>
      </c>
      <c r="AO44" s="10" t="s">
        <v>198</v>
      </c>
    </row>
    <row r="45" spans="1:41" s="18" customFormat="1" ht="30.75" customHeight="1" x14ac:dyDescent="0.3">
      <c r="A45" s="19"/>
      <c r="B45" s="20"/>
      <c r="C45" s="20" t="s">
        <v>4</v>
      </c>
      <c r="D45" s="23" t="s">
        <v>24</v>
      </c>
      <c r="E45" s="23" t="s">
        <v>199</v>
      </c>
      <c r="F45" s="20"/>
      <c r="G45" s="20"/>
      <c r="H45" s="40"/>
      <c r="I45" s="41">
        <f>SUM(I46:I56)</f>
        <v>0</v>
      </c>
      <c r="T45" s="21" t="s">
        <v>5</v>
      </c>
      <c r="V45" s="21" t="s">
        <v>4</v>
      </c>
      <c r="W45" s="21" t="s">
        <v>5</v>
      </c>
      <c r="AA45" s="21" t="s">
        <v>13</v>
      </c>
      <c r="AM45" s="22">
        <f>SUM($AM$46:$AM$56)</f>
        <v>0</v>
      </c>
    </row>
    <row r="46" spans="1:41" s="4" customFormat="1" ht="27" customHeight="1" x14ac:dyDescent="0.3">
      <c r="A46" s="5"/>
      <c r="B46" s="24" t="s">
        <v>68</v>
      </c>
      <c r="C46" s="24" t="s">
        <v>14</v>
      </c>
      <c r="D46" s="25" t="s">
        <v>97</v>
      </c>
      <c r="E46" s="26" t="s">
        <v>98</v>
      </c>
      <c r="F46" s="27" t="s">
        <v>31</v>
      </c>
      <c r="G46" s="42">
        <v>108.96</v>
      </c>
      <c r="H46" s="44"/>
      <c r="I46" s="44">
        <f>SUM(G46*H46)</f>
        <v>0</v>
      </c>
      <c r="T46" s="10" t="s">
        <v>18</v>
      </c>
      <c r="V46" s="10" t="s">
        <v>14</v>
      </c>
      <c r="W46" s="10" t="s">
        <v>6</v>
      </c>
      <c r="AA46" s="4" t="s">
        <v>13</v>
      </c>
      <c r="AG46" s="28" t="e">
        <f>IF(#REF!="základní",$I$46,0)</f>
        <v>#REF!</v>
      </c>
      <c r="AH46" s="28" t="e">
        <f>IF(#REF!="snížená",$I$46,0)</f>
        <v>#REF!</v>
      </c>
      <c r="AI46" s="28" t="e">
        <f>IF(#REF!="zákl. přenesená",$I$46,0)</f>
        <v>#REF!</v>
      </c>
      <c r="AJ46" s="28" t="e">
        <f>IF(#REF!="sníž. přenesená",$I$46,0)</f>
        <v>#REF!</v>
      </c>
      <c r="AK46" s="28" t="e">
        <f>IF(#REF!="nulová",$I$46,0)</f>
        <v>#REF!</v>
      </c>
      <c r="AL46" s="10" t="s">
        <v>5</v>
      </c>
      <c r="AM46" s="28">
        <f>ROUND($H$46*$G$46,2)</f>
        <v>0</v>
      </c>
      <c r="AN46" s="10" t="s">
        <v>18</v>
      </c>
      <c r="AO46" s="10" t="s">
        <v>200</v>
      </c>
    </row>
    <row r="47" spans="1:41" s="4" customFormat="1" ht="15.75" customHeight="1" x14ac:dyDescent="0.3">
      <c r="A47" s="5"/>
      <c r="B47" s="24" t="s">
        <v>99</v>
      </c>
      <c r="C47" s="24" t="s">
        <v>14</v>
      </c>
      <c r="D47" s="25" t="s">
        <v>100</v>
      </c>
      <c r="E47" s="26" t="s">
        <v>101</v>
      </c>
      <c r="F47" s="27" t="s">
        <v>31</v>
      </c>
      <c r="G47" s="42">
        <v>3037.41</v>
      </c>
      <c r="H47" s="44"/>
      <c r="I47" s="44">
        <f t="shared" ref="I47:I56" si="2">SUM(G47*H47)</f>
        <v>0</v>
      </c>
      <c r="T47" s="10" t="s">
        <v>18</v>
      </c>
      <c r="V47" s="10" t="s">
        <v>14</v>
      </c>
      <c r="W47" s="10" t="s">
        <v>6</v>
      </c>
      <c r="AA47" s="4" t="s">
        <v>13</v>
      </c>
      <c r="AG47" s="28" t="e">
        <f>IF(#REF!="základní",$I$47,0)</f>
        <v>#REF!</v>
      </c>
      <c r="AH47" s="28" t="e">
        <f>IF(#REF!="snížená",$I$47,0)</f>
        <v>#REF!</v>
      </c>
      <c r="AI47" s="28" t="e">
        <f>IF(#REF!="zákl. přenesená",$I$47,0)</f>
        <v>#REF!</v>
      </c>
      <c r="AJ47" s="28" t="e">
        <f>IF(#REF!="sníž. přenesená",$I$47,0)</f>
        <v>#REF!</v>
      </c>
      <c r="AK47" s="28" t="e">
        <f>IF(#REF!="nulová",$I$47,0)</f>
        <v>#REF!</v>
      </c>
      <c r="AL47" s="10" t="s">
        <v>5</v>
      </c>
      <c r="AM47" s="28">
        <f>ROUND($H$47*$G$47,2)</f>
        <v>0</v>
      </c>
      <c r="AN47" s="10" t="s">
        <v>18</v>
      </c>
      <c r="AO47" s="10" t="s">
        <v>201</v>
      </c>
    </row>
    <row r="48" spans="1:41" s="4" customFormat="1" ht="27" customHeight="1" x14ac:dyDescent="0.3">
      <c r="A48" s="5"/>
      <c r="B48" s="34" t="s">
        <v>71</v>
      </c>
      <c r="C48" s="34" t="s">
        <v>14</v>
      </c>
      <c r="D48" s="35" t="s">
        <v>102</v>
      </c>
      <c r="E48" s="36" t="s">
        <v>103</v>
      </c>
      <c r="F48" s="37" t="s">
        <v>31</v>
      </c>
      <c r="G48" s="43">
        <v>2533.5100000000002</v>
      </c>
      <c r="H48" s="44"/>
      <c r="I48" s="44">
        <f t="shared" si="2"/>
        <v>0</v>
      </c>
      <c r="T48" s="10" t="s">
        <v>18</v>
      </c>
      <c r="V48" s="10" t="s">
        <v>14</v>
      </c>
      <c r="W48" s="10" t="s">
        <v>6</v>
      </c>
      <c r="AA48" s="4" t="s">
        <v>13</v>
      </c>
      <c r="AG48" s="28" t="e">
        <f>IF(#REF!="základní",$I$48,0)</f>
        <v>#REF!</v>
      </c>
      <c r="AH48" s="28" t="e">
        <f>IF(#REF!="snížená",$I$48,0)</f>
        <v>#REF!</v>
      </c>
      <c r="AI48" s="28" t="e">
        <f>IF(#REF!="zákl. přenesená",$I$48,0)</f>
        <v>#REF!</v>
      </c>
      <c r="AJ48" s="28" t="e">
        <f>IF(#REF!="sníž. přenesená",$I$48,0)</f>
        <v>#REF!</v>
      </c>
      <c r="AK48" s="28" t="e">
        <f>IF(#REF!="nulová",$I$48,0)</f>
        <v>#REF!</v>
      </c>
      <c r="AL48" s="10" t="s">
        <v>5</v>
      </c>
      <c r="AM48" s="28">
        <f>ROUND($H$48*$G$48,2)</f>
        <v>0</v>
      </c>
      <c r="AN48" s="10" t="s">
        <v>18</v>
      </c>
      <c r="AO48" s="10" t="s">
        <v>202</v>
      </c>
    </row>
    <row r="49" spans="1:41" s="4" customFormat="1" ht="27" customHeight="1" x14ac:dyDescent="0.3">
      <c r="A49" s="5"/>
      <c r="B49" s="34" t="s">
        <v>104</v>
      </c>
      <c r="C49" s="34" t="s">
        <v>14</v>
      </c>
      <c r="D49" s="35" t="s">
        <v>105</v>
      </c>
      <c r="E49" s="36" t="s">
        <v>106</v>
      </c>
      <c r="F49" s="37" t="s">
        <v>31</v>
      </c>
      <c r="G49" s="43">
        <v>45.5</v>
      </c>
      <c r="H49" s="44"/>
      <c r="I49" s="44">
        <f t="shared" si="2"/>
        <v>0</v>
      </c>
      <c r="T49" s="10" t="s">
        <v>18</v>
      </c>
      <c r="V49" s="10" t="s">
        <v>14</v>
      </c>
      <c r="W49" s="10" t="s">
        <v>6</v>
      </c>
      <c r="AA49" s="4" t="s">
        <v>13</v>
      </c>
      <c r="AG49" s="28" t="e">
        <f>IF(#REF!="základní",$I$49,0)</f>
        <v>#REF!</v>
      </c>
      <c r="AH49" s="28" t="e">
        <f>IF(#REF!="snížená",$I$49,0)</f>
        <v>#REF!</v>
      </c>
      <c r="AI49" s="28" t="e">
        <f>IF(#REF!="zákl. přenesená",$I$49,0)</f>
        <v>#REF!</v>
      </c>
      <c r="AJ49" s="28" t="e">
        <f>IF(#REF!="sníž. přenesená",$I$49,0)</f>
        <v>#REF!</v>
      </c>
      <c r="AK49" s="28" t="e">
        <f>IF(#REF!="nulová",$I$49,0)</f>
        <v>#REF!</v>
      </c>
      <c r="AL49" s="10" t="s">
        <v>5</v>
      </c>
      <c r="AM49" s="28">
        <f>ROUND($H$49*$G$49,2)</f>
        <v>0</v>
      </c>
      <c r="AN49" s="10" t="s">
        <v>18</v>
      </c>
      <c r="AO49" s="10" t="s">
        <v>203</v>
      </c>
    </row>
    <row r="50" spans="1:41" s="4" customFormat="1" ht="27" customHeight="1" x14ac:dyDescent="0.3">
      <c r="A50" s="5"/>
      <c r="B50" s="34" t="s">
        <v>75</v>
      </c>
      <c r="C50" s="34" t="s">
        <v>14</v>
      </c>
      <c r="D50" s="35" t="s">
        <v>107</v>
      </c>
      <c r="E50" s="36" t="s">
        <v>108</v>
      </c>
      <c r="F50" s="37" t="s">
        <v>31</v>
      </c>
      <c r="G50" s="43">
        <v>458.4</v>
      </c>
      <c r="H50" s="44"/>
      <c r="I50" s="44">
        <f t="shared" si="2"/>
        <v>0</v>
      </c>
      <c r="T50" s="10" t="s">
        <v>18</v>
      </c>
      <c r="V50" s="10" t="s">
        <v>14</v>
      </c>
      <c r="W50" s="10" t="s">
        <v>6</v>
      </c>
      <c r="AA50" s="4" t="s">
        <v>13</v>
      </c>
      <c r="AG50" s="28" t="e">
        <f>IF(#REF!="základní",$I$50,0)</f>
        <v>#REF!</v>
      </c>
      <c r="AH50" s="28" t="e">
        <f>IF(#REF!="snížená",$I$50,0)</f>
        <v>#REF!</v>
      </c>
      <c r="AI50" s="28" t="e">
        <f>IF(#REF!="zákl. přenesená",$I$50,0)</f>
        <v>#REF!</v>
      </c>
      <c r="AJ50" s="28" t="e">
        <f>IF(#REF!="sníž. přenesená",$I$50,0)</f>
        <v>#REF!</v>
      </c>
      <c r="AK50" s="28" t="e">
        <f>IF(#REF!="nulová",$I$50,0)</f>
        <v>#REF!</v>
      </c>
      <c r="AL50" s="10" t="s">
        <v>5</v>
      </c>
      <c r="AM50" s="28">
        <f>ROUND($H$50*$G$50,2)</f>
        <v>0</v>
      </c>
      <c r="AN50" s="10" t="s">
        <v>18</v>
      </c>
      <c r="AO50" s="10" t="s">
        <v>204</v>
      </c>
    </row>
    <row r="51" spans="1:41" s="4" customFormat="1" ht="27" customHeight="1" x14ac:dyDescent="0.3">
      <c r="A51" s="5"/>
      <c r="B51" s="34" t="s">
        <v>109</v>
      </c>
      <c r="C51" s="34" t="s">
        <v>14</v>
      </c>
      <c r="D51" s="35" t="s">
        <v>110</v>
      </c>
      <c r="E51" s="36" t="s">
        <v>111</v>
      </c>
      <c r="F51" s="37" t="s">
        <v>31</v>
      </c>
      <c r="G51" s="43">
        <v>2533.5100000000002</v>
      </c>
      <c r="H51" s="44"/>
      <c r="I51" s="44">
        <f t="shared" si="2"/>
        <v>0</v>
      </c>
      <c r="T51" s="10" t="s">
        <v>18</v>
      </c>
      <c r="V51" s="10" t="s">
        <v>14</v>
      </c>
      <c r="W51" s="10" t="s">
        <v>6</v>
      </c>
      <c r="AA51" s="4" t="s">
        <v>13</v>
      </c>
      <c r="AG51" s="28" t="e">
        <f>IF(#REF!="základní",$I$51,0)</f>
        <v>#REF!</v>
      </c>
      <c r="AH51" s="28" t="e">
        <f>IF(#REF!="snížená",$I$51,0)</f>
        <v>#REF!</v>
      </c>
      <c r="AI51" s="28" t="e">
        <f>IF(#REF!="zákl. přenesená",$I$51,0)</f>
        <v>#REF!</v>
      </c>
      <c r="AJ51" s="28" t="e">
        <f>IF(#REF!="sníž. přenesená",$I$51,0)</f>
        <v>#REF!</v>
      </c>
      <c r="AK51" s="28" t="e">
        <f>IF(#REF!="nulová",$I$51,0)</f>
        <v>#REF!</v>
      </c>
      <c r="AL51" s="10" t="s">
        <v>5</v>
      </c>
      <c r="AM51" s="28">
        <f>ROUND($H$51*$G$51,2)</f>
        <v>0</v>
      </c>
      <c r="AN51" s="10" t="s">
        <v>18</v>
      </c>
      <c r="AO51" s="10" t="s">
        <v>205</v>
      </c>
    </row>
    <row r="52" spans="1:41" s="4" customFormat="1" ht="15.75" customHeight="1" x14ac:dyDescent="0.3">
      <c r="A52" s="5"/>
      <c r="B52" s="34" t="s">
        <v>79</v>
      </c>
      <c r="C52" s="34" t="s">
        <v>14</v>
      </c>
      <c r="D52" s="35" t="s">
        <v>112</v>
      </c>
      <c r="E52" s="36" t="s">
        <v>113</v>
      </c>
      <c r="F52" s="37" t="s">
        <v>31</v>
      </c>
      <c r="G52" s="43">
        <v>330.11599999999999</v>
      </c>
      <c r="H52" s="44"/>
      <c r="I52" s="44">
        <f t="shared" si="2"/>
        <v>0</v>
      </c>
      <c r="T52" s="10" t="s">
        <v>18</v>
      </c>
      <c r="V52" s="10" t="s">
        <v>14</v>
      </c>
      <c r="W52" s="10" t="s">
        <v>6</v>
      </c>
      <c r="AA52" s="4" t="s">
        <v>13</v>
      </c>
      <c r="AG52" s="28" t="e">
        <f>IF(#REF!="základní",$I$52,0)</f>
        <v>#REF!</v>
      </c>
      <c r="AH52" s="28" t="e">
        <f>IF(#REF!="snížená",$I$52,0)</f>
        <v>#REF!</v>
      </c>
      <c r="AI52" s="28" t="e">
        <f>IF(#REF!="zákl. přenesená",$I$52,0)</f>
        <v>#REF!</v>
      </c>
      <c r="AJ52" s="28" t="e">
        <f>IF(#REF!="sníž. přenesená",$I$52,0)</f>
        <v>#REF!</v>
      </c>
      <c r="AK52" s="28" t="e">
        <f>IF(#REF!="nulová",$I$52,0)</f>
        <v>#REF!</v>
      </c>
      <c r="AL52" s="10" t="s">
        <v>5</v>
      </c>
      <c r="AM52" s="28">
        <f>ROUND($H$52*$G$52,2)</f>
        <v>0</v>
      </c>
      <c r="AN52" s="10" t="s">
        <v>18</v>
      </c>
      <c r="AO52" s="10" t="s">
        <v>206</v>
      </c>
    </row>
    <row r="53" spans="1:41" s="4" customFormat="1" ht="27" customHeight="1" x14ac:dyDescent="0.3">
      <c r="A53" s="5"/>
      <c r="B53" s="34" t="s">
        <v>114</v>
      </c>
      <c r="C53" s="34" t="s">
        <v>14</v>
      </c>
      <c r="D53" s="35" t="s">
        <v>115</v>
      </c>
      <c r="E53" s="36" t="s">
        <v>116</v>
      </c>
      <c r="F53" s="37" t="s">
        <v>31</v>
      </c>
      <c r="G53" s="43">
        <v>330.11599999999999</v>
      </c>
      <c r="H53" s="44"/>
      <c r="I53" s="44">
        <f t="shared" si="2"/>
        <v>0</v>
      </c>
      <c r="T53" s="10" t="s">
        <v>18</v>
      </c>
      <c r="V53" s="10" t="s">
        <v>14</v>
      </c>
      <c r="W53" s="10" t="s">
        <v>6</v>
      </c>
      <c r="AA53" s="4" t="s">
        <v>13</v>
      </c>
      <c r="AG53" s="28" t="e">
        <f>IF(#REF!="základní",$I$53,0)</f>
        <v>#REF!</v>
      </c>
      <c r="AH53" s="28" t="e">
        <f>IF(#REF!="snížená",$I$53,0)</f>
        <v>#REF!</v>
      </c>
      <c r="AI53" s="28" t="e">
        <f>IF(#REF!="zákl. přenesená",$I$53,0)</f>
        <v>#REF!</v>
      </c>
      <c r="AJ53" s="28" t="e">
        <f>IF(#REF!="sníž. přenesená",$I$53,0)</f>
        <v>#REF!</v>
      </c>
      <c r="AK53" s="28" t="e">
        <f>IF(#REF!="nulová",$I$53,0)</f>
        <v>#REF!</v>
      </c>
      <c r="AL53" s="10" t="s">
        <v>5</v>
      </c>
      <c r="AM53" s="28">
        <f>ROUND($H$53*$G$53,2)</f>
        <v>0</v>
      </c>
      <c r="AN53" s="10" t="s">
        <v>18</v>
      </c>
      <c r="AO53" s="10" t="s">
        <v>207</v>
      </c>
    </row>
    <row r="54" spans="1:41" s="4" customFormat="1" ht="27" customHeight="1" x14ac:dyDescent="0.3">
      <c r="A54" s="5"/>
      <c r="B54" s="34" t="s">
        <v>80</v>
      </c>
      <c r="C54" s="34" t="s">
        <v>14</v>
      </c>
      <c r="D54" s="35" t="s">
        <v>117</v>
      </c>
      <c r="E54" s="36" t="s">
        <v>118</v>
      </c>
      <c r="F54" s="37" t="s">
        <v>31</v>
      </c>
      <c r="G54" s="43">
        <v>330.11599999999999</v>
      </c>
      <c r="H54" s="44"/>
      <c r="I54" s="44">
        <f t="shared" si="2"/>
        <v>0</v>
      </c>
      <c r="T54" s="10" t="s">
        <v>18</v>
      </c>
      <c r="V54" s="10" t="s">
        <v>14</v>
      </c>
      <c r="W54" s="10" t="s">
        <v>6</v>
      </c>
      <c r="AA54" s="4" t="s">
        <v>13</v>
      </c>
      <c r="AG54" s="28" t="e">
        <f>IF(#REF!="základní",$I$54,0)</f>
        <v>#REF!</v>
      </c>
      <c r="AH54" s="28" t="e">
        <f>IF(#REF!="snížená",$I$54,0)</f>
        <v>#REF!</v>
      </c>
      <c r="AI54" s="28" t="e">
        <f>IF(#REF!="zákl. přenesená",$I$54,0)</f>
        <v>#REF!</v>
      </c>
      <c r="AJ54" s="28" t="e">
        <f>IF(#REF!="sníž. přenesená",$I$54,0)</f>
        <v>#REF!</v>
      </c>
      <c r="AK54" s="28" t="e">
        <f>IF(#REF!="nulová",$I$54,0)</f>
        <v>#REF!</v>
      </c>
      <c r="AL54" s="10" t="s">
        <v>5</v>
      </c>
      <c r="AM54" s="28">
        <f>ROUND($H$54*$G$54,2)</f>
        <v>0</v>
      </c>
      <c r="AN54" s="10" t="s">
        <v>18</v>
      </c>
      <c r="AO54" s="10" t="s">
        <v>208</v>
      </c>
    </row>
    <row r="55" spans="1:41" s="4" customFormat="1" ht="15.75" customHeight="1" x14ac:dyDescent="0.3">
      <c r="A55" s="5"/>
      <c r="B55" s="24" t="s">
        <v>87</v>
      </c>
      <c r="C55" s="24" t="s">
        <v>14</v>
      </c>
      <c r="D55" s="25" t="s">
        <v>123</v>
      </c>
      <c r="E55" s="26" t="s">
        <v>124</v>
      </c>
      <c r="F55" s="27" t="s">
        <v>50</v>
      </c>
      <c r="G55" s="42">
        <v>9</v>
      </c>
      <c r="H55" s="44"/>
      <c r="I55" s="44">
        <f t="shared" si="2"/>
        <v>0</v>
      </c>
      <c r="T55" s="10" t="s">
        <v>18</v>
      </c>
      <c r="V55" s="10" t="s">
        <v>14</v>
      </c>
      <c r="W55" s="10" t="s">
        <v>6</v>
      </c>
      <c r="AA55" s="4" t="s">
        <v>13</v>
      </c>
      <c r="AG55" s="28" t="e">
        <f>IF(#REF!="základní",$I$55,0)</f>
        <v>#REF!</v>
      </c>
      <c r="AH55" s="28" t="e">
        <f>IF(#REF!="snížená",$I$55,0)</f>
        <v>#REF!</v>
      </c>
      <c r="AI55" s="28" t="e">
        <f>IF(#REF!="zákl. přenesená",$I$55,0)</f>
        <v>#REF!</v>
      </c>
      <c r="AJ55" s="28" t="e">
        <f>IF(#REF!="sníž. přenesená",$I$55,0)</f>
        <v>#REF!</v>
      </c>
      <c r="AK55" s="28" t="e">
        <f>IF(#REF!="nulová",$I$55,0)</f>
        <v>#REF!</v>
      </c>
      <c r="AL55" s="10" t="s">
        <v>5</v>
      </c>
      <c r="AM55" s="28">
        <f>ROUND($H$55*$G$55,2)</f>
        <v>0</v>
      </c>
      <c r="AN55" s="10" t="s">
        <v>18</v>
      </c>
      <c r="AO55" s="10" t="s">
        <v>209</v>
      </c>
    </row>
    <row r="56" spans="1:41" s="4" customFormat="1" ht="27" customHeight="1" x14ac:dyDescent="0.3">
      <c r="A56" s="5"/>
      <c r="B56" s="24" t="s">
        <v>91</v>
      </c>
      <c r="C56" s="24" t="s">
        <v>14</v>
      </c>
      <c r="D56" s="25" t="s">
        <v>125</v>
      </c>
      <c r="E56" s="26" t="s">
        <v>126</v>
      </c>
      <c r="F56" s="27" t="s">
        <v>50</v>
      </c>
      <c r="G56" s="42">
        <v>13</v>
      </c>
      <c r="H56" s="44"/>
      <c r="I56" s="44">
        <f t="shared" si="2"/>
        <v>0</v>
      </c>
      <c r="T56" s="10" t="s">
        <v>18</v>
      </c>
      <c r="V56" s="10" t="s">
        <v>14</v>
      </c>
      <c r="W56" s="10" t="s">
        <v>6</v>
      </c>
      <c r="AA56" s="4" t="s">
        <v>13</v>
      </c>
      <c r="AG56" s="28" t="e">
        <f>IF(#REF!="základní",$I$56,0)</f>
        <v>#REF!</v>
      </c>
      <c r="AH56" s="28" t="e">
        <f>IF(#REF!="snížená",$I$56,0)</f>
        <v>#REF!</v>
      </c>
      <c r="AI56" s="28" t="e">
        <f>IF(#REF!="zákl. přenesená",$I$56,0)</f>
        <v>#REF!</v>
      </c>
      <c r="AJ56" s="28" t="e">
        <f>IF(#REF!="sníž. přenesená",$I$56,0)</f>
        <v>#REF!</v>
      </c>
      <c r="AK56" s="28" t="e">
        <f>IF(#REF!="nulová",$I$56,0)</f>
        <v>#REF!</v>
      </c>
      <c r="AL56" s="10" t="s">
        <v>5</v>
      </c>
      <c r="AM56" s="28">
        <f>ROUND($H$56*$G$56,2)</f>
        <v>0</v>
      </c>
      <c r="AN56" s="10" t="s">
        <v>18</v>
      </c>
      <c r="AO56" s="10" t="s">
        <v>210</v>
      </c>
    </row>
    <row r="57" spans="1:41" s="18" customFormat="1" ht="21" customHeight="1" x14ac:dyDescent="0.3">
      <c r="A57" s="19"/>
      <c r="B57" s="20"/>
      <c r="C57" s="20" t="s">
        <v>4</v>
      </c>
      <c r="D57" s="23" t="s">
        <v>211</v>
      </c>
      <c r="E57" s="23" t="s">
        <v>212</v>
      </c>
      <c r="F57" s="20"/>
      <c r="G57" s="20"/>
      <c r="H57" s="40"/>
      <c r="I57" s="41">
        <f>SUM(I58:I58)</f>
        <v>0</v>
      </c>
      <c r="T57" s="21" t="s">
        <v>6</v>
      </c>
      <c r="V57" s="21" t="s">
        <v>4</v>
      </c>
      <c r="W57" s="21" t="s">
        <v>5</v>
      </c>
      <c r="AA57" s="21" t="s">
        <v>13</v>
      </c>
      <c r="AM57" s="22">
        <f>SUM($AM$58:$AM$58)</f>
        <v>0</v>
      </c>
    </row>
    <row r="58" spans="1:41" s="4" customFormat="1" ht="27" customHeight="1" x14ac:dyDescent="0.3">
      <c r="A58" s="5"/>
      <c r="B58" s="24" t="s">
        <v>119</v>
      </c>
      <c r="C58" s="24" t="s">
        <v>14</v>
      </c>
      <c r="D58" s="25" t="s">
        <v>131</v>
      </c>
      <c r="E58" s="26" t="s">
        <v>132</v>
      </c>
      <c r="F58" s="27" t="s">
        <v>31</v>
      </c>
      <c r="G58" s="42">
        <v>36.700000000000003</v>
      </c>
      <c r="H58" s="44"/>
      <c r="I58" s="44">
        <f>SUM(G58*H58)</f>
        <v>0</v>
      </c>
      <c r="T58" s="10" t="s">
        <v>42</v>
      </c>
      <c r="V58" s="10" t="s">
        <v>14</v>
      </c>
      <c r="W58" s="10" t="s">
        <v>6</v>
      </c>
      <c r="AA58" s="4" t="s">
        <v>13</v>
      </c>
      <c r="AG58" s="28" t="e">
        <f>IF(#REF!="základní",$I$58,0)</f>
        <v>#REF!</v>
      </c>
      <c r="AH58" s="28" t="e">
        <f>IF(#REF!="snížená",$I$58,0)</f>
        <v>#REF!</v>
      </c>
      <c r="AI58" s="28" t="e">
        <f>IF(#REF!="zákl. přenesená",$I$58,0)</f>
        <v>#REF!</v>
      </c>
      <c r="AJ58" s="28" t="e">
        <f>IF(#REF!="sníž. přenesená",$I$58,0)</f>
        <v>#REF!</v>
      </c>
      <c r="AK58" s="28" t="e">
        <f>IF(#REF!="nulová",$I$58,0)</f>
        <v>#REF!</v>
      </c>
      <c r="AL58" s="10" t="s">
        <v>5</v>
      </c>
      <c r="AM58" s="28">
        <f>ROUND($H$58*$G$58,2)</f>
        <v>0</v>
      </c>
      <c r="AN58" s="10" t="s">
        <v>42</v>
      </c>
      <c r="AO58" s="10" t="s">
        <v>213</v>
      </c>
    </row>
    <row r="59" spans="1:41" s="18" customFormat="1" ht="30.75" customHeight="1" x14ac:dyDescent="0.3">
      <c r="A59" s="19"/>
      <c r="B59" s="20"/>
      <c r="C59" s="20" t="s">
        <v>4</v>
      </c>
      <c r="D59" s="23" t="s">
        <v>214</v>
      </c>
      <c r="E59" s="23" t="s">
        <v>215</v>
      </c>
      <c r="F59" s="20"/>
      <c r="G59" s="20"/>
      <c r="H59" s="40"/>
      <c r="I59" s="41">
        <f>SUM(I60:I60)</f>
        <v>0</v>
      </c>
      <c r="T59" s="21" t="s">
        <v>6</v>
      </c>
      <c r="V59" s="21" t="s">
        <v>4</v>
      </c>
      <c r="W59" s="21" t="s">
        <v>5</v>
      </c>
      <c r="AA59" s="21" t="s">
        <v>13</v>
      </c>
      <c r="AM59" s="22">
        <f>SUM($AM$60:$AM$60)</f>
        <v>0</v>
      </c>
    </row>
    <row r="60" spans="1:41" s="4" customFormat="1" ht="27" customHeight="1" x14ac:dyDescent="0.3">
      <c r="A60" s="5"/>
      <c r="B60" s="24" t="s">
        <v>133</v>
      </c>
      <c r="C60" s="24" t="s">
        <v>14</v>
      </c>
      <c r="D60" s="25" t="s">
        <v>134</v>
      </c>
      <c r="E60" s="26" t="s">
        <v>135</v>
      </c>
      <c r="F60" s="27" t="s">
        <v>31</v>
      </c>
      <c r="G60" s="42">
        <v>11.6</v>
      </c>
      <c r="H60" s="44"/>
      <c r="I60" s="44">
        <f>SUM(G60*H60)</f>
        <v>0</v>
      </c>
      <c r="T60" s="10" t="s">
        <v>42</v>
      </c>
      <c r="V60" s="10" t="s">
        <v>14</v>
      </c>
      <c r="W60" s="10" t="s">
        <v>6</v>
      </c>
      <c r="AA60" s="4" t="s">
        <v>13</v>
      </c>
      <c r="AG60" s="28" t="e">
        <f>IF(#REF!="základní",$I$60,0)</f>
        <v>#REF!</v>
      </c>
      <c r="AH60" s="28" t="e">
        <f>IF(#REF!="snížená",$I$60,0)</f>
        <v>#REF!</v>
      </c>
      <c r="AI60" s="28" t="e">
        <f>IF(#REF!="zákl. přenesená",$I$60,0)</f>
        <v>#REF!</v>
      </c>
      <c r="AJ60" s="28" t="e">
        <f>IF(#REF!="sníž. přenesená",$I$60,0)</f>
        <v>#REF!</v>
      </c>
      <c r="AK60" s="28" t="e">
        <f>IF(#REF!="nulová",$I$60,0)</f>
        <v>#REF!</v>
      </c>
      <c r="AL60" s="10" t="s">
        <v>5</v>
      </c>
      <c r="AM60" s="28">
        <f>ROUND($H$60*$G$60,2)</f>
        <v>0</v>
      </c>
      <c r="AN60" s="10" t="s">
        <v>42</v>
      </c>
      <c r="AO60" s="10" t="s">
        <v>216</v>
      </c>
    </row>
    <row r="61" spans="1:41" s="18" customFormat="1" ht="30.75" customHeight="1" x14ac:dyDescent="0.3">
      <c r="A61" s="19"/>
      <c r="B61" s="20"/>
      <c r="C61" s="20" t="s">
        <v>4</v>
      </c>
      <c r="D61" s="23" t="s">
        <v>217</v>
      </c>
      <c r="E61" s="23" t="s">
        <v>218</v>
      </c>
      <c r="F61" s="20"/>
      <c r="G61" s="20"/>
      <c r="H61" s="40"/>
      <c r="I61" s="41">
        <f>SUM(I62:I62)</f>
        <v>0</v>
      </c>
      <c r="T61" s="21" t="s">
        <v>6</v>
      </c>
      <c r="V61" s="21" t="s">
        <v>4</v>
      </c>
      <c r="W61" s="21" t="s">
        <v>5</v>
      </c>
      <c r="AA61" s="21" t="s">
        <v>13</v>
      </c>
      <c r="AM61" s="22">
        <f>SUM($AM$62:$AM$62)</f>
        <v>0</v>
      </c>
    </row>
    <row r="62" spans="1:41" s="4" customFormat="1" ht="27" customHeight="1" x14ac:dyDescent="0.3">
      <c r="A62" s="5"/>
      <c r="B62" s="24" t="s">
        <v>136</v>
      </c>
      <c r="C62" s="24" t="s">
        <v>14</v>
      </c>
      <c r="D62" s="25" t="s">
        <v>137</v>
      </c>
      <c r="E62" s="26" t="s">
        <v>138</v>
      </c>
      <c r="F62" s="27" t="s">
        <v>31</v>
      </c>
      <c r="G62" s="42">
        <v>62.234999999999999</v>
      </c>
      <c r="H62" s="44"/>
      <c r="I62" s="44">
        <f>SUM(G62*H62)</f>
        <v>0</v>
      </c>
      <c r="T62" s="10" t="s">
        <v>42</v>
      </c>
      <c r="V62" s="10" t="s">
        <v>14</v>
      </c>
      <c r="W62" s="10" t="s">
        <v>6</v>
      </c>
      <c r="AA62" s="4" t="s">
        <v>13</v>
      </c>
      <c r="AG62" s="28" t="e">
        <f>IF(#REF!="základní",$I$62,0)</f>
        <v>#REF!</v>
      </c>
      <c r="AH62" s="28" t="e">
        <f>IF(#REF!="snížená",$I$62,0)</f>
        <v>#REF!</v>
      </c>
      <c r="AI62" s="28" t="e">
        <f>IF(#REF!="zákl. přenesená",$I$62,0)</f>
        <v>#REF!</v>
      </c>
      <c r="AJ62" s="28" t="e">
        <f>IF(#REF!="sníž. přenesená",$I$62,0)</f>
        <v>#REF!</v>
      </c>
      <c r="AK62" s="28" t="e">
        <f>IF(#REF!="nulová",$I$62,0)</f>
        <v>#REF!</v>
      </c>
      <c r="AL62" s="10" t="s">
        <v>5</v>
      </c>
      <c r="AM62" s="28">
        <f>ROUND($H$62*$G$62,2)</f>
        <v>0</v>
      </c>
      <c r="AN62" s="10" t="s">
        <v>42</v>
      </c>
      <c r="AO62" s="10" t="s">
        <v>219</v>
      </c>
    </row>
    <row r="63" spans="1:41" s="18" customFormat="1" ht="30.75" customHeight="1" x14ac:dyDescent="0.3">
      <c r="A63" s="19"/>
      <c r="B63" s="20"/>
      <c r="C63" s="20" t="s">
        <v>4</v>
      </c>
      <c r="D63" s="23" t="s">
        <v>220</v>
      </c>
      <c r="E63" s="23" t="s">
        <v>221</v>
      </c>
      <c r="F63" s="20"/>
      <c r="G63" s="20"/>
      <c r="H63" s="40"/>
      <c r="I63" s="41">
        <f>SUM(I64:I67)</f>
        <v>0</v>
      </c>
      <c r="T63" s="21" t="s">
        <v>6</v>
      </c>
      <c r="V63" s="21" t="s">
        <v>4</v>
      </c>
      <c r="W63" s="21" t="s">
        <v>5</v>
      </c>
      <c r="AA63" s="21" t="s">
        <v>13</v>
      </c>
      <c r="AM63" s="22">
        <f>SUM($AM$64:$AM$67)</f>
        <v>0</v>
      </c>
    </row>
    <row r="64" spans="1:41" s="4" customFormat="1" ht="27" customHeight="1" x14ac:dyDescent="0.3">
      <c r="A64" s="5"/>
      <c r="B64" s="24" t="s">
        <v>120</v>
      </c>
      <c r="C64" s="24" t="s">
        <v>14</v>
      </c>
      <c r="D64" s="25" t="s">
        <v>139</v>
      </c>
      <c r="E64" s="26" t="s">
        <v>140</v>
      </c>
      <c r="F64" s="27" t="s">
        <v>31</v>
      </c>
      <c r="G64" s="42">
        <v>5</v>
      </c>
      <c r="H64" s="44"/>
      <c r="I64" s="44">
        <f>SUM(G64*H64)</f>
        <v>0</v>
      </c>
      <c r="T64" s="10" t="s">
        <v>42</v>
      </c>
      <c r="V64" s="10" t="s">
        <v>14</v>
      </c>
      <c r="W64" s="10" t="s">
        <v>6</v>
      </c>
      <c r="AA64" s="4" t="s">
        <v>13</v>
      </c>
      <c r="AG64" s="28" t="e">
        <f>IF(#REF!="základní",$I$64,0)</f>
        <v>#REF!</v>
      </c>
      <c r="AH64" s="28" t="e">
        <f>IF(#REF!="snížená",$I$64,0)</f>
        <v>#REF!</v>
      </c>
      <c r="AI64" s="28" t="e">
        <f>IF(#REF!="zákl. přenesená",$I$64,0)</f>
        <v>#REF!</v>
      </c>
      <c r="AJ64" s="28" t="e">
        <f>IF(#REF!="sníž. přenesená",$I$64,0)</f>
        <v>#REF!</v>
      </c>
      <c r="AK64" s="28" t="e">
        <f>IF(#REF!="nulová",$I$64,0)</f>
        <v>#REF!</v>
      </c>
      <c r="AL64" s="10" t="s">
        <v>5</v>
      </c>
      <c r="AM64" s="28">
        <f>ROUND($H$64*$G$64,2)</f>
        <v>0</v>
      </c>
      <c r="AN64" s="10" t="s">
        <v>42</v>
      </c>
      <c r="AO64" s="10" t="s">
        <v>222</v>
      </c>
    </row>
    <row r="65" spans="1:41" s="4" customFormat="1" ht="27" x14ac:dyDescent="0.3">
      <c r="A65" s="5"/>
      <c r="B65" s="24" t="s">
        <v>141</v>
      </c>
      <c r="C65" s="24" t="s">
        <v>14</v>
      </c>
      <c r="D65" s="25" t="s">
        <v>142</v>
      </c>
      <c r="E65" s="26" t="s">
        <v>143</v>
      </c>
      <c r="F65" s="27" t="s">
        <v>31</v>
      </c>
      <c r="G65" s="42">
        <v>108</v>
      </c>
      <c r="H65" s="44"/>
      <c r="I65" s="44">
        <f t="shared" ref="I65:I67" si="3">SUM(G65*H65)</f>
        <v>0</v>
      </c>
      <c r="T65" s="10" t="s">
        <v>42</v>
      </c>
      <c r="V65" s="10" t="s">
        <v>14</v>
      </c>
      <c r="W65" s="10" t="s">
        <v>6</v>
      </c>
      <c r="AA65" s="4" t="s">
        <v>13</v>
      </c>
      <c r="AG65" s="28" t="e">
        <f>IF(#REF!="základní",$I$65,0)</f>
        <v>#REF!</v>
      </c>
      <c r="AH65" s="28" t="e">
        <f>IF(#REF!="snížená",$I$65,0)</f>
        <v>#REF!</v>
      </c>
      <c r="AI65" s="28" t="e">
        <f>IF(#REF!="zákl. přenesená",$I$65,0)</f>
        <v>#REF!</v>
      </c>
      <c r="AJ65" s="28" t="e">
        <f>IF(#REF!="sníž. přenesená",$I$65,0)</f>
        <v>#REF!</v>
      </c>
      <c r="AK65" s="28" t="e">
        <f>IF(#REF!="nulová",$I$65,0)</f>
        <v>#REF!</v>
      </c>
      <c r="AL65" s="10" t="s">
        <v>5</v>
      </c>
      <c r="AM65" s="28">
        <f>ROUND($H$65*$G$65,2)</f>
        <v>0</v>
      </c>
      <c r="AN65" s="10" t="s">
        <v>42</v>
      </c>
      <c r="AO65" s="10" t="s">
        <v>223</v>
      </c>
    </row>
    <row r="66" spans="1:41" s="4" customFormat="1" ht="27" customHeight="1" x14ac:dyDescent="0.3">
      <c r="A66" s="5"/>
      <c r="B66" s="24" t="s">
        <v>121</v>
      </c>
      <c r="C66" s="24" t="s">
        <v>14</v>
      </c>
      <c r="D66" s="25" t="s">
        <v>144</v>
      </c>
      <c r="E66" s="26" t="s">
        <v>145</v>
      </c>
      <c r="F66" s="27" t="s">
        <v>31</v>
      </c>
      <c r="G66" s="42">
        <v>3.2</v>
      </c>
      <c r="H66" s="44"/>
      <c r="I66" s="44">
        <f t="shared" si="3"/>
        <v>0</v>
      </c>
      <c r="T66" s="10" t="s">
        <v>42</v>
      </c>
      <c r="V66" s="10" t="s">
        <v>14</v>
      </c>
      <c r="W66" s="10" t="s">
        <v>6</v>
      </c>
      <c r="AA66" s="4" t="s">
        <v>13</v>
      </c>
      <c r="AG66" s="28" t="e">
        <f>IF(#REF!="základní",$I$66,0)</f>
        <v>#REF!</v>
      </c>
      <c r="AH66" s="28" t="e">
        <f>IF(#REF!="snížená",$I$66,0)</f>
        <v>#REF!</v>
      </c>
      <c r="AI66" s="28" t="e">
        <f>IF(#REF!="zákl. přenesená",$I$66,0)</f>
        <v>#REF!</v>
      </c>
      <c r="AJ66" s="28" t="e">
        <f>IF(#REF!="sníž. přenesená",$I$66,0)</f>
        <v>#REF!</v>
      </c>
      <c r="AK66" s="28" t="e">
        <f>IF(#REF!="nulová",$I$66,0)</f>
        <v>#REF!</v>
      </c>
      <c r="AL66" s="10" t="s">
        <v>5</v>
      </c>
      <c r="AM66" s="28">
        <f>ROUND($H$66*$G$66,2)</f>
        <v>0</v>
      </c>
      <c r="AN66" s="10" t="s">
        <v>42</v>
      </c>
      <c r="AO66" s="10" t="s">
        <v>224</v>
      </c>
    </row>
    <row r="67" spans="1:41" s="4" customFormat="1" ht="27" customHeight="1" x14ac:dyDescent="0.3">
      <c r="A67" s="5"/>
      <c r="B67" s="24" t="s">
        <v>146</v>
      </c>
      <c r="C67" s="24" t="s">
        <v>14</v>
      </c>
      <c r="D67" s="25" t="s">
        <v>147</v>
      </c>
      <c r="E67" s="26" t="s">
        <v>148</v>
      </c>
      <c r="F67" s="27" t="s">
        <v>31</v>
      </c>
      <c r="G67" s="42">
        <v>5.2</v>
      </c>
      <c r="H67" s="44"/>
      <c r="I67" s="44">
        <f t="shared" si="3"/>
        <v>0</v>
      </c>
      <c r="T67" s="10" t="s">
        <v>42</v>
      </c>
      <c r="V67" s="10" t="s">
        <v>14</v>
      </c>
      <c r="W67" s="10" t="s">
        <v>6</v>
      </c>
      <c r="AA67" s="4" t="s">
        <v>13</v>
      </c>
      <c r="AG67" s="28" t="e">
        <f>IF(#REF!="základní",$I$67,0)</f>
        <v>#REF!</v>
      </c>
      <c r="AH67" s="28" t="e">
        <f>IF(#REF!="snížená",$I$67,0)</f>
        <v>#REF!</v>
      </c>
      <c r="AI67" s="28" t="e">
        <f>IF(#REF!="zákl. přenesená",$I$67,0)</f>
        <v>#REF!</v>
      </c>
      <c r="AJ67" s="28" t="e">
        <f>IF(#REF!="sníž. přenesená",$I$67,0)</f>
        <v>#REF!</v>
      </c>
      <c r="AK67" s="28" t="e">
        <f>IF(#REF!="nulová",$I$67,0)</f>
        <v>#REF!</v>
      </c>
      <c r="AL67" s="10" t="s">
        <v>5</v>
      </c>
      <c r="AM67" s="28">
        <f>ROUND($H$67*$G$67,2)</f>
        <v>0</v>
      </c>
      <c r="AN67" s="10" t="s">
        <v>42</v>
      </c>
      <c r="AO67" s="10" t="s">
        <v>225</v>
      </c>
    </row>
    <row r="68" spans="1:41" s="18" customFormat="1" ht="30.75" customHeight="1" x14ac:dyDescent="0.3">
      <c r="A68" s="19"/>
      <c r="B68" s="20"/>
      <c r="C68" s="20" t="s">
        <v>4</v>
      </c>
      <c r="D68" s="23" t="s">
        <v>226</v>
      </c>
      <c r="E68" s="23" t="s">
        <v>227</v>
      </c>
      <c r="F68" s="20"/>
      <c r="G68" s="20"/>
      <c r="H68" s="40"/>
      <c r="I68" s="41">
        <f>SUM(I69:I70)</f>
        <v>0</v>
      </c>
      <c r="T68" s="21" t="s">
        <v>6</v>
      </c>
      <c r="V68" s="21" t="s">
        <v>4</v>
      </c>
      <c r="W68" s="21" t="s">
        <v>5</v>
      </c>
      <c r="AA68" s="21" t="s">
        <v>13</v>
      </c>
      <c r="AM68" s="22">
        <f>SUM($AM$69:$AM$70)</f>
        <v>0</v>
      </c>
    </row>
    <row r="69" spans="1:41" s="4" customFormat="1" ht="15.75" customHeight="1" x14ac:dyDescent="0.3">
      <c r="A69" s="5"/>
      <c r="B69" s="24" t="s">
        <v>127</v>
      </c>
      <c r="C69" s="24" t="s">
        <v>14</v>
      </c>
      <c r="D69" s="25" t="s">
        <v>149</v>
      </c>
      <c r="E69" s="26" t="s">
        <v>150</v>
      </c>
      <c r="F69" s="27" t="s">
        <v>122</v>
      </c>
      <c r="G69" s="42">
        <v>74</v>
      </c>
      <c r="H69" s="44"/>
      <c r="I69" s="44">
        <f>SUM(G69*H69)</f>
        <v>0</v>
      </c>
      <c r="T69" s="10" t="s">
        <v>42</v>
      </c>
      <c r="V69" s="10" t="s">
        <v>14</v>
      </c>
      <c r="W69" s="10" t="s">
        <v>6</v>
      </c>
      <c r="AA69" s="4" t="s">
        <v>13</v>
      </c>
      <c r="AG69" s="28" t="e">
        <f>IF(#REF!="základní",$I$69,0)</f>
        <v>#REF!</v>
      </c>
      <c r="AH69" s="28" t="e">
        <f>IF(#REF!="snížená",$I$69,0)</f>
        <v>#REF!</v>
      </c>
      <c r="AI69" s="28" t="e">
        <f>IF(#REF!="zákl. přenesená",$I$69,0)</f>
        <v>#REF!</v>
      </c>
      <c r="AJ69" s="28" t="e">
        <f>IF(#REF!="sníž. přenesená",$I$69,0)</f>
        <v>#REF!</v>
      </c>
      <c r="AK69" s="28" t="e">
        <f>IF(#REF!="nulová",$I$69,0)</f>
        <v>#REF!</v>
      </c>
      <c r="AL69" s="10" t="s">
        <v>5</v>
      </c>
      <c r="AM69" s="28">
        <f>ROUND($H$69*$G$69,2)</f>
        <v>0</v>
      </c>
      <c r="AN69" s="10" t="s">
        <v>42</v>
      </c>
      <c r="AO69" s="10" t="s">
        <v>228</v>
      </c>
    </row>
    <row r="70" spans="1:41" s="4" customFormat="1" ht="15.75" customHeight="1" x14ac:dyDescent="0.3">
      <c r="A70" s="5"/>
      <c r="B70" s="24" t="s">
        <v>151</v>
      </c>
      <c r="C70" s="24" t="s">
        <v>14</v>
      </c>
      <c r="D70" s="25" t="s">
        <v>152</v>
      </c>
      <c r="E70" s="26" t="s">
        <v>153</v>
      </c>
      <c r="F70" s="27" t="s">
        <v>31</v>
      </c>
      <c r="G70" s="42">
        <v>112.5</v>
      </c>
      <c r="H70" s="44"/>
      <c r="I70" s="44">
        <f t="shared" ref="I70" si="4">SUM(G70*H70)</f>
        <v>0</v>
      </c>
      <c r="T70" s="10" t="s">
        <v>42</v>
      </c>
      <c r="V70" s="10" t="s">
        <v>14</v>
      </c>
      <c r="W70" s="10" t="s">
        <v>6</v>
      </c>
      <c r="AA70" s="4" t="s">
        <v>13</v>
      </c>
      <c r="AG70" s="28" t="e">
        <f>IF(#REF!="základní",$I$70,0)</f>
        <v>#REF!</v>
      </c>
      <c r="AH70" s="28" t="e">
        <f>IF(#REF!="snížená",$I$70,0)</f>
        <v>#REF!</v>
      </c>
      <c r="AI70" s="28" t="e">
        <f>IF(#REF!="zákl. přenesená",$I$70,0)</f>
        <v>#REF!</v>
      </c>
      <c r="AJ70" s="28" t="e">
        <f>IF(#REF!="sníž. přenesená",$I$70,0)</f>
        <v>#REF!</v>
      </c>
      <c r="AK70" s="28" t="e">
        <f>IF(#REF!="nulová",$I$70,0)</f>
        <v>#REF!</v>
      </c>
      <c r="AL70" s="10" t="s">
        <v>5</v>
      </c>
      <c r="AM70" s="28">
        <f>ROUND($H$70*$G$70,2)</f>
        <v>0</v>
      </c>
      <c r="AN70" s="10" t="s">
        <v>42</v>
      </c>
      <c r="AO70" s="10" t="s">
        <v>229</v>
      </c>
    </row>
    <row r="71" spans="1:41" s="18" customFormat="1" ht="30.75" customHeight="1" x14ac:dyDescent="0.3">
      <c r="A71" s="19"/>
      <c r="B71" s="20"/>
      <c r="C71" s="20" t="s">
        <v>4</v>
      </c>
      <c r="D71" s="23" t="s">
        <v>230</v>
      </c>
      <c r="E71" s="23" t="s">
        <v>231</v>
      </c>
      <c r="F71" s="20"/>
      <c r="G71" s="20"/>
      <c r="H71" s="40"/>
      <c r="I71" s="41">
        <f>SUM(I72:I72)</f>
        <v>0</v>
      </c>
      <c r="T71" s="21" t="s">
        <v>6</v>
      </c>
      <c r="V71" s="21" t="s">
        <v>4</v>
      </c>
      <c r="W71" s="21" t="s">
        <v>5</v>
      </c>
      <c r="AA71" s="21" t="s">
        <v>13</v>
      </c>
      <c r="AM71" s="22">
        <f>SUM($AM$72:$AM$72)</f>
        <v>0</v>
      </c>
    </row>
    <row r="72" spans="1:41" s="4" customFormat="1" ht="15.75" customHeight="1" x14ac:dyDescent="0.3">
      <c r="A72" s="5"/>
      <c r="B72" s="24" t="s">
        <v>154</v>
      </c>
      <c r="C72" s="24" t="s">
        <v>14</v>
      </c>
      <c r="D72" s="25" t="s">
        <v>155</v>
      </c>
      <c r="E72" s="26" t="s">
        <v>156</v>
      </c>
      <c r="F72" s="27" t="s">
        <v>31</v>
      </c>
      <c r="G72" s="42">
        <v>5.2</v>
      </c>
      <c r="H72" s="44"/>
      <c r="I72" s="44">
        <f>SUM(G72*H72)</f>
        <v>0</v>
      </c>
      <c r="T72" s="10" t="s">
        <v>42</v>
      </c>
      <c r="V72" s="10" t="s">
        <v>14</v>
      </c>
      <c r="W72" s="10" t="s">
        <v>6</v>
      </c>
      <c r="AA72" s="4" t="s">
        <v>13</v>
      </c>
      <c r="AG72" s="28" t="e">
        <f>IF(#REF!="základní",$I$72,0)</f>
        <v>#REF!</v>
      </c>
      <c r="AH72" s="28" t="e">
        <f>IF(#REF!="snížená",$I$72,0)</f>
        <v>#REF!</v>
      </c>
      <c r="AI72" s="28" t="e">
        <f>IF(#REF!="zákl. přenesená",$I$72,0)</f>
        <v>#REF!</v>
      </c>
      <c r="AJ72" s="28" t="e">
        <f>IF(#REF!="sníž. přenesená",$I$72,0)</f>
        <v>#REF!</v>
      </c>
      <c r="AK72" s="28" t="e">
        <f>IF(#REF!="nulová",$I$72,0)</f>
        <v>#REF!</v>
      </c>
      <c r="AL72" s="10" t="s">
        <v>5</v>
      </c>
      <c r="AM72" s="28">
        <f>ROUND($H$72*$G$72,2)</f>
        <v>0</v>
      </c>
      <c r="AN72" s="10" t="s">
        <v>42</v>
      </c>
      <c r="AO72" s="10" t="s">
        <v>232</v>
      </c>
    </row>
    <row r="73" spans="1:41" s="18" customFormat="1" ht="30.75" customHeight="1" x14ac:dyDescent="0.3">
      <c r="A73" s="19"/>
      <c r="B73" s="20"/>
      <c r="C73" s="20" t="s">
        <v>4</v>
      </c>
      <c r="D73" s="23" t="s">
        <v>233</v>
      </c>
      <c r="E73" s="23" t="s">
        <v>234</v>
      </c>
      <c r="F73" s="20"/>
      <c r="G73" s="20"/>
      <c r="H73" s="40"/>
      <c r="I73" s="41">
        <f>SUM(I74:I74)</f>
        <v>0</v>
      </c>
      <c r="T73" s="21" t="s">
        <v>6</v>
      </c>
      <c r="V73" s="21" t="s">
        <v>4</v>
      </c>
      <c r="W73" s="21" t="s">
        <v>5</v>
      </c>
      <c r="AA73" s="21" t="s">
        <v>13</v>
      </c>
      <c r="AM73" s="22">
        <f>SUM($AM$74:$AM$74)</f>
        <v>0</v>
      </c>
    </row>
    <row r="74" spans="1:41" s="4" customFormat="1" ht="27" customHeight="1" x14ac:dyDescent="0.3">
      <c r="A74" s="5"/>
      <c r="B74" s="24" t="s">
        <v>128</v>
      </c>
      <c r="C74" s="24" t="s">
        <v>14</v>
      </c>
      <c r="D74" s="25" t="s">
        <v>157</v>
      </c>
      <c r="E74" s="26" t="s">
        <v>158</v>
      </c>
      <c r="F74" s="27" t="s">
        <v>31</v>
      </c>
      <c r="G74" s="42">
        <v>69</v>
      </c>
      <c r="H74" s="44"/>
      <c r="I74" s="44">
        <f>SUM(G74*H74)</f>
        <v>0</v>
      </c>
      <c r="T74" s="10" t="s">
        <v>42</v>
      </c>
      <c r="V74" s="10" t="s">
        <v>14</v>
      </c>
      <c r="W74" s="10" t="s">
        <v>6</v>
      </c>
      <c r="AA74" s="4" t="s">
        <v>13</v>
      </c>
      <c r="AG74" s="28" t="e">
        <f>IF(#REF!="základní",$I$74,0)</f>
        <v>#REF!</v>
      </c>
      <c r="AH74" s="28" t="e">
        <f>IF(#REF!="snížená",$I$74,0)</f>
        <v>#REF!</v>
      </c>
      <c r="AI74" s="28" t="e">
        <f>IF(#REF!="zákl. přenesená",$I$74,0)</f>
        <v>#REF!</v>
      </c>
      <c r="AJ74" s="28" t="e">
        <f>IF(#REF!="sníž. přenesená",$I$74,0)</f>
        <v>#REF!</v>
      </c>
      <c r="AK74" s="28" t="e">
        <f>IF(#REF!="nulová",$I$74,0)</f>
        <v>#REF!</v>
      </c>
      <c r="AL74" s="10" t="s">
        <v>5</v>
      </c>
      <c r="AM74" s="28">
        <f>ROUND($H$74*$G$74,2)</f>
        <v>0</v>
      </c>
      <c r="AN74" s="10" t="s">
        <v>42</v>
      </c>
      <c r="AO74" s="10" t="s">
        <v>235</v>
      </c>
    </row>
    <row r="75" spans="1:41" s="18" customFormat="1" ht="30.75" customHeight="1" x14ac:dyDescent="0.3">
      <c r="A75" s="19"/>
      <c r="B75" s="20"/>
      <c r="C75" s="20" t="s">
        <v>4</v>
      </c>
      <c r="D75" s="23" t="s">
        <v>236</v>
      </c>
      <c r="E75" s="23" t="s">
        <v>237</v>
      </c>
      <c r="F75" s="20"/>
      <c r="G75" s="20"/>
      <c r="H75" s="40"/>
      <c r="I75" s="41">
        <f>SUM(I76:I78)</f>
        <v>0</v>
      </c>
      <c r="T75" s="21" t="s">
        <v>6</v>
      </c>
      <c r="V75" s="21" t="s">
        <v>4</v>
      </c>
      <c r="W75" s="21" t="s">
        <v>5</v>
      </c>
      <c r="AA75" s="21" t="s">
        <v>13</v>
      </c>
      <c r="AM75" s="22">
        <f>SUM($AM$76:$AM$78)</f>
        <v>0</v>
      </c>
    </row>
    <row r="76" spans="1:41" s="4" customFormat="1" ht="27" customHeight="1" x14ac:dyDescent="0.3">
      <c r="A76" s="5"/>
      <c r="B76" s="24" t="s">
        <v>129</v>
      </c>
      <c r="C76" s="24" t="s">
        <v>14</v>
      </c>
      <c r="D76" s="25" t="s">
        <v>159</v>
      </c>
      <c r="E76" s="26" t="s">
        <v>160</v>
      </c>
      <c r="F76" s="27" t="s">
        <v>31</v>
      </c>
      <c r="G76" s="42">
        <v>12.6</v>
      </c>
      <c r="H76" s="44"/>
      <c r="I76" s="44">
        <f t="shared" ref="I76:I78" si="5">SUM(G76*H76)</f>
        <v>0</v>
      </c>
      <c r="T76" s="10" t="s">
        <v>42</v>
      </c>
      <c r="V76" s="10" t="s">
        <v>14</v>
      </c>
      <c r="W76" s="10" t="s">
        <v>6</v>
      </c>
      <c r="AA76" s="4" t="s">
        <v>13</v>
      </c>
      <c r="AG76" s="28" t="e">
        <f>IF(#REF!="základní",$I$76,0)</f>
        <v>#REF!</v>
      </c>
      <c r="AH76" s="28" t="e">
        <f>IF(#REF!="snížená",$I$76,0)</f>
        <v>#REF!</v>
      </c>
      <c r="AI76" s="28" t="e">
        <f>IF(#REF!="zákl. přenesená",$I$76,0)</f>
        <v>#REF!</v>
      </c>
      <c r="AJ76" s="28" t="e">
        <f>IF(#REF!="sníž. přenesená",$I$76,0)</f>
        <v>#REF!</v>
      </c>
      <c r="AK76" s="28" t="e">
        <f>IF(#REF!="nulová",$I$76,0)</f>
        <v>#REF!</v>
      </c>
      <c r="AL76" s="10" t="s">
        <v>5</v>
      </c>
      <c r="AM76" s="28">
        <f>ROUND($H$76*$G$76,2)</f>
        <v>0</v>
      </c>
      <c r="AN76" s="10" t="s">
        <v>42</v>
      </c>
      <c r="AO76" s="10" t="s">
        <v>238</v>
      </c>
    </row>
    <row r="77" spans="1:41" s="4" customFormat="1" ht="27" customHeight="1" x14ac:dyDescent="0.3">
      <c r="A77" s="5"/>
      <c r="B77" s="24" t="s">
        <v>161</v>
      </c>
      <c r="C77" s="24" t="s">
        <v>14</v>
      </c>
      <c r="D77" s="25" t="s">
        <v>162</v>
      </c>
      <c r="E77" s="26" t="s">
        <v>163</v>
      </c>
      <c r="F77" s="27" t="s">
        <v>31</v>
      </c>
      <c r="G77" s="42">
        <v>10792.6</v>
      </c>
      <c r="H77" s="44"/>
      <c r="I77" s="44">
        <f t="shared" si="5"/>
        <v>0</v>
      </c>
      <c r="T77" s="10" t="s">
        <v>42</v>
      </c>
      <c r="V77" s="10" t="s">
        <v>14</v>
      </c>
      <c r="W77" s="10" t="s">
        <v>6</v>
      </c>
      <c r="AA77" s="4" t="s">
        <v>13</v>
      </c>
      <c r="AG77" s="28" t="e">
        <f>IF(#REF!="základní",$I$77,0)</f>
        <v>#REF!</v>
      </c>
      <c r="AH77" s="28" t="e">
        <f>IF(#REF!="snížená",$I$77,0)</f>
        <v>#REF!</v>
      </c>
      <c r="AI77" s="28" t="e">
        <f>IF(#REF!="zákl. přenesená",$I$77,0)</f>
        <v>#REF!</v>
      </c>
      <c r="AJ77" s="28" t="e">
        <f>IF(#REF!="sníž. přenesená",$I$77,0)</f>
        <v>#REF!</v>
      </c>
      <c r="AK77" s="28" t="e">
        <f>IF(#REF!="nulová",$I$77,0)</f>
        <v>#REF!</v>
      </c>
      <c r="AL77" s="10" t="s">
        <v>5</v>
      </c>
      <c r="AM77" s="28">
        <f>ROUND($H$77*$G$77,2)</f>
        <v>0</v>
      </c>
      <c r="AN77" s="10" t="s">
        <v>42</v>
      </c>
      <c r="AO77" s="10" t="s">
        <v>239</v>
      </c>
    </row>
    <row r="78" spans="1:41" s="4" customFormat="1" ht="27" customHeight="1" x14ac:dyDescent="0.3">
      <c r="A78" s="5"/>
      <c r="B78" s="34" t="s">
        <v>130</v>
      </c>
      <c r="C78" s="34" t="s">
        <v>14</v>
      </c>
      <c r="D78" s="35" t="s">
        <v>164</v>
      </c>
      <c r="E78" s="36" t="s">
        <v>165</v>
      </c>
      <c r="F78" s="37" t="s">
        <v>31</v>
      </c>
      <c r="G78" s="43">
        <v>2477.4</v>
      </c>
      <c r="H78" s="44"/>
      <c r="I78" s="44">
        <f t="shared" si="5"/>
        <v>0</v>
      </c>
      <c r="T78" s="10" t="s">
        <v>42</v>
      </c>
      <c r="V78" s="10" t="s">
        <v>14</v>
      </c>
      <c r="W78" s="10" t="s">
        <v>6</v>
      </c>
      <c r="AA78" s="4" t="s">
        <v>13</v>
      </c>
      <c r="AG78" s="28" t="e">
        <f>IF(#REF!="základní",$I$78,0)</f>
        <v>#REF!</v>
      </c>
      <c r="AH78" s="28" t="e">
        <f>IF(#REF!="snížená",$I$78,0)</f>
        <v>#REF!</v>
      </c>
      <c r="AI78" s="28" t="e">
        <f>IF(#REF!="zákl. přenesená",$I$78,0)</f>
        <v>#REF!</v>
      </c>
      <c r="AJ78" s="28" t="e">
        <f>IF(#REF!="sníž. přenesená",$I$78,0)</f>
        <v>#REF!</v>
      </c>
      <c r="AK78" s="28" t="e">
        <f>IF(#REF!="nulová",$I$78,0)</f>
        <v>#REF!</v>
      </c>
      <c r="AL78" s="10" t="s">
        <v>5</v>
      </c>
      <c r="AM78" s="28">
        <f>ROUND($H$78*$G$78,2)</f>
        <v>0</v>
      </c>
      <c r="AN78" s="10" t="s">
        <v>42</v>
      </c>
      <c r="AO78" s="10" t="s">
        <v>240</v>
      </c>
    </row>
    <row r="79" spans="1:41" s="4" customFormat="1" ht="7.5" customHeight="1" x14ac:dyDescent="0.3">
      <c r="A79" s="5"/>
      <c r="B79" s="31"/>
      <c r="C79" s="31"/>
      <c r="D79" s="31"/>
      <c r="E79" s="31"/>
      <c r="F79" s="31"/>
      <c r="G79" s="31"/>
      <c r="H79" s="32"/>
      <c r="I79" s="31"/>
      <c r="V79" s="1"/>
    </row>
  </sheetData>
  <autoFilter ref="B15:I78"/>
  <mergeCells count="3">
    <mergeCell ref="D6:G6"/>
    <mergeCell ref="D8:G8"/>
    <mergeCell ref="H14:I14"/>
  </mergeCells>
  <pageMargins left="0.19685039370078741" right="0.19685039370078741" top="0.19685039370078741" bottom="0.19685039370078741" header="0" footer="0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Hala_nový stav</vt:lpstr>
      <vt:lpstr>'Hala_nový stav'!Oblast_tisku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B590KOLLAR\kollar</dc:creator>
  <cp:lastModifiedBy>baranijak</cp:lastModifiedBy>
  <cp:lastPrinted>2017-04-28T07:49:12Z</cp:lastPrinted>
  <dcterms:created xsi:type="dcterms:W3CDTF">2017-03-20T09:46:59Z</dcterms:created>
  <dcterms:modified xsi:type="dcterms:W3CDTF">2017-04-28T07:49:46Z</dcterms:modified>
</cp:coreProperties>
</file>