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C138\Downloads\"/>
    </mc:Choice>
  </mc:AlternateContent>
  <xr:revisionPtr revIDLastSave="0" documentId="13_ncr:1_{4F13CB05-0DD4-45C4-8F3F-ED01A90EF6D0}" xr6:coauthVersionLast="36" xr6:coauthVersionMax="36" xr10:uidLastSave="{00000000-0000-0000-0000-000000000000}"/>
  <bookViews>
    <workbookView xWindow="0" yWindow="0" windowWidth="23040" windowHeight="9060" activeTab="1" xr2:uid="{00000000-000D-0000-FFFF-FFFF00000000}"/>
  </bookViews>
  <sheets>
    <sheet name="Odpady, plyn" sheetId="4" r:id="rId1"/>
    <sheet name="Plán - Topenář" sheetId="1" r:id="rId2"/>
    <sheet name="List 12" sheetId="2" state="hidden" r:id="rId3"/>
    <sheet name="Zdění- Původní objednávka" sheetId="3" state="hidden" r:id="rId4"/>
  </sheets>
  <externalReferences>
    <externalReference r:id="rId5"/>
  </externalReferences>
  <calcPr calcId="181029"/>
</workbook>
</file>

<file path=xl/calcChain.xml><?xml version="1.0" encoding="utf-8"?>
<calcChain xmlns="http://schemas.openxmlformats.org/spreadsheetml/2006/main">
  <c r="M27" i="3" l="1"/>
  <c r="M29" i="3" s="1"/>
  <c r="L27" i="3"/>
  <c r="L29" i="3" s="1"/>
  <c r="K27" i="3"/>
  <c r="J27" i="3"/>
  <c r="J29" i="3" s="1"/>
  <c r="N29" i="3" s="1"/>
  <c r="N25" i="3"/>
  <c r="M25" i="3"/>
  <c r="L25" i="3"/>
  <c r="K25" i="3"/>
  <c r="J25" i="3"/>
  <c r="E21" i="3"/>
  <c r="G21" i="3" s="1"/>
  <c r="M20" i="3"/>
  <c r="E20" i="3"/>
  <c r="G20" i="3" s="1"/>
  <c r="E19" i="3"/>
  <c r="G19" i="3" s="1"/>
  <c r="E18" i="3"/>
  <c r="G18" i="3" s="1"/>
  <c r="G17" i="3"/>
  <c r="E17" i="3"/>
  <c r="M17" i="3" s="1"/>
  <c r="E16" i="3"/>
  <c r="M16" i="3" s="1"/>
  <c r="M15" i="3"/>
  <c r="E15" i="3"/>
  <c r="G15" i="3" s="1"/>
  <c r="J14" i="3"/>
  <c r="G14" i="3"/>
  <c r="E14" i="3"/>
  <c r="G13" i="3"/>
  <c r="E13" i="3"/>
  <c r="J13" i="3" s="1"/>
  <c r="E11" i="3"/>
  <c r="L11" i="3" s="1"/>
  <c r="L22" i="3" s="1"/>
  <c r="L23" i="3" s="1"/>
  <c r="K10" i="3"/>
  <c r="K22" i="3" s="1"/>
  <c r="K23" i="3" s="1"/>
  <c r="E10" i="3"/>
  <c r="G10" i="3" s="1"/>
  <c r="M9" i="3"/>
  <c r="G9" i="3"/>
  <c r="E9" i="3"/>
  <c r="G7" i="3"/>
  <c r="E7" i="3"/>
  <c r="J7" i="3" s="1"/>
  <c r="E6" i="3"/>
  <c r="M6" i="3" s="1"/>
  <c r="J5" i="3"/>
  <c r="E5" i="3"/>
  <c r="G5" i="3" s="1"/>
  <c r="J4" i="3"/>
  <c r="G4" i="3"/>
  <c r="E4" i="3"/>
  <c r="G3" i="3"/>
  <c r="E3" i="3"/>
  <c r="J3" i="3" s="1"/>
  <c r="E2" i="3"/>
  <c r="J2" i="3" s="1"/>
  <c r="J22" i="3" s="1"/>
  <c r="J23" i="3" s="1"/>
  <c r="K28" i="3" l="1"/>
  <c r="M21" i="3"/>
  <c r="M22" i="3" s="1"/>
  <c r="M23" i="3" s="1"/>
  <c r="M28" i="3" s="1"/>
  <c r="L28" i="3"/>
  <c r="K29" i="3"/>
  <c r="G2" i="3"/>
  <c r="G6" i="3"/>
  <c r="G11" i="3"/>
  <c r="G16" i="3"/>
  <c r="J28" i="3"/>
  <c r="N28" i="3" s="1"/>
</calcChain>
</file>

<file path=xl/sharedStrings.xml><?xml version="1.0" encoding="utf-8"?>
<sst xmlns="http://schemas.openxmlformats.org/spreadsheetml/2006/main" count="739" uniqueCount="143">
  <si>
    <t>Zdění příček</t>
  </si>
  <si>
    <t>Plyn stojan</t>
  </si>
  <si>
    <t xml:space="preserve">2 patro </t>
  </si>
  <si>
    <t>podkrovi</t>
  </si>
  <si>
    <t>Ř1</t>
  </si>
  <si>
    <t>132X294x10</t>
  </si>
  <si>
    <t>Koupelna byt 1</t>
  </si>
  <si>
    <t>T</t>
  </si>
  <si>
    <t>Ř2</t>
  </si>
  <si>
    <t>350X232X10</t>
  </si>
  <si>
    <t>Koupelna byt 2 s otovrem na obložky  70x200</t>
  </si>
  <si>
    <t>Ř3</t>
  </si>
  <si>
    <t>235X270X10</t>
  </si>
  <si>
    <t>Koupelna byt 3 s otovrem na obložky  70x200</t>
  </si>
  <si>
    <t>Ř4</t>
  </si>
  <si>
    <t>160X294x10</t>
  </si>
  <si>
    <t>Ř5</t>
  </si>
  <si>
    <t>237X227X30</t>
  </si>
  <si>
    <t>Stěna palenice s oknem 120x130</t>
  </si>
  <si>
    <t>Ř6</t>
  </si>
  <si>
    <t>290X270X10</t>
  </si>
  <si>
    <t>Koupelna byt 3</t>
  </si>
  <si>
    <t>Zazdění dveří</t>
  </si>
  <si>
    <t>Z1</t>
  </si>
  <si>
    <t>134X215X30</t>
  </si>
  <si>
    <t>Dveře</t>
  </si>
  <si>
    <t>Z2</t>
  </si>
  <si>
    <t>76X185X15</t>
  </si>
  <si>
    <t>Z3</t>
  </si>
  <si>
    <t>95X220X20</t>
  </si>
  <si>
    <t>Obyvák</t>
  </si>
  <si>
    <t xml:space="preserve">Dozdění oken </t>
  </si>
  <si>
    <t>K6</t>
  </si>
  <si>
    <t>48X61</t>
  </si>
  <si>
    <t>40x60</t>
  </si>
  <si>
    <t>10x60x30</t>
  </si>
  <si>
    <t>Kuchyně</t>
  </si>
  <si>
    <t>K9</t>
  </si>
  <si>
    <t>129X135</t>
  </si>
  <si>
    <t>120x130</t>
  </si>
  <si>
    <t>10x130x30</t>
  </si>
  <si>
    <t>K10</t>
  </si>
  <si>
    <t>100X170</t>
  </si>
  <si>
    <t>100x40x30</t>
  </si>
  <si>
    <t>VD3</t>
  </si>
  <si>
    <t>Ložnice</t>
  </si>
  <si>
    <t>100X236</t>
  </si>
  <si>
    <t>120X130</t>
  </si>
  <si>
    <t>100x200x30</t>
  </si>
  <si>
    <t>K14</t>
  </si>
  <si>
    <t>55X170</t>
  </si>
  <si>
    <t>60x150</t>
  </si>
  <si>
    <t>60x20x30</t>
  </si>
  <si>
    <t>K5</t>
  </si>
  <si>
    <t>45X65</t>
  </si>
  <si>
    <t>Obyvák, jídelna</t>
  </si>
  <si>
    <t>5x60x30</t>
  </si>
  <si>
    <t>K8</t>
  </si>
  <si>
    <t>47X66</t>
  </si>
  <si>
    <t>3000W</t>
  </si>
  <si>
    <t>K4</t>
  </si>
  <si>
    <t>144X104</t>
  </si>
  <si>
    <t>120x60</t>
  </si>
  <si>
    <t>25x104x30</t>
  </si>
  <si>
    <t>4450W</t>
  </si>
  <si>
    <t>4000W</t>
  </si>
  <si>
    <t>4330W</t>
  </si>
  <si>
    <t>120x40x30</t>
  </si>
  <si>
    <t>K1</t>
  </si>
  <si>
    <t>M2</t>
  </si>
  <si>
    <t>Počet KS</t>
  </si>
  <si>
    <t>Zaokrouhlení</t>
  </si>
  <si>
    <t>Cena m2</t>
  </si>
  <si>
    <t>Cena</t>
  </si>
  <si>
    <t>Cena zaokrouhlení</t>
  </si>
  <si>
    <t>2x překlad 100x10</t>
  </si>
  <si>
    <t>Sklep</t>
  </si>
  <si>
    <t>Ř11</t>
  </si>
  <si>
    <t>Přípojka voda</t>
  </si>
  <si>
    <t>Schody</t>
  </si>
  <si>
    <t>U</t>
  </si>
  <si>
    <t>Mi</t>
  </si>
  <si>
    <t>z</t>
  </si>
  <si>
    <t>1600 W</t>
  </si>
  <si>
    <t>Schody sklep</t>
  </si>
  <si>
    <t>1400W</t>
  </si>
  <si>
    <t>B</t>
  </si>
  <si>
    <t>Patro</t>
  </si>
  <si>
    <t>Jídelna</t>
  </si>
  <si>
    <t>Koupelna</t>
  </si>
  <si>
    <t>Vchod</t>
  </si>
  <si>
    <t>Předsíň</t>
  </si>
  <si>
    <t>2100W</t>
  </si>
  <si>
    <t>K2</t>
  </si>
  <si>
    <t>Va</t>
  </si>
  <si>
    <t>2330W</t>
  </si>
  <si>
    <t>Chodba</t>
  </si>
  <si>
    <t>B1</t>
  </si>
  <si>
    <t>P</t>
  </si>
  <si>
    <t>Z</t>
  </si>
  <si>
    <t>Darling</t>
  </si>
  <si>
    <t>Současný přívod pro plyn</t>
  </si>
  <si>
    <t>Přípojka studna</t>
  </si>
  <si>
    <t>VM</t>
  </si>
  <si>
    <t>S</t>
  </si>
  <si>
    <t>1280W</t>
  </si>
  <si>
    <t>Kuchyne</t>
  </si>
  <si>
    <t>Záchod</t>
  </si>
  <si>
    <t>Umývárna</t>
  </si>
  <si>
    <t>Topeni</t>
  </si>
  <si>
    <t>890W</t>
  </si>
  <si>
    <t>Umyvadlo</t>
  </si>
  <si>
    <t>V</t>
  </si>
  <si>
    <t>Pipa</t>
  </si>
  <si>
    <t>2600W</t>
  </si>
  <si>
    <t>2300w</t>
  </si>
  <si>
    <t>Výlevka</t>
  </si>
  <si>
    <t>510W</t>
  </si>
  <si>
    <t>Sprcha</t>
  </si>
  <si>
    <t xml:space="preserve">Pračka </t>
  </si>
  <si>
    <t>Myčka</t>
  </si>
  <si>
    <t>Venkovní voda mytí</t>
  </si>
  <si>
    <t>Černá kuchyně</t>
  </si>
  <si>
    <t>Bojler</t>
  </si>
  <si>
    <t>3400W</t>
  </si>
  <si>
    <t>SP</t>
  </si>
  <si>
    <t>Sporák</t>
  </si>
  <si>
    <t>SP (plyn)</t>
  </si>
  <si>
    <t>Vana</t>
  </si>
  <si>
    <t>Posezení</t>
  </si>
  <si>
    <t>4790W</t>
  </si>
  <si>
    <t>Palenice</t>
  </si>
  <si>
    <t>Sklad</t>
  </si>
  <si>
    <t>Kotel</t>
  </si>
  <si>
    <t>Čistička</t>
  </si>
  <si>
    <t>Stupačka</t>
  </si>
  <si>
    <t>Odpady</t>
  </si>
  <si>
    <t>plyn, voda přípojka</t>
  </si>
  <si>
    <t>Plyn</t>
  </si>
  <si>
    <t>Přípojka vody</t>
  </si>
  <si>
    <t>Vodoměr</t>
  </si>
  <si>
    <t>Voda studená</t>
  </si>
  <si>
    <t>Voda teplá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</si>
</sst>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0"/>
      <color rgb="FF000000"/>
      <name val="Arial"/>
    </font>
    <font>
      <sz val="10"/>
      <name val="Arial"/>
    </font>
    <font>
      <sz val="8"/>
      <color rgb="FF000000"/>
      <name val="Arial"/>
    </font>
    <font>
      <sz val="10"/>
      <color rgb="FFFF0000"/>
      <name val="Arial"/>
    </font>
    <font>
      <b/>
      <sz val="8"/>
      <color rgb="FF000000"/>
      <name val="Arial"/>
    </font>
    <font>
      <sz val="10"/>
      <color rgb="FF00FF00"/>
      <name val="Arial"/>
    </font>
    <font>
      <b/>
      <sz val="10"/>
      <color rgb="FFFF00FF"/>
      <name val="Arial"/>
    </font>
    <font>
      <b/>
      <sz val="10"/>
      <color rgb="FF000000"/>
      <name val="Arial"/>
    </font>
    <font>
      <sz val="10"/>
      <name val="Arial"/>
    </font>
    <font>
      <b/>
      <sz val="10"/>
      <name val="Arial"/>
    </font>
    <font>
      <b/>
      <sz val="10"/>
      <name val="Arial"/>
    </font>
    <font>
      <sz val="10"/>
      <color rgb="FF000000"/>
      <name val="Arial"/>
    </font>
    <font>
      <b/>
      <sz val="10"/>
      <color rgb="FF00FF00"/>
      <name val="Arial"/>
    </font>
    <font>
      <sz val="10"/>
      <color rgb="FF4A86E8"/>
      <name val="Arial"/>
    </font>
    <font>
      <b/>
      <sz val="10"/>
      <color rgb="FF434343"/>
      <name val="Arial"/>
    </font>
    <font>
      <b/>
      <sz val="14"/>
      <color rgb="FF00FF00"/>
      <name val="Arial"/>
    </font>
    <font>
      <b/>
      <i/>
      <sz val="10"/>
      <color rgb="FFFF00FF"/>
      <name val="Arial"/>
    </font>
    <font>
      <sz val="10"/>
      <color rgb="FFFF00FF"/>
      <name val="Arial"/>
    </font>
    <font>
      <b/>
      <sz val="10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0"/>
      <color theme="4"/>
      <name val="Arial"/>
      <family val="2"/>
      <charset val="238"/>
    </font>
    <font>
      <sz val="10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D9D9D9"/>
        <bgColor rgb="FFD9D9D9"/>
      </patternFill>
    </fill>
    <fill>
      <patternFill patternType="solid">
        <fgColor rgb="FFF3F3F3"/>
        <bgColor rgb="FFF3F3F3"/>
      </patternFill>
    </fill>
    <fill>
      <patternFill patternType="solid">
        <fgColor rgb="FFCCCCCC"/>
        <bgColor rgb="FFCCCCCC"/>
      </patternFill>
    </fill>
    <fill>
      <patternFill patternType="solid">
        <fgColor rgb="FFCC0000"/>
        <bgColor rgb="FFCC0000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FFFFFF"/>
      </patternFill>
    </fill>
    <fill>
      <patternFill patternType="solid">
        <fgColor theme="7"/>
        <bgColor indexed="64"/>
      </patternFill>
    </fill>
    <fill>
      <patternFill patternType="solid">
        <fgColor theme="7"/>
        <bgColor rgb="FFFFFFFF"/>
      </patternFill>
    </fill>
  </fills>
  <borders count="21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dotted">
        <color rgb="FF000000"/>
      </top>
      <bottom/>
      <diagonal/>
    </border>
    <border>
      <left/>
      <right/>
      <top/>
      <bottom style="dotted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dotted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dotted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tted">
        <color rgb="FF000000"/>
      </bottom>
      <diagonal/>
    </border>
  </borders>
  <cellStyleXfs count="1">
    <xf numFmtId="0" fontId="0" fillId="0" borderId="0"/>
  </cellStyleXfs>
  <cellXfs count="245">
    <xf numFmtId="0" fontId="0" fillId="0" borderId="0" xfId="0" applyFont="1" applyAlignment="1"/>
    <xf numFmtId="0" fontId="1" fillId="0" borderId="0" xfId="0" applyFont="1" applyAlignment="1"/>
    <xf numFmtId="0" fontId="2" fillId="2" borderId="0" xfId="0" applyFont="1" applyFill="1" applyAlignment="1">
      <alignment horizontal="center"/>
    </xf>
    <xf numFmtId="0" fontId="3" fillId="0" borderId="0" xfId="0" applyFont="1" applyAlignment="1"/>
    <xf numFmtId="0" fontId="4" fillId="2" borderId="0" xfId="0" applyFont="1" applyFill="1" applyAlignment="1">
      <alignment horizontal="center"/>
    </xf>
    <xf numFmtId="0" fontId="5" fillId="0" borderId="0" xfId="0" applyFont="1" applyAlignment="1"/>
    <xf numFmtId="0" fontId="2" fillId="0" borderId="0" xfId="0" applyFont="1" applyAlignment="1">
      <alignment horizontal="center"/>
    </xf>
    <xf numFmtId="0" fontId="1" fillId="0" borderId="1" xfId="0" applyFont="1" applyBorder="1"/>
    <xf numFmtId="0" fontId="6" fillId="2" borderId="2" xfId="0" applyFont="1" applyFill="1" applyBorder="1" applyAlignment="1"/>
    <xf numFmtId="0" fontId="6" fillId="2" borderId="3" xfId="0" applyFont="1" applyFill="1" applyBorder="1" applyAlignment="1"/>
    <xf numFmtId="0" fontId="1" fillId="2" borderId="3" xfId="0" applyFont="1" applyFill="1" applyBorder="1"/>
    <xf numFmtId="0" fontId="3" fillId="2" borderId="3" xfId="0" applyFont="1" applyFill="1" applyBorder="1" applyAlignment="1"/>
    <xf numFmtId="0" fontId="7" fillId="2" borderId="3" xfId="0" applyFont="1" applyFill="1" applyBorder="1" applyAlignment="1"/>
    <xf numFmtId="0" fontId="8" fillId="0" borderId="0" xfId="0" applyFont="1" applyAlignment="1"/>
    <xf numFmtId="0" fontId="6" fillId="2" borderId="4" xfId="0" applyFont="1" applyFill="1" applyBorder="1" applyAlignment="1"/>
    <xf numFmtId="0" fontId="6" fillId="0" borderId="2" xfId="0" applyFont="1" applyBorder="1" applyAlignment="1"/>
    <xf numFmtId="0" fontId="1" fillId="0" borderId="3" xfId="0" applyFont="1" applyBorder="1"/>
    <xf numFmtId="0" fontId="3" fillId="0" borderId="3" xfId="0" applyFont="1" applyBorder="1" applyAlignment="1"/>
    <xf numFmtId="0" fontId="9" fillId="0" borderId="3" xfId="0" applyFont="1" applyBorder="1" applyAlignment="1"/>
    <xf numFmtId="0" fontId="1" fillId="0" borderId="3" xfId="0" applyFont="1" applyBorder="1" applyAlignment="1"/>
    <xf numFmtId="0" fontId="10" fillId="0" borderId="0" xfId="0" applyFont="1" applyAlignment="1"/>
    <xf numFmtId="0" fontId="6" fillId="0" borderId="2" xfId="0" applyFont="1" applyBorder="1" applyAlignment="1"/>
    <xf numFmtId="0" fontId="6" fillId="2" borderId="4" xfId="0" applyFont="1" applyFill="1" applyBorder="1" applyAlignment="1"/>
    <xf numFmtId="0" fontId="1" fillId="2" borderId="2" xfId="0" applyFont="1" applyFill="1" applyBorder="1" applyAlignment="1"/>
    <xf numFmtId="0" fontId="9" fillId="2" borderId="3" xfId="0" applyFont="1" applyFill="1" applyBorder="1" applyAlignment="1"/>
    <xf numFmtId="0" fontId="1" fillId="2" borderId="3" xfId="0" applyFont="1" applyFill="1" applyBorder="1" applyAlignment="1"/>
    <xf numFmtId="0" fontId="1" fillId="0" borderId="4" xfId="0" applyFont="1" applyBorder="1"/>
    <xf numFmtId="0" fontId="6" fillId="0" borderId="0" xfId="0" applyFont="1" applyAlignment="1"/>
    <xf numFmtId="0" fontId="1" fillId="2" borderId="5" xfId="0" applyFont="1" applyFill="1" applyBorder="1"/>
    <xf numFmtId="0" fontId="1" fillId="2" borderId="0" xfId="0" applyFont="1" applyFill="1" applyAlignment="1"/>
    <xf numFmtId="0" fontId="1" fillId="2" borderId="0" xfId="0" applyFont="1" applyFill="1"/>
    <xf numFmtId="0" fontId="1" fillId="2" borderId="6" xfId="0" applyFont="1" applyFill="1" applyBorder="1"/>
    <xf numFmtId="0" fontId="1" fillId="0" borderId="5" xfId="0" applyFont="1" applyBorder="1"/>
    <xf numFmtId="0" fontId="1" fillId="2" borderId="5" xfId="0" applyFont="1" applyFill="1" applyBorder="1" applyAlignment="1"/>
    <xf numFmtId="0" fontId="8" fillId="0" borderId="0" xfId="0" applyFont="1" applyAlignment="1"/>
    <xf numFmtId="0" fontId="1" fillId="3" borderId="0" xfId="0" applyFont="1" applyFill="1" applyAlignment="1"/>
    <xf numFmtId="0" fontId="1" fillId="0" borderId="6" xfId="0" applyFont="1" applyBorder="1"/>
    <xf numFmtId="0" fontId="1" fillId="4" borderId="0" xfId="0" applyFont="1" applyFill="1" applyAlignment="1"/>
    <xf numFmtId="0" fontId="3" fillId="2" borderId="5" xfId="0" applyFont="1" applyFill="1" applyBorder="1" applyAlignment="1"/>
    <xf numFmtId="0" fontId="5" fillId="2" borderId="0" xfId="0" applyFont="1" applyFill="1" applyAlignment="1"/>
    <xf numFmtId="0" fontId="6" fillId="2" borderId="6" xfId="0" applyFont="1" applyFill="1" applyBorder="1" applyAlignment="1"/>
    <xf numFmtId="0" fontId="6" fillId="0" borderId="5" xfId="0" applyFont="1" applyBorder="1" applyAlignment="1"/>
    <xf numFmtId="0" fontId="5" fillId="2" borderId="6" xfId="0" applyFont="1" applyFill="1" applyBorder="1" applyAlignment="1"/>
    <xf numFmtId="0" fontId="6" fillId="2" borderId="0" xfId="0" applyFont="1" applyFill="1" applyAlignment="1"/>
    <xf numFmtId="0" fontId="9" fillId="2" borderId="5" xfId="0" applyFont="1" applyFill="1" applyBorder="1" applyAlignment="1"/>
    <xf numFmtId="0" fontId="5" fillId="0" borderId="5" xfId="0" applyFont="1" applyBorder="1" applyAlignment="1"/>
    <xf numFmtId="0" fontId="1" fillId="2" borderId="7" xfId="0" applyFont="1" applyFill="1" applyBorder="1" applyAlignment="1"/>
    <xf numFmtId="0" fontId="9" fillId="0" borderId="0" xfId="0" applyFont="1" applyAlignment="1"/>
    <xf numFmtId="0" fontId="3" fillId="2" borderId="0" xfId="0" applyFont="1" applyFill="1" applyAlignment="1"/>
    <xf numFmtId="0" fontId="1" fillId="2" borderId="8" xfId="0" applyFont="1" applyFill="1" applyBorder="1" applyAlignment="1"/>
    <xf numFmtId="0" fontId="3" fillId="0" borderId="6" xfId="0" applyFont="1" applyBorder="1" applyAlignment="1"/>
    <xf numFmtId="0" fontId="6" fillId="2" borderId="6" xfId="0" applyFont="1" applyFill="1" applyBorder="1" applyAlignment="1"/>
    <xf numFmtId="0" fontId="1" fillId="0" borderId="9" xfId="0" applyFont="1" applyBorder="1"/>
    <xf numFmtId="0" fontId="6" fillId="0" borderId="6" xfId="0" applyFont="1" applyBorder="1" applyAlignment="1"/>
    <xf numFmtId="0" fontId="1" fillId="2" borderId="6" xfId="0" applyFont="1" applyFill="1" applyBorder="1" applyAlignment="1"/>
    <xf numFmtId="0" fontId="6" fillId="2" borderId="5" xfId="0" applyFont="1" applyFill="1" applyBorder="1" applyAlignment="1"/>
    <xf numFmtId="0" fontId="3" fillId="2" borderId="6" xfId="0" applyFont="1" applyFill="1" applyBorder="1" applyAlignment="1"/>
    <xf numFmtId="0" fontId="9" fillId="0" borderId="5" xfId="0" applyFont="1" applyBorder="1" applyAlignment="1"/>
    <xf numFmtId="0" fontId="6" fillId="0" borderId="0" xfId="0" applyFont="1" applyAlignment="1"/>
    <xf numFmtId="0" fontId="1" fillId="2" borderId="11" xfId="0" applyFont="1" applyFill="1" applyBorder="1" applyAlignment="1"/>
    <xf numFmtId="0" fontId="6" fillId="2" borderId="1" xfId="0" applyFont="1" applyFill="1" applyBorder="1" applyAlignment="1"/>
    <xf numFmtId="0" fontId="1" fillId="2" borderId="1" xfId="0" applyFont="1" applyFill="1" applyBorder="1" applyAlignment="1"/>
    <xf numFmtId="0" fontId="1" fillId="2" borderId="1" xfId="0" applyFont="1" applyFill="1" applyBorder="1"/>
    <xf numFmtId="0" fontId="5" fillId="2" borderId="1" xfId="0" applyFont="1" applyFill="1" applyBorder="1" applyAlignment="1"/>
    <xf numFmtId="0" fontId="6" fillId="2" borderId="9" xfId="0" applyFont="1" applyFill="1" applyBorder="1" applyAlignment="1"/>
    <xf numFmtId="0" fontId="6" fillId="5" borderId="5" xfId="0" applyFont="1" applyFill="1" applyBorder="1" applyAlignment="1"/>
    <xf numFmtId="0" fontId="6" fillId="0" borderId="11" xfId="0" applyFont="1" applyBorder="1" applyAlignment="1"/>
    <xf numFmtId="0" fontId="1" fillId="0" borderId="12" xfId="0" applyFont="1" applyBorder="1" applyAlignment="1"/>
    <xf numFmtId="0" fontId="6" fillId="0" borderId="1" xfId="0" applyFont="1" applyBorder="1" applyAlignment="1"/>
    <xf numFmtId="0" fontId="9" fillId="0" borderId="1" xfId="0" applyFont="1" applyBorder="1" applyAlignment="1"/>
    <xf numFmtId="0" fontId="1" fillId="0" borderId="1" xfId="0" applyFont="1" applyBorder="1" applyAlignment="1"/>
    <xf numFmtId="0" fontId="5" fillId="0" borderId="1" xfId="0" applyFont="1" applyBorder="1" applyAlignment="1"/>
    <xf numFmtId="0" fontId="6" fillId="2" borderId="9" xfId="0" applyFont="1" applyFill="1" applyBorder="1" applyAlignment="1"/>
    <xf numFmtId="0" fontId="5" fillId="2" borderId="5" xfId="0" applyFont="1" applyFill="1" applyBorder="1" applyAlignment="1"/>
    <xf numFmtId="0" fontId="6" fillId="2" borderId="11" xfId="0" applyFont="1" applyFill="1" applyBorder="1" applyAlignment="1"/>
    <xf numFmtId="0" fontId="6" fillId="0" borderId="1" xfId="0" applyFont="1" applyBorder="1" applyAlignment="1"/>
    <xf numFmtId="0" fontId="6" fillId="0" borderId="9" xfId="0" applyFont="1" applyBorder="1" applyAlignment="1"/>
    <xf numFmtId="0" fontId="1" fillId="0" borderId="13" xfId="0" applyFont="1" applyBorder="1"/>
    <xf numFmtId="0" fontId="6" fillId="2" borderId="5" xfId="0" applyFont="1" applyFill="1" applyBorder="1" applyAlignment="1"/>
    <xf numFmtId="0" fontId="1" fillId="0" borderId="6" xfId="0" applyFont="1" applyBorder="1" applyAlignment="1"/>
    <xf numFmtId="0" fontId="6" fillId="0" borderId="4" xfId="0" applyFont="1" applyBorder="1" applyAlignment="1"/>
    <xf numFmtId="0" fontId="1" fillId="0" borderId="2" xfId="0" applyFont="1" applyBorder="1"/>
    <xf numFmtId="0" fontId="5" fillId="0" borderId="3" xfId="0" applyFont="1" applyBorder="1" applyAlignment="1"/>
    <xf numFmtId="0" fontId="6" fillId="2" borderId="12" xfId="0" applyFont="1" applyFill="1" applyBorder="1" applyAlignment="1"/>
    <xf numFmtId="0" fontId="6" fillId="5" borderId="6" xfId="0" applyFont="1" applyFill="1" applyBorder="1" applyAlignment="1"/>
    <xf numFmtId="0" fontId="9" fillId="0" borderId="2" xfId="0" applyFont="1" applyBorder="1" applyAlignment="1"/>
    <xf numFmtId="0" fontId="1" fillId="0" borderId="3" xfId="0" applyFont="1" applyBorder="1"/>
    <xf numFmtId="0" fontId="6" fillId="0" borderId="3" xfId="0" applyFont="1" applyBorder="1" applyAlignment="1"/>
    <xf numFmtId="0" fontId="6" fillId="0" borderId="5" xfId="0" applyFont="1" applyBorder="1" applyAlignment="1"/>
    <xf numFmtId="0" fontId="9" fillId="5" borderId="11" xfId="0" applyFont="1" applyFill="1" applyBorder="1" applyAlignment="1"/>
    <xf numFmtId="0" fontId="6" fillId="5" borderId="1" xfId="0" applyFont="1" applyFill="1" applyBorder="1" applyAlignment="1"/>
    <xf numFmtId="0" fontId="9" fillId="5" borderId="1" xfId="0" applyFont="1" applyFill="1" applyBorder="1" applyAlignment="1"/>
    <xf numFmtId="0" fontId="7" fillId="5" borderId="1" xfId="0" applyFont="1" applyFill="1" applyBorder="1" applyAlignment="1"/>
    <xf numFmtId="0" fontId="1" fillId="0" borderId="10" xfId="0" applyFont="1" applyBorder="1" applyAlignment="1"/>
    <xf numFmtId="0" fontId="1" fillId="0" borderId="5" xfId="0" applyFont="1" applyBorder="1" applyAlignment="1"/>
    <xf numFmtId="0" fontId="9" fillId="2" borderId="6" xfId="0" applyFont="1" applyFill="1" applyBorder="1" applyAlignment="1"/>
    <xf numFmtId="0" fontId="1" fillId="0" borderId="5" xfId="0" applyFont="1" applyBorder="1"/>
    <xf numFmtId="0" fontId="1" fillId="0" borderId="11" xfId="0" applyFont="1" applyBorder="1"/>
    <xf numFmtId="0" fontId="1" fillId="0" borderId="1" xfId="0" applyFont="1" applyBorder="1"/>
    <xf numFmtId="0" fontId="11" fillId="2" borderId="0" xfId="0" applyFont="1" applyFill="1" applyAlignment="1"/>
    <xf numFmtId="0" fontId="1" fillId="0" borderId="2" xfId="0" applyFont="1" applyBorder="1" applyAlignment="1"/>
    <xf numFmtId="0" fontId="6" fillId="2" borderId="0" xfId="0" applyFont="1" applyFill="1" applyAlignment="1"/>
    <xf numFmtId="0" fontId="8" fillId="0" borderId="0" xfId="0" applyFont="1" applyAlignment="1"/>
    <xf numFmtId="0" fontId="3" fillId="2" borderId="1" xfId="0" applyFont="1" applyFill="1" applyBorder="1" applyAlignment="1"/>
    <xf numFmtId="0" fontId="7" fillId="5" borderId="6" xfId="0" applyFont="1" applyFill="1" applyBorder="1" applyAlignment="1"/>
    <xf numFmtId="0" fontId="1" fillId="0" borderId="6" xfId="0" applyFont="1" applyBorder="1"/>
    <xf numFmtId="0" fontId="9" fillId="0" borderId="11" xfId="0" applyFont="1" applyBorder="1" applyAlignment="1"/>
    <xf numFmtId="0" fontId="3" fillId="0" borderId="5" xfId="0" applyFont="1" applyBorder="1" applyAlignment="1"/>
    <xf numFmtId="0" fontId="5" fillId="0" borderId="6" xfId="0" applyFont="1" applyBorder="1" applyAlignment="1"/>
    <xf numFmtId="0" fontId="6" fillId="0" borderId="5" xfId="0" applyFont="1" applyBorder="1" applyAlignment="1"/>
    <xf numFmtId="0" fontId="6" fillId="2" borderId="0" xfId="0" applyFont="1" applyFill="1" applyAlignment="1"/>
    <xf numFmtId="0" fontId="9" fillId="2" borderId="0" xfId="0" applyFont="1" applyFill="1" applyAlignment="1"/>
    <xf numFmtId="0" fontId="6" fillId="0" borderId="1" xfId="0" applyFont="1" applyBorder="1" applyAlignment="1"/>
    <xf numFmtId="0" fontId="1" fillId="0" borderId="10" xfId="0" applyFont="1" applyBorder="1"/>
    <xf numFmtId="0" fontId="5" fillId="0" borderId="2" xfId="0" applyFont="1" applyBorder="1" applyAlignment="1"/>
    <xf numFmtId="0" fontId="3" fillId="0" borderId="3" xfId="0" applyFont="1" applyBorder="1" applyAlignment="1"/>
    <xf numFmtId="0" fontId="6" fillId="0" borderId="3" xfId="0" applyFont="1" applyBorder="1" applyAlignment="1"/>
    <xf numFmtId="0" fontId="3" fillId="0" borderId="1" xfId="0" applyFont="1" applyBorder="1" applyAlignment="1"/>
    <xf numFmtId="0" fontId="1" fillId="0" borderId="14" xfId="0" applyFont="1" applyBorder="1"/>
    <xf numFmtId="0" fontId="3" fillId="2" borderId="6" xfId="0" applyFont="1" applyFill="1" applyBorder="1" applyAlignment="1"/>
    <xf numFmtId="0" fontId="9" fillId="5" borderId="6" xfId="0" applyFont="1" applyFill="1" applyBorder="1" applyAlignment="1"/>
    <xf numFmtId="0" fontId="1" fillId="0" borderId="2" xfId="0" applyFont="1" applyBorder="1"/>
    <xf numFmtId="0" fontId="11" fillId="0" borderId="0" xfId="0" applyFont="1" applyAlignment="1"/>
    <xf numFmtId="0" fontId="5" fillId="0" borderId="6" xfId="0" applyFont="1" applyBorder="1" applyAlignment="1"/>
    <xf numFmtId="0" fontId="6" fillId="0" borderId="11" xfId="0" applyFont="1" applyBorder="1" applyAlignment="1"/>
    <xf numFmtId="0" fontId="6" fillId="0" borderId="6" xfId="0" applyFont="1" applyBorder="1" applyAlignment="1"/>
    <xf numFmtId="0" fontId="12" fillId="0" borderId="0" xfId="0" applyFont="1" applyAlignment="1"/>
    <xf numFmtId="0" fontId="1" fillId="0" borderId="11" xfId="0" applyFont="1" applyBorder="1"/>
    <xf numFmtId="0" fontId="1" fillId="5" borderId="6" xfId="0" applyFont="1" applyFill="1" applyBorder="1"/>
    <xf numFmtId="0" fontId="8" fillId="0" borderId="0" xfId="0" applyFont="1" applyAlignment="1"/>
    <xf numFmtId="0" fontId="3" fillId="0" borderId="4" xfId="0" applyFont="1" applyBorder="1" applyAlignment="1"/>
    <xf numFmtId="0" fontId="9" fillId="0" borderId="12" xfId="0" applyFont="1" applyBorder="1" applyAlignment="1"/>
    <xf numFmtId="0" fontId="9" fillId="0" borderId="3" xfId="0" applyFont="1" applyBorder="1"/>
    <xf numFmtId="0" fontId="9" fillId="0" borderId="0" xfId="0" applyFont="1"/>
    <xf numFmtId="0" fontId="7" fillId="2" borderId="0" xfId="0" applyFont="1" applyFill="1" applyAlignment="1"/>
    <xf numFmtId="0" fontId="7" fillId="0" borderId="5" xfId="0" applyFont="1" applyBorder="1" applyAlignment="1"/>
    <xf numFmtId="0" fontId="1" fillId="0" borderId="11" xfId="0" applyFont="1" applyBorder="1" applyAlignment="1"/>
    <xf numFmtId="0" fontId="1" fillId="0" borderId="9" xfId="0" applyFont="1" applyBorder="1" applyAlignment="1"/>
    <xf numFmtId="0" fontId="7" fillId="0" borderId="1" xfId="0" applyFont="1" applyBorder="1" applyAlignment="1"/>
    <xf numFmtId="0" fontId="5" fillId="0" borderId="1" xfId="0" applyFont="1" applyBorder="1" applyAlignment="1"/>
    <xf numFmtId="0" fontId="5" fillId="2" borderId="9" xfId="0" applyFont="1" applyFill="1" applyBorder="1" applyAlignment="1"/>
    <xf numFmtId="0" fontId="9" fillId="0" borderId="10" xfId="0" applyFont="1" applyBorder="1" applyAlignment="1"/>
    <xf numFmtId="0" fontId="9" fillId="0" borderId="1" xfId="0" applyFont="1" applyBorder="1"/>
    <xf numFmtId="0" fontId="9" fillId="0" borderId="8" xfId="0" applyFont="1" applyBorder="1" applyAlignment="1"/>
    <xf numFmtId="0" fontId="7" fillId="0" borderId="0" xfId="0" applyFont="1" applyAlignment="1"/>
    <xf numFmtId="0" fontId="3" fillId="0" borderId="1" xfId="0" applyFont="1" applyBorder="1" applyAlignment="1"/>
    <xf numFmtId="0" fontId="1" fillId="2" borderId="9" xfId="0" applyFont="1" applyFill="1" applyBorder="1"/>
    <xf numFmtId="0" fontId="9" fillId="0" borderId="9" xfId="0" applyFont="1" applyBorder="1" applyAlignment="1"/>
    <xf numFmtId="0" fontId="9" fillId="0" borderId="11" xfId="0" applyFont="1" applyBorder="1" applyAlignment="1"/>
    <xf numFmtId="0" fontId="11" fillId="0" borderId="5" xfId="0" applyFont="1" applyBorder="1" applyAlignment="1"/>
    <xf numFmtId="0" fontId="9" fillId="0" borderId="2" xfId="0" applyFont="1" applyBorder="1" applyAlignment="1"/>
    <xf numFmtId="0" fontId="6" fillId="0" borderId="3" xfId="0" applyFont="1" applyBorder="1" applyAlignment="1"/>
    <xf numFmtId="0" fontId="6" fillId="5" borderId="4" xfId="0" applyFont="1" applyFill="1" applyBorder="1" applyAlignment="1"/>
    <xf numFmtId="0" fontId="7" fillId="0" borderId="3" xfId="0" applyFont="1" applyBorder="1" applyAlignment="1"/>
    <xf numFmtId="0" fontId="5" fillId="0" borderId="4" xfId="0" applyFont="1" applyBorder="1" applyAlignment="1"/>
    <xf numFmtId="0" fontId="13" fillId="0" borderId="0" xfId="0" applyFont="1" applyAlignment="1"/>
    <xf numFmtId="0" fontId="3" fillId="0" borderId="0" xfId="0" applyFont="1" applyAlignment="1"/>
    <xf numFmtId="0" fontId="1" fillId="0" borderId="5" xfId="0" applyFont="1" applyBorder="1" applyAlignment="1"/>
    <xf numFmtId="0" fontId="9" fillId="0" borderId="6" xfId="0" applyFont="1" applyBorder="1" applyAlignment="1"/>
    <xf numFmtId="0" fontId="15" fillId="0" borderId="0" xfId="0" applyFont="1" applyAlignment="1"/>
    <xf numFmtId="0" fontId="7" fillId="0" borderId="1" xfId="0" applyFont="1" applyBorder="1" applyAlignment="1"/>
    <xf numFmtId="0" fontId="6" fillId="0" borderId="9" xfId="0" applyFont="1" applyBorder="1" applyAlignment="1"/>
    <xf numFmtId="0" fontId="7" fillId="0" borderId="5" xfId="0" applyFont="1" applyBorder="1" applyAlignment="1"/>
    <xf numFmtId="0" fontId="7" fillId="0" borderId="0" xfId="0" applyFont="1" applyAlignment="1"/>
    <xf numFmtId="0" fontId="1" fillId="0" borderId="8" xfId="0" applyFont="1" applyBorder="1" applyAlignment="1"/>
    <xf numFmtId="0" fontId="3" fillId="5" borderId="6" xfId="0" applyFont="1" applyFill="1" applyBorder="1" applyAlignment="1"/>
    <xf numFmtId="0" fontId="11" fillId="0" borderId="5" xfId="0" applyFont="1" applyBorder="1" applyAlignment="1"/>
    <xf numFmtId="0" fontId="6" fillId="5" borderId="9" xfId="0" applyFont="1" applyFill="1" applyBorder="1" applyAlignment="1"/>
    <xf numFmtId="0" fontId="1" fillId="0" borderId="7" xfId="0" applyFont="1" applyBorder="1" applyAlignment="1"/>
    <xf numFmtId="0" fontId="1" fillId="0" borderId="8" xfId="0" applyFont="1" applyBorder="1"/>
    <xf numFmtId="0" fontId="16" fillId="2" borderId="6" xfId="0" applyFont="1" applyFill="1" applyBorder="1" applyAlignment="1"/>
    <xf numFmtId="0" fontId="6" fillId="0" borderId="12" xfId="0" applyFont="1" applyBorder="1" applyAlignment="1"/>
    <xf numFmtId="0" fontId="1" fillId="2" borderId="9" xfId="0" applyFont="1" applyFill="1" applyBorder="1" applyAlignment="1"/>
    <xf numFmtId="0" fontId="5" fillId="2" borderId="3" xfId="0" applyFont="1" applyFill="1" applyBorder="1" applyAlignment="1"/>
    <xf numFmtId="0" fontId="6" fillId="2" borderId="11" xfId="0" applyFont="1" applyFill="1" applyBorder="1" applyAlignment="1"/>
    <xf numFmtId="0" fontId="6" fillId="2" borderId="1" xfId="0" applyFont="1" applyFill="1" applyBorder="1" applyAlignment="1"/>
    <xf numFmtId="0" fontId="6" fillId="2" borderId="3" xfId="0" applyFont="1" applyFill="1" applyBorder="1" applyAlignment="1"/>
    <xf numFmtId="0" fontId="1" fillId="6" borderId="3" xfId="0" applyFont="1" applyFill="1" applyBorder="1"/>
    <xf numFmtId="0" fontId="1" fillId="6" borderId="0" xfId="0" applyFont="1" applyFill="1"/>
    <xf numFmtId="0" fontId="5" fillId="6" borderId="0" xfId="0" applyFont="1" applyFill="1" applyAlignment="1"/>
    <xf numFmtId="0" fontId="1" fillId="6" borderId="4" xfId="0" applyFont="1" applyFill="1" applyBorder="1"/>
    <xf numFmtId="0" fontId="1" fillId="6" borderId="6" xfId="0" applyFont="1" applyFill="1" applyBorder="1"/>
    <xf numFmtId="0" fontId="1" fillId="6" borderId="0" xfId="0" applyFont="1" applyFill="1" applyAlignment="1"/>
    <xf numFmtId="0" fontId="1" fillId="0" borderId="7" xfId="0" applyFont="1" applyBorder="1"/>
    <xf numFmtId="0" fontId="1" fillId="6" borderId="1" xfId="0" applyFont="1" applyFill="1" applyBorder="1"/>
    <xf numFmtId="0" fontId="1" fillId="6" borderId="1" xfId="0" applyFont="1" applyFill="1" applyBorder="1" applyAlignment="1"/>
    <xf numFmtId="0" fontId="5" fillId="6" borderId="1" xfId="0" applyFont="1" applyFill="1" applyBorder="1" applyAlignment="1"/>
    <xf numFmtId="0" fontId="1" fillId="6" borderId="9" xfId="0" applyFont="1" applyFill="1" applyBorder="1"/>
    <xf numFmtId="0" fontId="7" fillId="2" borderId="3" xfId="0" applyFont="1" applyFill="1" applyBorder="1" applyAlignment="1"/>
    <xf numFmtId="0" fontId="1" fillId="2" borderId="4" xfId="0" applyFont="1" applyFill="1" applyBorder="1"/>
    <xf numFmtId="0" fontId="17" fillId="0" borderId="0" xfId="0" applyFont="1"/>
    <xf numFmtId="0" fontId="17" fillId="0" borderId="0" xfId="0" applyFont="1" applyAlignment="1"/>
    <xf numFmtId="0" fontId="6" fillId="0" borderId="0" xfId="0" applyFont="1"/>
    <xf numFmtId="0" fontId="6" fillId="2" borderId="1" xfId="0" applyFont="1" applyFill="1" applyBorder="1" applyAlignment="1"/>
    <xf numFmtId="0" fontId="9" fillId="7" borderId="0" xfId="0" applyFont="1" applyFill="1" applyAlignment="1"/>
    <xf numFmtId="0" fontId="9" fillId="7" borderId="11" xfId="0" applyFont="1" applyFill="1" applyBorder="1" applyAlignment="1"/>
    <xf numFmtId="0" fontId="9" fillId="7" borderId="5" xfId="0" applyFont="1" applyFill="1" applyBorder="1" applyAlignment="1"/>
    <xf numFmtId="0" fontId="9" fillId="8" borderId="0" xfId="0" applyFont="1" applyFill="1" applyAlignment="1"/>
    <xf numFmtId="0" fontId="7" fillId="0" borderId="3" xfId="0" applyFont="1" applyFill="1" applyBorder="1" applyAlignment="1"/>
    <xf numFmtId="0" fontId="6" fillId="0" borderId="4" xfId="0" applyFont="1" applyFill="1" applyBorder="1" applyAlignment="1"/>
    <xf numFmtId="0" fontId="5" fillId="0" borderId="0" xfId="0" applyFont="1" applyFill="1" applyAlignment="1"/>
    <xf numFmtId="0" fontId="0" fillId="0" borderId="0" xfId="0" applyFont="1" applyFill="1" applyAlignment="1"/>
    <xf numFmtId="0" fontId="6" fillId="0" borderId="6" xfId="0" applyFont="1" applyFill="1" applyBorder="1" applyAlignment="1"/>
    <xf numFmtId="0" fontId="1" fillId="0" borderId="0" xfId="0" applyFont="1" applyFill="1" applyAlignment="1"/>
    <xf numFmtId="0" fontId="14" fillId="0" borderId="6" xfId="0" applyFont="1" applyFill="1" applyBorder="1" applyAlignment="1"/>
    <xf numFmtId="0" fontId="1" fillId="0" borderId="6" xfId="0" applyFont="1" applyFill="1" applyBorder="1"/>
    <xf numFmtId="0" fontId="1" fillId="0" borderId="1" xfId="0" applyFont="1" applyFill="1" applyBorder="1" applyAlignment="1"/>
    <xf numFmtId="0" fontId="6" fillId="0" borderId="1" xfId="0" applyFont="1" applyFill="1" applyBorder="1" applyAlignment="1"/>
    <xf numFmtId="0" fontId="5" fillId="0" borderId="9" xfId="0" applyFont="1" applyFill="1" applyBorder="1" applyAlignment="1"/>
    <xf numFmtId="0" fontId="7" fillId="9" borderId="2" xfId="0" applyFont="1" applyFill="1" applyBorder="1" applyAlignment="1"/>
    <xf numFmtId="0" fontId="9" fillId="9" borderId="11" xfId="0" applyFont="1" applyFill="1" applyBorder="1" applyAlignment="1"/>
    <xf numFmtId="0" fontId="7" fillId="9" borderId="9" xfId="0" applyFont="1" applyFill="1" applyBorder="1" applyAlignment="1"/>
    <xf numFmtId="0" fontId="18" fillId="0" borderId="0" xfId="0" applyFont="1" applyFill="1" applyAlignment="1"/>
    <xf numFmtId="0" fontId="9" fillId="10" borderId="6" xfId="0" applyFont="1" applyFill="1" applyBorder="1" applyAlignment="1"/>
    <xf numFmtId="0" fontId="19" fillId="0" borderId="0" xfId="0" applyFont="1" applyAlignment="1"/>
    <xf numFmtId="0" fontId="1" fillId="0" borderId="0" xfId="0" applyFont="1" applyBorder="1" applyAlignment="1"/>
    <xf numFmtId="0" fontId="6" fillId="2" borderId="15" xfId="0" applyFont="1" applyFill="1" applyBorder="1" applyAlignment="1"/>
    <xf numFmtId="0" fontId="5" fillId="2" borderId="16" xfId="0" applyFont="1" applyFill="1" applyBorder="1" applyAlignment="1"/>
    <xf numFmtId="0" fontId="1" fillId="2" borderId="16" xfId="0" applyFont="1" applyFill="1" applyBorder="1" applyAlignment="1"/>
    <xf numFmtId="0" fontId="1" fillId="2" borderId="16" xfId="0" applyFont="1" applyFill="1" applyBorder="1"/>
    <xf numFmtId="0" fontId="1" fillId="2" borderId="17" xfId="0" applyFont="1" applyFill="1" applyBorder="1"/>
    <xf numFmtId="0" fontId="1" fillId="2" borderId="18" xfId="0" applyFont="1" applyFill="1" applyBorder="1" applyAlignment="1"/>
    <xf numFmtId="0" fontId="5" fillId="2" borderId="18" xfId="0" applyFont="1" applyFill="1" applyBorder="1" applyAlignment="1"/>
    <xf numFmtId="0" fontId="1" fillId="2" borderId="18" xfId="0" applyFont="1" applyFill="1" applyBorder="1"/>
    <xf numFmtId="0" fontId="6" fillId="2" borderId="19" xfId="0" applyFont="1" applyFill="1" applyBorder="1" applyAlignment="1"/>
    <xf numFmtId="0" fontId="1" fillId="0" borderId="16" xfId="0" applyFont="1" applyBorder="1" applyAlignment="1"/>
    <xf numFmtId="0" fontId="1" fillId="2" borderId="0" xfId="0" applyFont="1" applyFill="1" applyBorder="1"/>
    <xf numFmtId="0" fontId="0" fillId="0" borderId="0" xfId="0" applyFont="1" applyBorder="1" applyAlignment="1"/>
    <xf numFmtId="0" fontId="6" fillId="0" borderId="16" xfId="0" applyFont="1" applyBorder="1" applyAlignment="1"/>
    <xf numFmtId="0" fontId="1" fillId="0" borderId="0" xfId="0" applyFont="1" applyBorder="1"/>
    <xf numFmtId="0" fontId="3" fillId="0" borderId="0" xfId="0" applyFont="1" applyBorder="1" applyAlignment="1"/>
    <xf numFmtId="0" fontId="6" fillId="0" borderId="0" xfId="0" applyFont="1" applyBorder="1" applyAlignment="1"/>
    <xf numFmtId="0" fontId="1" fillId="0" borderId="17" xfId="0" applyFont="1" applyBorder="1"/>
    <xf numFmtId="0" fontId="1" fillId="2" borderId="20" xfId="0" applyFont="1" applyFill="1" applyBorder="1" applyAlignment="1"/>
    <xf numFmtId="0" fontId="1" fillId="0" borderId="18" xfId="0" applyFont="1" applyBorder="1" applyAlignment="1"/>
    <xf numFmtId="0" fontId="5" fillId="0" borderId="0" xfId="0" applyFont="1" applyBorder="1" applyAlignment="1"/>
    <xf numFmtId="0" fontId="9" fillId="0" borderId="18" xfId="0" applyFont="1" applyBorder="1"/>
    <xf numFmtId="0" fontId="20" fillId="0" borderId="0" xfId="0" applyFont="1" applyAlignment="1"/>
    <xf numFmtId="0" fontId="21" fillId="0" borderId="0" xfId="0" applyFont="1" applyAlignment="1"/>
    <xf numFmtId="0" fontId="22" fillId="0" borderId="1" xfId="0" applyFont="1" applyBorder="1" applyAlignment="1"/>
    <xf numFmtId="0" fontId="9" fillId="0" borderId="11" xfId="0" applyFont="1" applyFill="1" applyBorder="1" applyAlignment="1"/>
    <xf numFmtId="0" fontId="9" fillId="0" borderId="0" xfId="0" applyFont="1" applyFill="1" applyAlignment="1"/>
    <xf numFmtId="0" fontId="9" fillId="0" borderId="5" xfId="0" applyFont="1" applyFill="1" applyBorder="1" applyAlignment="1"/>
    <xf numFmtId="0" fontId="22" fillId="0" borderId="0" xfId="0" applyFont="1" applyAlignment="1"/>
    <xf numFmtId="0" fontId="23" fillId="0" borderId="0" xfId="0" applyFont="1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251460</xdr:colOff>
      <xdr:row>18</xdr:row>
      <xdr:rowOff>190500</xdr:rowOff>
    </xdr:from>
    <xdr:to>
      <xdr:col>13</xdr:col>
      <xdr:colOff>144780</xdr:colOff>
      <xdr:row>21</xdr:row>
      <xdr:rowOff>152400</xdr:rowOff>
    </xdr:to>
    <xdr:sp macro="" textlink="">
      <xdr:nvSpPr>
        <xdr:cNvPr id="2" name="Ovál 1">
          <a:extLst>
            <a:ext uri="{FF2B5EF4-FFF2-40B4-BE49-F238E27FC236}">
              <a16:creationId xmlns:a16="http://schemas.microsoft.com/office/drawing/2014/main" id="{E5ECB881-41D3-475B-87A2-1964A16160BD}"/>
            </a:ext>
          </a:extLst>
        </xdr:cNvPr>
        <xdr:cNvSpPr/>
      </xdr:nvSpPr>
      <xdr:spPr>
        <a:xfrm>
          <a:off x="3604260" y="5814060"/>
          <a:ext cx="899160" cy="899160"/>
        </a:xfrm>
        <a:prstGeom prst="ellipse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  <xdr:twoCellAnchor>
    <xdr:from>
      <xdr:col>4</xdr:col>
      <xdr:colOff>281940</xdr:colOff>
      <xdr:row>1</xdr:row>
      <xdr:rowOff>15240</xdr:rowOff>
    </xdr:from>
    <xdr:to>
      <xdr:col>4</xdr:col>
      <xdr:colOff>297180</xdr:colOff>
      <xdr:row>15</xdr:row>
      <xdr:rowOff>243840</xdr:rowOff>
    </xdr:to>
    <xdr:cxnSp macro="">
      <xdr:nvCxnSpPr>
        <xdr:cNvPr id="3" name="Přímá spojnice 2">
          <a:extLst>
            <a:ext uri="{FF2B5EF4-FFF2-40B4-BE49-F238E27FC236}">
              <a16:creationId xmlns:a16="http://schemas.microsoft.com/office/drawing/2014/main" id="{0F405B36-4512-412A-95C8-D91DC4ACF6B4}"/>
            </a:ext>
          </a:extLst>
        </xdr:cNvPr>
        <xdr:cNvCxnSpPr/>
      </xdr:nvCxnSpPr>
      <xdr:spPr>
        <a:xfrm flipH="1">
          <a:off x="1623060" y="327660"/>
          <a:ext cx="15240" cy="4602480"/>
        </a:xfrm>
        <a:prstGeom prst="lin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4</xdr:col>
      <xdr:colOff>220980</xdr:colOff>
      <xdr:row>15</xdr:row>
      <xdr:rowOff>243840</xdr:rowOff>
    </xdr:from>
    <xdr:to>
      <xdr:col>5</xdr:col>
      <xdr:colOff>0</xdr:colOff>
      <xdr:row>16</xdr:row>
      <xdr:rowOff>45720</xdr:rowOff>
    </xdr:to>
    <xdr:sp macro="" textlink="">
      <xdr:nvSpPr>
        <xdr:cNvPr id="4" name="Ovál 3">
          <a:extLst>
            <a:ext uri="{FF2B5EF4-FFF2-40B4-BE49-F238E27FC236}">
              <a16:creationId xmlns:a16="http://schemas.microsoft.com/office/drawing/2014/main" id="{D000BDE9-C718-4084-BEBE-32D57BB7D062}"/>
            </a:ext>
          </a:extLst>
        </xdr:cNvPr>
        <xdr:cNvSpPr/>
      </xdr:nvSpPr>
      <xdr:spPr>
        <a:xfrm>
          <a:off x="1562100" y="4930140"/>
          <a:ext cx="114300" cy="114300"/>
        </a:xfrm>
        <a:prstGeom prst="ellipse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  <xdr:twoCellAnchor>
    <xdr:from>
      <xdr:col>17</xdr:col>
      <xdr:colOff>0</xdr:colOff>
      <xdr:row>30</xdr:row>
      <xdr:rowOff>0</xdr:rowOff>
    </xdr:from>
    <xdr:to>
      <xdr:col>18</xdr:col>
      <xdr:colOff>320040</xdr:colOff>
      <xdr:row>32</xdr:row>
      <xdr:rowOff>30480</xdr:rowOff>
    </xdr:to>
    <xdr:sp macro="" textlink="">
      <xdr:nvSpPr>
        <xdr:cNvPr id="5" name="Oblouk 4">
          <a:extLst>
            <a:ext uri="{FF2B5EF4-FFF2-40B4-BE49-F238E27FC236}">
              <a16:creationId xmlns:a16="http://schemas.microsoft.com/office/drawing/2014/main" id="{9EBEEFB0-ECE9-43D7-94B1-BAAF8DC3B032}"/>
            </a:ext>
          </a:extLst>
        </xdr:cNvPr>
        <xdr:cNvSpPr/>
      </xdr:nvSpPr>
      <xdr:spPr>
        <a:xfrm>
          <a:off x="5699760" y="9372600"/>
          <a:ext cx="655320" cy="655320"/>
        </a:xfrm>
        <a:prstGeom prst="arc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  <xdr:twoCellAnchor>
    <xdr:from>
      <xdr:col>17</xdr:col>
      <xdr:colOff>0</xdr:colOff>
      <xdr:row>42</xdr:row>
      <xdr:rowOff>0</xdr:rowOff>
    </xdr:from>
    <xdr:to>
      <xdr:col>18</xdr:col>
      <xdr:colOff>320040</xdr:colOff>
      <xdr:row>44</xdr:row>
      <xdr:rowOff>30480</xdr:rowOff>
    </xdr:to>
    <xdr:sp macro="" textlink="">
      <xdr:nvSpPr>
        <xdr:cNvPr id="6" name="Oblouk 5">
          <a:extLst>
            <a:ext uri="{FF2B5EF4-FFF2-40B4-BE49-F238E27FC236}">
              <a16:creationId xmlns:a16="http://schemas.microsoft.com/office/drawing/2014/main" id="{5D9C556D-BBCE-4A9D-8BFA-06E244293467}"/>
            </a:ext>
          </a:extLst>
        </xdr:cNvPr>
        <xdr:cNvSpPr/>
      </xdr:nvSpPr>
      <xdr:spPr>
        <a:xfrm>
          <a:off x="5699760" y="13121640"/>
          <a:ext cx="655320" cy="655320"/>
        </a:xfrm>
        <a:prstGeom prst="arc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  <xdr:twoCellAnchor>
    <xdr:from>
      <xdr:col>27</xdr:col>
      <xdr:colOff>0</xdr:colOff>
      <xdr:row>7</xdr:row>
      <xdr:rowOff>0</xdr:rowOff>
    </xdr:from>
    <xdr:to>
      <xdr:col>28</xdr:col>
      <xdr:colOff>320040</xdr:colOff>
      <xdr:row>9</xdr:row>
      <xdr:rowOff>30480</xdr:rowOff>
    </xdr:to>
    <xdr:sp macro="" textlink="">
      <xdr:nvSpPr>
        <xdr:cNvPr id="7" name="Oblouk 6">
          <a:extLst>
            <a:ext uri="{FF2B5EF4-FFF2-40B4-BE49-F238E27FC236}">
              <a16:creationId xmlns:a16="http://schemas.microsoft.com/office/drawing/2014/main" id="{34AEFD16-D093-4BA7-8155-0E28B0F2646D}"/>
            </a:ext>
          </a:extLst>
        </xdr:cNvPr>
        <xdr:cNvSpPr/>
      </xdr:nvSpPr>
      <xdr:spPr>
        <a:xfrm>
          <a:off x="10386060" y="2186940"/>
          <a:ext cx="655320" cy="655320"/>
        </a:xfrm>
        <a:prstGeom prst="arc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  <xdr:twoCellAnchor>
    <xdr:from>
      <xdr:col>50</xdr:col>
      <xdr:colOff>304800</xdr:colOff>
      <xdr:row>5</xdr:row>
      <xdr:rowOff>0</xdr:rowOff>
    </xdr:from>
    <xdr:to>
      <xdr:col>55</xdr:col>
      <xdr:colOff>15240</xdr:colOff>
      <xdr:row>8</xdr:row>
      <xdr:rowOff>11430</xdr:rowOff>
    </xdr:to>
    <xdr:cxnSp macro="">
      <xdr:nvCxnSpPr>
        <xdr:cNvPr id="8" name="Přímá spojnice 7">
          <a:extLst>
            <a:ext uri="{FF2B5EF4-FFF2-40B4-BE49-F238E27FC236}">
              <a16:creationId xmlns:a16="http://schemas.microsoft.com/office/drawing/2014/main" id="{B7A938E9-53FA-4888-B190-DFF23B6529DE}"/>
            </a:ext>
          </a:extLst>
        </xdr:cNvPr>
        <xdr:cNvCxnSpPr>
          <a:stCxn id="30" idx="2"/>
        </xdr:cNvCxnSpPr>
      </xdr:nvCxnSpPr>
      <xdr:spPr>
        <a:xfrm flipV="1">
          <a:off x="19621500" y="1562100"/>
          <a:ext cx="1386840" cy="94869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49</xdr:col>
      <xdr:colOff>0</xdr:colOff>
      <xdr:row>10</xdr:row>
      <xdr:rowOff>0</xdr:rowOff>
    </xdr:from>
    <xdr:to>
      <xdr:col>50</xdr:col>
      <xdr:colOff>320040</xdr:colOff>
      <xdr:row>12</xdr:row>
      <xdr:rowOff>30480</xdr:rowOff>
    </xdr:to>
    <xdr:sp macro="" textlink="">
      <xdr:nvSpPr>
        <xdr:cNvPr id="9" name="Oblouk 8">
          <a:extLst>
            <a:ext uri="{FF2B5EF4-FFF2-40B4-BE49-F238E27FC236}">
              <a16:creationId xmlns:a16="http://schemas.microsoft.com/office/drawing/2014/main" id="{B450783F-63B5-4765-92D2-CE3721C45A34}"/>
            </a:ext>
          </a:extLst>
        </xdr:cNvPr>
        <xdr:cNvSpPr/>
      </xdr:nvSpPr>
      <xdr:spPr>
        <a:xfrm>
          <a:off x="18981420" y="3124200"/>
          <a:ext cx="655320" cy="655320"/>
        </a:xfrm>
        <a:prstGeom prst="arc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  <xdr:twoCellAnchor>
    <xdr:from>
      <xdr:col>14</xdr:col>
      <xdr:colOff>22860</xdr:colOff>
      <xdr:row>5</xdr:row>
      <xdr:rowOff>0</xdr:rowOff>
    </xdr:from>
    <xdr:to>
      <xdr:col>15</xdr:col>
      <xdr:colOff>304800</xdr:colOff>
      <xdr:row>6</xdr:row>
      <xdr:rowOff>304800</xdr:rowOff>
    </xdr:to>
    <xdr:sp macro="" textlink="">
      <xdr:nvSpPr>
        <xdr:cNvPr id="10" name="Oblouk 9">
          <a:extLst>
            <a:ext uri="{FF2B5EF4-FFF2-40B4-BE49-F238E27FC236}">
              <a16:creationId xmlns:a16="http://schemas.microsoft.com/office/drawing/2014/main" id="{38307D4A-E596-4E09-B272-86B0B04B60C8}"/>
            </a:ext>
          </a:extLst>
        </xdr:cNvPr>
        <xdr:cNvSpPr/>
      </xdr:nvSpPr>
      <xdr:spPr>
        <a:xfrm rot="16200000">
          <a:off x="4716780" y="1562100"/>
          <a:ext cx="617220" cy="617220"/>
        </a:xfrm>
        <a:prstGeom prst="arc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  <xdr:twoCellAnchor>
    <xdr:from>
      <xdr:col>19</xdr:col>
      <xdr:colOff>22860</xdr:colOff>
      <xdr:row>11</xdr:row>
      <xdr:rowOff>0</xdr:rowOff>
    </xdr:from>
    <xdr:to>
      <xdr:col>20</xdr:col>
      <xdr:colOff>304800</xdr:colOff>
      <xdr:row>12</xdr:row>
      <xdr:rowOff>304800</xdr:rowOff>
    </xdr:to>
    <xdr:sp macro="" textlink="">
      <xdr:nvSpPr>
        <xdr:cNvPr id="11" name="Oblouk 10">
          <a:extLst>
            <a:ext uri="{FF2B5EF4-FFF2-40B4-BE49-F238E27FC236}">
              <a16:creationId xmlns:a16="http://schemas.microsoft.com/office/drawing/2014/main" id="{AA22C024-F4EA-4F57-88F6-1C2E9D304D48}"/>
            </a:ext>
          </a:extLst>
        </xdr:cNvPr>
        <xdr:cNvSpPr/>
      </xdr:nvSpPr>
      <xdr:spPr>
        <a:xfrm rot="16200000">
          <a:off x="6393180" y="3436620"/>
          <a:ext cx="617220" cy="617220"/>
        </a:xfrm>
        <a:prstGeom prst="arc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  <xdr:twoCellAnchor>
    <xdr:from>
      <xdr:col>19</xdr:col>
      <xdr:colOff>22860</xdr:colOff>
      <xdr:row>15</xdr:row>
      <xdr:rowOff>0</xdr:rowOff>
    </xdr:from>
    <xdr:to>
      <xdr:col>20</xdr:col>
      <xdr:colOff>304800</xdr:colOff>
      <xdr:row>16</xdr:row>
      <xdr:rowOff>304800</xdr:rowOff>
    </xdr:to>
    <xdr:sp macro="" textlink="">
      <xdr:nvSpPr>
        <xdr:cNvPr id="12" name="Oblouk 11">
          <a:extLst>
            <a:ext uri="{FF2B5EF4-FFF2-40B4-BE49-F238E27FC236}">
              <a16:creationId xmlns:a16="http://schemas.microsoft.com/office/drawing/2014/main" id="{C93CF490-890C-4324-A076-C54E6E7083C4}"/>
            </a:ext>
          </a:extLst>
        </xdr:cNvPr>
        <xdr:cNvSpPr/>
      </xdr:nvSpPr>
      <xdr:spPr>
        <a:xfrm rot="16200000">
          <a:off x="6393180" y="4686300"/>
          <a:ext cx="617220" cy="617220"/>
        </a:xfrm>
        <a:prstGeom prst="arc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  <xdr:twoCellAnchor>
    <xdr:from>
      <xdr:col>12</xdr:col>
      <xdr:colOff>0</xdr:colOff>
      <xdr:row>15</xdr:row>
      <xdr:rowOff>0</xdr:rowOff>
    </xdr:from>
    <xdr:to>
      <xdr:col>13</xdr:col>
      <xdr:colOff>281940</xdr:colOff>
      <xdr:row>16</xdr:row>
      <xdr:rowOff>304800</xdr:rowOff>
    </xdr:to>
    <xdr:sp macro="" textlink="">
      <xdr:nvSpPr>
        <xdr:cNvPr id="13" name="Oblouk 12">
          <a:extLst>
            <a:ext uri="{FF2B5EF4-FFF2-40B4-BE49-F238E27FC236}">
              <a16:creationId xmlns:a16="http://schemas.microsoft.com/office/drawing/2014/main" id="{C09168E2-34C7-4CF0-8254-23169A4DB0C5}"/>
            </a:ext>
          </a:extLst>
        </xdr:cNvPr>
        <xdr:cNvSpPr/>
      </xdr:nvSpPr>
      <xdr:spPr>
        <a:xfrm rot="16200000">
          <a:off x="4023360" y="4686300"/>
          <a:ext cx="617220" cy="617220"/>
        </a:xfrm>
        <a:prstGeom prst="arc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6</xdr:col>
      <xdr:colOff>320040</xdr:colOff>
      <xdr:row>9</xdr:row>
      <xdr:rowOff>30480</xdr:rowOff>
    </xdr:to>
    <xdr:sp macro="" textlink="">
      <xdr:nvSpPr>
        <xdr:cNvPr id="14" name="Oblouk 13">
          <a:extLst>
            <a:ext uri="{FF2B5EF4-FFF2-40B4-BE49-F238E27FC236}">
              <a16:creationId xmlns:a16="http://schemas.microsoft.com/office/drawing/2014/main" id="{18AA056C-5F0F-4F78-8A0C-409388FF2C0D}"/>
            </a:ext>
          </a:extLst>
        </xdr:cNvPr>
        <xdr:cNvSpPr/>
      </xdr:nvSpPr>
      <xdr:spPr>
        <a:xfrm>
          <a:off x="1676400" y="2186940"/>
          <a:ext cx="655320" cy="655320"/>
        </a:xfrm>
        <a:prstGeom prst="arc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  <xdr:twoCellAnchor>
    <xdr:from>
      <xdr:col>3</xdr:col>
      <xdr:colOff>0</xdr:colOff>
      <xdr:row>11</xdr:row>
      <xdr:rowOff>0</xdr:rowOff>
    </xdr:from>
    <xdr:to>
      <xdr:col>4</xdr:col>
      <xdr:colOff>281940</xdr:colOff>
      <xdr:row>12</xdr:row>
      <xdr:rowOff>304800</xdr:rowOff>
    </xdr:to>
    <xdr:sp macro="" textlink="">
      <xdr:nvSpPr>
        <xdr:cNvPr id="15" name="Oblouk 14">
          <a:extLst>
            <a:ext uri="{FF2B5EF4-FFF2-40B4-BE49-F238E27FC236}">
              <a16:creationId xmlns:a16="http://schemas.microsoft.com/office/drawing/2014/main" id="{68D4100E-4351-4DE6-B519-BE7DC5F1CDF9}"/>
            </a:ext>
          </a:extLst>
        </xdr:cNvPr>
        <xdr:cNvSpPr/>
      </xdr:nvSpPr>
      <xdr:spPr>
        <a:xfrm rot="16200000">
          <a:off x="1005840" y="3436620"/>
          <a:ext cx="617220" cy="617220"/>
        </a:xfrm>
        <a:prstGeom prst="arc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  <xdr:twoCellAnchor>
    <xdr:from>
      <xdr:col>17</xdr:col>
      <xdr:colOff>0</xdr:colOff>
      <xdr:row>22</xdr:row>
      <xdr:rowOff>0</xdr:rowOff>
    </xdr:from>
    <xdr:to>
      <xdr:col>18</xdr:col>
      <xdr:colOff>281940</xdr:colOff>
      <xdr:row>23</xdr:row>
      <xdr:rowOff>304800</xdr:rowOff>
    </xdr:to>
    <xdr:sp macro="" textlink="">
      <xdr:nvSpPr>
        <xdr:cNvPr id="16" name="Oblouk 15">
          <a:extLst>
            <a:ext uri="{FF2B5EF4-FFF2-40B4-BE49-F238E27FC236}">
              <a16:creationId xmlns:a16="http://schemas.microsoft.com/office/drawing/2014/main" id="{E3323E74-A560-4B59-9331-C9F66DBE93EC}"/>
            </a:ext>
          </a:extLst>
        </xdr:cNvPr>
        <xdr:cNvSpPr/>
      </xdr:nvSpPr>
      <xdr:spPr>
        <a:xfrm rot="16200000">
          <a:off x="5699760" y="6873240"/>
          <a:ext cx="617220" cy="617220"/>
        </a:xfrm>
        <a:prstGeom prst="arc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  <xdr:twoCellAnchor>
    <xdr:from>
      <xdr:col>13</xdr:col>
      <xdr:colOff>0</xdr:colOff>
      <xdr:row>49</xdr:row>
      <xdr:rowOff>0</xdr:rowOff>
    </xdr:from>
    <xdr:to>
      <xdr:col>14</xdr:col>
      <xdr:colOff>281940</xdr:colOff>
      <xdr:row>50</xdr:row>
      <xdr:rowOff>304800</xdr:rowOff>
    </xdr:to>
    <xdr:sp macro="" textlink="">
      <xdr:nvSpPr>
        <xdr:cNvPr id="17" name="Oblouk 16">
          <a:extLst>
            <a:ext uri="{FF2B5EF4-FFF2-40B4-BE49-F238E27FC236}">
              <a16:creationId xmlns:a16="http://schemas.microsoft.com/office/drawing/2014/main" id="{6CF5C38C-C123-4448-8D5D-6EDFAE3FD48E}"/>
            </a:ext>
          </a:extLst>
        </xdr:cNvPr>
        <xdr:cNvSpPr/>
      </xdr:nvSpPr>
      <xdr:spPr>
        <a:xfrm rot="16200000">
          <a:off x="4358640" y="15308580"/>
          <a:ext cx="617220" cy="617220"/>
        </a:xfrm>
        <a:prstGeom prst="arc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  <xdr:twoCellAnchor>
    <xdr:from>
      <xdr:col>15</xdr:col>
      <xdr:colOff>0</xdr:colOff>
      <xdr:row>15</xdr:row>
      <xdr:rowOff>0</xdr:rowOff>
    </xdr:from>
    <xdr:to>
      <xdr:col>16</xdr:col>
      <xdr:colOff>320040</xdr:colOff>
      <xdr:row>17</xdr:row>
      <xdr:rowOff>30480</xdr:rowOff>
    </xdr:to>
    <xdr:sp macro="" textlink="">
      <xdr:nvSpPr>
        <xdr:cNvPr id="18" name="Oblouk 17">
          <a:extLst>
            <a:ext uri="{FF2B5EF4-FFF2-40B4-BE49-F238E27FC236}">
              <a16:creationId xmlns:a16="http://schemas.microsoft.com/office/drawing/2014/main" id="{211AD458-3601-4880-9B9F-9FB123B91FA9}"/>
            </a:ext>
          </a:extLst>
        </xdr:cNvPr>
        <xdr:cNvSpPr/>
      </xdr:nvSpPr>
      <xdr:spPr>
        <a:xfrm>
          <a:off x="5029200" y="4686300"/>
          <a:ext cx="655320" cy="655320"/>
        </a:xfrm>
        <a:prstGeom prst="arc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  <xdr:twoCellAnchor>
    <xdr:from>
      <xdr:col>22</xdr:col>
      <xdr:colOff>0</xdr:colOff>
      <xdr:row>9</xdr:row>
      <xdr:rowOff>0</xdr:rowOff>
    </xdr:from>
    <xdr:to>
      <xdr:col>23</xdr:col>
      <xdr:colOff>281940</xdr:colOff>
      <xdr:row>10</xdr:row>
      <xdr:rowOff>304800</xdr:rowOff>
    </xdr:to>
    <xdr:sp macro="" textlink="">
      <xdr:nvSpPr>
        <xdr:cNvPr id="19" name="Oblouk 18">
          <a:extLst>
            <a:ext uri="{FF2B5EF4-FFF2-40B4-BE49-F238E27FC236}">
              <a16:creationId xmlns:a16="http://schemas.microsoft.com/office/drawing/2014/main" id="{0CE613DF-0919-42E1-8AC8-C9FE925D05DE}"/>
            </a:ext>
          </a:extLst>
        </xdr:cNvPr>
        <xdr:cNvSpPr/>
      </xdr:nvSpPr>
      <xdr:spPr>
        <a:xfrm rot="16200000">
          <a:off x="7376160" y="2811780"/>
          <a:ext cx="617220" cy="617220"/>
        </a:xfrm>
        <a:prstGeom prst="arc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14</xdr:col>
      <xdr:colOff>281940</xdr:colOff>
      <xdr:row>25</xdr:row>
      <xdr:rowOff>304800</xdr:rowOff>
    </xdr:to>
    <xdr:sp macro="" textlink="">
      <xdr:nvSpPr>
        <xdr:cNvPr id="20" name="Oblouk 19">
          <a:extLst>
            <a:ext uri="{FF2B5EF4-FFF2-40B4-BE49-F238E27FC236}">
              <a16:creationId xmlns:a16="http://schemas.microsoft.com/office/drawing/2014/main" id="{1F46BE38-9D77-471A-8C8E-A7A8893A66C5}"/>
            </a:ext>
          </a:extLst>
        </xdr:cNvPr>
        <xdr:cNvSpPr/>
      </xdr:nvSpPr>
      <xdr:spPr>
        <a:xfrm rot="16200000">
          <a:off x="4358640" y="7498080"/>
          <a:ext cx="617220" cy="617220"/>
        </a:xfrm>
        <a:prstGeom prst="arc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14</xdr:col>
      <xdr:colOff>281940</xdr:colOff>
      <xdr:row>23</xdr:row>
      <xdr:rowOff>304800</xdr:rowOff>
    </xdr:to>
    <xdr:sp macro="" textlink="">
      <xdr:nvSpPr>
        <xdr:cNvPr id="21" name="Oblouk 20">
          <a:extLst>
            <a:ext uri="{FF2B5EF4-FFF2-40B4-BE49-F238E27FC236}">
              <a16:creationId xmlns:a16="http://schemas.microsoft.com/office/drawing/2014/main" id="{05578001-56A6-49A0-A58D-BFCC09F7444C}"/>
            </a:ext>
          </a:extLst>
        </xdr:cNvPr>
        <xdr:cNvSpPr/>
      </xdr:nvSpPr>
      <xdr:spPr>
        <a:xfrm rot="10800000">
          <a:off x="4358640" y="6873240"/>
          <a:ext cx="617220" cy="617220"/>
        </a:xfrm>
        <a:prstGeom prst="arc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  <xdr:twoCellAnchor>
    <xdr:from>
      <xdr:col>13</xdr:col>
      <xdr:colOff>0</xdr:colOff>
      <xdr:row>46</xdr:row>
      <xdr:rowOff>0</xdr:rowOff>
    </xdr:from>
    <xdr:to>
      <xdr:col>14</xdr:col>
      <xdr:colOff>281940</xdr:colOff>
      <xdr:row>47</xdr:row>
      <xdr:rowOff>304800</xdr:rowOff>
    </xdr:to>
    <xdr:sp macro="" textlink="">
      <xdr:nvSpPr>
        <xdr:cNvPr id="22" name="Oblouk 21">
          <a:extLst>
            <a:ext uri="{FF2B5EF4-FFF2-40B4-BE49-F238E27FC236}">
              <a16:creationId xmlns:a16="http://schemas.microsoft.com/office/drawing/2014/main" id="{1EF17B4A-69A7-4E6E-8314-9FE15B482BE5}"/>
            </a:ext>
          </a:extLst>
        </xdr:cNvPr>
        <xdr:cNvSpPr/>
      </xdr:nvSpPr>
      <xdr:spPr>
        <a:xfrm rot="10800000">
          <a:off x="4358640" y="14371320"/>
          <a:ext cx="617220" cy="617220"/>
        </a:xfrm>
        <a:prstGeom prst="arc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  <xdr:twoCellAnchor>
    <xdr:from>
      <xdr:col>13</xdr:col>
      <xdr:colOff>0</xdr:colOff>
      <xdr:row>52</xdr:row>
      <xdr:rowOff>0</xdr:rowOff>
    </xdr:from>
    <xdr:to>
      <xdr:col>14</xdr:col>
      <xdr:colOff>281940</xdr:colOff>
      <xdr:row>53</xdr:row>
      <xdr:rowOff>304800</xdr:rowOff>
    </xdr:to>
    <xdr:sp macro="" textlink="">
      <xdr:nvSpPr>
        <xdr:cNvPr id="23" name="Oblouk 22">
          <a:extLst>
            <a:ext uri="{FF2B5EF4-FFF2-40B4-BE49-F238E27FC236}">
              <a16:creationId xmlns:a16="http://schemas.microsoft.com/office/drawing/2014/main" id="{9D7E0735-7101-4C3A-840B-ED2820C2D4D8}"/>
            </a:ext>
          </a:extLst>
        </xdr:cNvPr>
        <xdr:cNvSpPr/>
      </xdr:nvSpPr>
      <xdr:spPr>
        <a:xfrm rot="10800000">
          <a:off x="4358640" y="16245840"/>
          <a:ext cx="617220" cy="617220"/>
        </a:xfrm>
        <a:prstGeom prst="arc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  <xdr:twoCellAnchor>
    <xdr:from>
      <xdr:col>32</xdr:col>
      <xdr:colOff>0</xdr:colOff>
      <xdr:row>13</xdr:row>
      <xdr:rowOff>0</xdr:rowOff>
    </xdr:from>
    <xdr:to>
      <xdr:col>33</xdr:col>
      <xdr:colOff>281940</xdr:colOff>
      <xdr:row>14</xdr:row>
      <xdr:rowOff>304800</xdr:rowOff>
    </xdr:to>
    <xdr:sp macro="" textlink="">
      <xdr:nvSpPr>
        <xdr:cNvPr id="24" name="Oblouk 23">
          <a:extLst>
            <a:ext uri="{FF2B5EF4-FFF2-40B4-BE49-F238E27FC236}">
              <a16:creationId xmlns:a16="http://schemas.microsoft.com/office/drawing/2014/main" id="{6409103E-56A2-4650-A01E-06B075031EA0}"/>
            </a:ext>
          </a:extLst>
        </xdr:cNvPr>
        <xdr:cNvSpPr/>
      </xdr:nvSpPr>
      <xdr:spPr>
        <a:xfrm rot="10800000" flipH="1">
          <a:off x="12062460" y="4061460"/>
          <a:ext cx="617220" cy="617220"/>
        </a:xfrm>
        <a:prstGeom prst="arc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  <xdr:twoCellAnchor>
    <xdr:from>
      <xdr:col>35</xdr:col>
      <xdr:colOff>0</xdr:colOff>
      <xdr:row>15</xdr:row>
      <xdr:rowOff>0</xdr:rowOff>
    </xdr:from>
    <xdr:to>
      <xdr:col>36</xdr:col>
      <xdr:colOff>281940</xdr:colOff>
      <xdr:row>16</xdr:row>
      <xdr:rowOff>304800</xdr:rowOff>
    </xdr:to>
    <xdr:sp macro="" textlink="">
      <xdr:nvSpPr>
        <xdr:cNvPr id="25" name="Oblouk 24">
          <a:extLst>
            <a:ext uri="{FF2B5EF4-FFF2-40B4-BE49-F238E27FC236}">
              <a16:creationId xmlns:a16="http://schemas.microsoft.com/office/drawing/2014/main" id="{068D63E7-0435-4B78-9900-6F730BB738B5}"/>
            </a:ext>
          </a:extLst>
        </xdr:cNvPr>
        <xdr:cNvSpPr/>
      </xdr:nvSpPr>
      <xdr:spPr>
        <a:xfrm rot="16200000">
          <a:off x="13068300" y="4686300"/>
          <a:ext cx="617220" cy="617220"/>
        </a:xfrm>
        <a:prstGeom prst="arc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  <xdr:twoCellAnchor>
    <xdr:from>
      <xdr:col>36</xdr:col>
      <xdr:colOff>0</xdr:colOff>
      <xdr:row>3</xdr:row>
      <xdr:rowOff>0</xdr:rowOff>
    </xdr:from>
    <xdr:to>
      <xdr:col>37</xdr:col>
      <xdr:colOff>281940</xdr:colOff>
      <xdr:row>4</xdr:row>
      <xdr:rowOff>304800</xdr:rowOff>
    </xdr:to>
    <xdr:sp macro="" textlink="">
      <xdr:nvSpPr>
        <xdr:cNvPr id="26" name="Oblouk 25">
          <a:extLst>
            <a:ext uri="{FF2B5EF4-FFF2-40B4-BE49-F238E27FC236}">
              <a16:creationId xmlns:a16="http://schemas.microsoft.com/office/drawing/2014/main" id="{7450FED8-60B7-4568-BCAA-239022575B53}"/>
            </a:ext>
          </a:extLst>
        </xdr:cNvPr>
        <xdr:cNvSpPr/>
      </xdr:nvSpPr>
      <xdr:spPr>
        <a:xfrm rot="10800000">
          <a:off x="13403580" y="937260"/>
          <a:ext cx="617220" cy="617220"/>
        </a:xfrm>
        <a:prstGeom prst="arc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  <xdr:twoCellAnchor>
    <xdr:from>
      <xdr:col>29</xdr:col>
      <xdr:colOff>0</xdr:colOff>
      <xdr:row>15</xdr:row>
      <xdr:rowOff>0</xdr:rowOff>
    </xdr:from>
    <xdr:to>
      <xdr:col>30</xdr:col>
      <xdr:colOff>320040</xdr:colOff>
      <xdr:row>17</xdr:row>
      <xdr:rowOff>30480</xdr:rowOff>
    </xdr:to>
    <xdr:sp macro="" textlink="">
      <xdr:nvSpPr>
        <xdr:cNvPr id="27" name="Oblouk 26">
          <a:extLst>
            <a:ext uri="{FF2B5EF4-FFF2-40B4-BE49-F238E27FC236}">
              <a16:creationId xmlns:a16="http://schemas.microsoft.com/office/drawing/2014/main" id="{D69BCE2E-F549-42BC-878E-A0C36F47A8B2}"/>
            </a:ext>
          </a:extLst>
        </xdr:cNvPr>
        <xdr:cNvSpPr/>
      </xdr:nvSpPr>
      <xdr:spPr>
        <a:xfrm>
          <a:off x="11056620" y="4686300"/>
          <a:ext cx="655320" cy="655320"/>
        </a:xfrm>
        <a:prstGeom prst="arc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  <xdr:twoCellAnchor>
    <xdr:from>
      <xdr:col>36</xdr:col>
      <xdr:colOff>0</xdr:colOff>
      <xdr:row>15</xdr:row>
      <xdr:rowOff>0</xdr:rowOff>
    </xdr:from>
    <xdr:to>
      <xdr:col>37</xdr:col>
      <xdr:colOff>320040</xdr:colOff>
      <xdr:row>17</xdr:row>
      <xdr:rowOff>30480</xdr:rowOff>
    </xdr:to>
    <xdr:sp macro="" textlink="">
      <xdr:nvSpPr>
        <xdr:cNvPr id="28" name="Oblouk 27">
          <a:extLst>
            <a:ext uri="{FF2B5EF4-FFF2-40B4-BE49-F238E27FC236}">
              <a16:creationId xmlns:a16="http://schemas.microsoft.com/office/drawing/2014/main" id="{0D5516CB-FAEA-4618-947A-4720B851447C}"/>
            </a:ext>
          </a:extLst>
        </xdr:cNvPr>
        <xdr:cNvSpPr/>
      </xdr:nvSpPr>
      <xdr:spPr>
        <a:xfrm>
          <a:off x="13403580" y="4686300"/>
          <a:ext cx="655320" cy="655320"/>
        </a:xfrm>
        <a:prstGeom prst="arc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  <xdr:twoCellAnchor>
    <xdr:from>
      <xdr:col>39</xdr:col>
      <xdr:colOff>0</xdr:colOff>
      <xdr:row>20</xdr:row>
      <xdr:rowOff>0</xdr:rowOff>
    </xdr:from>
    <xdr:to>
      <xdr:col>40</xdr:col>
      <xdr:colOff>320040</xdr:colOff>
      <xdr:row>22</xdr:row>
      <xdr:rowOff>30480</xdr:rowOff>
    </xdr:to>
    <xdr:sp macro="" textlink="">
      <xdr:nvSpPr>
        <xdr:cNvPr id="29" name="Oblouk 28">
          <a:extLst>
            <a:ext uri="{FF2B5EF4-FFF2-40B4-BE49-F238E27FC236}">
              <a16:creationId xmlns:a16="http://schemas.microsoft.com/office/drawing/2014/main" id="{CAFA0B0C-3CB2-4CB5-94C2-4630F6323651}"/>
            </a:ext>
          </a:extLst>
        </xdr:cNvPr>
        <xdr:cNvSpPr/>
      </xdr:nvSpPr>
      <xdr:spPr>
        <a:xfrm>
          <a:off x="14409420" y="6248400"/>
          <a:ext cx="655320" cy="655320"/>
        </a:xfrm>
        <a:prstGeom prst="arc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  <xdr:twoCellAnchor>
    <xdr:from>
      <xdr:col>49</xdr:col>
      <xdr:colOff>22860</xdr:colOff>
      <xdr:row>7</xdr:row>
      <xdr:rowOff>15240</xdr:rowOff>
    </xdr:from>
    <xdr:to>
      <xdr:col>50</xdr:col>
      <xdr:colOff>304800</xdr:colOff>
      <xdr:row>9</xdr:row>
      <xdr:rowOff>7620</xdr:rowOff>
    </xdr:to>
    <xdr:sp macro="" textlink="">
      <xdr:nvSpPr>
        <xdr:cNvPr id="30" name="Oblouk 29">
          <a:extLst>
            <a:ext uri="{FF2B5EF4-FFF2-40B4-BE49-F238E27FC236}">
              <a16:creationId xmlns:a16="http://schemas.microsoft.com/office/drawing/2014/main" id="{27C5DA7A-1C0F-4AF6-8714-B1BD9DF3652E}"/>
            </a:ext>
          </a:extLst>
        </xdr:cNvPr>
        <xdr:cNvSpPr/>
      </xdr:nvSpPr>
      <xdr:spPr>
        <a:xfrm rot="10800000" flipH="1">
          <a:off x="19004280" y="2202180"/>
          <a:ext cx="617220" cy="617220"/>
        </a:xfrm>
        <a:prstGeom prst="arc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  <xdr:twoCellAnchor>
    <xdr:from>
      <xdr:col>52</xdr:col>
      <xdr:colOff>259080</xdr:colOff>
      <xdr:row>14</xdr:row>
      <xdr:rowOff>274320</xdr:rowOff>
    </xdr:from>
    <xdr:to>
      <xdr:col>55</xdr:col>
      <xdr:colOff>22860</xdr:colOff>
      <xdr:row>16</xdr:row>
      <xdr:rowOff>0</xdr:rowOff>
    </xdr:to>
    <xdr:cxnSp macro="">
      <xdr:nvCxnSpPr>
        <xdr:cNvPr id="31" name="Přímá spojnice 30">
          <a:extLst>
            <a:ext uri="{FF2B5EF4-FFF2-40B4-BE49-F238E27FC236}">
              <a16:creationId xmlns:a16="http://schemas.microsoft.com/office/drawing/2014/main" id="{06EE99B1-42C6-4DCB-87F8-BD5F49F3717A}"/>
            </a:ext>
          </a:extLst>
        </xdr:cNvPr>
        <xdr:cNvCxnSpPr/>
      </xdr:nvCxnSpPr>
      <xdr:spPr>
        <a:xfrm>
          <a:off x="20246340" y="4648200"/>
          <a:ext cx="769620" cy="350520"/>
        </a:xfrm>
        <a:prstGeom prst="line">
          <a:avLst/>
        </a:prstGeom>
        <a:ln w="19050" cap="flat" cmpd="sng" algn="ctr">
          <a:solidFill>
            <a:srgbClr val="FFFF00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66</xdr:col>
      <xdr:colOff>281940</xdr:colOff>
      <xdr:row>12</xdr:row>
      <xdr:rowOff>0</xdr:rowOff>
    </xdr:from>
    <xdr:to>
      <xdr:col>66</xdr:col>
      <xdr:colOff>289560</xdr:colOff>
      <xdr:row>16</xdr:row>
      <xdr:rowOff>22860</xdr:rowOff>
    </xdr:to>
    <xdr:cxnSp macro="">
      <xdr:nvCxnSpPr>
        <xdr:cNvPr id="32" name="Přímá spojnice 31">
          <a:extLst>
            <a:ext uri="{FF2B5EF4-FFF2-40B4-BE49-F238E27FC236}">
              <a16:creationId xmlns:a16="http://schemas.microsoft.com/office/drawing/2014/main" id="{E662FFCE-8F61-484C-8559-B0AAD74CBF4B}"/>
            </a:ext>
          </a:extLst>
        </xdr:cNvPr>
        <xdr:cNvCxnSpPr/>
      </xdr:nvCxnSpPr>
      <xdr:spPr>
        <a:xfrm flipH="1">
          <a:off x="24963120" y="3749040"/>
          <a:ext cx="7620" cy="1272540"/>
        </a:xfrm>
        <a:prstGeom prst="line">
          <a:avLst/>
        </a:prstGeom>
        <a:ln w="19050" cap="flat" cmpd="sng" algn="ctr">
          <a:solidFill>
            <a:srgbClr val="FFFF00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44</xdr:col>
      <xdr:colOff>289560</xdr:colOff>
      <xdr:row>16</xdr:row>
      <xdr:rowOff>22860</xdr:rowOff>
    </xdr:from>
    <xdr:to>
      <xdr:col>44</xdr:col>
      <xdr:colOff>289560</xdr:colOff>
      <xdr:row>20</xdr:row>
      <xdr:rowOff>83820</xdr:rowOff>
    </xdr:to>
    <xdr:cxnSp macro="">
      <xdr:nvCxnSpPr>
        <xdr:cNvPr id="33" name="Přímá spojnice 32">
          <a:extLst>
            <a:ext uri="{FF2B5EF4-FFF2-40B4-BE49-F238E27FC236}">
              <a16:creationId xmlns:a16="http://schemas.microsoft.com/office/drawing/2014/main" id="{18AC5FB8-D0F4-4B13-8618-FD2269378962}"/>
            </a:ext>
          </a:extLst>
        </xdr:cNvPr>
        <xdr:cNvCxnSpPr/>
      </xdr:nvCxnSpPr>
      <xdr:spPr>
        <a:xfrm>
          <a:off x="16375380" y="5021580"/>
          <a:ext cx="0" cy="1310640"/>
        </a:xfrm>
        <a:prstGeom prst="line">
          <a:avLst/>
        </a:prstGeom>
        <a:ln w="19050" cap="flat" cmpd="sng" algn="ctr">
          <a:solidFill>
            <a:srgbClr val="FFFF00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35</xdr:col>
      <xdr:colOff>297180</xdr:colOff>
      <xdr:row>16</xdr:row>
      <xdr:rowOff>60960</xdr:rowOff>
    </xdr:from>
    <xdr:to>
      <xdr:col>44</xdr:col>
      <xdr:colOff>274320</xdr:colOff>
      <xdr:row>16</xdr:row>
      <xdr:rowOff>83820</xdr:rowOff>
    </xdr:to>
    <xdr:cxnSp macro="">
      <xdr:nvCxnSpPr>
        <xdr:cNvPr id="34" name="Přímá spojnice 33">
          <a:extLst>
            <a:ext uri="{FF2B5EF4-FFF2-40B4-BE49-F238E27FC236}">
              <a16:creationId xmlns:a16="http://schemas.microsoft.com/office/drawing/2014/main" id="{1F34C8D9-FE07-40CD-92F1-961FD5C24FD5}"/>
            </a:ext>
          </a:extLst>
        </xdr:cNvPr>
        <xdr:cNvCxnSpPr/>
      </xdr:nvCxnSpPr>
      <xdr:spPr>
        <a:xfrm flipV="1">
          <a:off x="13365480" y="5059680"/>
          <a:ext cx="2994660" cy="22860"/>
        </a:xfrm>
        <a:prstGeom prst="line">
          <a:avLst/>
        </a:prstGeom>
        <a:ln w="19050" cap="flat" cmpd="sng" algn="ctr">
          <a:solidFill>
            <a:srgbClr val="FFFF00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36</xdr:col>
      <xdr:colOff>53340</xdr:colOff>
      <xdr:row>16</xdr:row>
      <xdr:rowOff>83820</xdr:rowOff>
    </xdr:from>
    <xdr:to>
      <xdr:col>36</xdr:col>
      <xdr:colOff>83820</xdr:colOff>
      <xdr:row>22</xdr:row>
      <xdr:rowOff>228600</xdr:rowOff>
    </xdr:to>
    <xdr:cxnSp macro="">
      <xdr:nvCxnSpPr>
        <xdr:cNvPr id="35" name="Přímá spojnice 34">
          <a:extLst>
            <a:ext uri="{FF2B5EF4-FFF2-40B4-BE49-F238E27FC236}">
              <a16:creationId xmlns:a16="http://schemas.microsoft.com/office/drawing/2014/main" id="{614AB779-FB6A-4113-9679-337B01183214}"/>
            </a:ext>
          </a:extLst>
        </xdr:cNvPr>
        <xdr:cNvCxnSpPr/>
      </xdr:nvCxnSpPr>
      <xdr:spPr>
        <a:xfrm>
          <a:off x="13456920" y="5082540"/>
          <a:ext cx="30480" cy="2019300"/>
        </a:xfrm>
        <a:prstGeom prst="line">
          <a:avLst/>
        </a:prstGeom>
        <a:ln w="19050" cap="flat" cmpd="sng" algn="ctr">
          <a:solidFill>
            <a:srgbClr val="FFFF00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36</xdr:col>
      <xdr:colOff>91440</xdr:colOff>
      <xdr:row>22</xdr:row>
      <xdr:rowOff>205740</xdr:rowOff>
    </xdr:from>
    <xdr:to>
      <xdr:col>37</xdr:col>
      <xdr:colOff>68580</xdr:colOff>
      <xdr:row>22</xdr:row>
      <xdr:rowOff>213360</xdr:rowOff>
    </xdr:to>
    <xdr:cxnSp macro="">
      <xdr:nvCxnSpPr>
        <xdr:cNvPr id="36" name="Přímá spojnice 35">
          <a:extLst>
            <a:ext uri="{FF2B5EF4-FFF2-40B4-BE49-F238E27FC236}">
              <a16:creationId xmlns:a16="http://schemas.microsoft.com/office/drawing/2014/main" id="{C3C13466-9E86-434E-8A59-F8BD1C86BCAB}"/>
            </a:ext>
          </a:extLst>
        </xdr:cNvPr>
        <xdr:cNvCxnSpPr/>
      </xdr:nvCxnSpPr>
      <xdr:spPr>
        <a:xfrm flipV="1">
          <a:off x="13495020" y="7078980"/>
          <a:ext cx="312420" cy="7620"/>
        </a:xfrm>
        <a:prstGeom prst="line">
          <a:avLst/>
        </a:prstGeom>
        <a:ln w="19050" cap="flat" cmpd="sng" algn="ctr">
          <a:solidFill>
            <a:srgbClr val="FFFF00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259080</xdr:colOff>
      <xdr:row>15</xdr:row>
      <xdr:rowOff>220980</xdr:rowOff>
    </xdr:from>
    <xdr:to>
      <xdr:col>22</xdr:col>
      <xdr:colOff>266700</xdr:colOff>
      <xdr:row>15</xdr:row>
      <xdr:rowOff>236220</xdr:rowOff>
    </xdr:to>
    <xdr:cxnSp macro="">
      <xdr:nvCxnSpPr>
        <xdr:cNvPr id="37" name="Přímá spojnice 36">
          <a:extLst>
            <a:ext uri="{FF2B5EF4-FFF2-40B4-BE49-F238E27FC236}">
              <a16:creationId xmlns:a16="http://schemas.microsoft.com/office/drawing/2014/main" id="{D310E119-065E-4092-97EF-5EA0FC6C48A3}"/>
            </a:ext>
          </a:extLst>
        </xdr:cNvPr>
        <xdr:cNvCxnSpPr/>
      </xdr:nvCxnSpPr>
      <xdr:spPr>
        <a:xfrm flipV="1">
          <a:off x="4617720" y="4907280"/>
          <a:ext cx="3025140" cy="15240"/>
        </a:xfrm>
        <a:prstGeom prst="line">
          <a:avLst/>
        </a:prstGeom>
        <a:ln w="19050" cap="flat" cmpd="sng" algn="ctr">
          <a:solidFill>
            <a:srgbClr val="FFFF00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20</xdr:col>
      <xdr:colOff>60960</xdr:colOff>
      <xdr:row>9</xdr:row>
      <xdr:rowOff>251460</xdr:rowOff>
    </xdr:from>
    <xdr:to>
      <xdr:col>20</xdr:col>
      <xdr:colOff>68580</xdr:colOff>
      <xdr:row>15</xdr:row>
      <xdr:rowOff>205740</xdr:rowOff>
    </xdr:to>
    <xdr:cxnSp macro="">
      <xdr:nvCxnSpPr>
        <xdr:cNvPr id="38" name="Přímá spojnice 37">
          <a:extLst>
            <a:ext uri="{FF2B5EF4-FFF2-40B4-BE49-F238E27FC236}">
              <a16:creationId xmlns:a16="http://schemas.microsoft.com/office/drawing/2014/main" id="{B4FB2373-4B0B-40E8-8A6C-3B4F38C30389}"/>
            </a:ext>
          </a:extLst>
        </xdr:cNvPr>
        <xdr:cNvCxnSpPr/>
      </xdr:nvCxnSpPr>
      <xdr:spPr>
        <a:xfrm flipH="1">
          <a:off x="6766560" y="3063240"/>
          <a:ext cx="7620" cy="1828800"/>
        </a:xfrm>
        <a:prstGeom prst="line">
          <a:avLst/>
        </a:prstGeom>
        <a:ln w="19050" cap="flat" cmpd="sng" algn="ctr">
          <a:solidFill>
            <a:srgbClr val="FFFF00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17</xdr:col>
      <xdr:colOff>121920</xdr:colOff>
      <xdr:row>9</xdr:row>
      <xdr:rowOff>259080</xdr:rowOff>
    </xdr:from>
    <xdr:to>
      <xdr:col>20</xdr:col>
      <xdr:colOff>68580</xdr:colOff>
      <xdr:row>9</xdr:row>
      <xdr:rowOff>266700</xdr:rowOff>
    </xdr:to>
    <xdr:cxnSp macro="">
      <xdr:nvCxnSpPr>
        <xdr:cNvPr id="39" name="Přímá spojnice 38">
          <a:extLst>
            <a:ext uri="{FF2B5EF4-FFF2-40B4-BE49-F238E27FC236}">
              <a16:creationId xmlns:a16="http://schemas.microsoft.com/office/drawing/2014/main" id="{563C72AF-9AFC-455B-91D7-F92BB1DC45F1}"/>
            </a:ext>
          </a:extLst>
        </xdr:cNvPr>
        <xdr:cNvCxnSpPr/>
      </xdr:nvCxnSpPr>
      <xdr:spPr>
        <a:xfrm>
          <a:off x="5821680" y="3070860"/>
          <a:ext cx="952500" cy="7620"/>
        </a:xfrm>
        <a:prstGeom prst="line">
          <a:avLst/>
        </a:prstGeom>
        <a:ln w="19050" cap="flat" cmpd="sng" algn="ctr">
          <a:solidFill>
            <a:srgbClr val="FFFF00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14</xdr:col>
      <xdr:colOff>53340</xdr:colOff>
      <xdr:row>19</xdr:row>
      <xdr:rowOff>220980</xdr:rowOff>
    </xdr:from>
    <xdr:to>
      <xdr:col>18</xdr:col>
      <xdr:colOff>68580</xdr:colOff>
      <xdr:row>19</xdr:row>
      <xdr:rowOff>220980</xdr:rowOff>
    </xdr:to>
    <xdr:cxnSp macro="">
      <xdr:nvCxnSpPr>
        <xdr:cNvPr id="40" name="Přímá spojnice 39">
          <a:extLst>
            <a:ext uri="{FF2B5EF4-FFF2-40B4-BE49-F238E27FC236}">
              <a16:creationId xmlns:a16="http://schemas.microsoft.com/office/drawing/2014/main" id="{5DF08739-26C8-479C-98CF-FF5FF02F41C5}"/>
            </a:ext>
          </a:extLst>
        </xdr:cNvPr>
        <xdr:cNvCxnSpPr/>
      </xdr:nvCxnSpPr>
      <xdr:spPr>
        <a:xfrm>
          <a:off x="4747260" y="6156960"/>
          <a:ext cx="1356360" cy="0"/>
        </a:xfrm>
        <a:prstGeom prst="line">
          <a:avLst/>
        </a:prstGeom>
        <a:ln w="19050" cap="flat" cmpd="sng" algn="ctr">
          <a:solidFill>
            <a:srgbClr val="FFFF00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14</xdr:col>
      <xdr:colOff>76200</xdr:colOff>
      <xdr:row>17</xdr:row>
      <xdr:rowOff>198120</xdr:rowOff>
    </xdr:from>
    <xdr:to>
      <xdr:col>14</xdr:col>
      <xdr:colOff>83820</xdr:colOff>
      <xdr:row>19</xdr:row>
      <xdr:rowOff>266700</xdr:rowOff>
    </xdr:to>
    <xdr:cxnSp macro="">
      <xdr:nvCxnSpPr>
        <xdr:cNvPr id="41" name="Přímá spojnice 40">
          <a:extLst>
            <a:ext uri="{FF2B5EF4-FFF2-40B4-BE49-F238E27FC236}">
              <a16:creationId xmlns:a16="http://schemas.microsoft.com/office/drawing/2014/main" id="{2021A3D7-09C9-4A82-B093-B4C474336DBE}"/>
            </a:ext>
          </a:extLst>
        </xdr:cNvPr>
        <xdr:cNvCxnSpPr/>
      </xdr:nvCxnSpPr>
      <xdr:spPr>
        <a:xfrm>
          <a:off x="4770120" y="5509260"/>
          <a:ext cx="7620" cy="693420"/>
        </a:xfrm>
        <a:prstGeom prst="line">
          <a:avLst/>
        </a:prstGeom>
        <a:ln w="19050" cap="flat" cmpd="sng" algn="ctr">
          <a:solidFill>
            <a:srgbClr val="FFFF00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243840</xdr:colOff>
      <xdr:row>15</xdr:row>
      <xdr:rowOff>228600</xdr:rowOff>
    </xdr:from>
    <xdr:to>
      <xdr:col>13</xdr:col>
      <xdr:colOff>251460</xdr:colOff>
      <xdr:row>17</xdr:row>
      <xdr:rowOff>213360</xdr:rowOff>
    </xdr:to>
    <xdr:cxnSp macro="">
      <xdr:nvCxnSpPr>
        <xdr:cNvPr id="42" name="Přímá spojnice 41">
          <a:extLst>
            <a:ext uri="{FF2B5EF4-FFF2-40B4-BE49-F238E27FC236}">
              <a16:creationId xmlns:a16="http://schemas.microsoft.com/office/drawing/2014/main" id="{5A4A4ADF-F59D-4F1A-9D1C-448C0CF04EDC}"/>
            </a:ext>
          </a:extLst>
        </xdr:cNvPr>
        <xdr:cNvCxnSpPr/>
      </xdr:nvCxnSpPr>
      <xdr:spPr>
        <a:xfrm>
          <a:off x="4602480" y="4914900"/>
          <a:ext cx="7620" cy="609600"/>
        </a:xfrm>
        <a:prstGeom prst="line">
          <a:avLst/>
        </a:prstGeom>
        <a:ln w="19050" cap="flat" cmpd="sng" algn="ctr">
          <a:solidFill>
            <a:srgbClr val="FFFF00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236220</xdr:colOff>
      <xdr:row>17</xdr:row>
      <xdr:rowOff>182880</xdr:rowOff>
    </xdr:from>
    <xdr:to>
      <xdr:col>14</xdr:col>
      <xdr:colOff>22860</xdr:colOff>
      <xdr:row>19</xdr:row>
      <xdr:rowOff>45720</xdr:rowOff>
    </xdr:to>
    <xdr:cxnSp macro="">
      <xdr:nvCxnSpPr>
        <xdr:cNvPr id="43" name="Přímá spojnice 42">
          <a:extLst>
            <a:ext uri="{FF2B5EF4-FFF2-40B4-BE49-F238E27FC236}">
              <a16:creationId xmlns:a16="http://schemas.microsoft.com/office/drawing/2014/main" id="{E6AFA151-C9EA-44FF-AAD3-F1335AA4D694}"/>
            </a:ext>
          </a:extLst>
        </xdr:cNvPr>
        <xdr:cNvCxnSpPr/>
      </xdr:nvCxnSpPr>
      <xdr:spPr>
        <a:xfrm flipH="1">
          <a:off x="4259580" y="5494020"/>
          <a:ext cx="457200" cy="487680"/>
        </a:xfrm>
        <a:prstGeom prst="line">
          <a:avLst/>
        </a:prstGeom>
        <a:ln w="19050" cap="flat" cmpd="sng" algn="ctr">
          <a:solidFill>
            <a:srgbClr val="FFFF00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0</xdr:col>
      <xdr:colOff>91440</xdr:colOff>
      <xdr:row>29</xdr:row>
      <xdr:rowOff>228600</xdr:rowOff>
    </xdr:from>
    <xdr:to>
      <xdr:col>1</xdr:col>
      <xdr:colOff>121920</xdr:colOff>
      <xdr:row>29</xdr:row>
      <xdr:rowOff>236220</xdr:rowOff>
    </xdr:to>
    <xdr:cxnSp macro="">
      <xdr:nvCxnSpPr>
        <xdr:cNvPr id="44" name="Přímá spojnice 43">
          <a:extLst>
            <a:ext uri="{FF2B5EF4-FFF2-40B4-BE49-F238E27FC236}">
              <a16:creationId xmlns:a16="http://schemas.microsoft.com/office/drawing/2014/main" id="{03BCB385-E048-4C5A-8E5C-CCB2E81F37FC}"/>
            </a:ext>
          </a:extLst>
        </xdr:cNvPr>
        <xdr:cNvCxnSpPr/>
      </xdr:nvCxnSpPr>
      <xdr:spPr>
        <a:xfrm>
          <a:off x="91440" y="9288780"/>
          <a:ext cx="365760" cy="7620"/>
        </a:xfrm>
        <a:prstGeom prst="line">
          <a:avLst/>
        </a:prstGeom>
        <a:ln w="19050" cap="flat" cmpd="sng" algn="ctr">
          <a:solidFill>
            <a:srgbClr val="FFFF00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17</xdr:col>
      <xdr:colOff>259080</xdr:colOff>
      <xdr:row>19</xdr:row>
      <xdr:rowOff>228600</xdr:rowOff>
    </xdr:from>
    <xdr:to>
      <xdr:col>17</xdr:col>
      <xdr:colOff>259080</xdr:colOff>
      <xdr:row>20</xdr:row>
      <xdr:rowOff>251460</xdr:rowOff>
    </xdr:to>
    <xdr:cxnSp macro="">
      <xdr:nvCxnSpPr>
        <xdr:cNvPr id="45" name="Přímá spojnice 44">
          <a:extLst>
            <a:ext uri="{FF2B5EF4-FFF2-40B4-BE49-F238E27FC236}">
              <a16:creationId xmlns:a16="http://schemas.microsoft.com/office/drawing/2014/main" id="{0D0CC1E8-66AE-4CB0-97DF-8824887B9E24}"/>
            </a:ext>
          </a:extLst>
        </xdr:cNvPr>
        <xdr:cNvCxnSpPr/>
      </xdr:nvCxnSpPr>
      <xdr:spPr>
        <a:xfrm>
          <a:off x="5958840" y="6164580"/>
          <a:ext cx="0" cy="335280"/>
        </a:xfrm>
        <a:prstGeom prst="line">
          <a:avLst/>
        </a:prstGeom>
        <a:ln w="19050" cap="flat" cmpd="sng" algn="ctr">
          <a:solidFill>
            <a:srgbClr val="FFFF00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137160</xdr:colOff>
      <xdr:row>20</xdr:row>
      <xdr:rowOff>83820</xdr:rowOff>
    </xdr:from>
    <xdr:to>
      <xdr:col>16</xdr:col>
      <xdr:colOff>91440</xdr:colOff>
      <xdr:row>22</xdr:row>
      <xdr:rowOff>205740</xdr:rowOff>
    </xdr:to>
    <xdr:cxnSp macro="">
      <xdr:nvCxnSpPr>
        <xdr:cNvPr id="46" name="Přímá spojnice 45">
          <a:extLst>
            <a:ext uri="{FF2B5EF4-FFF2-40B4-BE49-F238E27FC236}">
              <a16:creationId xmlns:a16="http://schemas.microsoft.com/office/drawing/2014/main" id="{BA9308BC-FC01-433A-B18C-79E2CE6792B6}"/>
            </a:ext>
          </a:extLst>
        </xdr:cNvPr>
        <xdr:cNvCxnSpPr/>
      </xdr:nvCxnSpPr>
      <xdr:spPr>
        <a:xfrm>
          <a:off x="4831080" y="6332220"/>
          <a:ext cx="624840" cy="746760"/>
        </a:xfrm>
        <a:prstGeom prst="line">
          <a:avLst/>
        </a:prstGeom>
        <a:ln w="19050" cap="flat" cmpd="sng" algn="ctr">
          <a:solidFill>
            <a:srgbClr val="FFFF00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21</xdr:col>
      <xdr:colOff>83820</xdr:colOff>
      <xdr:row>15</xdr:row>
      <xdr:rowOff>220980</xdr:rowOff>
    </xdr:from>
    <xdr:to>
      <xdr:col>21</xdr:col>
      <xdr:colOff>91440</xdr:colOff>
      <xdr:row>16</xdr:row>
      <xdr:rowOff>129540</xdr:rowOff>
    </xdr:to>
    <xdr:cxnSp macro="">
      <xdr:nvCxnSpPr>
        <xdr:cNvPr id="47" name="Přímá spojnice 46">
          <a:extLst>
            <a:ext uri="{FF2B5EF4-FFF2-40B4-BE49-F238E27FC236}">
              <a16:creationId xmlns:a16="http://schemas.microsoft.com/office/drawing/2014/main" id="{E96980DD-906F-4F3D-9CC7-64E3D68127EE}"/>
            </a:ext>
          </a:extLst>
        </xdr:cNvPr>
        <xdr:cNvCxnSpPr/>
      </xdr:nvCxnSpPr>
      <xdr:spPr>
        <a:xfrm flipH="1">
          <a:off x="7124700" y="4907280"/>
          <a:ext cx="7620" cy="220980"/>
        </a:xfrm>
        <a:prstGeom prst="line">
          <a:avLst/>
        </a:prstGeom>
        <a:ln w="19050" cap="flat" cmpd="sng" algn="ctr">
          <a:solidFill>
            <a:srgbClr val="FFFF00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22</xdr:col>
      <xdr:colOff>243840</xdr:colOff>
      <xdr:row>15</xdr:row>
      <xdr:rowOff>251460</xdr:rowOff>
    </xdr:from>
    <xdr:to>
      <xdr:col>22</xdr:col>
      <xdr:colOff>266700</xdr:colOff>
      <xdr:row>18</xdr:row>
      <xdr:rowOff>190500</xdr:rowOff>
    </xdr:to>
    <xdr:cxnSp macro="">
      <xdr:nvCxnSpPr>
        <xdr:cNvPr id="48" name="Přímá spojnice 47">
          <a:extLst>
            <a:ext uri="{FF2B5EF4-FFF2-40B4-BE49-F238E27FC236}">
              <a16:creationId xmlns:a16="http://schemas.microsoft.com/office/drawing/2014/main" id="{8A2CDC5D-8ACD-47B4-9465-7D1718D7F1A5}"/>
            </a:ext>
          </a:extLst>
        </xdr:cNvPr>
        <xdr:cNvCxnSpPr/>
      </xdr:nvCxnSpPr>
      <xdr:spPr>
        <a:xfrm>
          <a:off x="7620000" y="4937760"/>
          <a:ext cx="22860" cy="876300"/>
        </a:xfrm>
        <a:prstGeom prst="line">
          <a:avLst/>
        </a:prstGeom>
        <a:ln w="19050" cap="flat" cmpd="sng" algn="ctr">
          <a:solidFill>
            <a:srgbClr val="FFFF00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4</xdr:col>
      <xdr:colOff>278130</xdr:colOff>
      <xdr:row>16</xdr:row>
      <xdr:rowOff>38100</xdr:rowOff>
    </xdr:from>
    <xdr:to>
      <xdr:col>11</xdr:col>
      <xdr:colOff>281940</xdr:colOff>
      <xdr:row>16</xdr:row>
      <xdr:rowOff>45720</xdr:rowOff>
    </xdr:to>
    <xdr:cxnSp macro="">
      <xdr:nvCxnSpPr>
        <xdr:cNvPr id="49" name="Přímá spojnice 48">
          <a:extLst>
            <a:ext uri="{FF2B5EF4-FFF2-40B4-BE49-F238E27FC236}">
              <a16:creationId xmlns:a16="http://schemas.microsoft.com/office/drawing/2014/main" id="{29C7E446-E854-47EE-BB76-6E2CA1D3D112}"/>
            </a:ext>
          </a:extLst>
        </xdr:cNvPr>
        <xdr:cNvCxnSpPr>
          <a:stCxn id="4" idx="4"/>
        </xdr:cNvCxnSpPr>
      </xdr:nvCxnSpPr>
      <xdr:spPr>
        <a:xfrm flipV="1">
          <a:off x="1619250" y="5036820"/>
          <a:ext cx="2350770" cy="7620"/>
        </a:xfrm>
        <a:prstGeom prst="line">
          <a:avLst/>
        </a:prstGeom>
        <a:ln>
          <a:prstDash val="dash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289560</xdr:colOff>
      <xdr:row>18</xdr:row>
      <xdr:rowOff>68580</xdr:rowOff>
    </xdr:from>
    <xdr:to>
      <xdr:col>13</xdr:col>
      <xdr:colOff>289560</xdr:colOff>
      <xdr:row>18</xdr:row>
      <xdr:rowOff>76200</xdr:rowOff>
    </xdr:to>
    <xdr:cxnSp macro="">
      <xdr:nvCxnSpPr>
        <xdr:cNvPr id="50" name="Přímá spojnice 49">
          <a:extLst>
            <a:ext uri="{FF2B5EF4-FFF2-40B4-BE49-F238E27FC236}">
              <a16:creationId xmlns:a16="http://schemas.microsoft.com/office/drawing/2014/main" id="{CE14DCD4-CA58-4458-B6D7-F2FFA176439C}"/>
            </a:ext>
          </a:extLst>
        </xdr:cNvPr>
        <xdr:cNvCxnSpPr/>
      </xdr:nvCxnSpPr>
      <xdr:spPr>
        <a:xfrm flipV="1">
          <a:off x="3977640" y="5692140"/>
          <a:ext cx="670560" cy="7620"/>
        </a:xfrm>
        <a:prstGeom prst="line">
          <a:avLst/>
        </a:prstGeom>
        <a:ln>
          <a:prstDash val="dash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266700</xdr:colOff>
      <xdr:row>16</xdr:row>
      <xdr:rowOff>45720</xdr:rowOff>
    </xdr:from>
    <xdr:to>
      <xdr:col>11</xdr:col>
      <xdr:colOff>274320</xdr:colOff>
      <xdr:row>18</xdr:row>
      <xdr:rowOff>68580</xdr:rowOff>
    </xdr:to>
    <xdr:cxnSp macro="">
      <xdr:nvCxnSpPr>
        <xdr:cNvPr id="51" name="Přímá spojnice 50">
          <a:extLst>
            <a:ext uri="{FF2B5EF4-FFF2-40B4-BE49-F238E27FC236}">
              <a16:creationId xmlns:a16="http://schemas.microsoft.com/office/drawing/2014/main" id="{E252AB77-DFF6-4E41-94DA-DBB59F64AD86}"/>
            </a:ext>
          </a:extLst>
        </xdr:cNvPr>
        <xdr:cNvCxnSpPr/>
      </xdr:nvCxnSpPr>
      <xdr:spPr>
        <a:xfrm flipH="1" flipV="1">
          <a:off x="3954780" y="5044440"/>
          <a:ext cx="7620" cy="647700"/>
        </a:xfrm>
        <a:prstGeom prst="line">
          <a:avLst/>
        </a:prstGeom>
        <a:ln>
          <a:prstDash val="dash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297180</xdr:colOff>
      <xdr:row>18</xdr:row>
      <xdr:rowOff>53340</xdr:rowOff>
    </xdr:from>
    <xdr:to>
      <xdr:col>13</xdr:col>
      <xdr:colOff>297180</xdr:colOff>
      <xdr:row>50</xdr:row>
      <xdr:rowOff>274320</xdr:rowOff>
    </xdr:to>
    <xdr:cxnSp macro="">
      <xdr:nvCxnSpPr>
        <xdr:cNvPr id="52" name="Přímá spojnice 51">
          <a:extLst>
            <a:ext uri="{FF2B5EF4-FFF2-40B4-BE49-F238E27FC236}">
              <a16:creationId xmlns:a16="http://schemas.microsoft.com/office/drawing/2014/main" id="{22F48FD2-0917-4BFB-8BC4-42307D2F5D87}"/>
            </a:ext>
          </a:extLst>
        </xdr:cNvPr>
        <xdr:cNvCxnSpPr/>
      </xdr:nvCxnSpPr>
      <xdr:spPr>
        <a:xfrm flipV="1">
          <a:off x="4655820" y="5676900"/>
          <a:ext cx="0" cy="10218420"/>
        </a:xfrm>
        <a:prstGeom prst="line">
          <a:avLst/>
        </a:prstGeom>
        <a:ln>
          <a:prstDash val="dash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297180</xdr:colOff>
      <xdr:row>50</xdr:row>
      <xdr:rowOff>289560</xdr:rowOff>
    </xdr:from>
    <xdr:to>
      <xdr:col>20</xdr:col>
      <xdr:colOff>175260</xdr:colOff>
      <xdr:row>50</xdr:row>
      <xdr:rowOff>289560</xdr:rowOff>
    </xdr:to>
    <xdr:cxnSp macro="">
      <xdr:nvCxnSpPr>
        <xdr:cNvPr id="53" name="Přímá spojnice 52">
          <a:extLst>
            <a:ext uri="{FF2B5EF4-FFF2-40B4-BE49-F238E27FC236}">
              <a16:creationId xmlns:a16="http://schemas.microsoft.com/office/drawing/2014/main" id="{CCCDC17A-2E1B-4802-81B6-BCA498E7D97F}"/>
            </a:ext>
          </a:extLst>
        </xdr:cNvPr>
        <xdr:cNvCxnSpPr/>
      </xdr:nvCxnSpPr>
      <xdr:spPr>
        <a:xfrm>
          <a:off x="4655820" y="15910560"/>
          <a:ext cx="2225040" cy="0"/>
        </a:xfrm>
        <a:prstGeom prst="line">
          <a:avLst/>
        </a:prstGeom>
        <a:ln>
          <a:prstDash val="dash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69</xdr:col>
      <xdr:colOff>30480</xdr:colOff>
      <xdr:row>9</xdr:row>
      <xdr:rowOff>205740</xdr:rowOff>
    </xdr:from>
    <xdr:to>
      <xdr:col>74</xdr:col>
      <xdr:colOff>57150</xdr:colOff>
      <xdr:row>9</xdr:row>
      <xdr:rowOff>213360</xdr:rowOff>
    </xdr:to>
    <xdr:cxnSp macro="">
      <xdr:nvCxnSpPr>
        <xdr:cNvPr id="54" name="Přímá spojnice 53">
          <a:extLst>
            <a:ext uri="{FF2B5EF4-FFF2-40B4-BE49-F238E27FC236}">
              <a16:creationId xmlns:a16="http://schemas.microsoft.com/office/drawing/2014/main" id="{72C91AA8-264C-4B0C-B8E1-575D4F0DAB7D}"/>
            </a:ext>
          </a:extLst>
        </xdr:cNvPr>
        <xdr:cNvCxnSpPr/>
      </xdr:nvCxnSpPr>
      <xdr:spPr>
        <a:xfrm>
          <a:off x="25717500" y="3017520"/>
          <a:ext cx="1703070" cy="7620"/>
        </a:xfrm>
        <a:prstGeom prst="line">
          <a:avLst/>
        </a:prstGeom>
        <a:ln>
          <a:prstDash val="dash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0</xdr:col>
      <xdr:colOff>106680</xdr:colOff>
      <xdr:row>30</xdr:row>
      <xdr:rowOff>182880</xdr:rowOff>
    </xdr:from>
    <xdr:to>
      <xdr:col>1</xdr:col>
      <xdr:colOff>121920</xdr:colOff>
      <xdr:row>30</xdr:row>
      <xdr:rowOff>182880</xdr:rowOff>
    </xdr:to>
    <xdr:cxnSp macro="">
      <xdr:nvCxnSpPr>
        <xdr:cNvPr id="55" name="Přímá spojnice 54">
          <a:extLst>
            <a:ext uri="{FF2B5EF4-FFF2-40B4-BE49-F238E27FC236}">
              <a16:creationId xmlns:a16="http://schemas.microsoft.com/office/drawing/2014/main" id="{239F0D4D-FD0C-4255-8058-9C8CAE7FF04B}"/>
            </a:ext>
          </a:extLst>
        </xdr:cNvPr>
        <xdr:cNvCxnSpPr/>
      </xdr:nvCxnSpPr>
      <xdr:spPr>
        <a:xfrm>
          <a:off x="106680" y="9555480"/>
          <a:ext cx="350520" cy="0"/>
        </a:xfrm>
        <a:prstGeom prst="line">
          <a:avLst/>
        </a:prstGeom>
        <a:ln>
          <a:prstDash val="dash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10</xdr:col>
      <xdr:colOff>99060</xdr:colOff>
      <xdr:row>15</xdr:row>
      <xdr:rowOff>175260</xdr:rowOff>
    </xdr:from>
    <xdr:to>
      <xdr:col>10</xdr:col>
      <xdr:colOff>213360</xdr:colOff>
      <xdr:row>15</xdr:row>
      <xdr:rowOff>289560</xdr:rowOff>
    </xdr:to>
    <xdr:sp macro="" textlink="">
      <xdr:nvSpPr>
        <xdr:cNvPr id="56" name="Ovál 55">
          <a:extLst>
            <a:ext uri="{FF2B5EF4-FFF2-40B4-BE49-F238E27FC236}">
              <a16:creationId xmlns:a16="http://schemas.microsoft.com/office/drawing/2014/main" id="{88EB1478-69F7-4367-BC4E-13D7DEEDE78E}"/>
            </a:ext>
          </a:extLst>
        </xdr:cNvPr>
        <xdr:cNvSpPr/>
      </xdr:nvSpPr>
      <xdr:spPr>
        <a:xfrm>
          <a:off x="3451860" y="4861560"/>
          <a:ext cx="114300" cy="11430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251460</xdr:colOff>
      <xdr:row>18</xdr:row>
      <xdr:rowOff>190500</xdr:rowOff>
    </xdr:from>
    <xdr:to>
      <xdr:col>13</xdr:col>
      <xdr:colOff>144780</xdr:colOff>
      <xdr:row>21</xdr:row>
      <xdr:rowOff>152400</xdr:rowOff>
    </xdr:to>
    <xdr:sp macro="" textlink="">
      <xdr:nvSpPr>
        <xdr:cNvPr id="51" name="Ovál 50">
          <a:extLst>
            <a:ext uri="{FF2B5EF4-FFF2-40B4-BE49-F238E27FC236}">
              <a16:creationId xmlns:a16="http://schemas.microsoft.com/office/drawing/2014/main" id="{E0E62CFE-11B4-4CF5-9E41-8F58127CC96F}"/>
            </a:ext>
          </a:extLst>
        </xdr:cNvPr>
        <xdr:cNvSpPr/>
      </xdr:nvSpPr>
      <xdr:spPr>
        <a:xfrm>
          <a:off x="3604260" y="5814060"/>
          <a:ext cx="899160" cy="899160"/>
        </a:xfrm>
        <a:prstGeom prst="ellipse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  <xdr:twoCellAnchor>
    <xdr:from>
      <xdr:col>4</xdr:col>
      <xdr:colOff>220980</xdr:colOff>
      <xdr:row>15</xdr:row>
      <xdr:rowOff>243840</xdr:rowOff>
    </xdr:from>
    <xdr:to>
      <xdr:col>5</xdr:col>
      <xdr:colOff>0</xdr:colOff>
      <xdr:row>16</xdr:row>
      <xdr:rowOff>45720</xdr:rowOff>
    </xdr:to>
    <xdr:sp macro="" textlink="">
      <xdr:nvSpPr>
        <xdr:cNvPr id="4" name="Ovál 3">
          <a:extLst>
            <a:ext uri="{FF2B5EF4-FFF2-40B4-BE49-F238E27FC236}">
              <a16:creationId xmlns:a16="http://schemas.microsoft.com/office/drawing/2014/main" id="{21131969-2551-4184-87E3-9D791A01BCCB}"/>
            </a:ext>
          </a:extLst>
        </xdr:cNvPr>
        <xdr:cNvSpPr/>
      </xdr:nvSpPr>
      <xdr:spPr>
        <a:xfrm>
          <a:off x="1562100" y="4930140"/>
          <a:ext cx="114300" cy="114300"/>
        </a:xfrm>
        <a:prstGeom prst="ellipse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  <xdr:twoCellAnchor>
    <xdr:from>
      <xdr:col>17</xdr:col>
      <xdr:colOff>0</xdr:colOff>
      <xdr:row>30</xdr:row>
      <xdr:rowOff>0</xdr:rowOff>
    </xdr:from>
    <xdr:to>
      <xdr:col>18</xdr:col>
      <xdr:colOff>320040</xdr:colOff>
      <xdr:row>32</xdr:row>
      <xdr:rowOff>30480</xdr:rowOff>
    </xdr:to>
    <xdr:sp macro="" textlink="">
      <xdr:nvSpPr>
        <xdr:cNvPr id="9" name="Oblouk 8">
          <a:extLst>
            <a:ext uri="{FF2B5EF4-FFF2-40B4-BE49-F238E27FC236}">
              <a16:creationId xmlns:a16="http://schemas.microsoft.com/office/drawing/2014/main" id="{1BB60F0E-40B6-497A-B2EC-9E5A8FD39D39}"/>
            </a:ext>
          </a:extLst>
        </xdr:cNvPr>
        <xdr:cNvSpPr/>
      </xdr:nvSpPr>
      <xdr:spPr>
        <a:xfrm>
          <a:off x="5699760" y="9372600"/>
          <a:ext cx="655320" cy="655320"/>
        </a:xfrm>
        <a:prstGeom prst="arc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  <xdr:twoCellAnchor>
    <xdr:from>
      <xdr:col>17</xdr:col>
      <xdr:colOff>0</xdr:colOff>
      <xdr:row>42</xdr:row>
      <xdr:rowOff>0</xdr:rowOff>
    </xdr:from>
    <xdr:to>
      <xdr:col>18</xdr:col>
      <xdr:colOff>320040</xdr:colOff>
      <xdr:row>44</xdr:row>
      <xdr:rowOff>30480</xdr:rowOff>
    </xdr:to>
    <xdr:sp macro="" textlink="">
      <xdr:nvSpPr>
        <xdr:cNvPr id="10" name="Oblouk 9">
          <a:extLst>
            <a:ext uri="{FF2B5EF4-FFF2-40B4-BE49-F238E27FC236}">
              <a16:creationId xmlns:a16="http://schemas.microsoft.com/office/drawing/2014/main" id="{8EE3B12E-91A8-4F31-974B-836D4D8D4C02}"/>
            </a:ext>
          </a:extLst>
        </xdr:cNvPr>
        <xdr:cNvSpPr/>
      </xdr:nvSpPr>
      <xdr:spPr>
        <a:xfrm>
          <a:off x="5699760" y="13121640"/>
          <a:ext cx="655320" cy="655320"/>
        </a:xfrm>
        <a:prstGeom prst="arc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  <xdr:twoCellAnchor>
    <xdr:from>
      <xdr:col>27</xdr:col>
      <xdr:colOff>0</xdr:colOff>
      <xdr:row>7</xdr:row>
      <xdr:rowOff>0</xdr:rowOff>
    </xdr:from>
    <xdr:to>
      <xdr:col>28</xdr:col>
      <xdr:colOff>320040</xdr:colOff>
      <xdr:row>9</xdr:row>
      <xdr:rowOff>30480</xdr:rowOff>
    </xdr:to>
    <xdr:sp macro="" textlink="">
      <xdr:nvSpPr>
        <xdr:cNvPr id="12" name="Oblouk 11">
          <a:extLst>
            <a:ext uri="{FF2B5EF4-FFF2-40B4-BE49-F238E27FC236}">
              <a16:creationId xmlns:a16="http://schemas.microsoft.com/office/drawing/2014/main" id="{CD3EEB93-7EA6-482E-9F2F-B5D6876250D8}"/>
            </a:ext>
          </a:extLst>
        </xdr:cNvPr>
        <xdr:cNvSpPr/>
      </xdr:nvSpPr>
      <xdr:spPr>
        <a:xfrm>
          <a:off x="10386060" y="2186940"/>
          <a:ext cx="655320" cy="655320"/>
        </a:xfrm>
        <a:prstGeom prst="arc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  <xdr:twoCellAnchor>
    <xdr:from>
      <xdr:col>50</xdr:col>
      <xdr:colOff>304800</xdr:colOff>
      <xdr:row>5</xdr:row>
      <xdr:rowOff>0</xdr:rowOff>
    </xdr:from>
    <xdr:to>
      <xdr:col>55</xdr:col>
      <xdr:colOff>15240</xdr:colOff>
      <xdr:row>8</xdr:row>
      <xdr:rowOff>11430</xdr:rowOff>
    </xdr:to>
    <xdr:cxnSp macro="">
      <xdr:nvCxnSpPr>
        <xdr:cNvPr id="14" name="Přímá spojnice 13">
          <a:extLst>
            <a:ext uri="{FF2B5EF4-FFF2-40B4-BE49-F238E27FC236}">
              <a16:creationId xmlns:a16="http://schemas.microsoft.com/office/drawing/2014/main" id="{1994FE61-F41D-4CD1-95B5-3AA198B1AC6C}"/>
            </a:ext>
          </a:extLst>
        </xdr:cNvPr>
        <xdr:cNvCxnSpPr>
          <a:stCxn id="47" idx="2"/>
        </xdr:cNvCxnSpPr>
      </xdr:nvCxnSpPr>
      <xdr:spPr>
        <a:xfrm flipV="1">
          <a:off x="19621500" y="1562100"/>
          <a:ext cx="1386840" cy="94869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49</xdr:col>
      <xdr:colOff>0</xdr:colOff>
      <xdr:row>10</xdr:row>
      <xdr:rowOff>0</xdr:rowOff>
    </xdr:from>
    <xdr:to>
      <xdr:col>50</xdr:col>
      <xdr:colOff>320040</xdr:colOff>
      <xdr:row>12</xdr:row>
      <xdr:rowOff>30480</xdr:rowOff>
    </xdr:to>
    <xdr:sp macro="" textlink="">
      <xdr:nvSpPr>
        <xdr:cNvPr id="15" name="Oblouk 14">
          <a:extLst>
            <a:ext uri="{FF2B5EF4-FFF2-40B4-BE49-F238E27FC236}">
              <a16:creationId xmlns:a16="http://schemas.microsoft.com/office/drawing/2014/main" id="{5044A20D-6A85-4457-8D1D-DB541EA240BF}"/>
            </a:ext>
          </a:extLst>
        </xdr:cNvPr>
        <xdr:cNvSpPr/>
      </xdr:nvSpPr>
      <xdr:spPr>
        <a:xfrm>
          <a:off x="18981420" y="3124200"/>
          <a:ext cx="655320" cy="655320"/>
        </a:xfrm>
        <a:prstGeom prst="arc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  <xdr:twoCellAnchor>
    <xdr:from>
      <xdr:col>14</xdr:col>
      <xdr:colOff>22860</xdr:colOff>
      <xdr:row>5</xdr:row>
      <xdr:rowOff>0</xdr:rowOff>
    </xdr:from>
    <xdr:to>
      <xdr:col>15</xdr:col>
      <xdr:colOff>304800</xdr:colOff>
      <xdr:row>6</xdr:row>
      <xdr:rowOff>304800</xdr:rowOff>
    </xdr:to>
    <xdr:sp macro="" textlink="">
      <xdr:nvSpPr>
        <xdr:cNvPr id="16" name="Oblouk 15">
          <a:extLst>
            <a:ext uri="{FF2B5EF4-FFF2-40B4-BE49-F238E27FC236}">
              <a16:creationId xmlns:a16="http://schemas.microsoft.com/office/drawing/2014/main" id="{2220BB3B-67FE-4DD9-9166-23B6C7A2278E}"/>
            </a:ext>
          </a:extLst>
        </xdr:cNvPr>
        <xdr:cNvSpPr/>
      </xdr:nvSpPr>
      <xdr:spPr>
        <a:xfrm rot="16200000">
          <a:off x="4716780" y="1562100"/>
          <a:ext cx="617220" cy="617220"/>
        </a:xfrm>
        <a:prstGeom prst="arc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  <xdr:twoCellAnchor>
    <xdr:from>
      <xdr:col>19</xdr:col>
      <xdr:colOff>22860</xdr:colOff>
      <xdr:row>11</xdr:row>
      <xdr:rowOff>0</xdr:rowOff>
    </xdr:from>
    <xdr:to>
      <xdr:col>20</xdr:col>
      <xdr:colOff>304800</xdr:colOff>
      <xdr:row>12</xdr:row>
      <xdr:rowOff>304800</xdr:rowOff>
    </xdr:to>
    <xdr:sp macro="" textlink="">
      <xdr:nvSpPr>
        <xdr:cNvPr id="18" name="Oblouk 17">
          <a:extLst>
            <a:ext uri="{FF2B5EF4-FFF2-40B4-BE49-F238E27FC236}">
              <a16:creationId xmlns:a16="http://schemas.microsoft.com/office/drawing/2014/main" id="{A7C683FB-AAF5-4809-AEBB-C45187C3A3FF}"/>
            </a:ext>
          </a:extLst>
        </xdr:cNvPr>
        <xdr:cNvSpPr/>
      </xdr:nvSpPr>
      <xdr:spPr>
        <a:xfrm rot="16200000">
          <a:off x="4716780" y="1562100"/>
          <a:ext cx="617220" cy="617220"/>
        </a:xfrm>
        <a:prstGeom prst="arc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  <xdr:twoCellAnchor>
    <xdr:from>
      <xdr:col>19</xdr:col>
      <xdr:colOff>22860</xdr:colOff>
      <xdr:row>15</xdr:row>
      <xdr:rowOff>0</xdr:rowOff>
    </xdr:from>
    <xdr:to>
      <xdr:col>20</xdr:col>
      <xdr:colOff>304800</xdr:colOff>
      <xdr:row>16</xdr:row>
      <xdr:rowOff>304800</xdr:rowOff>
    </xdr:to>
    <xdr:sp macro="" textlink="">
      <xdr:nvSpPr>
        <xdr:cNvPr id="19" name="Oblouk 18">
          <a:extLst>
            <a:ext uri="{FF2B5EF4-FFF2-40B4-BE49-F238E27FC236}">
              <a16:creationId xmlns:a16="http://schemas.microsoft.com/office/drawing/2014/main" id="{81D09AF2-E6BF-471D-9631-533756B97023}"/>
            </a:ext>
          </a:extLst>
        </xdr:cNvPr>
        <xdr:cNvSpPr/>
      </xdr:nvSpPr>
      <xdr:spPr>
        <a:xfrm rot="16200000">
          <a:off x="4716780" y="1562100"/>
          <a:ext cx="617220" cy="617220"/>
        </a:xfrm>
        <a:prstGeom prst="arc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  <xdr:twoCellAnchor>
    <xdr:from>
      <xdr:col>12</xdr:col>
      <xdr:colOff>0</xdr:colOff>
      <xdr:row>15</xdr:row>
      <xdr:rowOff>0</xdr:rowOff>
    </xdr:from>
    <xdr:to>
      <xdr:col>13</xdr:col>
      <xdr:colOff>281940</xdr:colOff>
      <xdr:row>16</xdr:row>
      <xdr:rowOff>304800</xdr:rowOff>
    </xdr:to>
    <xdr:sp macro="" textlink="">
      <xdr:nvSpPr>
        <xdr:cNvPr id="20" name="Oblouk 19">
          <a:extLst>
            <a:ext uri="{FF2B5EF4-FFF2-40B4-BE49-F238E27FC236}">
              <a16:creationId xmlns:a16="http://schemas.microsoft.com/office/drawing/2014/main" id="{5B2E533B-B018-40D4-9354-25AE9BE6C0B4}"/>
            </a:ext>
          </a:extLst>
        </xdr:cNvPr>
        <xdr:cNvSpPr/>
      </xdr:nvSpPr>
      <xdr:spPr>
        <a:xfrm rot="16200000">
          <a:off x="4023360" y="4686300"/>
          <a:ext cx="617220" cy="617220"/>
        </a:xfrm>
        <a:prstGeom prst="arc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6</xdr:col>
      <xdr:colOff>320040</xdr:colOff>
      <xdr:row>9</xdr:row>
      <xdr:rowOff>30480</xdr:rowOff>
    </xdr:to>
    <xdr:sp macro="" textlink="">
      <xdr:nvSpPr>
        <xdr:cNvPr id="22" name="Oblouk 21">
          <a:extLst>
            <a:ext uri="{FF2B5EF4-FFF2-40B4-BE49-F238E27FC236}">
              <a16:creationId xmlns:a16="http://schemas.microsoft.com/office/drawing/2014/main" id="{A693CA90-5362-404B-B2D6-F36ECF63779B}"/>
            </a:ext>
          </a:extLst>
        </xdr:cNvPr>
        <xdr:cNvSpPr/>
      </xdr:nvSpPr>
      <xdr:spPr>
        <a:xfrm>
          <a:off x="1676400" y="2186940"/>
          <a:ext cx="655320" cy="655320"/>
        </a:xfrm>
        <a:prstGeom prst="arc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  <xdr:twoCellAnchor>
    <xdr:from>
      <xdr:col>3</xdr:col>
      <xdr:colOff>0</xdr:colOff>
      <xdr:row>11</xdr:row>
      <xdr:rowOff>0</xdr:rowOff>
    </xdr:from>
    <xdr:to>
      <xdr:col>4</xdr:col>
      <xdr:colOff>281940</xdr:colOff>
      <xdr:row>12</xdr:row>
      <xdr:rowOff>304800</xdr:rowOff>
    </xdr:to>
    <xdr:sp macro="" textlink="">
      <xdr:nvSpPr>
        <xdr:cNvPr id="23" name="Oblouk 22">
          <a:extLst>
            <a:ext uri="{FF2B5EF4-FFF2-40B4-BE49-F238E27FC236}">
              <a16:creationId xmlns:a16="http://schemas.microsoft.com/office/drawing/2014/main" id="{428094D9-595F-4554-A102-A800EE3CCDB2}"/>
            </a:ext>
          </a:extLst>
        </xdr:cNvPr>
        <xdr:cNvSpPr/>
      </xdr:nvSpPr>
      <xdr:spPr>
        <a:xfrm rot="16200000">
          <a:off x="1005840" y="3436620"/>
          <a:ext cx="617220" cy="617220"/>
        </a:xfrm>
        <a:prstGeom prst="arc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  <xdr:twoCellAnchor>
    <xdr:from>
      <xdr:col>17</xdr:col>
      <xdr:colOff>0</xdr:colOff>
      <xdr:row>22</xdr:row>
      <xdr:rowOff>0</xdr:rowOff>
    </xdr:from>
    <xdr:to>
      <xdr:col>18</xdr:col>
      <xdr:colOff>281940</xdr:colOff>
      <xdr:row>23</xdr:row>
      <xdr:rowOff>304800</xdr:rowOff>
    </xdr:to>
    <xdr:sp macro="" textlink="">
      <xdr:nvSpPr>
        <xdr:cNvPr id="24" name="Oblouk 23">
          <a:extLst>
            <a:ext uri="{FF2B5EF4-FFF2-40B4-BE49-F238E27FC236}">
              <a16:creationId xmlns:a16="http://schemas.microsoft.com/office/drawing/2014/main" id="{027B2089-3009-43F1-BAB4-801B4A06D58F}"/>
            </a:ext>
          </a:extLst>
        </xdr:cNvPr>
        <xdr:cNvSpPr/>
      </xdr:nvSpPr>
      <xdr:spPr>
        <a:xfrm rot="16200000">
          <a:off x="5699760" y="6873240"/>
          <a:ext cx="617220" cy="617220"/>
        </a:xfrm>
        <a:prstGeom prst="arc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  <xdr:twoCellAnchor>
    <xdr:from>
      <xdr:col>13</xdr:col>
      <xdr:colOff>0</xdr:colOff>
      <xdr:row>49</xdr:row>
      <xdr:rowOff>0</xdr:rowOff>
    </xdr:from>
    <xdr:to>
      <xdr:col>14</xdr:col>
      <xdr:colOff>281940</xdr:colOff>
      <xdr:row>50</xdr:row>
      <xdr:rowOff>304800</xdr:rowOff>
    </xdr:to>
    <xdr:sp macro="" textlink="">
      <xdr:nvSpPr>
        <xdr:cNvPr id="25" name="Oblouk 24">
          <a:extLst>
            <a:ext uri="{FF2B5EF4-FFF2-40B4-BE49-F238E27FC236}">
              <a16:creationId xmlns:a16="http://schemas.microsoft.com/office/drawing/2014/main" id="{02527C39-9BA9-4B03-BEE2-0B894E0C6D7F}"/>
            </a:ext>
          </a:extLst>
        </xdr:cNvPr>
        <xdr:cNvSpPr/>
      </xdr:nvSpPr>
      <xdr:spPr>
        <a:xfrm rot="16200000">
          <a:off x="4358640" y="15308580"/>
          <a:ext cx="617220" cy="617220"/>
        </a:xfrm>
        <a:prstGeom prst="arc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  <xdr:twoCellAnchor>
    <xdr:from>
      <xdr:col>15</xdr:col>
      <xdr:colOff>0</xdr:colOff>
      <xdr:row>15</xdr:row>
      <xdr:rowOff>0</xdr:rowOff>
    </xdr:from>
    <xdr:to>
      <xdr:col>16</xdr:col>
      <xdr:colOff>320040</xdr:colOff>
      <xdr:row>17</xdr:row>
      <xdr:rowOff>30480</xdr:rowOff>
    </xdr:to>
    <xdr:sp macro="" textlink="">
      <xdr:nvSpPr>
        <xdr:cNvPr id="26" name="Oblouk 25">
          <a:extLst>
            <a:ext uri="{FF2B5EF4-FFF2-40B4-BE49-F238E27FC236}">
              <a16:creationId xmlns:a16="http://schemas.microsoft.com/office/drawing/2014/main" id="{05B05955-84B8-4F18-9CBA-233006A2C0E7}"/>
            </a:ext>
          </a:extLst>
        </xdr:cNvPr>
        <xdr:cNvSpPr/>
      </xdr:nvSpPr>
      <xdr:spPr>
        <a:xfrm>
          <a:off x="5029200" y="4686300"/>
          <a:ext cx="655320" cy="655320"/>
        </a:xfrm>
        <a:prstGeom prst="arc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  <xdr:twoCellAnchor>
    <xdr:from>
      <xdr:col>22</xdr:col>
      <xdr:colOff>0</xdr:colOff>
      <xdr:row>9</xdr:row>
      <xdr:rowOff>0</xdr:rowOff>
    </xdr:from>
    <xdr:to>
      <xdr:col>23</xdr:col>
      <xdr:colOff>281940</xdr:colOff>
      <xdr:row>10</xdr:row>
      <xdr:rowOff>304800</xdr:rowOff>
    </xdr:to>
    <xdr:sp macro="" textlink="">
      <xdr:nvSpPr>
        <xdr:cNvPr id="27" name="Oblouk 26">
          <a:extLst>
            <a:ext uri="{FF2B5EF4-FFF2-40B4-BE49-F238E27FC236}">
              <a16:creationId xmlns:a16="http://schemas.microsoft.com/office/drawing/2014/main" id="{9CE14DB5-107A-41FD-8483-D88407E37E11}"/>
            </a:ext>
          </a:extLst>
        </xdr:cNvPr>
        <xdr:cNvSpPr/>
      </xdr:nvSpPr>
      <xdr:spPr>
        <a:xfrm rot="16200000">
          <a:off x="7376160" y="2811780"/>
          <a:ext cx="617220" cy="617220"/>
        </a:xfrm>
        <a:prstGeom prst="arc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14</xdr:col>
      <xdr:colOff>281940</xdr:colOff>
      <xdr:row>25</xdr:row>
      <xdr:rowOff>304800</xdr:rowOff>
    </xdr:to>
    <xdr:sp macro="" textlink="">
      <xdr:nvSpPr>
        <xdr:cNvPr id="28" name="Oblouk 27">
          <a:extLst>
            <a:ext uri="{FF2B5EF4-FFF2-40B4-BE49-F238E27FC236}">
              <a16:creationId xmlns:a16="http://schemas.microsoft.com/office/drawing/2014/main" id="{7654ED78-64BC-429B-A63C-2841A3011117}"/>
            </a:ext>
          </a:extLst>
        </xdr:cNvPr>
        <xdr:cNvSpPr/>
      </xdr:nvSpPr>
      <xdr:spPr>
        <a:xfrm rot="16200000">
          <a:off x="4358640" y="7498080"/>
          <a:ext cx="617220" cy="617220"/>
        </a:xfrm>
        <a:prstGeom prst="arc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14</xdr:col>
      <xdr:colOff>281940</xdr:colOff>
      <xdr:row>23</xdr:row>
      <xdr:rowOff>304800</xdr:rowOff>
    </xdr:to>
    <xdr:sp macro="" textlink="">
      <xdr:nvSpPr>
        <xdr:cNvPr id="30" name="Oblouk 29">
          <a:extLst>
            <a:ext uri="{FF2B5EF4-FFF2-40B4-BE49-F238E27FC236}">
              <a16:creationId xmlns:a16="http://schemas.microsoft.com/office/drawing/2014/main" id="{C3487FE6-A2C0-4C93-AE01-A3FE51F8C9A1}"/>
            </a:ext>
          </a:extLst>
        </xdr:cNvPr>
        <xdr:cNvSpPr/>
      </xdr:nvSpPr>
      <xdr:spPr>
        <a:xfrm rot="10800000">
          <a:off x="4358640" y="6873240"/>
          <a:ext cx="617220" cy="617220"/>
        </a:xfrm>
        <a:prstGeom prst="arc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  <xdr:twoCellAnchor>
    <xdr:from>
      <xdr:col>13</xdr:col>
      <xdr:colOff>0</xdr:colOff>
      <xdr:row>46</xdr:row>
      <xdr:rowOff>0</xdr:rowOff>
    </xdr:from>
    <xdr:to>
      <xdr:col>14</xdr:col>
      <xdr:colOff>281940</xdr:colOff>
      <xdr:row>47</xdr:row>
      <xdr:rowOff>304800</xdr:rowOff>
    </xdr:to>
    <xdr:sp macro="" textlink="">
      <xdr:nvSpPr>
        <xdr:cNvPr id="32" name="Oblouk 31">
          <a:extLst>
            <a:ext uri="{FF2B5EF4-FFF2-40B4-BE49-F238E27FC236}">
              <a16:creationId xmlns:a16="http://schemas.microsoft.com/office/drawing/2014/main" id="{6881FC2D-71AD-4852-9A2B-F89908DA1343}"/>
            </a:ext>
          </a:extLst>
        </xdr:cNvPr>
        <xdr:cNvSpPr/>
      </xdr:nvSpPr>
      <xdr:spPr>
        <a:xfrm rot="10800000">
          <a:off x="4358640" y="14371320"/>
          <a:ext cx="617220" cy="617220"/>
        </a:xfrm>
        <a:prstGeom prst="arc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  <xdr:twoCellAnchor>
    <xdr:from>
      <xdr:col>13</xdr:col>
      <xdr:colOff>0</xdr:colOff>
      <xdr:row>52</xdr:row>
      <xdr:rowOff>0</xdr:rowOff>
    </xdr:from>
    <xdr:to>
      <xdr:col>14</xdr:col>
      <xdr:colOff>281940</xdr:colOff>
      <xdr:row>53</xdr:row>
      <xdr:rowOff>304800</xdr:rowOff>
    </xdr:to>
    <xdr:sp macro="" textlink="">
      <xdr:nvSpPr>
        <xdr:cNvPr id="33" name="Oblouk 32">
          <a:extLst>
            <a:ext uri="{FF2B5EF4-FFF2-40B4-BE49-F238E27FC236}">
              <a16:creationId xmlns:a16="http://schemas.microsoft.com/office/drawing/2014/main" id="{BC85E316-4EA2-4981-B248-46CF45DC1C78}"/>
            </a:ext>
          </a:extLst>
        </xdr:cNvPr>
        <xdr:cNvSpPr/>
      </xdr:nvSpPr>
      <xdr:spPr>
        <a:xfrm rot="10800000">
          <a:off x="4358640" y="16245840"/>
          <a:ext cx="617220" cy="617220"/>
        </a:xfrm>
        <a:prstGeom prst="arc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  <xdr:twoCellAnchor>
    <xdr:from>
      <xdr:col>32</xdr:col>
      <xdr:colOff>0</xdr:colOff>
      <xdr:row>13</xdr:row>
      <xdr:rowOff>0</xdr:rowOff>
    </xdr:from>
    <xdr:to>
      <xdr:col>33</xdr:col>
      <xdr:colOff>281940</xdr:colOff>
      <xdr:row>14</xdr:row>
      <xdr:rowOff>304800</xdr:rowOff>
    </xdr:to>
    <xdr:sp macro="" textlink="">
      <xdr:nvSpPr>
        <xdr:cNvPr id="36" name="Oblouk 35">
          <a:extLst>
            <a:ext uri="{FF2B5EF4-FFF2-40B4-BE49-F238E27FC236}">
              <a16:creationId xmlns:a16="http://schemas.microsoft.com/office/drawing/2014/main" id="{335E9B38-8E96-45FB-A5C8-A67909974D15}"/>
            </a:ext>
          </a:extLst>
        </xdr:cNvPr>
        <xdr:cNvSpPr/>
      </xdr:nvSpPr>
      <xdr:spPr>
        <a:xfrm rot="10800000" flipH="1">
          <a:off x="12062460" y="4061460"/>
          <a:ext cx="617220" cy="617220"/>
        </a:xfrm>
        <a:prstGeom prst="arc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  <xdr:twoCellAnchor>
    <xdr:from>
      <xdr:col>35</xdr:col>
      <xdr:colOff>0</xdr:colOff>
      <xdr:row>15</xdr:row>
      <xdr:rowOff>0</xdr:rowOff>
    </xdr:from>
    <xdr:to>
      <xdr:col>36</xdr:col>
      <xdr:colOff>281940</xdr:colOff>
      <xdr:row>16</xdr:row>
      <xdr:rowOff>304800</xdr:rowOff>
    </xdr:to>
    <xdr:sp macro="" textlink="">
      <xdr:nvSpPr>
        <xdr:cNvPr id="37" name="Oblouk 36">
          <a:extLst>
            <a:ext uri="{FF2B5EF4-FFF2-40B4-BE49-F238E27FC236}">
              <a16:creationId xmlns:a16="http://schemas.microsoft.com/office/drawing/2014/main" id="{FABA6578-29B8-4D1B-830E-D76848193BF0}"/>
            </a:ext>
          </a:extLst>
        </xdr:cNvPr>
        <xdr:cNvSpPr/>
      </xdr:nvSpPr>
      <xdr:spPr>
        <a:xfrm rot="16200000">
          <a:off x="13068300" y="4686300"/>
          <a:ext cx="617220" cy="617220"/>
        </a:xfrm>
        <a:prstGeom prst="arc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  <xdr:twoCellAnchor>
    <xdr:from>
      <xdr:col>36</xdr:col>
      <xdr:colOff>0</xdr:colOff>
      <xdr:row>3</xdr:row>
      <xdr:rowOff>0</xdr:rowOff>
    </xdr:from>
    <xdr:to>
      <xdr:col>37</xdr:col>
      <xdr:colOff>281940</xdr:colOff>
      <xdr:row>4</xdr:row>
      <xdr:rowOff>304800</xdr:rowOff>
    </xdr:to>
    <xdr:sp macro="" textlink="">
      <xdr:nvSpPr>
        <xdr:cNvPr id="39" name="Oblouk 38">
          <a:extLst>
            <a:ext uri="{FF2B5EF4-FFF2-40B4-BE49-F238E27FC236}">
              <a16:creationId xmlns:a16="http://schemas.microsoft.com/office/drawing/2014/main" id="{00E86A75-AA00-493B-85AC-A66F8721C3D2}"/>
            </a:ext>
          </a:extLst>
        </xdr:cNvPr>
        <xdr:cNvSpPr/>
      </xdr:nvSpPr>
      <xdr:spPr>
        <a:xfrm rot="10800000">
          <a:off x="13403580" y="937260"/>
          <a:ext cx="617220" cy="617220"/>
        </a:xfrm>
        <a:prstGeom prst="arc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  <xdr:twoCellAnchor>
    <xdr:from>
      <xdr:col>29</xdr:col>
      <xdr:colOff>0</xdr:colOff>
      <xdr:row>15</xdr:row>
      <xdr:rowOff>0</xdr:rowOff>
    </xdr:from>
    <xdr:to>
      <xdr:col>30</xdr:col>
      <xdr:colOff>320040</xdr:colOff>
      <xdr:row>17</xdr:row>
      <xdr:rowOff>30480</xdr:rowOff>
    </xdr:to>
    <xdr:sp macro="" textlink="">
      <xdr:nvSpPr>
        <xdr:cNvPr id="41" name="Oblouk 40">
          <a:extLst>
            <a:ext uri="{FF2B5EF4-FFF2-40B4-BE49-F238E27FC236}">
              <a16:creationId xmlns:a16="http://schemas.microsoft.com/office/drawing/2014/main" id="{5764DD84-F676-4327-9080-BE1C4DC46988}"/>
            </a:ext>
          </a:extLst>
        </xdr:cNvPr>
        <xdr:cNvSpPr/>
      </xdr:nvSpPr>
      <xdr:spPr>
        <a:xfrm>
          <a:off x="11056620" y="4686300"/>
          <a:ext cx="655320" cy="655320"/>
        </a:xfrm>
        <a:prstGeom prst="arc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  <xdr:twoCellAnchor>
    <xdr:from>
      <xdr:col>36</xdr:col>
      <xdr:colOff>0</xdr:colOff>
      <xdr:row>15</xdr:row>
      <xdr:rowOff>0</xdr:rowOff>
    </xdr:from>
    <xdr:to>
      <xdr:col>37</xdr:col>
      <xdr:colOff>320040</xdr:colOff>
      <xdr:row>17</xdr:row>
      <xdr:rowOff>30480</xdr:rowOff>
    </xdr:to>
    <xdr:sp macro="" textlink="">
      <xdr:nvSpPr>
        <xdr:cNvPr id="43" name="Oblouk 42">
          <a:extLst>
            <a:ext uri="{FF2B5EF4-FFF2-40B4-BE49-F238E27FC236}">
              <a16:creationId xmlns:a16="http://schemas.microsoft.com/office/drawing/2014/main" id="{5E73CE64-8D7A-408C-9F59-A30D3ACACD03}"/>
            </a:ext>
          </a:extLst>
        </xdr:cNvPr>
        <xdr:cNvSpPr/>
      </xdr:nvSpPr>
      <xdr:spPr>
        <a:xfrm>
          <a:off x="13403580" y="4686300"/>
          <a:ext cx="655320" cy="655320"/>
        </a:xfrm>
        <a:prstGeom prst="arc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  <xdr:twoCellAnchor>
    <xdr:from>
      <xdr:col>39</xdr:col>
      <xdr:colOff>0</xdr:colOff>
      <xdr:row>20</xdr:row>
      <xdr:rowOff>0</xdr:rowOff>
    </xdr:from>
    <xdr:to>
      <xdr:col>40</xdr:col>
      <xdr:colOff>320040</xdr:colOff>
      <xdr:row>22</xdr:row>
      <xdr:rowOff>30480</xdr:rowOff>
    </xdr:to>
    <xdr:sp macro="" textlink="">
      <xdr:nvSpPr>
        <xdr:cNvPr id="45" name="Oblouk 44">
          <a:extLst>
            <a:ext uri="{FF2B5EF4-FFF2-40B4-BE49-F238E27FC236}">
              <a16:creationId xmlns:a16="http://schemas.microsoft.com/office/drawing/2014/main" id="{3203B10E-35FF-4308-9336-D2F0EE9187F5}"/>
            </a:ext>
          </a:extLst>
        </xdr:cNvPr>
        <xdr:cNvSpPr/>
      </xdr:nvSpPr>
      <xdr:spPr>
        <a:xfrm>
          <a:off x="14409420" y="6248400"/>
          <a:ext cx="655320" cy="655320"/>
        </a:xfrm>
        <a:prstGeom prst="arc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  <xdr:twoCellAnchor>
    <xdr:from>
      <xdr:col>49</xdr:col>
      <xdr:colOff>22860</xdr:colOff>
      <xdr:row>7</xdr:row>
      <xdr:rowOff>15240</xdr:rowOff>
    </xdr:from>
    <xdr:to>
      <xdr:col>50</xdr:col>
      <xdr:colOff>304800</xdr:colOff>
      <xdr:row>9</xdr:row>
      <xdr:rowOff>7620</xdr:rowOff>
    </xdr:to>
    <xdr:sp macro="" textlink="">
      <xdr:nvSpPr>
        <xdr:cNvPr id="47" name="Oblouk 46">
          <a:extLst>
            <a:ext uri="{FF2B5EF4-FFF2-40B4-BE49-F238E27FC236}">
              <a16:creationId xmlns:a16="http://schemas.microsoft.com/office/drawing/2014/main" id="{D46F0DB3-70F6-4C34-91C8-6BAF5286383D}"/>
            </a:ext>
          </a:extLst>
        </xdr:cNvPr>
        <xdr:cNvSpPr/>
      </xdr:nvSpPr>
      <xdr:spPr>
        <a:xfrm rot="10800000" flipH="1">
          <a:off x="19004280" y="2202180"/>
          <a:ext cx="617220" cy="617220"/>
        </a:xfrm>
        <a:prstGeom prst="arc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  <xdr:twoCellAnchor>
    <xdr:from>
      <xdr:col>52</xdr:col>
      <xdr:colOff>259080</xdr:colOff>
      <xdr:row>14</xdr:row>
      <xdr:rowOff>274320</xdr:rowOff>
    </xdr:from>
    <xdr:to>
      <xdr:col>55</xdr:col>
      <xdr:colOff>22860</xdr:colOff>
      <xdr:row>16</xdr:row>
      <xdr:rowOff>0</xdr:rowOff>
    </xdr:to>
    <xdr:cxnSp macro="">
      <xdr:nvCxnSpPr>
        <xdr:cNvPr id="60" name="Přímá spojnice 59">
          <a:extLst>
            <a:ext uri="{FF2B5EF4-FFF2-40B4-BE49-F238E27FC236}">
              <a16:creationId xmlns:a16="http://schemas.microsoft.com/office/drawing/2014/main" id="{5346F872-F547-4A51-91F6-8FA9AFFBD3E3}"/>
            </a:ext>
          </a:extLst>
        </xdr:cNvPr>
        <xdr:cNvCxnSpPr/>
      </xdr:nvCxnSpPr>
      <xdr:spPr>
        <a:xfrm>
          <a:off x="20246340" y="4648200"/>
          <a:ext cx="769620" cy="350520"/>
        </a:xfrm>
        <a:prstGeom prst="line">
          <a:avLst/>
        </a:prstGeom>
        <a:ln w="19050" cap="flat" cmpd="sng" algn="ctr">
          <a:solidFill>
            <a:srgbClr val="FFFF00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44</xdr:col>
      <xdr:colOff>289560</xdr:colOff>
      <xdr:row>16</xdr:row>
      <xdr:rowOff>22860</xdr:rowOff>
    </xdr:from>
    <xdr:to>
      <xdr:col>44</xdr:col>
      <xdr:colOff>289560</xdr:colOff>
      <xdr:row>20</xdr:row>
      <xdr:rowOff>83820</xdr:rowOff>
    </xdr:to>
    <xdr:cxnSp macro="">
      <xdr:nvCxnSpPr>
        <xdr:cNvPr id="64" name="Přímá spojnice 63">
          <a:extLst>
            <a:ext uri="{FF2B5EF4-FFF2-40B4-BE49-F238E27FC236}">
              <a16:creationId xmlns:a16="http://schemas.microsoft.com/office/drawing/2014/main" id="{CD044631-CFBB-467B-84E0-35093C690E12}"/>
            </a:ext>
          </a:extLst>
        </xdr:cNvPr>
        <xdr:cNvCxnSpPr/>
      </xdr:nvCxnSpPr>
      <xdr:spPr>
        <a:xfrm>
          <a:off x="16375380" y="5021580"/>
          <a:ext cx="0" cy="1310640"/>
        </a:xfrm>
        <a:prstGeom prst="line">
          <a:avLst/>
        </a:prstGeom>
        <a:ln w="19050" cap="flat" cmpd="sng" algn="ctr">
          <a:solidFill>
            <a:srgbClr val="FFFF00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35</xdr:col>
      <xdr:colOff>297180</xdr:colOff>
      <xdr:row>16</xdr:row>
      <xdr:rowOff>60960</xdr:rowOff>
    </xdr:from>
    <xdr:to>
      <xdr:col>44</xdr:col>
      <xdr:colOff>274320</xdr:colOff>
      <xdr:row>16</xdr:row>
      <xdr:rowOff>83820</xdr:rowOff>
    </xdr:to>
    <xdr:cxnSp macro="">
      <xdr:nvCxnSpPr>
        <xdr:cNvPr id="66" name="Přímá spojnice 65">
          <a:extLst>
            <a:ext uri="{FF2B5EF4-FFF2-40B4-BE49-F238E27FC236}">
              <a16:creationId xmlns:a16="http://schemas.microsoft.com/office/drawing/2014/main" id="{695C2B25-8406-43F1-87F8-07D0167C8F79}"/>
            </a:ext>
          </a:extLst>
        </xdr:cNvPr>
        <xdr:cNvCxnSpPr/>
      </xdr:nvCxnSpPr>
      <xdr:spPr>
        <a:xfrm flipV="1">
          <a:off x="13365480" y="5059680"/>
          <a:ext cx="2994660" cy="22860"/>
        </a:xfrm>
        <a:prstGeom prst="line">
          <a:avLst/>
        </a:prstGeom>
        <a:ln w="19050" cap="flat" cmpd="sng" algn="ctr">
          <a:solidFill>
            <a:srgbClr val="FFFF00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36</xdr:col>
      <xdr:colOff>53340</xdr:colOff>
      <xdr:row>16</xdr:row>
      <xdr:rowOff>83820</xdr:rowOff>
    </xdr:from>
    <xdr:to>
      <xdr:col>36</xdr:col>
      <xdr:colOff>83820</xdr:colOff>
      <xdr:row>22</xdr:row>
      <xdr:rowOff>228600</xdr:rowOff>
    </xdr:to>
    <xdr:cxnSp macro="">
      <xdr:nvCxnSpPr>
        <xdr:cNvPr id="69" name="Přímá spojnice 68">
          <a:extLst>
            <a:ext uri="{FF2B5EF4-FFF2-40B4-BE49-F238E27FC236}">
              <a16:creationId xmlns:a16="http://schemas.microsoft.com/office/drawing/2014/main" id="{055261DE-A54A-40C8-B70F-65450A23687D}"/>
            </a:ext>
          </a:extLst>
        </xdr:cNvPr>
        <xdr:cNvCxnSpPr/>
      </xdr:nvCxnSpPr>
      <xdr:spPr>
        <a:xfrm>
          <a:off x="13456920" y="5082540"/>
          <a:ext cx="30480" cy="2019300"/>
        </a:xfrm>
        <a:prstGeom prst="line">
          <a:avLst/>
        </a:prstGeom>
        <a:ln w="19050" cap="flat" cmpd="sng" algn="ctr">
          <a:solidFill>
            <a:srgbClr val="FFFF00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36</xdr:col>
      <xdr:colOff>91440</xdr:colOff>
      <xdr:row>22</xdr:row>
      <xdr:rowOff>205740</xdr:rowOff>
    </xdr:from>
    <xdr:to>
      <xdr:col>37</xdr:col>
      <xdr:colOff>68580</xdr:colOff>
      <xdr:row>22</xdr:row>
      <xdr:rowOff>213360</xdr:rowOff>
    </xdr:to>
    <xdr:cxnSp macro="">
      <xdr:nvCxnSpPr>
        <xdr:cNvPr id="73" name="Přímá spojnice 72">
          <a:extLst>
            <a:ext uri="{FF2B5EF4-FFF2-40B4-BE49-F238E27FC236}">
              <a16:creationId xmlns:a16="http://schemas.microsoft.com/office/drawing/2014/main" id="{752F96FB-E65D-4DA0-918C-14E00B6A98DD}"/>
            </a:ext>
          </a:extLst>
        </xdr:cNvPr>
        <xdr:cNvCxnSpPr/>
      </xdr:nvCxnSpPr>
      <xdr:spPr>
        <a:xfrm flipV="1">
          <a:off x="13495020" y="7078980"/>
          <a:ext cx="312420" cy="7620"/>
        </a:xfrm>
        <a:prstGeom prst="line">
          <a:avLst/>
        </a:prstGeom>
        <a:ln w="19050" cap="flat" cmpd="sng" algn="ctr">
          <a:solidFill>
            <a:srgbClr val="FFFF00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251460</xdr:colOff>
      <xdr:row>15</xdr:row>
      <xdr:rowOff>220980</xdr:rowOff>
    </xdr:from>
    <xdr:to>
      <xdr:col>16</xdr:col>
      <xdr:colOff>83820</xdr:colOff>
      <xdr:row>15</xdr:row>
      <xdr:rowOff>224790</xdr:rowOff>
    </xdr:to>
    <xdr:cxnSp macro="">
      <xdr:nvCxnSpPr>
        <xdr:cNvPr id="76" name="Přímá spojnice 75">
          <a:extLst>
            <a:ext uri="{FF2B5EF4-FFF2-40B4-BE49-F238E27FC236}">
              <a16:creationId xmlns:a16="http://schemas.microsoft.com/office/drawing/2014/main" id="{E34CD2E5-3505-4AD2-8812-755FBD6094BA}"/>
            </a:ext>
          </a:extLst>
        </xdr:cNvPr>
        <xdr:cNvCxnSpPr>
          <a:stCxn id="77" idx="6"/>
        </xdr:cNvCxnSpPr>
      </xdr:nvCxnSpPr>
      <xdr:spPr>
        <a:xfrm flipV="1">
          <a:off x="3604260" y="4907280"/>
          <a:ext cx="1844040" cy="3810"/>
        </a:xfrm>
        <a:prstGeom prst="line">
          <a:avLst/>
        </a:prstGeom>
        <a:ln w="19050" cap="flat" cmpd="sng" algn="ctr">
          <a:solidFill>
            <a:srgbClr val="0070C0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14</xdr:col>
      <xdr:colOff>53340</xdr:colOff>
      <xdr:row>19</xdr:row>
      <xdr:rowOff>220980</xdr:rowOff>
    </xdr:from>
    <xdr:to>
      <xdr:col>18</xdr:col>
      <xdr:colOff>68580</xdr:colOff>
      <xdr:row>19</xdr:row>
      <xdr:rowOff>220980</xdr:rowOff>
    </xdr:to>
    <xdr:cxnSp macro="">
      <xdr:nvCxnSpPr>
        <xdr:cNvPr id="84" name="Přímá spojnice 83">
          <a:extLst>
            <a:ext uri="{FF2B5EF4-FFF2-40B4-BE49-F238E27FC236}">
              <a16:creationId xmlns:a16="http://schemas.microsoft.com/office/drawing/2014/main" id="{F9497EE9-1A20-44E8-956D-3C2E0B3CF40C}"/>
            </a:ext>
          </a:extLst>
        </xdr:cNvPr>
        <xdr:cNvCxnSpPr/>
      </xdr:nvCxnSpPr>
      <xdr:spPr>
        <a:xfrm>
          <a:off x="4747260" y="6156960"/>
          <a:ext cx="1356360" cy="0"/>
        </a:xfrm>
        <a:prstGeom prst="line">
          <a:avLst/>
        </a:prstGeom>
        <a:ln w="19050" cap="flat" cmpd="sng" algn="ctr">
          <a:solidFill>
            <a:srgbClr val="0070C0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20</xdr:col>
      <xdr:colOff>53340</xdr:colOff>
      <xdr:row>16</xdr:row>
      <xdr:rowOff>114300</xdr:rowOff>
    </xdr:from>
    <xdr:to>
      <xdr:col>20</xdr:col>
      <xdr:colOff>60960</xdr:colOff>
      <xdr:row>17</xdr:row>
      <xdr:rowOff>175260</xdr:rowOff>
    </xdr:to>
    <xdr:cxnSp macro="">
      <xdr:nvCxnSpPr>
        <xdr:cNvPr id="86" name="Přímá spojnice 85">
          <a:extLst>
            <a:ext uri="{FF2B5EF4-FFF2-40B4-BE49-F238E27FC236}">
              <a16:creationId xmlns:a16="http://schemas.microsoft.com/office/drawing/2014/main" id="{5AE4BB62-55C3-432C-9036-9A863E0C736F}"/>
            </a:ext>
          </a:extLst>
        </xdr:cNvPr>
        <xdr:cNvCxnSpPr/>
      </xdr:nvCxnSpPr>
      <xdr:spPr>
        <a:xfrm>
          <a:off x="6758940" y="5113020"/>
          <a:ext cx="7620" cy="373380"/>
        </a:xfrm>
        <a:prstGeom prst="line">
          <a:avLst/>
        </a:prstGeom>
        <a:ln w="19050" cap="flat" cmpd="sng" algn="ctr">
          <a:solidFill>
            <a:srgbClr val="0070C0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12</xdr:col>
      <xdr:colOff>76200</xdr:colOff>
      <xdr:row>15</xdr:row>
      <xdr:rowOff>220980</xdr:rowOff>
    </xdr:from>
    <xdr:to>
      <xdr:col>12</xdr:col>
      <xdr:colOff>76200</xdr:colOff>
      <xdr:row>17</xdr:row>
      <xdr:rowOff>190500</xdr:rowOff>
    </xdr:to>
    <xdr:cxnSp macro="">
      <xdr:nvCxnSpPr>
        <xdr:cNvPr id="88" name="Přímá spojnice 87">
          <a:extLst>
            <a:ext uri="{FF2B5EF4-FFF2-40B4-BE49-F238E27FC236}">
              <a16:creationId xmlns:a16="http://schemas.microsoft.com/office/drawing/2014/main" id="{A43DDCAB-5FF8-4E10-AE45-5C359102002F}"/>
            </a:ext>
          </a:extLst>
        </xdr:cNvPr>
        <xdr:cNvCxnSpPr/>
      </xdr:nvCxnSpPr>
      <xdr:spPr>
        <a:xfrm>
          <a:off x="4099560" y="4907280"/>
          <a:ext cx="0" cy="594360"/>
        </a:xfrm>
        <a:prstGeom prst="line">
          <a:avLst/>
        </a:prstGeom>
        <a:ln w="19050" cap="flat" cmpd="sng" algn="ctr">
          <a:solidFill>
            <a:srgbClr val="0070C0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0</xdr:col>
      <xdr:colOff>91440</xdr:colOff>
      <xdr:row>29</xdr:row>
      <xdr:rowOff>228600</xdr:rowOff>
    </xdr:from>
    <xdr:to>
      <xdr:col>1</xdr:col>
      <xdr:colOff>121920</xdr:colOff>
      <xdr:row>29</xdr:row>
      <xdr:rowOff>236220</xdr:rowOff>
    </xdr:to>
    <xdr:cxnSp macro="">
      <xdr:nvCxnSpPr>
        <xdr:cNvPr id="94" name="Přímá spojnice 93">
          <a:extLst>
            <a:ext uri="{FF2B5EF4-FFF2-40B4-BE49-F238E27FC236}">
              <a16:creationId xmlns:a16="http://schemas.microsoft.com/office/drawing/2014/main" id="{4FD3F095-2072-443F-8592-24C41822ABE2}"/>
            </a:ext>
          </a:extLst>
        </xdr:cNvPr>
        <xdr:cNvCxnSpPr/>
      </xdr:nvCxnSpPr>
      <xdr:spPr>
        <a:xfrm>
          <a:off x="91440" y="9288780"/>
          <a:ext cx="365760" cy="7620"/>
        </a:xfrm>
        <a:prstGeom prst="line">
          <a:avLst/>
        </a:prstGeom>
        <a:ln w="19050" cap="flat" cmpd="sng" algn="ctr">
          <a:solidFill>
            <a:srgbClr val="0070C0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114300</xdr:colOff>
      <xdr:row>30</xdr:row>
      <xdr:rowOff>205740</xdr:rowOff>
    </xdr:from>
    <xdr:to>
      <xdr:col>1</xdr:col>
      <xdr:colOff>129540</xdr:colOff>
      <xdr:row>30</xdr:row>
      <xdr:rowOff>205740</xdr:rowOff>
    </xdr:to>
    <xdr:cxnSp macro="">
      <xdr:nvCxnSpPr>
        <xdr:cNvPr id="74" name="Přímá spojnice 73">
          <a:extLst>
            <a:ext uri="{FF2B5EF4-FFF2-40B4-BE49-F238E27FC236}">
              <a16:creationId xmlns:a16="http://schemas.microsoft.com/office/drawing/2014/main" id="{5326DED1-EEA3-44BD-8CD2-BAD3B360220A}"/>
            </a:ext>
          </a:extLst>
        </xdr:cNvPr>
        <xdr:cNvCxnSpPr/>
      </xdr:nvCxnSpPr>
      <xdr:spPr>
        <a:xfrm>
          <a:off x="114300" y="9578340"/>
          <a:ext cx="350520" cy="0"/>
        </a:xfrm>
        <a:prstGeom prst="line">
          <a:avLst/>
        </a:prstGeom>
        <a:ln>
          <a:prstDash val="dash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137160</xdr:colOff>
      <xdr:row>15</xdr:row>
      <xdr:rowOff>167640</xdr:rowOff>
    </xdr:from>
    <xdr:to>
      <xdr:col>10</xdr:col>
      <xdr:colOff>251460</xdr:colOff>
      <xdr:row>15</xdr:row>
      <xdr:rowOff>281940</xdr:rowOff>
    </xdr:to>
    <xdr:sp macro="" textlink="">
      <xdr:nvSpPr>
        <xdr:cNvPr id="77" name="Ovál 76">
          <a:extLst>
            <a:ext uri="{FF2B5EF4-FFF2-40B4-BE49-F238E27FC236}">
              <a16:creationId xmlns:a16="http://schemas.microsoft.com/office/drawing/2014/main" id="{C721AF31-5453-400D-82EE-E472B5ABF7B2}"/>
            </a:ext>
          </a:extLst>
        </xdr:cNvPr>
        <xdr:cNvSpPr/>
      </xdr:nvSpPr>
      <xdr:spPr>
        <a:xfrm>
          <a:off x="3489960" y="4853940"/>
          <a:ext cx="114300" cy="11430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  <xdr:twoCellAnchor>
    <xdr:from>
      <xdr:col>14</xdr:col>
      <xdr:colOff>60960</xdr:colOff>
      <xdr:row>15</xdr:row>
      <xdr:rowOff>175260</xdr:rowOff>
    </xdr:from>
    <xdr:to>
      <xdr:col>14</xdr:col>
      <xdr:colOff>175260</xdr:colOff>
      <xdr:row>15</xdr:row>
      <xdr:rowOff>289560</xdr:rowOff>
    </xdr:to>
    <xdr:sp macro="" textlink="">
      <xdr:nvSpPr>
        <xdr:cNvPr id="79" name="Ovál 78">
          <a:extLst>
            <a:ext uri="{FF2B5EF4-FFF2-40B4-BE49-F238E27FC236}">
              <a16:creationId xmlns:a16="http://schemas.microsoft.com/office/drawing/2014/main" id="{3974BD4F-44EE-47B6-BF39-38693D469A83}"/>
            </a:ext>
          </a:extLst>
        </xdr:cNvPr>
        <xdr:cNvSpPr/>
      </xdr:nvSpPr>
      <xdr:spPr>
        <a:xfrm>
          <a:off x="4754880" y="4861560"/>
          <a:ext cx="114300" cy="11430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  <xdr:twoCellAnchor>
    <xdr:from>
      <xdr:col>16</xdr:col>
      <xdr:colOff>76200</xdr:colOff>
      <xdr:row>9</xdr:row>
      <xdr:rowOff>243840</xdr:rowOff>
    </xdr:from>
    <xdr:to>
      <xdr:col>16</xdr:col>
      <xdr:colOff>76200</xdr:colOff>
      <xdr:row>19</xdr:row>
      <xdr:rowOff>213360</xdr:rowOff>
    </xdr:to>
    <xdr:cxnSp macro="">
      <xdr:nvCxnSpPr>
        <xdr:cNvPr id="87" name="Přímá spojnice 86">
          <a:extLst>
            <a:ext uri="{FF2B5EF4-FFF2-40B4-BE49-F238E27FC236}">
              <a16:creationId xmlns:a16="http://schemas.microsoft.com/office/drawing/2014/main" id="{C715E06A-7A88-4010-A67D-6F1A2935A000}"/>
            </a:ext>
          </a:extLst>
        </xdr:cNvPr>
        <xdr:cNvCxnSpPr/>
      </xdr:nvCxnSpPr>
      <xdr:spPr>
        <a:xfrm flipV="1">
          <a:off x="5440680" y="3055620"/>
          <a:ext cx="0" cy="3093720"/>
        </a:xfrm>
        <a:prstGeom prst="line">
          <a:avLst/>
        </a:prstGeom>
        <a:ln w="19050" cap="flat" cmpd="sng" algn="ctr">
          <a:solidFill>
            <a:srgbClr val="0070C0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16</xdr:col>
      <xdr:colOff>91440</xdr:colOff>
      <xdr:row>9</xdr:row>
      <xdr:rowOff>232410</xdr:rowOff>
    </xdr:from>
    <xdr:to>
      <xdr:col>18</xdr:col>
      <xdr:colOff>297180</xdr:colOff>
      <xdr:row>9</xdr:row>
      <xdr:rowOff>236220</xdr:rowOff>
    </xdr:to>
    <xdr:cxnSp macro="">
      <xdr:nvCxnSpPr>
        <xdr:cNvPr id="90" name="Přímá spojnice 89">
          <a:extLst>
            <a:ext uri="{FF2B5EF4-FFF2-40B4-BE49-F238E27FC236}">
              <a16:creationId xmlns:a16="http://schemas.microsoft.com/office/drawing/2014/main" id="{2FADE697-3FDA-42CB-905C-89A41F1A31B9}"/>
            </a:ext>
          </a:extLst>
        </xdr:cNvPr>
        <xdr:cNvCxnSpPr/>
      </xdr:nvCxnSpPr>
      <xdr:spPr>
        <a:xfrm>
          <a:off x="5455920" y="3044190"/>
          <a:ext cx="876300" cy="3810"/>
        </a:xfrm>
        <a:prstGeom prst="line">
          <a:avLst/>
        </a:prstGeom>
        <a:ln w="19050" cap="flat" cmpd="sng" algn="ctr">
          <a:solidFill>
            <a:srgbClr val="0070C0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12</xdr:col>
      <xdr:colOff>76200</xdr:colOff>
      <xdr:row>16</xdr:row>
      <xdr:rowOff>91440</xdr:rowOff>
    </xdr:from>
    <xdr:to>
      <xdr:col>20</xdr:col>
      <xdr:colOff>60960</xdr:colOff>
      <xdr:row>16</xdr:row>
      <xdr:rowOff>91440</xdr:rowOff>
    </xdr:to>
    <xdr:cxnSp macro="">
      <xdr:nvCxnSpPr>
        <xdr:cNvPr id="95" name="Přímá spojnice 94">
          <a:extLst>
            <a:ext uri="{FF2B5EF4-FFF2-40B4-BE49-F238E27FC236}">
              <a16:creationId xmlns:a16="http://schemas.microsoft.com/office/drawing/2014/main" id="{2BB54C23-EF36-45D8-9AE7-394DC767A6F5}"/>
            </a:ext>
          </a:extLst>
        </xdr:cNvPr>
        <xdr:cNvCxnSpPr/>
      </xdr:nvCxnSpPr>
      <xdr:spPr>
        <a:xfrm flipH="1">
          <a:off x="4099560" y="5090160"/>
          <a:ext cx="2667000" cy="0"/>
        </a:xfrm>
        <a:prstGeom prst="line">
          <a:avLst/>
        </a:prstGeom>
        <a:ln w="19050" cap="flat" cmpd="sng" algn="ctr">
          <a:solidFill>
            <a:srgbClr val="0070C0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14</xdr:col>
      <xdr:colOff>76200</xdr:colOff>
      <xdr:row>17</xdr:row>
      <xdr:rowOff>152400</xdr:rowOff>
    </xdr:from>
    <xdr:to>
      <xdr:col>14</xdr:col>
      <xdr:colOff>83820</xdr:colOff>
      <xdr:row>19</xdr:row>
      <xdr:rowOff>220980</xdr:rowOff>
    </xdr:to>
    <xdr:cxnSp macro="">
      <xdr:nvCxnSpPr>
        <xdr:cNvPr id="98" name="Přímá spojnice 97">
          <a:extLst>
            <a:ext uri="{FF2B5EF4-FFF2-40B4-BE49-F238E27FC236}">
              <a16:creationId xmlns:a16="http://schemas.microsoft.com/office/drawing/2014/main" id="{4C525826-6CBB-4D11-81AA-9C86D8DE2972}"/>
            </a:ext>
          </a:extLst>
        </xdr:cNvPr>
        <xdr:cNvCxnSpPr/>
      </xdr:nvCxnSpPr>
      <xdr:spPr>
        <a:xfrm>
          <a:off x="4770120" y="5463540"/>
          <a:ext cx="7620" cy="693420"/>
        </a:xfrm>
        <a:prstGeom prst="line">
          <a:avLst/>
        </a:prstGeom>
        <a:ln w="19050" cap="flat" cmpd="sng" algn="ctr">
          <a:solidFill>
            <a:srgbClr val="0070C0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19</xdr:col>
      <xdr:colOff>327660</xdr:colOff>
      <xdr:row>17</xdr:row>
      <xdr:rowOff>220980</xdr:rowOff>
    </xdr:from>
    <xdr:to>
      <xdr:col>20</xdr:col>
      <xdr:colOff>106680</xdr:colOff>
      <xdr:row>18</xdr:row>
      <xdr:rowOff>22860</xdr:rowOff>
    </xdr:to>
    <xdr:sp macro="" textlink="">
      <xdr:nvSpPr>
        <xdr:cNvPr id="100" name="Ovál 99">
          <a:extLst>
            <a:ext uri="{FF2B5EF4-FFF2-40B4-BE49-F238E27FC236}">
              <a16:creationId xmlns:a16="http://schemas.microsoft.com/office/drawing/2014/main" id="{6B2F0C68-BC79-451A-B530-ECCEE7524724}"/>
            </a:ext>
          </a:extLst>
        </xdr:cNvPr>
        <xdr:cNvSpPr/>
      </xdr:nvSpPr>
      <xdr:spPr>
        <a:xfrm>
          <a:off x="6697980" y="5532120"/>
          <a:ext cx="114300" cy="11430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  <xdr:twoCellAnchor>
    <xdr:from>
      <xdr:col>20</xdr:col>
      <xdr:colOff>89941</xdr:colOff>
      <xdr:row>16</xdr:row>
      <xdr:rowOff>83820</xdr:rowOff>
    </xdr:from>
    <xdr:to>
      <xdr:col>21</xdr:col>
      <xdr:colOff>68580</xdr:colOff>
      <xdr:row>17</xdr:row>
      <xdr:rowOff>237719</xdr:rowOff>
    </xdr:to>
    <xdr:cxnSp macro="">
      <xdr:nvCxnSpPr>
        <xdr:cNvPr id="103" name="Přímá spojnice 102">
          <a:extLst>
            <a:ext uri="{FF2B5EF4-FFF2-40B4-BE49-F238E27FC236}">
              <a16:creationId xmlns:a16="http://schemas.microsoft.com/office/drawing/2014/main" id="{19EA051A-2459-47EE-B5B4-7D9A83A64F78}"/>
            </a:ext>
          </a:extLst>
        </xdr:cNvPr>
        <xdr:cNvCxnSpPr>
          <a:endCxn id="100" idx="7"/>
        </xdr:cNvCxnSpPr>
      </xdr:nvCxnSpPr>
      <xdr:spPr>
        <a:xfrm flipH="1">
          <a:off x="6795541" y="5082540"/>
          <a:ext cx="313919" cy="466319"/>
        </a:xfrm>
        <a:prstGeom prst="line">
          <a:avLst/>
        </a:prstGeom>
        <a:ln w="19050" cap="flat" cmpd="sng" algn="ctr">
          <a:solidFill>
            <a:srgbClr val="0070C0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20</xdr:col>
      <xdr:colOff>45720</xdr:colOff>
      <xdr:row>17</xdr:row>
      <xdr:rowOff>297180</xdr:rowOff>
    </xdr:from>
    <xdr:to>
      <xdr:col>20</xdr:col>
      <xdr:colOff>53341</xdr:colOff>
      <xdr:row>20</xdr:row>
      <xdr:rowOff>83820</xdr:rowOff>
    </xdr:to>
    <xdr:cxnSp macro="">
      <xdr:nvCxnSpPr>
        <xdr:cNvPr id="106" name="Přímá spojnice 105">
          <a:extLst>
            <a:ext uri="{FF2B5EF4-FFF2-40B4-BE49-F238E27FC236}">
              <a16:creationId xmlns:a16="http://schemas.microsoft.com/office/drawing/2014/main" id="{23F1F5BF-CFF8-4662-A5D9-430C529CAC9E}"/>
            </a:ext>
          </a:extLst>
        </xdr:cNvPr>
        <xdr:cNvCxnSpPr/>
      </xdr:nvCxnSpPr>
      <xdr:spPr>
        <a:xfrm flipH="1">
          <a:off x="6751320" y="5608320"/>
          <a:ext cx="7621" cy="723900"/>
        </a:xfrm>
        <a:prstGeom prst="line">
          <a:avLst/>
        </a:prstGeom>
        <a:ln w="19050" cap="flat" cmpd="sng" algn="ctr">
          <a:solidFill>
            <a:srgbClr val="0070C0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14</xdr:col>
      <xdr:colOff>68580</xdr:colOff>
      <xdr:row>20</xdr:row>
      <xdr:rowOff>83820</xdr:rowOff>
    </xdr:from>
    <xdr:to>
      <xdr:col>20</xdr:col>
      <xdr:colOff>68580</xdr:colOff>
      <xdr:row>20</xdr:row>
      <xdr:rowOff>91440</xdr:rowOff>
    </xdr:to>
    <xdr:cxnSp macro="">
      <xdr:nvCxnSpPr>
        <xdr:cNvPr id="108" name="Přímá spojnice 107">
          <a:extLst>
            <a:ext uri="{FF2B5EF4-FFF2-40B4-BE49-F238E27FC236}">
              <a16:creationId xmlns:a16="http://schemas.microsoft.com/office/drawing/2014/main" id="{F795F628-3F0F-4A0F-B4FF-D7244CAB922E}"/>
            </a:ext>
          </a:extLst>
        </xdr:cNvPr>
        <xdr:cNvCxnSpPr/>
      </xdr:nvCxnSpPr>
      <xdr:spPr>
        <a:xfrm flipH="1">
          <a:off x="4762500" y="6332220"/>
          <a:ext cx="2011680" cy="7620"/>
        </a:xfrm>
        <a:prstGeom prst="line">
          <a:avLst/>
        </a:prstGeom>
        <a:ln w="19050" cap="flat" cmpd="sng" algn="ctr">
          <a:solidFill>
            <a:srgbClr val="0070C0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16</xdr:col>
      <xdr:colOff>30480</xdr:colOff>
      <xdr:row>20</xdr:row>
      <xdr:rowOff>129540</xdr:rowOff>
    </xdr:from>
    <xdr:to>
      <xdr:col>16</xdr:col>
      <xdr:colOff>38100</xdr:colOff>
      <xdr:row>22</xdr:row>
      <xdr:rowOff>175260</xdr:rowOff>
    </xdr:to>
    <xdr:cxnSp macro="">
      <xdr:nvCxnSpPr>
        <xdr:cNvPr id="112" name="Přímá spojnice 111">
          <a:extLst>
            <a:ext uri="{FF2B5EF4-FFF2-40B4-BE49-F238E27FC236}">
              <a16:creationId xmlns:a16="http://schemas.microsoft.com/office/drawing/2014/main" id="{98711A31-88E1-44A4-A639-8487AC978AD7}"/>
            </a:ext>
          </a:extLst>
        </xdr:cNvPr>
        <xdr:cNvCxnSpPr/>
      </xdr:nvCxnSpPr>
      <xdr:spPr>
        <a:xfrm flipH="1">
          <a:off x="5394960" y="6377940"/>
          <a:ext cx="7620" cy="670560"/>
        </a:xfrm>
        <a:prstGeom prst="line">
          <a:avLst/>
        </a:prstGeom>
        <a:ln w="19050" cap="flat" cmpd="sng" algn="ctr">
          <a:solidFill>
            <a:srgbClr val="0070C0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20</xdr:col>
      <xdr:colOff>106680</xdr:colOff>
      <xdr:row>17</xdr:row>
      <xdr:rowOff>266700</xdr:rowOff>
    </xdr:from>
    <xdr:to>
      <xdr:col>22</xdr:col>
      <xdr:colOff>266700</xdr:colOff>
      <xdr:row>17</xdr:row>
      <xdr:rowOff>278130</xdr:rowOff>
    </xdr:to>
    <xdr:cxnSp macro="">
      <xdr:nvCxnSpPr>
        <xdr:cNvPr id="115" name="Přímá spojnice 114">
          <a:extLst>
            <a:ext uri="{FF2B5EF4-FFF2-40B4-BE49-F238E27FC236}">
              <a16:creationId xmlns:a16="http://schemas.microsoft.com/office/drawing/2014/main" id="{03B23CB6-2AE7-4688-B1FF-EA6DA70C7213}"/>
            </a:ext>
          </a:extLst>
        </xdr:cNvPr>
        <xdr:cNvCxnSpPr>
          <a:endCxn id="100" idx="6"/>
        </xdr:cNvCxnSpPr>
      </xdr:nvCxnSpPr>
      <xdr:spPr>
        <a:xfrm flipH="1">
          <a:off x="6812280" y="5577840"/>
          <a:ext cx="830580" cy="11430"/>
        </a:xfrm>
        <a:prstGeom prst="line">
          <a:avLst/>
        </a:prstGeom>
        <a:ln w="19050" cap="flat" cmpd="sng" algn="ctr">
          <a:solidFill>
            <a:srgbClr val="0070C0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22</xdr:col>
      <xdr:colOff>259080</xdr:colOff>
      <xdr:row>17</xdr:row>
      <xdr:rowOff>274320</xdr:rowOff>
    </xdr:from>
    <xdr:to>
      <xdr:col>22</xdr:col>
      <xdr:colOff>274322</xdr:colOff>
      <xdr:row>50</xdr:row>
      <xdr:rowOff>243840</xdr:rowOff>
    </xdr:to>
    <xdr:cxnSp macro="">
      <xdr:nvCxnSpPr>
        <xdr:cNvPr id="118" name="Přímá spojnice 117">
          <a:extLst>
            <a:ext uri="{FF2B5EF4-FFF2-40B4-BE49-F238E27FC236}">
              <a16:creationId xmlns:a16="http://schemas.microsoft.com/office/drawing/2014/main" id="{0FE54672-4AF3-42FE-BE2C-C4660E7A181B}"/>
            </a:ext>
          </a:extLst>
        </xdr:cNvPr>
        <xdr:cNvCxnSpPr/>
      </xdr:nvCxnSpPr>
      <xdr:spPr>
        <a:xfrm flipH="1">
          <a:off x="7635240" y="5585460"/>
          <a:ext cx="15242" cy="10279380"/>
        </a:xfrm>
        <a:prstGeom prst="line">
          <a:avLst/>
        </a:prstGeom>
        <a:ln w="19050" cap="flat" cmpd="sng" algn="ctr">
          <a:solidFill>
            <a:srgbClr val="0070C0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152400</xdr:colOff>
      <xdr:row>9</xdr:row>
      <xdr:rowOff>266700</xdr:rowOff>
    </xdr:from>
    <xdr:to>
      <xdr:col>16</xdr:col>
      <xdr:colOff>152400</xdr:colOff>
      <xdr:row>19</xdr:row>
      <xdr:rowOff>236220</xdr:rowOff>
    </xdr:to>
    <xdr:cxnSp macro="">
      <xdr:nvCxnSpPr>
        <xdr:cNvPr id="122" name="Přímá spojnice 121">
          <a:extLst>
            <a:ext uri="{FF2B5EF4-FFF2-40B4-BE49-F238E27FC236}">
              <a16:creationId xmlns:a16="http://schemas.microsoft.com/office/drawing/2014/main" id="{6952A8AD-81EB-4F48-A26A-6983445E5BB3}"/>
            </a:ext>
          </a:extLst>
        </xdr:cNvPr>
        <xdr:cNvCxnSpPr/>
      </xdr:nvCxnSpPr>
      <xdr:spPr>
        <a:xfrm flipV="1">
          <a:off x="5516880" y="3078480"/>
          <a:ext cx="0" cy="3093720"/>
        </a:xfrm>
        <a:prstGeom prst="line">
          <a:avLst/>
        </a:prstGeom>
        <a:ln w="19050" cap="flat" cmpd="sng" algn="ctr">
          <a:solidFill>
            <a:srgbClr val="FF0000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182880</xdr:colOff>
      <xdr:row>16</xdr:row>
      <xdr:rowOff>236220</xdr:rowOff>
    </xdr:from>
    <xdr:to>
      <xdr:col>16</xdr:col>
      <xdr:colOff>160020</xdr:colOff>
      <xdr:row>16</xdr:row>
      <xdr:rowOff>236220</xdr:rowOff>
    </xdr:to>
    <xdr:cxnSp macro="">
      <xdr:nvCxnSpPr>
        <xdr:cNvPr id="123" name="Přímá spojnice 122">
          <a:extLst>
            <a:ext uri="{FF2B5EF4-FFF2-40B4-BE49-F238E27FC236}">
              <a16:creationId xmlns:a16="http://schemas.microsoft.com/office/drawing/2014/main" id="{859AC886-67C8-4005-BB7C-4CBD6E0F248B}"/>
            </a:ext>
          </a:extLst>
        </xdr:cNvPr>
        <xdr:cNvCxnSpPr/>
      </xdr:nvCxnSpPr>
      <xdr:spPr>
        <a:xfrm>
          <a:off x="4876800" y="5234940"/>
          <a:ext cx="647700" cy="0"/>
        </a:xfrm>
        <a:prstGeom prst="line">
          <a:avLst/>
        </a:prstGeom>
        <a:ln w="19050" cap="flat" cmpd="sng" algn="ctr">
          <a:solidFill>
            <a:srgbClr val="FF0000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160020</xdr:colOff>
      <xdr:row>19</xdr:row>
      <xdr:rowOff>144780</xdr:rowOff>
    </xdr:from>
    <xdr:to>
      <xdr:col>18</xdr:col>
      <xdr:colOff>137160</xdr:colOff>
      <xdr:row>19</xdr:row>
      <xdr:rowOff>144780</xdr:rowOff>
    </xdr:to>
    <xdr:cxnSp macro="">
      <xdr:nvCxnSpPr>
        <xdr:cNvPr id="125" name="Přímá spojnice 124">
          <a:extLst>
            <a:ext uri="{FF2B5EF4-FFF2-40B4-BE49-F238E27FC236}">
              <a16:creationId xmlns:a16="http://schemas.microsoft.com/office/drawing/2014/main" id="{1100DD53-2817-40C5-BA3C-1CA7AFA571CF}"/>
            </a:ext>
          </a:extLst>
        </xdr:cNvPr>
        <xdr:cNvCxnSpPr/>
      </xdr:nvCxnSpPr>
      <xdr:spPr>
        <a:xfrm>
          <a:off x="5524500" y="6080760"/>
          <a:ext cx="647700" cy="0"/>
        </a:xfrm>
        <a:prstGeom prst="line">
          <a:avLst/>
        </a:prstGeom>
        <a:ln w="19050" cap="flat" cmpd="sng" algn="ctr">
          <a:solidFill>
            <a:srgbClr val="FF0000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198120</xdr:colOff>
      <xdr:row>9</xdr:row>
      <xdr:rowOff>281940</xdr:rowOff>
    </xdr:from>
    <xdr:to>
      <xdr:col>18</xdr:col>
      <xdr:colOff>175260</xdr:colOff>
      <xdr:row>9</xdr:row>
      <xdr:rowOff>281940</xdr:rowOff>
    </xdr:to>
    <xdr:cxnSp macro="">
      <xdr:nvCxnSpPr>
        <xdr:cNvPr id="126" name="Přímá spojnice 125">
          <a:extLst>
            <a:ext uri="{FF2B5EF4-FFF2-40B4-BE49-F238E27FC236}">
              <a16:creationId xmlns:a16="http://schemas.microsoft.com/office/drawing/2014/main" id="{EBD0BD5A-60E5-4A65-AE9E-158C8F18FA90}"/>
            </a:ext>
          </a:extLst>
        </xdr:cNvPr>
        <xdr:cNvCxnSpPr/>
      </xdr:nvCxnSpPr>
      <xdr:spPr>
        <a:xfrm>
          <a:off x="5562600" y="3093720"/>
          <a:ext cx="647700" cy="0"/>
        </a:xfrm>
        <a:prstGeom prst="line">
          <a:avLst/>
        </a:prstGeom>
        <a:ln w="19050" cap="flat" cmpd="sng" algn="ctr">
          <a:solidFill>
            <a:srgbClr val="FF0000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20</xdr:col>
      <xdr:colOff>137160</xdr:colOff>
      <xdr:row>16</xdr:row>
      <xdr:rowOff>205740</xdr:rowOff>
    </xdr:from>
    <xdr:to>
      <xdr:col>21</xdr:col>
      <xdr:colOff>15240</xdr:colOff>
      <xdr:row>16</xdr:row>
      <xdr:rowOff>205740</xdr:rowOff>
    </xdr:to>
    <xdr:cxnSp macro="">
      <xdr:nvCxnSpPr>
        <xdr:cNvPr id="127" name="Přímá spojnice 126">
          <a:extLst>
            <a:ext uri="{FF2B5EF4-FFF2-40B4-BE49-F238E27FC236}">
              <a16:creationId xmlns:a16="http://schemas.microsoft.com/office/drawing/2014/main" id="{1D562BAC-4F63-48E1-A20F-243AB4798BC5}"/>
            </a:ext>
          </a:extLst>
        </xdr:cNvPr>
        <xdr:cNvCxnSpPr/>
      </xdr:nvCxnSpPr>
      <xdr:spPr>
        <a:xfrm>
          <a:off x="6842760" y="5204460"/>
          <a:ext cx="213360" cy="0"/>
        </a:xfrm>
        <a:prstGeom prst="line">
          <a:avLst/>
        </a:prstGeom>
        <a:ln w="19050" cap="flat" cmpd="sng" algn="ctr">
          <a:solidFill>
            <a:srgbClr val="FF0000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20</xdr:col>
      <xdr:colOff>129540</xdr:colOff>
      <xdr:row>16</xdr:row>
      <xdr:rowOff>190500</xdr:rowOff>
    </xdr:from>
    <xdr:to>
      <xdr:col>20</xdr:col>
      <xdr:colOff>144780</xdr:colOff>
      <xdr:row>20</xdr:row>
      <xdr:rowOff>152400</xdr:rowOff>
    </xdr:to>
    <xdr:cxnSp macro="">
      <xdr:nvCxnSpPr>
        <xdr:cNvPr id="129" name="Přímá spojnice 128">
          <a:extLst>
            <a:ext uri="{FF2B5EF4-FFF2-40B4-BE49-F238E27FC236}">
              <a16:creationId xmlns:a16="http://schemas.microsoft.com/office/drawing/2014/main" id="{66FFE1F3-4E74-4C89-AF0E-DEC1BE55D2EE}"/>
            </a:ext>
          </a:extLst>
        </xdr:cNvPr>
        <xdr:cNvCxnSpPr/>
      </xdr:nvCxnSpPr>
      <xdr:spPr>
        <a:xfrm flipV="1">
          <a:off x="6835140" y="5189220"/>
          <a:ext cx="15240" cy="1211580"/>
        </a:xfrm>
        <a:prstGeom prst="line">
          <a:avLst/>
        </a:prstGeom>
        <a:ln w="19050" cap="flat" cmpd="sng" algn="ctr">
          <a:solidFill>
            <a:srgbClr val="FF0000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16</xdr:col>
      <xdr:colOff>91440</xdr:colOff>
      <xdr:row>20</xdr:row>
      <xdr:rowOff>144780</xdr:rowOff>
    </xdr:from>
    <xdr:to>
      <xdr:col>20</xdr:col>
      <xdr:colOff>137160</xdr:colOff>
      <xdr:row>20</xdr:row>
      <xdr:rowOff>160020</xdr:rowOff>
    </xdr:to>
    <xdr:cxnSp macro="">
      <xdr:nvCxnSpPr>
        <xdr:cNvPr id="131" name="Přímá spojnice 130">
          <a:extLst>
            <a:ext uri="{FF2B5EF4-FFF2-40B4-BE49-F238E27FC236}">
              <a16:creationId xmlns:a16="http://schemas.microsoft.com/office/drawing/2014/main" id="{F2E84D5D-FDC5-4411-BCCC-E2D96FB74648}"/>
            </a:ext>
          </a:extLst>
        </xdr:cNvPr>
        <xdr:cNvCxnSpPr/>
      </xdr:nvCxnSpPr>
      <xdr:spPr>
        <a:xfrm flipV="1">
          <a:off x="5455920" y="6393180"/>
          <a:ext cx="1386840" cy="15240"/>
        </a:xfrm>
        <a:prstGeom prst="line">
          <a:avLst/>
        </a:prstGeom>
        <a:ln w="19050" cap="flat" cmpd="sng" algn="ctr">
          <a:solidFill>
            <a:srgbClr val="FF0000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121920</xdr:colOff>
      <xdr:row>20</xdr:row>
      <xdr:rowOff>182880</xdr:rowOff>
    </xdr:from>
    <xdr:to>
      <xdr:col>16</xdr:col>
      <xdr:colOff>137160</xdr:colOff>
      <xdr:row>22</xdr:row>
      <xdr:rowOff>160020</xdr:rowOff>
    </xdr:to>
    <xdr:cxnSp macro="">
      <xdr:nvCxnSpPr>
        <xdr:cNvPr id="133" name="Přímá spojnice 132">
          <a:extLst>
            <a:ext uri="{FF2B5EF4-FFF2-40B4-BE49-F238E27FC236}">
              <a16:creationId xmlns:a16="http://schemas.microsoft.com/office/drawing/2014/main" id="{AFAAC076-1DB0-4E15-B328-9E9B9824EF49}"/>
            </a:ext>
          </a:extLst>
        </xdr:cNvPr>
        <xdr:cNvCxnSpPr/>
      </xdr:nvCxnSpPr>
      <xdr:spPr>
        <a:xfrm flipH="1" flipV="1">
          <a:off x="5486400" y="6431280"/>
          <a:ext cx="15240" cy="601980"/>
        </a:xfrm>
        <a:prstGeom prst="line">
          <a:avLst/>
        </a:prstGeom>
        <a:ln w="19050" cap="flat" cmpd="sng" algn="ctr">
          <a:solidFill>
            <a:srgbClr val="FF0000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36</xdr:col>
      <xdr:colOff>45720</xdr:colOff>
      <xdr:row>15</xdr:row>
      <xdr:rowOff>198120</xdr:rowOff>
    </xdr:from>
    <xdr:to>
      <xdr:col>36</xdr:col>
      <xdr:colOff>160020</xdr:colOff>
      <xdr:row>16</xdr:row>
      <xdr:rowOff>0</xdr:rowOff>
    </xdr:to>
    <xdr:sp macro="" textlink="">
      <xdr:nvSpPr>
        <xdr:cNvPr id="135" name="Ovál 134">
          <a:extLst>
            <a:ext uri="{FF2B5EF4-FFF2-40B4-BE49-F238E27FC236}">
              <a16:creationId xmlns:a16="http://schemas.microsoft.com/office/drawing/2014/main" id="{A8767B67-112B-4114-A892-3A5AA3B372B5}"/>
            </a:ext>
          </a:extLst>
        </xdr:cNvPr>
        <xdr:cNvSpPr/>
      </xdr:nvSpPr>
      <xdr:spPr>
        <a:xfrm>
          <a:off x="13449300" y="4884420"/>
          <a:ext cx="114300" cy="11430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  <xdr:twoCellAnchor>
    <xdr:from>
      <xdr:col>36</xdr:col>
      <xdr:colOff>143281</xdr:colOff>
      <xdr:row>15</xdr:row>
      <xdr:rowOff>295681</xdr:rowOff>
    </xdr:from>
    <xdr:to>
      <xdr:col>36</xdr:col>
      <xdr:colOff>160020</xdr:colOff>
      <xdr:row>22</xdr:row>
      <xdr:rowOff>129540</xdr:rowOff>
    </xdr:to>
    <xdr:cxnSp macro="">
      <xdr:nvCxnSpPr>
        <xdr:cNvPr id="136" name="Přímá spojnice 135">
          <a:extLst>
            <a:ext uri="{FF2B5EF4-FFF2-40B4-BE49-F238E27FC236}">
              <a16:creationId xmlns:a16="http://schemas.microsoft.com/office/drawing/2014/main" id="{7AF3EEA5-82EC-43D5-8D24-36525B964C58}"/>
            </a:ext>
          </a:extLst>
        </xdr:cNvPr>
        <xdr:cNvCxnSpPr>
          <a:stCxn id="135" idx="5"/>
        </xdr:cNvCxnSpPr>
      </xdr:nvCxnSpPr>
      <xdr:spPr>
        <a:xfrm>
          <a:off x="13546861" y="4981981"/>
          <a:ext cx="16739" cy="2020799"/>
        </a:xfrm>
        <a:prstGeom prst="line">
          <a:avLst/>
        </a:prstGeom>
        <a:ln w="19050" cap="flat" cmpd="sng" algn="ctr">
          <a:solidFill>
            <a:srgbClr val="0070C0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36</xdr:col>
      <xdr:colOff>152400</xdr:colOff>
      <xdr:row>22</xdr:row>
      <xdr:rowOff>129540</xdr:rowOff>
    </xdr:from>
    <xdr:to>
      <xdr:col>39</xdr:col>
      <xdr:colOff>190500</xdr:colOff>
      <xdr:row>22</xdr:row>
      <xdr:rowOff>137160</xdr:rowOff>
    </xdr:to>
    <xdr:cxnSp macro="">
      <xdr:nvCxnSpPr>
        <xdr:cNvPr id="140" name="Přímá spojnice 139">
          <a:extLst>
            <a:ext uri="{FF2B5EF4-FFF2-40B4-BE49-F238E27FC236}">
              <a16:creationId xmlns:a16="http://schemas.microsoft.com/office/drawing/2014/main" id="{05ABB8A8-1F81-41A2-A6E7-880EBD99DFE4}"/>
            </a:ext>
          </a:extLst>
        </xdr:cNvPr>
        <xdr:cNvCxnSpPr/>
      </xdr:nvCxnSpPr>
      <xdr:spPr>
        <a:xfrm flipH="1" flipV="1">
          <a:off x="13555980" y="7002780"/>
          <a:ext cx="1043940" cy="7620"/>
        </a:xfrm>
        <a:prstGeom prst="line">
          <a:avLst/>
        </a:prstGeom>
        <a:ln w="19050" cap="flat" cmpd="sng" algn="ctr">
          <a:solidFill>
            <a:srgbClr val="0070C0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39</xdr:col>
      <xdr:colOff>160020</xdr:colOff>
      <xdr:row>19</xdr:row>
      <xdr:rowOff>83820</xdr:rowOff>
    </xdr:from>
    <xdr:to>
      <xdr:col>44</xdr:col>
      <xdr:colOff>160020</xdr:colOff>
      <xdr:row>22</xdr:row>
      <xdr:rowOff>91440</xdr:rowOff>
    </xdr:to>
    <xdr:cxnSp macro="">
      <xdr:nvCxnSpPr>
        <xdr:cNvPr id="141" name="Přímá spojnice 140">
          <a:extLst>
            <a:ext uri="{FF2B5EF4-FFF2-40B4-BE49-F238E27FC236}">
              <a16:creationId xmlns:a16="http://schemas.microsoft.com/office/drawing/2014/main" id="{8600D69E-FC46-420E-A934-F8C9875612E0}"/>
            </a:ext>
          </a:extLst>
        </xdr:cNvPr>
        <xdr:cNvCxnSpPr/>
      </xdr:nvCxnSpPr>
      <xdr:spPr>
        <a:xfrm flipH="1">
          <a:off x="14569440" y="6019800"/>
          <a:ext cx="1676400" cy="944880"/>
        </a:xfrm>
        <a:prstGeom prst="line">
          <a:avLst/>
        </a:prstGeom>
        <a:ln w="19050" cap="flat" cmpd="sng" algn="ctr">
          <a:solidFill>
            <a:srgbClr val="0070C0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36</xdr:col>
      <xdr:colOff>137160</xdr:colOff>
      <xdr:row>16</xdr:row>
      <xdr:rowOff>175260</xdr:rowOff>
    </xdr:from>
    <xdr:to>
      <xdr:col>38</xdr:col>
      <xdr:colOff>91440</xdr:colOff>
      <xdr:row>16</xdr:row>
      <xdr:rowOff>182880</xdr:rowOff>
    </xdr:to>
    <xdr:cxnSp macro="">
      <xdr:nvCxnSpPr>
        <xdr:cNvPr id="145" name="Přímá spojnice 144">
          <a:extLst>
            <a:ext uri="{FF2B5EF4-FFF2-40B4-BE49-F238E27FC236}">
              <a16:creationId xmlns:a16="http://schemas.microsoft.com/office/drawing/2014/main" id="{B78CA325-50FD-442C-9CF5-0B531EF3C2BA}"/>
            </a:ext>
          </a:extLst>
        </xdr:cNvPr>
        <xdr:cNvCxnSpPr/>
      </xdr:nvCxnSpPr>
      <xdr:spPr>
        <a:xfrm flipV="1">
          <a:off x="13540740" y="5173980"/>
          <a:ext cx="624840" cy="7620"/>
        </a:xfrm>
        <a:prstGeom prst="line">
          <a:avLst/>
        </a:prstGeom>
        <a:ln w="19050" cap="flat" cmpd="sng" algn="ctr">
          <a:solidFill>
            <a:srgbClr val="0070C0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38</xdr:col>
      <xdr:colOff>89941</xdr:colOff>
      <xdr:row>16</xdr:row>
      <xdr:rowOff>234721</xdr:rowOff>
    </xdr:from>
    <xdr:to>
      <xdr:col>39</xdr:col>
      <xdr:colOff>144780</xdr:colOff>
      <xdr:row>22</xdr:row>
      <xdr:rowOff>76200</xdr:rowOff>
    </xdr:to>
    <xdr:cxnSp macro="">
      <xdr:nvCxnSpPr>
        <xdr:cNvPr id="147" name="Přímá spojnice 146">
          <a:extLst>
            <a:ext uri="{FF2B5EF4-FFF2-40B4-BE49-F238E27FC236}">
              <a16:creationId xmlns:a16="http://schemas.microsoft.com/office/drawing/2014/main" id="{345AB22D-88CE-4C6F-BEEB-B927C4D76857}"/>
            </a:ext>
          </a:extLst>
        </xdr:cNvPr>
        <xdr:cNvCxnSpPr/>
      </xdr:nvCxnSpPr>
      <xdr:spPr>
        <a:xfrm>
          <a:off x="14164081" y="5233441"/>
          <a:ext cx="390119" cy="1715999"/>
        </a:xfrm>
        <a:prstGeom prst="line">
          <a:avLst/>
        </a:prstGeom>
        <a:ln w="19050" cap="flat" cmpd="sng" algn="ctr">
          <a:solidFill>
            <a:srgbClr val="FF0000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37</xdr:col>
      <xdr:colOff>45720</xdr:colOff>
      <xdr:row>22</xdr:row>
      <xdr:rowOff>38100</xdr:rowOff>
    </xdr:from>
    <xdr:to>
      <xdr:col>39</xdr:col>
      <xdr:colOff>121920</xdr:colOff>
      <xdr:row>22</xdr:row>
      <xdr:rowOff>45720</xdr:rowOff>
    </xdr:to>
    <xdr:cxnSp macro="">
      <xdr:nvCxnSpPr>
        <xdr:cNvPr id="149" name="Přímá spojnice 148">
          <a:extLst>
            <a:ext uri="{FF2B5EF4-FFF2-40B4-BE49-F238E27FC236}">
              <a16:creationId xmlns:a16="http://schemas.microsoft.com/office/drawing/2014/main" id="{57FCABF7-D468-467A-BAD1-03AB08279B42}"/>
            </a:ext>
          </a:extLst>
        </xdr:cNvPr>
        <xdr:cNvCxnSpPr/>
      </xdr:nvCxnSpPr>
      <xdr:spPr>
        <a:xfrm>
          <a:off x="13784580" y="6911340"/>
          <a:ext cx="746760" cy="7620"/>
        </a:xfrm>
        <a:prstGeom prst="line">
          <a:avLst/>
        </a:prstGeom>
        <a:ln w="19050" cap="flat" cmpd="sng" algn="ctr">
          <a:solidFill>
            <a:srgbClr val="FF0000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39</xdr:col>
      <xdr:colOff>152400</xdr:colOff>
      <xdr:row>18</xdr:row>
      <xdr:rowOff>304800</xdr:rowOff>
    </xdr:from>
    <xdr:to>
      <xdr:col>44</xdr:col>
      <xdr:colOff>167640</xdr:colOff>
      <xdr:row>22</xdr:row>
      <xdr:rowOff>22860</xdr:rowOff>
    </xdr:to>
    <xdr:cxnSp macro="">
      <xdr:nvCxnSpPr>
        <xdr:cNvPr id="151" name="Přímá spojnice 150">
          <a:extLst>
            <a:ext uri="{FF2B5EF4-FFF2-40B4-BE49-F238E27FC236}">
              <a16:creationId xmlns:a16="http://schemas.microsoft.com/office/drawing/2014/main" id="{19EA68E5-443F-4A29-9ED7-A60D4974E429}"/>
            </a:ext>
          </a:extLst>
        </xdr:cNvPr>
        <xdr:cNvCxnSpPr/>
      </xdr:nvCxnSpPr>
      <xdr:spPr>
        <a:xfrm flipV="1">
          <a:off x="14561820" y="5928360"/>
          <a:ext cx="1691640" cy="967740"/>
        </a:xfrm>
        <a:prstGeom prst="line">
          <a:avLst/>
        </a:prstGeom>
        <a:ln w="19050" cap="flat" cmpd="sng" algn="ctr">
          <a:solidFill>
            <a:srgbClr val="FF0000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54</xdr:col>
      <xdr:colOff>190500</xdr:colOff>
      <xdr:row>15</xdr:row>
      <xdr:rowOff>167640</xdr:rowOff>
    </xdr:from>
    <xdr:to>
      <xdr:col>54</xdr:col>
      <xdr:colOff>304800</xdr:colOff>
      <xdr:row>15</xdr:row>
      <xdr:rowOff>281940</xdr:rowOff>
    </xdr:to>
    <xdr:sp macro="" textlink="">
      <xdr:nvSpPr>
        <xdr:cNvPr id="156" name="Ovál 155">
          <a:extLst>
            <a:ext uri="{FF2B5EF4-FFF2-40B4-BE49-F238E27FC236}">
              <a16:creationId xmlns:a16="http://schemas.microsoft.com/office/drawing/2014/main" id="{A0F3894B-51F9-495C-9A5D-2303610E47F6}"/>
            </a:ext>
          </a:extLst>
        </xdr:cNvPr>
        <xdr:cNvSpPr/>
      </xdr:nvSpPr>
      <xdr:spPr>
        <a:xfrm>
          <a:off x="20848320" y="4853940"/>
          <a:ext cx="114300" cy="11430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  <xdr:twoCellAnchor>
    <xdr:from>
      <xdr:col>54</xdr:col>
      <xdr:colOff>266700</xdr:colOff>
      <xdr:row>15</xdr:row>
      <xdr:rowOff>205740</xdr:rowOff>
    </xdr:from>
    <xdr:to>
      <xdr:col>66</xdr:col>
      <xdr:colOff>243840</xdr:colOff>
      <xdr:row>15</xdr:row>
      <xdr:rowOff>213360</xdr:rowOff>
    </xdr:to>
    <xdr:cxnSp macro="">
      <xdr:nvCxnSpPr>
        <xdr:cNvPr id="157" name="Přímá spojnice 156">
          <a:extLst>
            <a:ext uri="{FF2B5EF4-FFF2-40B4-BE49-F238E27FC236}">
              <a16:creationId xmlns:a16="http://schemas.microsoft.com/office/drawing/2014/main" id="{F9DD238E-A97C-429E-82CC-3AEBC61402B6}"/>
            </a:ext>
          </a:extLst>
        </xdr:cNvPr>
        <xdr:cNvCxnSpPr/>
      </xdr:nvCxnSpPr>
      <xdr:spPr>
        <a:xfrm flipV="1">
          <a:off x="20924520" y="4892040"/>
          <a:ext cx="4000500" cy="7620"/>
        </a:xfrm>
        <a:prstGeom prst="line">
          <a:avLst/>
        </a:prstGeom>
        <a:ln w="19050" cap="flat" cmpd="sng" algn="ctr">
          <a:solidFill>
            <a:srgbClr val="0070C0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54</xdr:col>
      <xdr:colOff>236220</xdr:colOff>
      <xdr:row>14</xdr:row>
      <xdr:rowOff>83820</xdr:rowOff>
    </xdr:from>
    <xdr:to>
      <xdr:col>54</xdr:col>
      <xdr:colOff>236220</xdr:colOff>
      <xdr:row>15</xdr:row>
      <xdr:rowOff>274320</xdr:rowOff>
    </xdr:to>
    <xdr:cxnSp macro="">
      <xdr:nvCxnSpPr>
        <xdr:cNvPr id="159" name="Přímá spojnice 158">
          <a:extLst>
            <a:ext uri="{FF2B5EF4-FFF2-40B4-BE49-F238E27FC236}">
              <a16:creationId xmlns:a16="http://schemas.microsoft.com/office/drawing/2014/main" id="{3FDCB6DB-76BC-4831-85B5-6EEC0DE2C918}"/>
            </a:ext>
          </a:extLst>
        </xdr:cNvPr>
        <xdr:cNvCxnSpPr/>
      </xdr:nvCxnSpPr>
      <xdr:spPr>
        <a:xfrm>
          <a:off x="20894040" y="4457700"/>
          <a:ext cx="0" cy="502920"/>
        </a:xfrm>
        <a:prstGeom prst="line">
          <a:avLst/>
        </a:prstGeom>
        <a:ln w="19050" cap="flat" cmpd="sng" algn="ctr">
          <a:solidFill>
            <a:srgbClr val="0070C0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52</xdr:col>
      <xdr:colOff>152400</xdr:colOff>
      <xdr:row>14</xdr:row>
      <xdr:rowOff>121920</xdr:rowOff>
    </xdr:from>
    <xdr:to>
      <xdr:col>54</xdr:col>
      <xdr:colOff>207239</xdr:colOff>
      <xdr:row>15</xdr:row>
      <xdr:rowOff>184379</xdr:rowOff>
    </xdr:to>
    <xdr:cxnSp macro="">
      <xdr:nvCxnSpPr>
        <xdr:cNvPr id="162" name="Přímá spojnice 161">
          <a:extLst>
            <a:ext uri="{FF2B5EF4-FFF2-40B4-BE49-F238E27FC236}">
              <a16:creationId xmlns:a16="http://schemas.microsoft.com/office/drawing/2014/main" id="{92170A4F-DD6F-4577-8F13-AA90FAB076ED}"/>
            </a:ext>
          </a:extLst>
        </xdr:cNvPr>
        <xdr:cNvCxnSpPr>
          <a:endCxn id="156" idx="1"/>
        </xdr:cNvCxnSpPr>
      </xdr:nvCxnSpPr>
      <xdr:spPr>
        <a:xfrm>
          <a:off x="20139660" y="4495800"/>
          <a:ext cx="725399" cy="374879"/>
        </a:xfrm>
        <a:prstGeom prst="line">
          <a:avLst/>
        </a:prstGeom>
        <a:ln w="19050" cap="flat" cmpd="sng" algn="ctr">
          <a:solidFill>
            <a:srgbClr val="0070C0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52</xdr:col>
      <xdr:colOff>144780</xdr:colOff>
      <xdr:row>11</xdr:row>
      <xdr:rowOff>106680</xdr:rowOff>
    </xdr:from>
    <xdr:to>
      <xdr:col>52</xdr:col>
      <xdr:colOff>152400</xdr:colOff>
      <xdr:row>14</xdr:row>
      <xdr:rowOff>99060</xdr:rowOff>
    </xdr:to>
    <xdr:cxnSp macro="">
      <xdr:nvCxnSpPr>
        <xdr:cNvPr id="166" name="Přímá spojnice 165">
          <a:extLst>
            <a:ext uri="{FF2B5EF4-FFF2-40B4-BE49-F238E27FC236}">
              <a16:creationId xmlns:a16="http://schemas.microsoft.com/office/drawing/2014/main" id="{6266371F-8F19-4F08-A982-BBCD1011081B}"/>
            </a:ext>
          </a:extLst>
        </xdr:cNvPr>
        <xdr:cNvCxnSpPr/>
      </xdr:nvCxnSpPr>
      <xdr:spPr>
        <a:xfrm flipH="1">
          <a:off x="20132040" y="3543300"/>
          <a:ext cx="7620" cy="929640"/>
        </a:xfrm>
        <a:prstGeom prst="line">
          <a:avLst/>
        </a:prstGeom>
        <a:ln w="19050" cap="flat" cmpd="sng" algn="ctr">
          <a:solidFill>
            <a:srgbClr val="0070C0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49</xdr:col>
      <xdr:colOff>76200</xdr:colOff>
      <xdr:row>14</xdr:row>
      <xdr:rowOff>91440</xdr:rowOff>
    </xdr:from>
    <xdr:to>
      <xdr:col>52</xdr:col>
      <xdr:colOff>129540</xdr:colOff>
      <xdr:row>14</xdr:row>
      <xdr:rowOff>99060</xdr:rowOff>
    </xdr:to>
    <xdr:cxnSp macro="">
      <xdr:nvCxnSpPr>
        <xdr:cNvPr id="169" name="Přímá spojnice 168">
          <a:extLst>
            <a:ext uri="{FF2B5EF4-FFF2-40B4-BE49-F238E27FC236}">
              <a16:creationId xmlns:a16="http://schemas.microsoft.com/office/drawing/2014/main" id="{6A338866-DA02-4BC9-AEFD-70A282729CF6}"/>
            </a:ext>
          </a:extLst>
        </xdr:cNvPr>
        <xdr:cNvCxnSpPr/>
      </xdr:nvCxnSpPr>
      <xdr:spPr>
        <a:xfrm flipH="1" flipV="1">
          <a:off x="19057620" y="4465320"/>
          <a:ext cx="1059180" cy="7620"/>
        </a:xfrm>
        <a:prstGeom prst="line">
          <a:avLst/>
        </a:prstGeom>
        <a:ln w="19050" cap="flat" cmpd="sng" algn="ctr">
          <a:solidFill>
            <a:srgbClr val="0070C0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66</xdr:col>
      <xdr:colOff>220980</xdr:colOff>
      <xdr:row>10</xdr:row>
      <xdr:rowOff>266700</xdr:rowOff>
    </xdr:from>
    <xdr:to>
      <xdr:col>66</xdr:col>
      <xdr:colOff>228600</xdr:colOff>
      <xdr:row>15</xdr:row>
      <xdr:rowOff>251460</xdr:rowOff>
    </xdr:to>
    <xdr:cxnSp macro="">
      <xdr:nvCxnSpPr>
        <xdr:cNvPr id="174" name="Přímá spojnice 173">
          <a:extLst>
            <a:ext uri="{FF2B5EF4-FFF2-40B4-BE49-F238E27FC236}">
              <a16:creationId xmlns:a16="http://schemas.microsoft.com/office/drawing/2014/main" id="{60205FCF-DB2D-4842-B721-4999FF7C843A}"/>
            </a:ext>
          </a:extLst>
        </xdr:cNvPr>
        <xdr:cNvCxnSpPr/>
      </xdr:nvCxnSpPr>
      <xdr:spPr>
        <a:xfrm>
          <a:off x="24902160" y="3390900"/>
          <a:ext cx="7620" cy="1546860"/>
        </a:xfrm>
        <a:prstGeom prst="line">
          <a:avLst/>
        </a:prstGeom>
        <a:ln w="19050" cap="flat" cmpd="sng" algn="ctr">
          <a:solidFill>
            <a:srgbClr val="0070C0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54</xdr:col>
      <xdr:colOff>266700</xdr:colOff>
      <xdr:row>15</xdr:row>
      <xdr:rowOff>137160</xdr:rowOff>
    </xdr:from>
    <xdr:to>
      <xdr:col>66</xdr:col>
      <xdr:colOff>213360</xdr:colOff>
      <xdr:row>15</xdr:row>
      <xdr:rowOff>152400</xdr:rowOff>
    </xdr:to>
    <xdr:cxnSp macro="">
      <xdr:nvCxnSpPr>
        <xdr:cNvPr id="176" name="Přímá spojnice 175">
          <a:extLst>
            <a:ext uri="{FF2B5EF4-FFF2-40B4-BE49-F238E27FC236}">
              <a16:creationId xmlns:a16="http://schemas.microsoft.com/office/drawing/2014/main" id="{BCD87EF8-10F4-46EF-BBFB-0D4E025CCCFC}"/>
            </a:ext>
          </a:extLst>
        </xdr:cNvPr>
        <xdr:cNvCxnSpPr/>
      </xdr:nvCxnSpPr>
      <xdr:spPr>
        <a:xfrm>
          <a:off x="20924520" y="4823460"/>
          <a:ext cx="3970020" cy="15240"/>
        </a:xfrm>
        <a:prstGeom prst="line">
          <a:avLst/>
        </a:prstGeom>
        <a:ln w="19050" cap="flat" cmpd="sng" algn="ctr">
          <a:solidFill>
            <a:srgbClr val="FF0000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66</xdr:col>
      <xdr:colOff>167640</xdr:colOff>
      <xdr:row>12</xdr:row>
      <xdr:rowOff>259080</xdr:rowOff>
    </xdr:from>
    <xdr:to>
      <xdr:col>66</xdr:col>
      <xdr:colOff>167640</xdr:colOff>
      <xdr:row>15</xdr:row>
      <xdr:rowOff>152400</xdr:rowOff>
    </xdr:to>
    <xdr:cxnSp macro="">
      <xdr:nvCxnSpPr>
        <xdr:cNvPr id="178" name="Přímá spojnice 177">
          <a:extLst>
            <a:ext uri="{FF2B5EF4-FFF2-40B4-BE49-F238E27FC236}">
              <a16:creationId xmlns:a16="http://schemas.microsoft.com/office/drawing/2014/main" id="{6D040302-C9F4-4240-9328-DEEBEABE442F}"/>
            </a:ext>
          </a:extLst>
        </xdr:cNvPr>
        <xdr:cNvCxnSpPr/>
      </xdr:nvCxnSpPr>
      <xdr:spPr>
        <a:xfrm>
          <a:off x="24848820" y="4008120"/>
          <a:ext cx="0" cy="830580"/>
        </a:xfrm>
        <a:prstGeom prst="line">
          <a:avLst/>
        </a:prstGeom>
        <a:ln w="19050" cap="flat" cmpd="sng" algn="ctr">
          <a:solidFill>
            <a:srgbClr val="FF0000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52</xdr:col>
      <xdr:colOff>213360</xdr:colOff>
      <xdr:row>14</xdr:row>
      <xdr:rowOff>106680</xdr:rowOff>
    </xdr:from>
    <xdr:to>
      <xdr:col>54</xdr:col>
      <xdr:colOff>205740</xdr:colOff>
      <xdr:row>15</xdr:row>
      <xdr:rowOff>152400</xdr:rowOff>
    </xdr:to>
    <xdr:cxnSp macro="">
      <xdr:nvCxnSpPr>
        <xdr:cNvPr id="181" name="Přímá spojnice 180">
          <a:extLst>
            <a:ext uri="{FF2B5EF4-FFF2-40B4-BE49-F238E27FC236}">
              <a16:creationId xmlns:a16="http://schemas.microsoft.com/office/drawing/2014/main" id="{DF2D1BCF-85B6-4C03-993F-2DDEB1C72104}"/>
            </a:ext>
          </a:extLst>
        </xdr:cNvPr>
        <xdr:cNvCxnSpPr/>
      </xdr:nvCxnSpPr>
      <xdr:spPr>
        <a:xfrm>
          <a:off x="20200620" y="4480560"/>
          <a:ext cx="662940" cy="358140"/>
        </a:xfrm>
        <a:prstGeom prst="line">
          <a:avLst/>
        </a:prstGeom>
        <a:ln w="19050" cap="flat" cmpd="sng" algn="ctr">
          <a:solidFill>
            <a:srgbClr val="FF0000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52</xdr:col>
      <xdr:colOff>228600</xdr:colOff>
      <xdr:row>11</xdr:row>
      <xdr:rowOff>160020</xdr:rowOff>
    </xdr:from>
    <xdr:to>
      <xdr:col>52</xdr:col>
      <xdr:colOff>228600</xdr:colOff>
      <xdr:row>14</xdr:row>
      <xdr:rowOff>53340</xdr:rowOff>
    </xdr:to>
    <xdr:cxnSp macro="">
      <xdr:nvCxnSpPr>
        <xdr:cNvPr id="183" name="Přímá spojnice 182">
          <a:extLst>
            <a:ext uri="{FF2B5EF4-FFF2-40B4-BE49-F238E27FC236}">
              <a16:creationId xmlns:a16="http://schemas.microsoft.com/office/drawing/2014/main" id="{D0B73939-44EF-4155-87DE-39168E83EBA1}"/>
            </a:ext>
          </a:extLst>
        </xdr:cNvPr>
        <xdr:cNvCxnSpPr/>
      </xdr:nvCxnSpPr>
      <xdr:spPr>
        <a:xfrm>
          <a:off x="20215860" y="3596640"/>
          <a:ext cx="0" cy="830580"/>
        </a:xfrm>
        <a:prstGeom prst="line">
          <a:avLst/>
        </a:prstGeom>
        <a:ln w="19050" cap="flat" cmpd="sng" algn="ctr">
          <a:solidFill>
            <a:srgbClr val="FF0000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49</xdr:col>
      <xdr:colOff>91440</xdr:colOff>
      <xdr:row>14</xdr:row>
      <xdr:rowOff>15240</xdr:rowOff>
    </xdr:from>
    <xdr:to>
      <xdr:col>52</xdr:col>
      <xdr:colOff>190500</xdr:colOff>
      <xdr:row>14</xdr:row>
      <xdr:rowOff>30480</xdr:rowOff>
    </xdr:to>
    <xdr:cxnSp macro="">
      <xdr:nvCxnSpPr>
        <xdr:cNvPr id="184" name="Přímá spojnice 183">
          <a:extLst>
            <a:ext uri="{FF2B5EF4-FFF2-40B4-BE49-F238E27FC236}">
              <a16:creationId xmlns:a16="http://schemas.microsoft.com/office/drawing/2014/main" id="{27B4D4DB-9434-47AD-BD55-99FD923398B9}"/>
            </a:ext>
          </a:extLst>
        </xdr:cNvPr>
        <xdr:cNvCxnSpPr/>
      </xdr:nvCxnSpPr>
      <xdr:spPr>
        <a:xfrm flipV="1">
          <a:off x="19072860" y="4389120"/>
          <a:ext cx="1104900" cy="15240"/>
        </a:xfrm>
        <a:prstGeom prst="line">
          <a:avLst/>
        </a:prstGeom>
        <a:ln w="19050" cap="flat" cmpd="sng" algn="ctr">
          <a:solidFill>
            <a:srgbClr val="FF0000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9</xdr:col>
      <xdr:colOff>190500</xdr:colOff>
      <xdr:row>15</xdr:row>
      <xdr:rowOff>236220</xdr:rowOff>
    </xdr:from>
    <xdr:to>
      <xdr:col>11</xdr:col>
      <xdr:colOff>0</xdr:colOff>
      <xdr:row>16</xdr:row>
      <xdr:rowOff>167640</xdr:rowOff>
    </xdr:to>
    <xdr:cxnSp macro="">
      <xdr:nvCxnSpPr>
        <xdr:cNvPr id="187" name="Přímá spojnice 186">
          <a:extLst>
            <a:ext uri="{FF2B5EF4-FFF2-40B4-BE49-F238E27FC236}">
              <a16:creationId xmlns:a16="http://schemas.microsoft.com/office/drawing/2014/main" id="{AC1E636E-04EE-48F9-91FE-CBC04BEC4D6C}"/>
            </a:ext>
          </a:extLst>
        </xdr:cNvPr>
        <xdr:cNvCxnSpPr/>
      </xdr:nvCxnSpPr>
      <xdr:spPr>
        <a:xfrm flipH="1">
          <a:off x="3208020" y="4922520"/>
          <a:ext cx="480060" cy="243840"/>
        </a:xfrm>
        <a:prstGeom prst="line">
          <a:avLst/>
        </a:prstGeom>
        <a:ln w="19050" cap="flat" cmpd="sng" algn="ctr">
          <a:solidFill>
            <a:srgbClr val="0070C0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312420</xdr:colOff>
      <xdr:row>50</xdr:row>
      <xdr:rowOff>228600</xdr:rowOff>
    </xdr:from>
    <xdr:to>
      <xdr:col>22</xdr:col>
      <xdr:colOff>243840</xdr:colOff>
      <xdr:row>50</xdr:row>
      <xdr:rowOff>243840</xdr:rowOff>
    </xdr:to>
    <xdr:cxnSp macro="">
      <xdr:nvCxnSpPr>
        <xdr:cNvPr id="189" name="Přímá spojnice 188">
          <a:extLst>
            <a:ext uri="{FF2B5EF4-FFF2-40B4-BE49-F238E27FC236}">
              <a16:creationId xmlns:a16="http://schemas.microsoft.com/office/drawing/2014/main" id="{A220ABD0-20B0-47E3-A8DD-CECCC32E6F0C}"/>
            </a:ext>
          </a:extLst>
        </xdr:cNvPr>
        <xdr:cNvCxnSpPr/>
      </xdr:nvCxnSpPr>
      <xdr:spPr>
        <a:xfrm flipH="1" flipV="1">
          <a:off x="4671060" y="15849600"/>
          <a:ext cx="2948940" cy="15240"/>
        </a:xfrm>
        <a:prstGeom prst="line">
          <a:avLst/>
        </a:prstGeom>
        <a:ln w="19050" cap="flat" cmpd="sng" algn="ctr">
          <a:solidFill>
            <a:srgbClr val="0070C0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Ceny%20itong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y itong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931E57-CDDB-43C9-AF9F-3C7A09330A4C}">
  <sheetPr>
    <outlinePr summaryBelow="0" summaryRight="0"/>
  </sheetPr>
  <dimension ref="A1:CA1004"/>
  <sheetViews>
    <sheetView showGridLines="0" topLeftCell="N10" workbookViewId="0">
      <selection activeCell="O21" activeCellId="3" sqref="M18 B19 O20 O21"/>
    </sheetView>
  </sheetViews>
  <sheetFormatPr defaultColWidth="14.44140625" defaultRowHeight="15.75" customHeight="1" x14ac:dyDescent="0.25"/>
  <cols>
    <col min="1" max="25" width="4.88671875" customWidth="1"/>
    <col min="26" max="26" width="24.33203125" customWidth="1"/>
    <col min="27" max="47" width="4.88671875" customWidth="1"/>
    <col min="48" max="48" width="22.6640625" customWidth="1"/>
    <col min="49" max="83" width="4.88671875" customWidth="1"/>
  </cols>
  <sheetData>
    <row r="1" spans="1:79" ht="24.75" customHeight="1" x14ac:dyDescent="0.25">
      <c r="A1" s="1"/>
      <c r="C1" s="1"/>
      <c r="D1" s="1"/>
      <c r="E1" s="1" t="s">
        <v>1</v>
      </c>
      <c r="F1" s="156"/>
      <c r="G1" s="1">
        <v>280</v>
      </c>
      <c r="K1" s="5"/>
      <c r="S1" s="5"/>
      <c r="AB1" s="1" t="s">
        <v>2</v>
      </c>
      <c r="AE1" s="1">
        <v>280</v>
      </c>
      <c r="AG1" s="5"/>
      <c r="AQ1" s="5"/>
      <c r="AX1" s="1" t="s">
        <v>3</v>
      </c>
      <c r="BL1" s="98"/>
      <c r="BM1" s="98"/>
    </row>
    <row r="2" spans="1:79" ht="24.75" customHeight="1" x14ac:dyDescent="0.25">
      <c r="F2" s="8"/>
      <c r="G2" s="176"/>
      <c r="H2" s="10"/>
      <c r="I2" s="10"/>
      <c r="J2" s="11">
        <v>500</v>
      </c>
      <c r="K2" s="188" t="s">
        <v>7</v>
      </c>
      <c r="L2" s="10"/>
      <c r="M2" s="10"/>
      <c r="N2" s="10"/>
      <c r="O2" s="22"/>
      <c r="P2" s="21"/>
      <c r="Q2" s="86"/>
      <c r="R2" s="86"/>
      <c r="S2" s="115">
        <v>393</v>
      </c>
      <c r="T2" s="18" t="s">
        <v>7</v>
      </c>
      <c r="U2" s="86"/>
      <c r="V2" s="19"/>
      <c r="W2" s="22"/>
      <c r="Y2" s="20"/>
      <c r="Z2" s="129"/>
      <c r="AB2" s="21"/>
      <c r="AC2" s="86"/>
      <c r="AD2" s="86"/>
      <c r="AE2" s="86"/>
      <c r="AF2" s="18" t="s">
        <v>7</v>
      </c>
      <c r="AG2" s="115">
        <v>500</v>
      </c>
      <c r="AH2" s="10"/>
      <c r="AI2" s="10"/>
      <c r="AJ2" s="10"/>
      <c r="AK2" s="22"/>
      <c r="AL2" s="23"/>
      <c r="AM2" s="10"/>
      <c r="AN2" s="10"/>
      <c r="AO2" s="11">
        <v>380</v>
      </c>
      <c r="AP2" s="24" t="s">
        <v>7</v>
      </c>
      <c r="AQ2" s="11"/>
      <c r="AR2" s="25"/>
      <c r="AS2" s="22"/>
      <c r="AU2" s="20"/>
      <c r="AV2" s="129"/>
      <c r="AX2" s="21"/>
      <c r="AY2" s="86"/>
      <c r="AZ2" s="86"/>
      <c r="BA2" s="86"/>
      <c r="BB2" s="18" t="s">
        <v>7</v>
      </c>
      <c r="BC2" s="26"/>
      <c r="BD2" s="86"/>
      <c r="BE2" s="86"/>
      <c r="BF2" s="86"/>
      <c r="BG2" s="86"/>
      <c r="BH2" s="86"/>
      <c r="BI2" s="86"/>
      <c r="BJ2" s="18" t="s">
        <v>7</v>
      </c>
      <c r="BK2" s="86"/>
      <c r="BL2" s="58"/>
      <c r="BN2" s="86"/>
      <c r="BO2" s="26"/>
    </row>
    <row r="3" spans="1:79" ht="24.75" customHeight="1" x14ac:dyDescent="0.25">
      <c r="F3" s="28"/>
      <c r="G3" s="29"/>
      <c r="H3" s="29" t="s">
        <v>30</v>
      </c>
      <c r="I3" s="29"/>
      <c r="J3" s="29"/>
      <c r="K3" s="30"/>
      <c r="L3" s="30"/>
      <c r="M3" s="30"/>
      <c r="N3" s="30"/>
      <c r="O3" s="31"/>
      <c r="P3" s="96"/>
      <c r="Q3" s="1" t="s">
        <v>36</v>
      </c>
      <c r="R3" s="1"/>
      <c r="W3" s="31"/>
      <c r="Y3" s="129"/>
      <c r="AB3" s="28"/>
      <c r="AC3" s="29"/>
      <c r="AD3" s="29"/>
      <c r="AE3" s="29"/>
      <c r="AF3" s="1"/>
      <c r="AH3" s="30"/>
      <c r="AI3" s="30"/>
      <c r="AJ3" s="30"/>
      <c r="AK3" s="31"/>
      <c r="AL3" s="33"/>
      <c r="AM3" s="30"/>
      <c r="AN3" s="30"/>
      <c r="AO3" s="30"/>
      <c r="AP3" s="30"/>
      <c r="AQ3" s="30"/>
      <c r="AR3" s="30"/>
      <c r="AS3" s="31"/>
      <c r="AU3" s="129"/>
      <c r="AV3" s="129"/>
      <c r="AX3" s="28"/>
      <c r="AY3" s="30"/>
      <c r="AZ3" s="30"/>
      <c r="BA3" s="30"/>
      <c r="BC3" s="105"/>
      <c r="BD3" s="29"/>
      <c r="BE3" s="30"/>
      <c r="BF3" s="30"/>
      <c r="BG3" s="30"/>
      <c r="BH3" s="30"/>
      <c r="BI3" s="30"/>
      <c r="BJ3" s="30"/>
      <c r="BK3" s="30"/>
      <c r="BL3" s="30"/>
      <c r="BM3" s="30"/>
      <c r="BO3" s="105"/>
    </row>
    <row r="4" spans="1:79" ht="24.75" customHeight="1" x14ac:dyDescent="0.25">
      <c r="E4" s="5"/>
      <c r="F4" s="38">
        <v>360</v>
      </c>
      <c r="G4" s="29"/>
      <c r="H4" s="30"/>
      <c r="I4" s="29"/>
      <c r="J4" s="29"/>
      <c r="K4" s="39"/>
      <c r="L4" s="30"/>
      <c r="M4" s="30"/>
      <c r="N4" s="30"/>
      <c r="O4" s="51"/>
      <c r="P4" s="109"/>
      <c r="R4" s="1"/>
      <c r="S4" s="5"/>
      <c r="W4" s="31"/>
      <c r="Y4" s="129"/>
      <c r="AB4" s="28"/>
      <c r="AC4" s="29"/>
      <c r="AD4" s="29"/>
      <c r="AE4" s="29" t="s">
        <v>45</v>
      </c>
      <c r="AF4" s="5"/>
      <c r="AH4" s="30"/>
      <c r="AI4" s="30"/>
      <c r="AJ4" s="30"/>
      <c r="AK4" s="42"/>
      <c r="AL4" s="28"/>
      <c r="AM4" s="30"/>
      <c r="AN4" s="29" t="s">
        <v>30</v>
      </c>
      <c r="AO4" s="30"/>
      <c r="AP4" s="30"/>
      <c r="AQ4" s="30"/>
      <c r="AR4" s="30"/>
      <c r="AS4" s="31"/>
      <c r="AX4" s="28"/>
      <c r="AY4" s="30"/>
      <c r="AZ4" s="29" t="s">
        <v>45</v>
      </c>
      <c r="BA4" s="30"/>
      <c r="BC4" s="105"/>
      <c r="BD4" s="110"/>
      <c r="BE4" s="30"/>
      <c r="BF4" s="30"/>
      <c r="BG4" s="30"/>
      <c r="BH4" s="30"/>
      <c r="BI4" s="29" t="s">
        <v>55</v>
      </c>
      <c r="BJ4" s="30"/>
      <c r="BK4" s="30"/>
      <c r="BL4" s="30"/>
      <c r="BM4" s="29"/>
      <c r="BO4" s="105"/>
    </row>
    <row r="5" spans="1:79" ht="24.75" customHeight="1" x14ac:dyDescent="0.25">
      <c r="F5" s="44" t="s">
        <v>7</v>
      </c>
      <c r="G5" s="30"/>
      <c r="H5" s="29"/>
      <c r="I5" s="30"/>
      <c r="J5" s="30"/>
      <c r="K5" s="29" t="s">
        <v>59</v>
      </c>
      <c r="L5" s="30"/>
      <c r="M5" s="30"/>
      <c r="N5" s="30"/>
      <c r="O5" s="42"/>
      <c r="P5" s="45"/>
      <c r="S5" s="1" t="s">
        <v>64</v>
      </c>
      <c r="W5" s="31"/>
      <c r="X5" s="5"/>
      <c r="Y5" s="129"/>
      <c r="AA5" s="5"/>
      <c r="AB5" s="38">
        <v>350</v>
      </c>
      <c r="AC5" s="30"/>
      <c r="AD5" s="30"/>
      <c r="AE5" s="30"/>
      <c r="AF5" s="1" t="s">
        <v>65</v>
      </c>
      <c r="AH5" s="30"/>
      <c r="AI5" s="30"/>
      <c r="AJ5" s="30"/>
      <c r="AK5" s="46"/>
      <c r="AL5" s="30"/>
      <c r="AM5" s="30"/>
      <c r="AN5" s="29" t="s">
        <v>66</v>
      </c>
      <c r="AO5" s="39"/>
      <c r="AP5" s="30"/>
      <c r="AQ5" s="30"/>
      <c r="AR5" s="30"/>
      <c r="AS5" s="31"/>
      <c r="AW5" t="s">
        <v>68</v>
      </c>
      <c r="AX5" s="28"/>
      <c r="AY5" s="30"/>
      <c r="AZ5" s="29" t="s">
        <v>59</v>
      </c>
      <c r="BA5" s="30"/>
      <c r="BC5" s="105"/>
      <c r="BD5" s="48">
        <v>250</v>
      </c>
      <c r="BE5" s="30"/>
      <c r="BF5" s="30"/>
      <c r="BG5" s="30"/>
      <c r="BH5" s="30"/>
      <c r="BI5" s="30"/>
      <c r="BJ5" s="30"/>
      <c r="BK5" s="30"/>
      <c r="BL5" s="30"/>
      <c r="BM5" s="30"/>
      <c r="BO5" s="105"/>
    </row>
    <row r="6" spans="1:79" ht="24.75" customHeight="1" x14ac:dyDescent="0.25">
      <c r="F6" s="28"/>
      <c r="G6" s="29"/>
      <c r="H6" s="30"/>
      <c r="I6" s="29"/>
      <c r="J6" s="30"/>
      <c r="K6" s="30"/>
      <c r="L6" s="30"/>
      <c r="M6" s="30"/>
      <c r="N6" s="30"/>
      <c r="O6" s="49"/>
      <c r="W6" s="50">
        <v>490</v>
      </c>
      <c r="Y6" s="129"/>
      <c r="AB6" s="28"/>
      <c r="AC6" s="30"/>
      <c r="AD6" s="30"/>
      <c r="AE6" s="30"/>
      <c r="AH6" s="30"/>
      <c r="AI6" s="30"/>
      <c r="AJ6" s="30"/>
      <c r="AK6" s="51"/>
      <c r="AL6" s="110"/>
      <c r="AM6" s="30"/>
      <c r="AN6" s="30"/>
      <c r="AO6" s="29"/>
      <c r="AP6" s="30"/>
      <c r="AQ6" s="30"/>
      <c r="AR6" s="30"/>
      <c r="AS6" s="31"/>
      <c r="AT6" s="5"/>
      <c r="AX6" s="28"/>
      <c r="AY6" s="30"/>
      <c r="AZ6" s="226"/>
      <c r="BA6" s="226"/>
      <c r="BB6" s="227"/>
      <c r="BC6" s="229"/>
      <c r="BD6" s="30"/>
      <c r="BE6" s="30"/>
      <c r="BF6" s="30"/>
      <c r="BG6" s="30"/>
      <c r="BH6" s="30"/>
      <c r="BI6" s="30"/>
      <c r="BJ6" s="30"/>
      <c r="BK6" s="30"/>
      <c r="BL6" s="30"/>
      <c r="BM6" s="30"/>
      <c r="BO6" s="125"/>
    </row>
    <row r="7" spans="1:79" ht="24.75" customHeight="1" x14ac:dyDescent="0.25">
      <c r="F7" s="28"/>
      <c r="G7" s="30"/>
      <c r="H7" s="30"/>
      <c r="I7" s="30"/>
      <c r="J7" s="30"/>
      <c r="K7" s="30"/>
      <c r="L7" s="29"/>
      <c r="M7" s="30"/>
      <c r="N7" s="30"/>
      <c r="O7" s="54"/>
      <c r="P7" s="33"/>
      <c r="Q7" s="30"/>
      <c r="R7" s="30"/>
      <c r="S7" s="30"/>
      <c r="W7" s="105"/>
      <c r="Y7" s="129"/>
      <c r="AB7" s="96"/>
      <c r="AH7" s="30"/>
      <c r="AI7" s="30"/>
      <c r="AJ7" s="30"/>
      <c r="AK7" s="31"/>
      <c r="AL7" s="78"/>
      <c r="AM7" s="30"/>
      <c r="AN7" s="30"/>
      <c r="AO7" s="30"/>
      <c r="AP7" s="30"/>
      <c r="AQ7" s="30"/>
      <c r="AR7" s="30"/>
      <c r="AS7" s="119">
        <v>485</v>
      </c>
      <c r="AX7" s="57" t="s">
        <v>7</v>
      </c>
      <c r="AZ7" s="227"/>
      <c r="BA7" s="227"/>
      <c r="BB7" s="230">
        <v>370</v>
      </c>
      <c r="BC7" s="231"/>
      <c r="BG7" s="58"/>
      <c r="BO7" s="54"/>
    </row>
    <row r="8" spans="1:79" ht="24.75" customHeight="1" x14ac:dyDescent="0.25">
      <c r="F8" s="124"/>
      <c r="G8" s="67"/>
      <c r="H8" s="193"/>
      <c r="I8" s="61"/>
      <c r="J8" s="61"/>
      <c r="K8" s="61"/>
      <c r="L8" s="62"/>
      <c r="M8" s="63"/>
      <c r="N8" s="62"/>
      <c r="O8" s="72"/>
      <c r="P8" s="65"/>
      <c r="Q8" s="30"/>
      <c r="R8" s="30"/>
      <c r="W8" s="125"/>
      <c r="Y8" s="129"/>
      <c r="AB8" s="124"/>
      <c r="AC8" s="67"/>
      <c r="AD8" s="112"/>
      <c r="AE8" s="69"/>
      <c r="AF8" s="70"/>
      <c r="AG8" s="139"/>
      <c r="AH8" s="62"/>
      <c r="AI8" s="62"/>
      <c r="AJ8" s="62"/>
      <c r="AK8" s="72"/>
      <c r="AL8" s="73"/>
      <c r="AM8" s="30"/>
      <c r="AN8" s="30"/>
      <c r="AO8" s="30"/>
      <c r="AP8" s="30"/>
      <c r="AQ8" s="30"/>
      <c r="AR8" s="30"/>
      <c r="AS8" s="31"/>
      <c r="AX8" s="174"/>
      <c r="AY8" s="30"/>
      <c r="AZ8" s="231"/>
      <c r="BA8" s="231"/>
      <c r="BB8" s="227"/>
      <c r="BC8" s="229"/>
      <c r="BG8" s="77"/>
      <c r="BH8" s="58"/>
      <c r="BJ8" s="30"/>
      <c r="BK8" s="30"/>
      <c r="BO8" s="51"/>
      <c r="BR8" s="1" t="s">
        <v>76</v>
      </c>
    </row>
    <row r="9" spans="1:79" ht="24.75" customHeight="1" x14ac:dyDescent="0.25">
      <c r="B9" s="1"/>
      <c r="C9" s="1"/>
      <c r="D9" s="1"/>
      <c r="E9" s="1"/>
      <c r="F9" s="78"/>
      <c r="G9" s="30"/>
      <c r="H9" s="156">
        <v>300</v>
      </c>
      <c r="I9" s="48"/>
      <c r="J9" s="39"/>
      <c r="K9" s="220"/>
      <c r="P9" s="65"/>
      <c r="W9" s="79"/>
      <c r="Y9" s="129"/>
      <c r="AB9" s="21"/>
      <c r="AD9" s="156">
        <v>285</v>
      </c>
      <c r="AE9" s="156"/>
      <c r="AF9" s="5"/>
      <c r="AG9" s="80"/>
      <c r="AH9" s="121"/>
      <c r="AI9" s="86"/>
      <c r="AJ9" s="82"/>
      <c r="AK9" s="26"/>
      <c r="AL9" s="44" t="s">
        <v>7</v>
      </c>
      <c r="AM9" s="30"/>
      <c r="AN9" s="30"/>
      <c r="AO9" s="30"/>
      <c r="AP9" s="30"/>
      <c r="AQ9" s="30"/>
      <c r="AR9" s="30"/>
      <c r="AS9" s="31"/>
      <c r="AX9" s="28"/>
      <c r="AY9" s="83"/>
      <c r="AZ9" s="58"/>
      <c r="BA9" s="1" t="s">
        <v>77</v>
      </c>
      <c r="BD9" s="121"/>
      <c r="BE9" s="86"/>
      <c r="BF9" s="86"/>
      <c r="BG9" s="26"/>
      <c r="BH9" s="58"/>
      <c r="BJ9" s="30"/>
      <c r="BK9" s="30"/>
      <c r="BO9" s="84"/>
      <c r="BR9" s="150" t="s">
        <v>78</v>
      </c>
      <c r="BS9" s="86"/>
      <c r="BT9" s="86"/>
      <c r="BU9" s="86"/>
      <c r="BV9" s="86"/>
      <c r="BW9" s="151"/>
      <c r="BX9" s="109"/>
    </row>
    <row r="10" spans="1:79" ht="24.75" customHeight="1" x14ac:dyDescent="0.25">
      <c r="F10" s="38">
        <v>250</v>
      </c>
      <c r="G10" s="30"/>
      <c r="H10" s="29" t="s">
        <v>45</v>
      </c>
      <c r="I10" s="30"/>
      <c r="J10" s="30"/>
      <c r="K10" s="221"/>
      <c r="L10" s="1" t="s">
        <v>79</v>
      </c>
      <c r="M10" s="1"/>
      <c r="O10" s="105"/>
      <c r="P10" s="89"/>
      <c r="Q10" s="90"/>
      <c r="R10" s="91" t="s">
        <v>80</v>
      </c>
      <c r="S10" s="92" t="s">
        <v>81</v>
      </c>
      <c r="T10" s="90"/>
      <c r="U10" s="112"/>
      <c r="V10" s="98"/>
      <c r="W10" s="93"/>
      <c r="Y10" s="129"/>
      <c r="AB10" s="157" t="s">
        <v>45</v>
      </c>
      <c r="AG10" s="105"/>
      <c r="AH10" s="45"/>
      <c r="AJ10" s="5"/>
      <c r="AK10" s="105"/>
      <c r="AL10" s="28"/>
      <c r="AM10" s="30"/>
      <c r="AN10" s="30"/>
      <c r="AO10" s="30"/>
      <c r="AP10" s="30"/>
      <c r="AQ10" s="30"/>
      <c r="AR10" s="30"/>
      <c r="AS10" s="31"/>
      <c r="AW10" s="156">
        <v>880</v>
      </c>
      <c r="AX10" s="78" t="s">
        <v>82</v>
      </c>
      <c r="AY10" s="30"/>
      <c r="BD10" s="96"/>
      <c r="BG10" s="105"/>
      <c r="BI10" s="30"/>
      <c r="BJ10" s="30"/>
      <c r="BK10" s="30"/>
      <c r="BL10" s="30"/>
      <c r="BM10" s="30"/>
      <c r="BO10" s="95"/>
      <c r="BR10" s="96"/>
      <c r="BW10" s="237" t="s">
        <v>133</v>
      </c>
      <c r="BX10" s="127"/>
      <c r="BY10" s="98"/>
      <c r="BZ10" s="98"/>
      <c r="CA10" s="98"/>
    </row>
    <row r="11" spans="1:79" ht="24.75" customHeight="1" x14ac:dyDescent="0.25">
      <c r="F11" s="44" t="s">
        <v>7</v>
      </c>
      <c r="G11" s="30"/>
      <c r="H11" s="99" t="s">
        <v>83</v>
      </c>
      <c r="I11" s="30"/>
      <c r="J11" s="30"/>
      <c r="K11" s="222"/>
      <c r="L11" s="1"/>
      <c r="M11" s="79"/>
      <c r="O11" s="105"/>
      <c r="P11" s="100" t="s">
        <v>84</v>
      </c>
      <c r="Q11" s="86"/>
      <c r="R11" s="86"/>
      <c r="S11" s="82"/>
      <c r="T11" s="232"/>
      <c r="U11" s="110"/>
      <c r="W11" s="105"/>
      <c r="Y11" s="129"/>
      <c r="AB11" s="57" t="s">
        <v>7</v>
      </c>
      <c r="AC11" s="30"/>
      <c r="AD11" s="29" t="s">
        <v>85</v>
      </c>
      <c r="AE11" s="30"/>
      <c r="AF11" s="30"/>
      <c r="AG11" s="105"/>
      <c r="AH11" s="157" t="s">
        <v>79</v>
      </c>
      <c r="AI11" s="105"/>
      <c r="AK11" s="5"/>
      <c r="AL11" s="174"/>
      <c r="AM11" s="30"/>
      <c r="AN11" s="30"/>
      <c r="AO11" s="62"/>
      <c r="AP11" s="103">
        <v>380</v>
      </c>
      <c r="AQ11" s="63"/>
      <c r="AR11" s="62"/>
      <c r="AS11" s="72"/>
      <c r="AW11" s="105"/>
      <c r="AX11" s="62"/>
      <c r="AY11" s="67"/>
      <c r="AZ11" s="70"/>
      <c r="BA11" s="70"/>
      <c r="BB11" s="70"/>
      <c r="BC11" s="70"/>
      <c r="BD11" s="157" t="s">
        <v>79</v>
      </c>
      <c r="BE11" s="105"/>
      <c r="BF11" s="96"/>
      <c r="BG11" s="105"/>
      <c r="BI11" s="30"/>
      <c r="BJ11" s="30"/>
      <c r="BK11" s="30"/>
      <c r="BL11" s="30"/>
      <c r="BM11" s="30"/>
      <c r="BN11" s="30"/>
      <c r="BO11" s="104" t="s">
        <v>81</v>
      </c>
      <c r="BQ11" s="214">
        <v>400</v>
      </c>
      <c r="BR11" s="96"/>
      <c r="CA11" s="105"/>
    </row>
    <row r="12" spans="1:79" ht="24.75" customHeight="1" x14ac:dyDescent="0.25">
      <c r="C12" s="58"/>
      <c r="D12" s="93"/>
      <c r="F12" s="28"/>
      <c r="G12" s="29"/>
      <c r="H12" s="29"/>
      <c r="I12" s="30"/>
      <c r="J12" s="30"/>
      <c r="K12" s="223"/>
      <c r="M12" s="105"/>
      <c r="O12" s="105"/>
      <c r="P12" s="210" t="s">
        <v>86</v>
      </c>
      <c r="Q12" s="112"/>
      <c r="R12" s="139"/>
      <c r="S12" s="70"/>
      <c r="T12" s="233"/>
      <c r="V12" s="1"/>
      <c r="W12" s="105"/>
      <c r="Y12" s="129"/>
      <c r="AA12" s="5"/>
      <c r="AB12" s="107">
        <v>300</v>
      </c>
      <c r="AC12" s="30"/>
      <c r="AD12" s="30"/>
      <c r="AE12" s="39"/>
      <c r="AF12" s="30"/>
      <c r="AG12" s="123"/>
      <c r="AH12" s="157" t="s">
        <v>87</v>
      </c>
      <c r="AI12" s="105"/>
      <c r="AL12" s="109"/>
      <c r="AN12" s="30"/>
      <c r="AO12" s="30"/>
      <c r="AP12" s="110"/>
      <c r="AQ12" s="5"/>
      <c r="AR12" s="30"/>
      <c r="AS12" s="51"/>
      <c r="AX12" s="44"/>
      <c r="AY12" s="30"/>
      <c r="AZ12" s="48">
        <v>330</v>
      </c>
      <c r="BA12" s="111" t="s">
        <v>80</v>
      </c>
      <c r="BB12" s="30"/>
      <c r="BC12" s="95"/>
      <c r="BE12" s="105"/>
      <c r="BF12" s="96"/>
      <c r="BG12" s="105"/>
      <c r="BI12" s="30"/>
      <c r="BJ12" s="30"/>
      <c r="BK12" s="30"/>
      <c r="BL12" s="30"/>
      <c r="BM12" s="30"/>
      <c r="BN12" s="30"/>
      <c r="BO12" s="84"/>
      <c r="BR12" s="127"/>
      <c r="BS12" s="98"/>
      <c r="BT12" s="98"/>
      <c r="BU12" s="112"/>
      <c r="BZ12" s="58"/>
      <c r="CA12" s="113"/>
    </row>
    <row r="13" spans="1:79" ht="24.75" customHeight="1" x14ac:dyDescent="0.25">
      <c r="B13" s="114"/>
      <c r="C13" s="115">
        <v>235</v>
      </c>
      <c r="E13" s="151"/>
      <c r="F13" s="216"/>
      <c r="G13" s="217"/>
      <c r="H13" s="218"/>
      <c r="I13" s="219"/>
      <c r="J13" s="218"/>
      <c r="K13" s="224"/>
      <c r="L13" s="145">
        <v>100</v>
      </c>
      <c r="M13" s="161"/>
      <c r="N13" s="145">
        <v>100</v>
      </c>
      <c r="O13" s="52"/>
      <c r="P13" s="118"/>
      <c r="Q13" s="86"/>
      <c r="R13" s="156">
        <v>260</v>
      </c>
      <c r="W13" s="31"/>
      <c r="Y13" s="129"/>
      <c r="AB13" s="96"/>
      <c r="AC13" s="30"/>
      <c r="AD13" s="30"/>
      <c r="AE13" s="30"/>
      <c r="AF13" s="30"/>
      <c r="AG13" s="105"/>
      <c r="AH13" s="96"/>
      <c r="AI13" s="105"/>
      <c r="AL13" s="96"/>
      <c r="AN13" s="30"/>
      <c r="AO13" s="99" t="s">
        <v>88</v>
      </c>
      <c r="AP13" s="30"/>
      <c r="AQ13" s="30"/>
      <c r="AR13" s="30"/>
      <c r="AS13" s="31"/>
      <c r="AT13" s="5"/>
      <c r="AX13" s="28"/>
      <c r="AY13" s="30"/>
      <c r="AZ13" s="29" t="s">
        <v>89</v>
      </c>
      <c r="BA13" s="30"/>
      <c r="BB13" s="30"/>
      <c r="BC13" s="119">
        <v>290</v>
      </c>
      <c r="BE13" s="105"/>
      <c r="BF13" s="96"/>
      <c r="BG13" s="105"/>
      <c r="BJ13" s="30"/>
      <c r="BK13" s="30"/>
      <c r="BL13" s="30"/>
      <c r="BM13" s="30"/>
      <c r="BN13" s="30"/>
      <c r="BO13" s="120" t="s">
        <v>80</v>
      </c>
      <c r="BR13" s="96"/>
      <c r="BX13" s="121"/>
      <c r="BY13" s="86"/>
      <c r="BZ13" s="86"/>
    </row>
    <row r="14" spans="1:79" ht="24.75" customHeight="1" x14ac:dyDescent="0.25">
      <c r="B14" s="107">
        <v>210</v>
      </c>
      <c r="C14" s="122" t="s">
        <v>90</v>
      </c>
      <c r="F14" s="215"/>
      <c r="H14" s="156">
        <v>430</v>
      </c>
      <c r="L14" s="5"/>
      <c r="M14" s="19"/>
      <c r="N14" s="86"/>
      <c r="P14" s="123"/>
      <c r="Q14" s="156">
        <v>190</v>
      </c>
      <c r="S14" s="1" t="s">
        <v>91</v>
      </c>
      <c r="T14" s="156"/>
      <c r="V14" s="5"/>
      <c r="W14" s="119">
        <v>290</v>
      </c>
      <c r="X14" s="5"/>
      <c r="Y14" s="129"/>
      <c r="AB14" s="124"/>
      <c r="AC14" s="61"/>
      <c r="AD14" s="61"/>
      <c r="AE14" s="63"/>
      <c r="AF14" s="61"/>
      <c r="AG14" s="161"/>
      <c r="AH14" s="109"/>
      <c r="AI14" s="98"/>
      <c r="AJ14" s="96"/>
      <c r="AK14" s="125"/>
      <c r="AL14" s="126"/>
      <c r="AN14" s="30"/>
      <c r="AO14" s="29" t="s">
        <v>92</v>
      </c>
      <c r="AP14" s="30"/>
      <c r="AQ14" s="29"/>
      <c r="AR14" s="30"/>
      <c r="AS14" s="119">
        <v>290</v>
      </c>
      <c r="AT14" s="1"/>
      <c r="AU14" s="1"/>
      <c r="AV14" s="1"/>
      <c r="AW14" s="1" t="s">
        <v>93</v>
      </c>
      <c r="AX14" s="57" t="s">
        <v>94</v>
      </c>
      <c r="AZ14" s="29" t="s">
        <v>95</v>
      </c>
      <c r="BA14" s="30"/>
      <c r="BB14" s="30"/>
      <c r="BC14" s="95"/>
      <c r="BD14" s="98"/>
      <c r="BE14" s="52"/>
      <c r="BF14" s="127"/>
      <c r="BG14" s="52"/>
      <c r="BJ14" s="29"/>
      <c r="BK14" s="48"/>
      <c r="BL14" s="30"/>
      <c r="BM14" s="30"/>
      <c r="BN14" s="48"/>
      <c r="BO14" s="128"/>
      <c r="BR14" s="96"/>
      <c r="BX14" s="96"/>
    </row>
    <row r="15" spans="1:79" ht="24.75" customHeight="1" x14ac:dyDescent="0.25">
      <c r="A15" s="58"/>
      <c r="B15" s="45"/>
      <c r="C15" s="5"/>
      <c r="E15" s="235"/>
      <c r="F15" s="156">
        <v>113</v>
      </c>
      <c r="H15" s="1" t="s">
        <v>96</v>
      </c>
      <c r="I15" s="5"/>
      <c r="J15" s="239" t="s">
        <v>139</v>
      </c>
      <c r="K15" s="156"/>
      <c r="L15" s="1"/>
      <c r="M15" s="1"/>
      <c r="O15" s="1"/>
      <c r="P15" s="105"/>
      <c r="Q15" s="58"/>
      <c r="R15" s="1" t="s">
        <v>85</v>
      </c>
      <c r="T15" s="1" t="s">
        <v>97</v>
      </c>
      <c r="W15" s="31"/>
      <c r="Y15" s="129"/>
      <c r="AB15" s="121"/>
      <c r="AC15" s="82"/>
      <c r="AD15" s="130">
        <v>100</v>
      </c>
      <c r="AE15" s="58"/>
      <c r="AF15" s="47"/>
      <c r="AG15" s="5"/>
      <c r="AH15" s="131"/>
      <c r="AI15" s="132"/>
      <c r="AJ15" s="133"/>
      <c r="AK15" s="236"/>
      <c r="AL15" s="58"/>
      <c r="AR15" s="30"/>
      <c r="AS15" s="31"/>
      <c r="AX15" s="109"/>
      <c r="AZ15" s="134" t="s">
        <v>98</v>
      </c>
      <c r="BA15" s="197" t="s">
        <v>99</v>
      </c>
      <c r="BB15" s="30"/>
      <c r="BC15" s="213" t="s">
        <v>86</v>
      </c>
      <c r="BE15" s="156"/>
      <c r="BL15" s="58"/>
      <c r="BN15" s="212"/>
      <c r="BO15" s="128"/>
      <c r="BR15" s="162" t="s">
        <v>100</v>
      </c>
      <c r="BX15" s="96"/>
    </row>
    <row r="16" spans="1:79" ht="24.75" customHeight="1" x14ac:dyDescent="0.25">
      <c r="B16" s="136"/>
      <c r="C16" s="139"/>
      <c r="D16" s="225"/>
      <c r="E16" s="137"/>
      <c r="F16" s="124"/>
      <c r="G16" s="70"/>
      <c r="H16" s="69"/>
      <c r="I16" s="160" t="s">
        <v>7</v>
      </c>
      <c r="J16" s="239"/>
      <c r="K16" s="98"/>
      <c r="L16" s="112"/>
      <c r="M16" s="49"/>
      <c r="N16" s="139"/>
      <c r="O16" s="98"/>
      <c r="P16" s="70"/>
      <c r="Q16" s="69"/>
      <c r="R16" s="5"/>
      <c r="S16" s="112"/>
      <c r="T16" s="49"/>
      <c r="U16" s="69" t="s">
        <v>7</v>
      </c>
      <c r="V16" s="145">
        <v>160</v>
      </c>
      <c r="W16" s="140"/>
      <c r="Y16" s="129"/>
      <c r="AB16" s="127"/>
      <c r="AC16" s="145">
        <v>166</v>
      </c>
      <c r="AD16" s="70"/>
      <c r="AE16" s="228"/>
      <c r="AF16" s="69"/>
      <c r="AG16" s="145">
        <v>326</v>
      </c>
      <c r="AH16" s="112"/>
      <c r="AI16" s="112"/>
      <c r="AJ16" s="141"/>
      <c r="AK16" s="142"/>
      <c r="AL16" s="143"/>
      <c r="AM16" s="163" t="s">
        <v>7</v>
      </c>
      <c r="AN16" s="145">
        <v>200</v>
      </c>
      <c r="AO16" s="98"/>
      <c r="AP16" s="229"/>
      <c r="AQ16" s="112"/>
      <c r="AR16" s="63"/>
      <c r="AS16" s="146"/>
      <c r="AX16" s="127"/>
      <c r="AY16" s="98"/>
      <c r="AZ16" s="98"/>
      <c r="BA16" s="70"/>
      <c r="BB16" s="98"/>
      <c r="BC16" s="147"/>
      <c r="BD16" s="98"/>
      <c r="BE16" s="98"/>
      <c r="BF16" s="98"/>
      <c r="BG16" s="98"/>
      <c r="BH16" s="98"/>
      <c r="BI16" s="98"/>
      <c r="BJ16" s="69" t="s">
        <v>7</v>
      </c>
      <c r="BK16" s="145">
        <v>600</v>
      </c>
      <c r="BL16" s="98"/>
      <c r="BM16" s="98"/>
      <c r="BN16" s="98"/>
      <c r="BO16" s="52"/>
      <c r="BR16" s="148" t="s">
        <v>102</v>
      </c>
      <c r="BS16" s="98"/>
      <c r="BT16" s="98"/>
      <c r="BU16" s="98"/>
      <c r="BV16" s="98"/>
      <c r="BW16" s="98"/>
      <c r="BX16" s="96"/>
      <c r="BZ16" s="58"/>
    </row>
    <row r="17" spans="1:73" ht="24.75" customHeight="1" x14ac:dyDescent="0.25">
      <c r="D17" s="215" t="s">
        <v>101</v>
      </c>
      <c r="F17" s="47"/>
      <c r="J17" s="47" t="s">
        <v>103</v>
      </c>
      <c r="K17" s="47"/>
      <c r="L17" s="156">
        <v>90</v>
      </c>
      <c r="M17" s="166"/>
      <c r="N17" s="47"/>
      <c r="O17" s="150" t="s">
        <v>104</v>
      </c>
      <c r="P17" s="19"/>
      <c r="Q17" s="82"/>
      <c r="R17" s="18" t="s">
        <v>7</v>
      </c>
      <c r="S17" s="151"/>
      <c r="U17" s="209" t="s">
        <v>86</v>
      </c>
      <c r="V17" s="198" t="s">
        <v>80</v>
      </c>
      <c r="W17" s="199"/>
      <c r="AI17" s="100"/>
      <c r="AJ17" s="47"/>
      <c r="AK17" s="196" t="s">
        <v>99</v>
      </c>
      <c r="AM17" s="153" t="s">
        <v>104</v>
      </c>
      <c r="AN17" s="154"/>
      <c r="AO17" s="86"/>
      <c r="AP17" s="229"/>
      <c r="AQ17" s="86"/>
      <c r="AR17" s="82"/>
      <c r="AS17" s="152"/>
      <c r="BC17" s="238" t="s">
        <v>135</v>
      </c>
      <c r="BO17" s="238" t="s">
        <v>135</v>
      </c>
      <c r="BU17" s="214">
        <v>400</v>
      </c>
    </row>
    <row r="18" spans="1:73" ht="24.75" customHeight="1" x14ac:dyDescent="0.25">
      <c r="D18" s="58"/>
      <c r="L18" s="5"/>
      <c r="M18" s="195" t="s">
        <v>99</v>
      </c>
      <c r="N18" s="160" t="s">
        <v>7</v>
      </c>
      <c r="O18" s="45"/>
      <c r="P18" s="1" t="s">
        <v>105</v>
      </c>
      <c r="Q18" s="155"/>
      <c r="T18" s="123"/>
      <c r="U18" s="200"/>
      <c r="V18" s="201"/>
      <c r="W18" s="202"/>
      <c r="AI18" s="148"/>
      <c r="AJ18" s="139"/>
      <c r="AK18" s="157" t="s">
        <v>89</v>
      </c>
      <c r="AN18" s="105"/>
      <c r="AO18" s="156">
        <v>200</v>
      </c>
      <c r="AP18" s="1"/>
      <c r="AQ18" s="1"/>
      <c r="AR18" s="1" t="s">
        <v>106</v>
      </c>
      <c r="AS18" s="120"/>
    </row>
    <row r="19" spans="1:73" ht="24.75" customHeight="1" x14ac:dyDescent="0.25">
      <c r="B19" s="194" t="s">
        <v>99</v>
      </c>
      <c r="C19" s="1" t="s">
        <v>107</v>
      </c>
      <c r="D19" s="58"/>
      <c r="M19" s="156">
        <v>95</v>
      </c>
      <c r="N19" s="5"/>
      <c r="O19" s="157" t="s">
        <v>89</v>
      </c>
      <c r="R19" s="156"/>
      <c r="T19" s="79"/>
      <c r="U19" s="203" t="s">
        <v>108</v>
      </c>
      <c r="V19" s="203"/>
      <c r="W19" s="204" t="s">
        <v>81</v>
      </c>
      <c r="AK19" s="157"/>
      <c r="AN19" s="158" t="s">
        <v>7</v>
      </c>
      <c r="AS19" s="120" t="s">
        <v>80</v>
      </c>
      <c r="AT19" s="5"/>
    </row>
    <row r="20" spans="1:73" ht="24.75" customHeight="1" x14ac:dyDescent="0.3">
      <c r="B20" s="47" t="s">
        <v>7</v>
      </c>
      <c r="C20" s="1" t="s">
        <v>109</v>
      </c>
      <c r="D20" s="58"/>
      <c r="I20" s="159"/>
      <c r="M20" s="238"/>
      <c r="O20" s="195" t="s">
        <v>99</v>
      </c>
      <c r="P20" s="70"/>
      <c r="Q20" s="145">
        <v>300</v>
      </c>
      <c r="R20" s="112" t="s">
        <v>98</v>
      </c>
      <c r="S20" s="160" t="s">
        <v>80</v>
      </c>
      <c r="T20" s="161"/>
      <c r="U20" s="201"/>
      <c r="V20" s="203" t="s">
        <v>110</v>
      </c>
      <c r="W20" s="205"/>
      <c r="X20" s="5"/>
      <c r="AD20" s="159"/>
      <c r="AJ20" s="5"/>
      <c r="AK20" s="162" t="s">
        <v>98</v>
      </c>
      <c r="AL20" s="5"/>
      <c r="AN20" s="123"/>
      <c r="AO20" s="58"/>
      <c r="AQ20" s="5"/>
      <c r="AS20" s="120" t="s">
        <v>81</v>
      </c>
    </row>
    <row r="21" spans="1:73" ht="24.75" customHeight="1" x14ac:dyDescent="0.3">
      <c r="B21" s="134" t="s">
        <v>80</v>
      </c>
      <c r="C21" s="99" t="s">
        <v>111</v>
      </c>
      <c r="I21" s="159"/>
      <c r="O21" s="196" t="s">
        <v>99</v>
      </c>
      <c r="P21" s="5"/>
      <c r="Q21" s="163"/>
      <c r="R21" s="158" t="s">
        <v>112</v>
      </c>
      <c r="S21" s="47" t="s">
        <v>113</v>
      </c>
      <c r="T21" s="1"/>
      <c r="U21" s="201"/>
      <c r="V21" s="200"/>
      <c r="W21" s="205"/>
      <c r="AI21" s="1"/>
      <c r="AJ21" s="1"/>
      <c r="AK21" s="162"/>
      <c r="AM21" s="1" t="s">
        <v>114</v>
      </c>
      <c r="AO21" s="164"/>
      <c r="AP21" s="1" t="s">
        <v>115</v>
      </c>
      <c r="AS21" s="165">
        <v>350</v>
      </c>
    </row>
    <row r="22" spans="1:73" ht="24.75" customHeight="1" x14ac:dyDescent="0.3">
      <c r="B22" s="47" t="s">
        <v>112</v>
      </c>
      <c r="C22" s="1" t="s">
        <v>116</v>
      </c>
      <c r="I22" s="159"/>
      <c r="L22" s="238" t="s">
        <v>134</v>
      </c>
      <c r="O22" s="166" t="s">
        <v>107</v>
      </c>
      <c r="P22" s="1" t="s">
        <v>117</v>
      </c>
      <c r="Q22" s="156"/>
      <c r="R22" s="79"/>
      <c r="S22" s="156">
        <v>185</v>
      </c>
      <c r="U22" s="201"/>
      <c r="V22" s="201"/>
      <c r="W22" s="202"/>
      <c r="X22" s="156">
        <v>240</v>
      </c>
      <c r="AK22" s="57"/>
      <c r="AN22" s="105"/>
      <c r="AO22" s="5"/>
      <c r="AS22" s="128"/>
    </row>
    <row r="23" spans="1:73" ht="24.75" customHeight="1" x14ac:dyDescent="0.3">
      <c r="A23" s="1"/>
      <c r="B23" s="47" t="s">
        <v>104</v>
      </c>
      <c r="C23" s="1" t="s">
        <v>118</v>
      </c>
      <c r="I23" s="159"/>
      <c r="O23" s="148" t="s">
        <v>7</v>
      </c>
      <c r="P23" s="145">
        <v>200</v>
      </c>
      <c r="Q23" s="69" t="s">
        <v>80</v>
      </c>
      <c r="R23" s="234"/>
      <c r="T23" s="58"/>
      <c r="U23" s="206"/>
      <c r="V23" s="207"/>
      <c r="W23" s="208"/>
      <c r="AK23" s="124"/>
      <c r="AL23" s="69" t="s">
        <v>80</v>
      </c>
      <c r="AM23" s="69"/>
      <c r="AN23" s="211" t="s">
        <v>86</v>
      </c>
      <c r="AO23" s="98"/>
      <c r="AP23" s="98"/>
      <c r="AQ23" s="69" t="s">
        <v>7</v>
      </c>
      <c r="AR23" s="98"/>
      <c r="AS23" s="167"/>
    </row>
    <row r="24" spans="1:73" ht="24.75" customHeight="1" x14ac:dyDescent="0.25">
      <c r="A24" s="1"/>
      <c r="B24" s="47" t="s">
        <v>98</v>
      </c>
      <c r="C24" s="1" t="s">
        <v>119</v>
      </c>
      <c r="N24" s="168"/>
      <c r="O24" s="157"/>
      <c r="P24" s="58"/>
      <c r="Q24" s="1"/>
      <c r="U24" s="82"/>
      <c r="V24" s="10"/>
      <c r="W24" s="22"/>
      <c r="AL24" s="5"/>
      <c r="AN24" s="156"/>
      <c r="AO24" s="156">
        <v>490</v>
      </c>
      <c r="AP24" s="5"/>
    </row>
    <row r="25" spans="1:73" ht="24.75" customHeight="1" x14ac:dyDescent="0.25">
      <c r="B25" s="47" t="s">
        <v>81</v>
      </c>
      <c r="C25" s="1" t="s">
        <v>120</v>
      </c>
      <c r="N25" s="169"/>
      <c r="O25" s="157"/>
      <c r="P25" s="5"/>
      <c r="V25" s="30"/>
      <c r="W25" s="31"/>
      <c r="Y25" s="156"/>
      <c r="AM25" s="1"/>
    </row>
    <row r="26" spans="1:73" ht="24.75" customHeight="1" x14ac:dyDescent="0.25">
      <c r="B26" s="47" t="s">
        <v>103</v>
      </c>
      <c r="C26" s="1" t="s">
        <v>121</v>
      </c>
      <c r="N26" s="58"/>
      <c r="O26" s="109"/>
      <c r="R26" s="122" t="s">
        <v>122</v>
      </c>
      <c r="V26" s="29"/>
      <c r="W26" s="54"/>
      <c r="AB26" s="47"/>
      <c r="AY26" s="47"/>
      <c r="AZ26" s="47"/>
      <c r="BA26" s="47"/>
    </row>
    <row r="27" spans="1:73" ht="24.75" customHeight="1" x14ac:dyDescent="0.3">
      <c r="B27" s="47" t="s">
        <v>86</v>
      </c>
      <c r="C27" s="1" t="s">
        <v>123</v>
      </c>
      <c r="I27" s="159"/>
      <c r="O27" s="28"/>
      <c r="P27" s="30"/>
      <c r="Q27" s="30"/>
      <c r="R27" s="1" t="s">
        <v>124</v>
      </c>
      <c r="V27" s="30"/>
      <c r="W27" s="31"/>
      <c r="X27" s="5"/>
    </row>
    <row r="28" spans="1:73" ht="24.75" customHeight="1" x14ac:dyDescent="0.25">
      <c r="B28" s="47" t="s">
        <v>125</v>
      </c>
      <c r="C28" s="1" t="s">
        <v>126</v>
      </c>
      <c r="N28" s="5"/>
      <c r="O28" s="44" t="s">
        <v>127</v>
      </c>
      <c r="P28" s="30"/>
      <c r="Q28" s="30"/>
      <c r="V28" s="30"/>
      <c r="W28" s="31"/>
      <c r="X28" s="156">
        <v>410</v>
      </c>
    </row>
    <row r="29" spans="1:73" ht="24.75" customHeight="1" x14ac:dyDescent="0.25">
      <c r="B29" s="47" t="s">
        <v>86</v>
      </c>
      <c r="C29" s="1" t="s">
        <v>128</v>
      </c>
      <c r="O29" s="44" t="s">
        <v>7</v>
      </c>
      <c r="P29" s="30"/>
      <c r="Q29" s="30"/>
      <c r="V29" s="30"/>
      <c r="W29" s="31"/>
    </row>
    <row r="30" spans="1:73" ht="24.75" customHeight="1" x14ac:dyDescent="0.25">
      <c r="C30" s="238" t="s">
        <v>136</v>
      </c>
      <c r="G30" s="238"/>
      <c r="O30" s="78"/>
      <c r="P30" s="30"/>
      <c r="Q30" s="30"/>
      <c r="V30" s="29"/>
      <c r="W30" s="170"/>
    </row>
    <row r="31" spans="1:73" ht="24.75" customHeight="1" x14ac:dyDescent="0.25">
      <c r="C31" s="1" t="s">
        <v>138</v>
      </c>
      <c r="O31" s="59"/>
      <c r="P31" s="62"/>
      <c r="Q31" s="62"/>
      <c r="R31" s="70"/>
      <c r="S31" s="171"/>
      <c r="T31" s="98"/>
      <c r="U31" s="145">
        <v>500</v>
      </c>
      <c r="V31" s="63"/>
      <c r="W31" s="172"/>
    </row>
    <row r="32" spans="1:73" ht="24.75" customHeight="1" x14ac:dyDescent="0.25">
      <c r="O32" s="23"/>
      <c r="P32" s="10"/>
      <c r="Q32" s="10"/>
      <c r="R32" s="10"/>
      <c r="S32" s="110"/>
      <c r="T32" s="10"/>
      <c r="U32" s="10"/>
      <c r="V32" s="173"/>
      <c r="W32" s="22"/>
    </row>
    <row r="33" spans="1:25" ht="24.75" customHeight="1" x14ac:dyDescent="0.25">
      <c r="O33" s="28"/>
      <c r="P33" s="30"/>
      <c r="Q33" s="30"/>
      <c r="R33" s="30"/>
      <c r="S33" s="30"/>
      <c r="T33" s="30"/>
      <c r="U33" s="30"/>
      <c r="V33" s="30"/>
      <c r="W33" s="31"/>
    </row>
    <row r="34" spans="1:25" ht="24.75" customHeight="1" x14ac:dyDescent="0.25">
      <c r="O34" s="44" t="s">
        <v>7</v>
      </c>
      <c r="P34" s="30"/>
      <c r="Q34" s="30"/>
      <c r="R34" s="30"/>
      <c r="S34" s="30"/>
      <c r="T34" s="30"/>
      <c r="U34" s="30"/>
      <c r="V34" s="30"/>
      <c r="W34" s="54"/>
    </row>
    <row r="35" spans="1:25" ht="24.75" customHeight="1" x14ac:dyDescent="0.25">
      <c r="O35" s="28"/>
      <c r="P35" s="30"/>
      <c r="Q35" s="30"/>
      <c r="R35" s="30"/>
      <c r="S35" s="30"/>
      <c r="T35" s="30"/>
      <c r="U35" s="30"/>
      <c r="V35" s="30"/>
      <c r="W35" s="31"/>
      <c r="X35" s="156"/>
    </row>
    <row r="36" spans="1:25" ht="24.75" customHeight="1" x14ac:dyDescent="0.25">
      <c r="O36" s="28"/>
      <c r="P36" s="30"/>
      <c r="R36" s="30"/>
      <c r="S36" s="30"/>
      <c r="T36" s="29"/>
      <c r="U36" s="30"/>
      <c r="V36" s="30"/>
      <c r="W36" s="31"/>
    </row>
    <row r="37" spans="1:25" ht="24.75" customHeight="1" x14ac:dyDescent="0.25">
      <c r="O37" s="28"/>
      <c r="P37" s="30"/>
      <c r="R37" s="29" t="s">
        <v>129</v>
      </c>
      <c r="S37" s="30"/>
      <c r="T37" s="30"/>
      <c r="U37" s="30"/>
      <c r="V37" s="30"/>
      <c r="W37" s="31"/>
      <c r="Y37" s="156">
        <v>600</v>
      </c>
    </row>
    <row r="38" spans="1:25" ht="24.75" customHeight="1" x14ac:dyDescent="0.25">
      <c r="N38" s="5"/>
      <c r="O38" s="33"/>
      <c r="P38" s="30"/>
      <c r="Q38" s="30"/>
      <c r="R38" s="29" t="s">
        <v>130</v>
      </c>
      <c r="S38" s="30"/>
      <c r="T38" s="30"/>
      <c r="U38" s="30"/>
      <c r="V38" s="30"/>
      <c r="W38" s="31"/>
      <c r="X38" s="5"/>
    </row>
    <row r="39" spans="1:25" ht="24.75" customHeight="1" x14ac:dyDescent="0.25">
      <c r="B39" s="47"/>
      <c r="C39" s="47"/>
      <c r="D39" s="47"/>
      <c r="O39" s="28"/>
      <c r="P39" s="30"/>
      <c r="Q39" s="30"/>
      <c r="R39" s="30"/>
      <c r="S39" s="30"/>
      <c r="T39" s="30"/>
      <c r="U39" s="30"/>
      <c r="V39" s="30"/>
      <c r="W39" s="31"/>
    </row>
    <row r="40" spans="1:25" ht="24.75" customHeight="1" x14ac:dyDescent="0.25">
      <c r="A40" s="47"/>
      <c r="O40" s="44" t="s">
        <v>7</v>
      </c>
      <c r="P40" s="30"/>
      <c r="Q40" s="30"/>
      <c r="R40" s="30"/>
      <c r="S40" s="30"/>
      <c r="T40" s="30"/>
      <c r="U40" s="30"/>
      <c r="V40" s="30"/>
      <c r="W40" s="54"/>
    </row>
    <row r="41" spans="1:25" ht="24.75" customHeight="1" x14ac:dyDescent="0.25">
      <c r="A41" s="1"/>
      <c r="O41" s="33"/>
      <c r="P41" s="30"/>
      <c r="Q41" s="30"/>
      <c r="R41" s="30"/>
      <c r="S41" s="30"/>
      <c r="T41" s="30"/>
      <c r="U41" s="30"/>
      <c r="V41" s="30"/>
      <c r="W41" s="31"/>
      <c r="X41" s="156"/>
    </row>
    <row r="42" spans="1:25" ht="24.75" customHeight="1" x14ac:dyDescent="0.25">
      <c r="A42" s="1"/>
      <c r="O42" s="28"/>
      <c r="P42" s="30"/>
      <c r="Q42" s="30"/>
      <c r="R42" s="30"/>
      <c r="S42" s="30"/>
      <c r="T42" s="30"/>
      <c r="U42" s="30"/>
      <c r="V42" s="30"/>
      <c r="W42" s="31"/>
    </row>
    <row r="43" spans="1:25" ht="24.75" customHeight="1" x14ac:dyDescent="0.25">
      <c r="A43" s="1"/>
      <c r="O43" s="174"/>
      <c r="P43" s="61"/>
      <c r="Q43" s="193"/>
      <c r="R43" s="61"/>
      <c r="S43" s="30"/>
      <c r="T43" s="62"/>
      <c r="U43" s="61"/>
      <c r="V43" s="63"/>
      <c r="W43" s="72"/>
    </row>
    <row r="44" spans="1:25" ht="24.75" customHeight="1" x14ac:dyDescent="0.25">
      <c r="A44" s="1"/>
      <c r="O44" s="8"/>
      <c r="P44" s="10"/>
      <c r="Q44" s="176"/>
      <c r="R44" s="30"/>
      <c r="S44" s="113"/>
      <c r="T44" s="177"/>
      <c r="U44" s="178"/>
      <c r="V44" s="179"/>
      <c r="W44" s="180"/>
    </row>
    <row r="45" spans="1:25" ht="24.75" customHeight="1" x14ac:dyDescent="0.25">
      <c r="A45" s="1"/>
      <c r="N45" s="79"/>
      <c r="O45" s="111" t="s">
        <v>7</v>
      </c>
      <c r="P45" s="30"/>
      <c r="Q45" s="30"/>
      <c r="T45" s="178"/>
      <c r="U45" s="178"/>
      <c r="V45" s="178"/>
      <c r="W45" s="181"/>
    </row>
    <row r="46" spans="1:25" ht="24.75" customHeight="1" x14ac:dyDescent="0.25">
      <c r="A46" s="1"/>
      <c r="N46" s="5"/>
      <c r="O46" s="78"/>
      <c r="P46" s="30"/>
      <c r="Q46" s="30"/>
      <c r="T46" s="182" t="s">
        <v>131</v>
      </c>
      <c r="U46" s="178"/>
      <c r="V46" s="178"/>
      <c r="W46" s="181"/>
    </row>
    <row r="47" spans="1:25" ht="24.75" customHeight="1" x14ac:dyDescent="0.25">
      <c r="A47" s="1"/>
      <c r="N47" s="58"/>
      <c r="O47" s="33"/>
      <c r="P47" s="30"/>
      <c r="Q47" s="30"/>
      <c r="S47" s="5"/>
      <c r="T47" s="178"/>
      <c r="U47" s="178"/>
      <c r="V47" s="178"/>
      <c r="W47" s="181"/>
      <c r="X47" s="5"/>
    </row>
    <row r="48" spans="1:25" ht="24.75" customHeight="1" x14ac:dyDescent="0.25">
      <c r="A48" s="1"/>
      <c r="N48" s="183"/>
      <c r="T48" s="178"/>
      <c r="U48" s="178"/>
      <c r="V48" s="178"/>
      <c r="W48" s="181"/>
      <c r="X48" s="156">
        <v>400</v>
      </c>
    </row>
    <row r="49" spans="1:23" ht="24.75" customHeight="1" x14ac:dyDescent="0.25">
      <c r="A49" s="1"/>
      <c r="D49" s="1"/>
      <c r="F49" s="58"/>
      <c r="T49" s="178"/>
      <c r="U49" s="178"/>
      <c r="V49" s="178"/>
      <c r="W49" s="181"/>
    </row>
    <row r="50" spans="1:23" ht="24.75" customHeight="1" x14ac:dyDescent="0.25">
      <c r="A50" s="1"/>
      <c r="N50" s="169"/>
      <c r="T50" s="178"/>
      <c r="U50" s="178"/>
      <c r="V50" s="178"/>
      <c r="W50" s="181"/>
    </row>
    <row r="51" spans="1:23" ht="24.75" customHeight="1" x14ac:dyDescent="0.25">
      <c r="A51" s="1"/>
      <c r="N51" s="47" t="s">
        <v>103</v>
      </c>
      <c r="O51" s="59"/>
      <c r="P51" s="62"/>
      <c r="Q51" s="62"/>
      <c r="R51" s="62"/>
      <c r="S51" s="103">
        <v>500</v>
      </c>
      <c r="T51" s="184"/>
      <c r="U51" s="185" t="s">
        <v>137</v>
      </c>
      <c r="V51" s="186"/>
      <c r="W51" s="187"/>
    </row>
    <row r="52" spans="1:23" ht="24.75" customHeight="1" x14ac:dyDescent="0.25">
      <c r="A52" s="1"/>
      <c r="N52" s="58"/>
      <c r="O52" s="100"/>
      <c r="P52" s="151"/>
      <c r="Q52" s="86"/>
      <c r="R52" s="86"/>
      <c r="S52" s="86"/>
      <c r="T52" s="10"/>
      <c r="U52" s="188"/>
      <c r="V52" s="10"/>
      <c r="W52" s="189"/>
    </row>
    <row r="53" spans="1:23" ht="24.75" customHeight="1" x14ac:dyDescent="0.25">
      <c r="A53" s="1"/>
      <c r="O53" s="96"/>
      <c r="W53" s="105"/>
    </row>
    <row r="54" spans="1:23" ht="24.75" customHeight="1" x14ac:dyDescent="0.25">
      <c r="A54" s="1"/>
      <c r="N54" s="183"/>
      <c r="W54" s="105"/>
    </row>
    <row r="55" spans="1:23" ht="24.75" customHeight="1" x14ac:dyDescent="0.25">
      <c r="D55" s="58"/>
      <c r="F55" s="133"/>
      <c r="O55" s="96"/>
      <c r="Q55" s="1" t="s">
        <v>132</v>
      </c>
      <c r="W55" s="105"/>
    </row>
    <row r="56" spans="1:23" ht="24.75" customHeight="1" x14ac:dyDescent="0.25">
      <c r="D56" s="58"/>
      <c r="E56" s="190"/>
      <c r="F56" s="191"/>
      <c r="G56" s="58"/>
      <c r="H56" s="58"/>
      <c r="O56" s="96"/>
      <c r="W56" s="105"/>
    </row>
    <row r="57" spans="1:23" ht="24.75" customHeight="1" x14ac:dyDescent="0.25">
      <c r="D57" s="190"/>
      <c r="E57" s="190"/>
      <c r="F57" s="190"/>
      <c r="G57" s="190"/>
      <c r="O57" s="96"/>
      <c r="W57" s="105"/>
    </row>
    <row r="58" spans="1:23" ht="24.75" customHeight="1" x14ac:dyDescent="0.25">
      <c r="D58" s="190"/>
      <c r="E58" s="190"/>
      <c r="F58" s="190"/>
      <c r="G58" s="192"/>
      <c r="O58" s="96"/>
      <c r="W58" s="105"/>
    </row>
    <row r="59" spans="1:23" ht="24.75" customHeight="1" x14ac:dyDescent="0.25">
      <c r="D59" s="58"/>
      <c r="E59" s="190"/>
      <c r="F59" s="190"/>
      <c r="G59" s="58"/>
      <c r="O59" s="127"/>
      <c r="P59" s="193"/>
      <c r="Q59" s="98"/>
      <c r="R59" s="98"/>
      <c r="S59" s="98"/>
      <c r="T59" s="98"/>
      <c r="U59" s="98"/>
      <c r="V59" s="98"/>
      <c r="W59" s="52"/>
    </row>
    <row r="60" spans="1:23" ht="24.75" customHeight="1" x14ac:dyDescent="0.25">
      <c r="P60" s="58" t="s">
        <v>82</v>
      </c>
    </row>
    <row r="61" spans="1:23" ht="24.75" customHeight="1" x14ac:dyDescent="0.25"/>
    <row r="62" spans="1:23" ht="24.75" customHeight="1" x14ac:dyDescent="0.25"/>
    <row r="63" spans="1:23" ht="24.75" customHeight="1" x14ac:dyDescent="0.25"/>
    <row r="64" spans="1:23" ht="24.75" customHeight="1" x14ac:dyDescent="0.25">
      <c r="G64" s="58"/>
    </row>
    <row r="65" spans="22:22" ht="24.75" customHeight="1" x14ac:dyDescent="0.25"/>
    <row r="66" spans="22:22" ht="24.75" customHeight="1" x14ac:dyDescent="0.25"/>
    <row r="67" spans="22:22" ht="24.75" customHeight="1" x14ac:dyDescent="0.25"/>
    <row r="68" spans="22:22" ht="24.75" customHeight="1" x14ac:dyDescent="0.25"/>
    <row r="69" spans="22:22" ht="24.75" customHeight="1" x14ac:dyDescent="0.25">
      <c r="V69" s="58"/>
    </row>
    <row r="70" spans="22:22" ht="24.75" customHeight="1" x14ac:dyDescent="0.25"/>
    <row r="71" spans="22:22" ht="24.75" customHeight="1" x14ac:dyDescent="0.25"/>
    <row r="72" spans="22:22" ht="24.75" customHeight="1" x14ac:dyDescent="0.25"/>
    <row r="73" spans="22:22" ht="24.75" customHeight="1" x14ac:dyDescent="0.25"/>
    <row r="74" spans="22:22" ht="24.75" customHeight="1" x14ac:dyDescent="0.25"/>
    <row r="75" spans="22:22" ht="24.75" customHeight="1" x14ac:dyDescent="0.25"/>
    <row r="76" spans="22:22" ht="24.75" customHeight="1" x14ac:dyDescent="0.25"/>
    <row r="77" spans="22:22" ht="24.75" customHeight="1" x14ac:dyDescent="0.25"/>
    <row r="78" spans="22:22" ht="24.75" customHeight="1" x14ac:dyDescent="0.25"/>
    <row r="79" spans="22:22" ht="24.75" customHeight="1" x14ac:dyDescent="0.25"/>
    <row r="80" spans="22:22" ht="24.75" customHeight="1" x14ac:dyDescent="0.25"/>
    <row r="81" ht="24.75" customHeight="1" x14ac:dyDescent="0.25"/>
    <row r="82" ht="24.75" customHeight="1" x14ac:dyDescent="0.25"/>
    <row r="83" ht="24.75" customHeight="1" x14ac:dyDescent="0.25"/>
    <row r="84" ht="24.75" customHeight="1" x14ac:dyDescent="0.25"/>
    <row r="85" ht="24.75" customHeight="1" x14ac:dyDescent="0.25"/>
    <row r="86" ht="24.75" customHeight="1" x14ac:dyDescent="0.25"/>
    <row r="87" ht="24.75" customHeight="1" x14ac:dyDescent="0.25"/>
    <row r="88" ht="24.75" customHeight="1" x14ac:dyDescent="0.25"/>
    <row r="89" ht="24.75" customHeight="1" x14ac:dyDescent="0.25"/>
    <row r="90" ht="24.75" customHeight="1" x14ac:dyDescent="0.25"/>
    <row r="91" ht="24.75" customHeight="1" x14ac:dyDescent="0.25"/>
    <row r="92" ht="24.75" customHeight="1" x14ac:dyDescent="0.25"/>
    <row r="93" ht="24.75" customHeight="1" x14ac:dyDescent="0.25"/>
    <row r="94" ht="24.75" customHeight="1" x14ac:dyDescent="0.25"/>
    <row r="95" ht="24.75" customHeight="1" x14ac:dyDescent="0.25"/>
    <row r="96" ht="24.75" customHeight="1" x14ac:dyDescent="0.25"/>
    <row r="97" ht="24.75" customHeight="1" x14ac:dyDescent="0.25"/>
    <row r="98" ht="24.75" customHeight="1" x14ac:dyDescent="0.25"/>
    <row r="99" ht="24.75" customHeight="1" x14ac:dyDescent="0.25"/>
    <row r="100" ht="24.75" customHeight="1" x14ac:dyDescent="0.25"/>
    <row r="101" ht="24.75" customHeight="1" x14ac:dyDescent="0.25"/>
    <row r="102" ht="24.75" customHeight="1" x14ac:dyDescent="0.25"/>
    <row r="103" ht="24.75" customHeight="1" x14ac:dyDescent="0.25"/>
    <row r="104" ht="24.75" customHeight="1" x14ac:dyDescent="0.25"/>
    <row r="105" ht="24.75" customHeight="1" x14ac:dyDescent="0.25"/>
    <row r="106" ht="24.75" customHeight="1" x14ac:dyDescent="0.25"/>
    <row r="107" ht="24.75" customHeight="1" x14ac:dyDescent="0.25"/>
    <row r="108" ht="24.75" customHeight="1" x14ac:dyDescent="0.25"/>
    <row r="109" ht="24.75" customHeight="1" x14ac:dyDescent="0.25"/>
    <row r="110" ht="24.75" customHeight="1" x14ac:dyDescent="0.25"/>
    <row r="111" ht="24.75" customHeight="1" x14ac:dyDescent="0.25"/>
    <row r="112" ht="24.75" customHeight="1" x14ac:dyDescent="0.25"/>
    <row r="113" ht="24.75" customHeight="1" x14ac:dyDescent="0.25"/>
    <row r="114" ht="24.75" customHeight="1" x14ac:dyDescent="0.25"/>
    <row r="115" ht="24.75" customHeight="1" x14ac:dyDescent="0.25"/>
    <row r="116" ht="24.75" customHeight="1" x14ac:dyDescent="0.25"/>
    <row r="117" ht="24.75" customHeight="1" x14ac:dyDescent="0.25"/>
    <row r="118" ht="24.75" customHeight="1" x14ac:dyDescent="0.25"/>
    <row r="119" ht="24.75" customHeight="1" x14ac:dyDescent="0.25"/>
    <row r="120" ht="24.75" customHeight="1" x14ac:dyDescent="0.25"/>
    <row r="121" ht="24.75" customHeight="1" x14ac:dyDescent="0.25"/>
    <row r="122" ht="24.75" customHeight="1" x14ac:dyDescent="0.25"/>
    <row r="123" ht="24.75" customHeight="1" x14ac:dyDescent="0.25"/>
    <row r="124" ht="24.75" customHeight="1" x14ac:dyDescent="0.25"/>
    <row r="125" ht="24.75" customHeight="1" x14ac:dyDescent="0.25"/>
    <row r="126" ht="24.75" customHeight="1" x14ac:dyDescent="0.25"/>
    <row r="127" ht="24.75" customHeight="1" x14ac:dyDescent="0.25"/>
    <row r="128" ht="24.75" customHeight="1" x14ac:dyDescent="0.25"/>
    <row r="129" ht="24.75" customHeight="1" x14ac:dyDescent="0.25"/>
    <row r="130" ht="24.75" customHeight="1" x14ac:dyDescent="0.25"/>
    <row r="131" ht="24.75" customHeight="1" x14ac:dyDescent="0.25"/>
    <row r="132" ht="24.75" customHeight="1" x14ac:dyDescent="0.25"/>
    <row r="133" ht="24.75" customHeight="1" x14ac:dyDescent="0.25"/>
    <row r="134" ht="24.75" customHeight="1" x14ac:dyDescent="0.25"/>
    <row r="135" ht="24.75" customHeight="1" x14ac:dyDescent="0.25"/>
    <row r="136" ht="24.75" customHeight="1" x14ac:dyDescent="0.25"/>
    <row r="137" ht="24.75" customHeight="1" x14ac:dyDescent="0.25"/>
    <row r="138" ht="24.75" customHeight="1" x14ac:dyDescent="0.25"/>
    <row r="139" ht="24.75" customHeight="1" x14ac:dyDescent="0.25"/>
    <row r="140" ht="24.75" customHeight="1" x14ac:dyDescent="0.25"/>
    <row r="141" ht="24.75" customHeight="1" x14ac:dyDescent="0.25"/>
    <row r="142" ht="24.75" customHeight="1" x14ac:dyDescent="0.25"/>
    <row r="143" ht="24.75" customHeight="1" x14ac:dyDescent="0.25"/>
    <row r="144" ht="24.75" customHeight="1" x14ac:dyDescent="0.25"/>
    <row r="145" ht="24.75" customHeight="1" x14ac:dyDescent="0.25"/>
    <row r="146" ht="24.75" customHeight="1" x14ac:dyDescent="0.25"/>
    <row r="147" ht="24.75" customHeight="1" x14ac:dyDescent="0.25"/>
    <row r="148" ht="24.75" customHeight="1" x14ac:dyDescent="0.25"/>
    <row r="149" ht="24.75" customHeight="1" x14ac:dyDescent="0.25"/>
    <row r="150" ht="24.75" customHeight="1" x14ac:dyDescent="0.25"/>
    <row r="151" ht="24.75" customHeight="1" x14ac:dyDescent="0.25"/>
    <row r="152" ht="24.75" customHeight="1" x14ac:dyDescent="0.25"/>
    <row r="153" ht="24.75" customHeight="1" x14ac:dyDescent="0.25"/>
    <row r="154" ht="24.75" customHeight="1" x14ac:dyDescent="0.25"/>
    <row r="155" ht="24.75" customHeight="1" x14ac:dyDescent="0.25"/>
    <row r="156" ht="24.75" customHeight="1" x14ac:dyDescent="0.25"/>
    <row r="157" ht="24.75" customHeight="1" x14ac:dyDescent="0.25"/>
    <row r="158" ht="24.75" customHeight="1" x14ac:dyDescent="0.25"/>
    <row r="159" ht="24.75" customHeight="1" x14ac:dyDescent="0.25"/>
    <row r="160" ht="24.75" customHeight="1" x14ac:dyDescent="0.25"/>
    <row r="161" ht="24.75" customHeight="1" x14ac:dyDescent="0.25"/>
    <row r="162" ht="24.75" customHeight="1" x14ac:dyDescent="0.25"/>
    <row r="163" ht="24.75" customHeight="1" x14ac:dyDescent="0.25"/>
    <row r="164" ht="24.75" customHeight="1" x14ac:dyDescent="0.25"/>
    <row r="165" ht="24.75" customHeight="1" x14ac:dyDescent="0.25"/>
    <row r="166" ht="24.75" customHeight="1" x14ac:dyDescent="0.25"/>
    <row r="167" ht="24.75" customHeight="1" x14ac:dyDescent="0.25"/>
    <row r="168" ht="24.75" customHeight="1" x14ac:dyDescent="0.25"/>
    <row r="169" ht="24.75" customHeight="1" x14ac:dyDescent="0.25"/>
    <row r="170" ht="24.75" customHeight="1" x14ac:dyDescent="0.25"/>
    <row r="171" ht="24.75" customHeight="1" x14ac:dyDescent="0.25"/>
    <row r="172" ht="24.75" customHeight="1" x14ac:dyDescent="0.25"/>
    <row r="173" ht="24.75" customHeight="1" x14ac:dyDescent="0.25"/>
    <row r="174" ht="24.75" customHeight="1" x14ac:dyDescent="0.25"/>
    <row r="175" ht="24.75" customHeight="1" x14ac:dyDescent="0.25"/>
    <row r="176" ht="24.75" customHeight="1" x14ac:dyDescent="0.25"/>
    <row r="177" ht="24.75" customHeight="1" x14ac:dyDescent="0.25"/>
    <row r="178" ht="24.75" customHeight="1" x14ac:dyDescent="0.25"/>
    <row r="179" ht="24.75" customHeight="1" x14ac:dyDescent="0.25"/>
    <row r="180" ht="24.75" customHeight="1" x14ac:dyDescent="0.25"/>
    <row r="181" ht="24.75" customHeight="1" x14ac:dyDescent="0.25"/>
    <row r="182" ht="24.75" customHeight="1" x14ac:dyDescent="0.25"/>
    <row r="183" ht="24.75" customHeight="1" x14ac:dyDescent="0.25"/>
    <row r="184" ht="24.75" customHeight="1" x14ac:dyDescent="0.25"/>
    <row r="185" ht="24.75" customHeight="1" x14ac:dyDescent="0.25"/>
    <row r="186" ht="24.75" customHeight="1" x14ac:dyDescent="0.25"/>
    <row r="187" ht="24.75" customHeight="1" x14ac:dyDescent="0.25"/>
    <row r="188" ht="24.75" customHeight="1" x14ac:dyDescent="0.25"/>
    <row r="189" ht="24.75" customHeight="1" x14ac:dyDescent="0.25"/>
    <row r="190" ht="24.75" customHeight="1" x14ac:dyDescent="0.25"/>
    <row r="191" ht="24.75" customHeight="1" x14ac:dyDescent="0.25"/>
    <row r="192" ht="24.75" customHeight="1" x14ac:dyDescent="0.25"/>
    <row r="193" ht="24.75" customHeight="1" x14ac:dyDescent="0.25"/>
    <row r="194" ht="24.75" customHeight="1" x14ac:dyDescent="0.25"/>
    <row r="195" ht="24.75" customHeight="1" x14ac:dyDescent="0.25"/>
    <row r="196" ht="24.75" customHeight="1" x14ac:dyDescent="0.25"/>
    <row r="197" ht="24.75" customHeight="1" x14ac:dyDescent="0.25"/>
    <row r="198" ht="24.75" customHeight="1" x14ac:dyDescent="0.25"/>
    <row r="199" ht="24.75" customHeight="1" x14ac:dyDescent="0.25"/>
    <row r="200" ht="24.75" customHeight="1" x14ac:dyDescent="0.25"/>
    <row r="201" ht="24.75" customHeight="1" x14ac:dyDescent="0.25"/>
    <row r="202" ht="24.75" customHeight="1" x14ac:dyDescent="0.25"/>
    <row r="203" ht="24.75" customHeight="1" x14ac:dyDescent="0.25"/>
    <row r="204" ht="24.75" customHeight="1" x14ac:dyDescent="0.25"/>
    <row r="205" ht="24.75" customHeight="1" x14ac:dyDescent="0.25"/>
    <row r="206" ht="24.75" customHeight="1" x14ac:dyDescent="0.25"/>
    <row r="207" ht="24.75" customHeight="1" x14ac:dyDescent="0.25"/>
    <row r="208" ht="24.75" customHeight="1" x14ac:dyDescent="0.25"/>
    <row r="209" ht="24.75" customHeight="1" x14ac:dyDescent="0.25"/>
    <row r="210" ht="24.75" customHeight="1" x14ac:dyDescent="0.25"/>
    <row r="211" ht="24.75" customHeight="1" x14ac:dyDescent="0.25"/>
    <row r="212" ht="24.75" customHeight="1" x14ac:dyDescent="0.25"/>
    <row r="213" ht="24.75" customHeight="1" x14ac:dyDescent="0.25"/>
    <row r="214" ht="24.75" customHeight="1" x14ac:dyDescent="0.25"/>
    <row r="215" ht="24.75" customHeight="1" x14ac:dyDescent="0.25"/>
    <row r="216" ht="24.75" customHeight="1" x14ac:dyDescent="0.25"/>
    <row r="217" ht="24.75" customHeight="1" x14ac:dyDescent="0.25"/>
    <row r="218" ht="24.75" customHeight="1" x14ac:dyDescent="0.25"/>
    <row r="219" ht="24.75" customHeight="1" x14ac:dyDescent="0.25"/>
    <row r="220" ht="24.75" customHeight="1" x14ac:dyDescent="0.25"/>
    <row r="221" ht="24.75" customHeight="1" x14ac:dyDescent="0.25"/>
    <row r="222" ht="24.75" customHeight="1" x14ac:dyDescent="0.25"/>
    <row r="223" ht="24.75" customHeight="1" x14ac:dyDescent="0.25"/>
    <row r="224" ht="24.75" customHeight="1" x14ac:dyDescent="0.25"/>
    <row r="225" ht="24.75" customHeight="1" x14ac:dyDescent="0.25"/>
    <row r="226" ht="24.75" customHeight="1" x14ac:dyDescent="0.25"/>
    <row r="227" ht="24.75" customHeight="1" x14ac:dyDescent="0.25"/>
    <row r="228" ht="24.75" customHeight="1" x14ac:dyDescent="0.25"/>
    <row r="229" ht="24.75" customHeight="1" x14ac:dyDescent="0.25"/>
    <row r="230" ht="24.75" customHeight="1" x14ac:dyDescent="0.25"/>
    <row r="231" ht="24.75" customHeight="1" x14ac:dyDescent="0.25"/>
    <row r="232" ht="24.75" customHeight="1" x14ac:dyDescent="0.25"/>
    <row r="233" ht="24.75" customHeight="1" x14ac:dyDescent="0.25"/>
    <row r="234" ht="24.75" customHeight="1" x14ac:dyDescent="0.25"/>
    <row r="235" ht="24.75" customHeight="1" x14ac:dyDescent="0.25"/>
    <row r="236" ht="24.75" customHeight="1" x14ac:dyDescent="0.25"/>
    <row r="237" ht="24.75" customHeight="1" x14ac:dyDescent="0.25"/>
    <row r="238" ht="24.75" customHeight="1" x14ac:dyDescent="0.25"/>
    <row r="239" ht="24.75" customHeight="1" x14ac:dyDescent="0.25"/>
    <row r="240" ht="24.75" customHeight="1" x14ac:dyDescent="0.25"/>
    <row r="241" ht="24.75" customHeight="1" x14ac:dyDescent="0.25"/>
    <row r="242" ht="24.75" customHeight="1" x14ac:dyDescent="0.25"/>
    <row r="243" ht="24.75" customHeight="1" x14ac:dyDescent="0.25"/>
    <row r="244" ht="24.75" customHeight="1" x14ac:dyDescent="0.25"/>
    <row r="245" ht="24.75" customHeight="1" x14ac:dyDescent="0.25"/>
    <row r="246" ht="24.75" customHeight="1" x14ac:dyDescent="0.25"/>
    <row r="247" ht="24.75" customHeight="1" x14ac:dyDescent="0.25"/>
    <row r="248" ht="24.75" customHeight="1" x14ac:dyDescent="0.25"/>
    <row r="249" ht="24.75" customHeight="1" x14ac:dyDescent="0.25"/>
    <row r="250" ht="24.75" customHeight="1" x14ac:dyDescent="0.25"/>
    <row r="251" ht="24.75" customHeight="1" x14ac:dyDescent="0.25"/>
    <row r="252" ht="24.75" customHeight="1" x14ac:dyDescent="0.25"/>
    <row r="253" ht="24.75" customHeight="1" x14ac:dyDescent="0.25"/>
    <row r="254" ht="24.75" customHeight="1" x14ac:dyDescent="0.25"/>
    <row r="255" ht="24.75" customHeight="1" x14ac:dyDescent="0.25"/>
    <row r="256" ht="24.75" customHeight="1" x14ac:dyDescent="0.25"/>
    <row r="257" ht="24.75" customHeight="1" x14ac:dyDescent="0.25"/>
    <row r="258" ht="24.75" customHeight="1" x14ac:dyDescent="0.25"/>
    <row r="259" ht="24.75" customHeight="1" x14ac:dyDescent="0.25"/>
    <row r="260" ht="24.75" customHeight="1" x14ac:dyDescent="0.25"/>
    <row r="261" ht="24.75" customHeight="1" x14ac:dyDescent="0.25"/>
    <row r="262" ht="24.75" customHeight="1" x14ac:dyDescent="0.25"/>
    <row r="263" ht="24.75" customHeight="1" x14ac:dyDescent="0.25"/>
    <row r="264" ht="24.75" customHeight="1" x14ac:dyDescent="0.25"/>
    <row r="265" ht="24.75" customHeight="1" x14ac:dyDescent="0.25"/>
    <row r="266" ht="24.75" customHeight="1" x14ac:dyDescent="0.25"/>
    <row r="267" ht="24.75" customHeight="1" x14ac:dyDescent="0.25"/>
    <row r="268" ht="24.75" customHeight="1" x14ac:dyDescent="0.25"/>
    <row r="269" ht="24.75" customHeight="1" x14ac:dyDescent="0.25"/>
    <row r="270" ht="24.75" customHeight="1" x14ac:dyDescent="0.25"/>
    <row r="271" ht="24.75" customHeight="1" x14ac:dyDescent="0.25"/>
    <row r="272" ht="24.75" customHeight="1" x14ac:dyDescent="0.25"/>
    <row r="273" ht="24.75" customHeight="1" x14ac:dyDescent="0.25"/>
    <row r="274" ht="24.75" customHeight="1" x14ac:dyDescent="0.25"/>
    <row r="275" ht="24.75" customHeight="1" x14ac:dyDescent="0.25"/>
    <row r="276" ht="24.75" customHeight="1" x14ac:dyDescent="0.25"/>
    <row r="277" ht="24.75" customHeight="1" x14ac:dyDescent="0.25"/>
    <row r="278" ht="24.75" customHeight="1" x14ac:dyDescent="0.25"/>
    <row r="279" ht="24.75" customHeight="1" x14ac:dyDescent="0.25"/>
    <row r="280" ht="24.75" customHeight="1" x14ac:dyDescent="0.25"/>
    <row r="281" ht="24.75" customHeight="1" x14ac:dyDescent="0.25"/>
    <row r="282" ht="24.75" customHeight="1" x14ac:dyDescent="0.25"/>
    <row r="283" ht="24.75" customHeight="1" x14ac:dyDescent="0.25"/>
    <row r="284" ht="24.75" customHeight="1" x14ac:dyDescent="0.25"/>
    <row r="285" ht="24.75" customHeight="1" x14ac:dyDescent="0.25"/>
    <row r="286" ht="24.75" customHeight="1" x14ac:dyDescent="0.25"/>
    <row r="287" ht="24.75" customHeight="1" x14ac:dyDescent="0.25"/>
    <row r="288" ht="24.75" customHeight="1" x14ac:dyDescent="0.25"/>
    <row r="289" ht="24.75" customHeight="1" x14ac:dyDescent="0.25"/>
    <row r="290" ht="24.75" customHeight="1" x14ac:dyDescent="0.25"/>
    <row r="291" ht="24.75" customHeight="1" x14ac:dyDescent="0.25"/>
    <row r="292" ht="24.75" customHeight="1" x14ac:dyDescent="0.25"/>
    <row r="293" ht="24.75" customHeight="1" x14ac:dyDescent="0.25"/>
    <row r="294" ht="24.75" customHeight="1" x14ac:dyDescent="0.25"/>
    <row r="295" ht="24.75" customHeight="1" x14ac:dyDescent="0.25"/>
    <row r="296" ht="24.75" customHeight="1" x14ac:dyDescent="0.25"/>
    <row r="297" ht="24.75" customHeight="1" x14ac:dyDescent="0.25"/>
    <row r="298" ht="24.75" customHeight="1" x14ac:dyDescent="0.25"/>
    <row r="299" ht="24.75" customHeight="1" x14ac:dyDescent="0.25"/>
    <row r="300" ht="24.75" customHeight="1" x14ac:dyDescent="0.25"/>
    <row r="301" ht="24.75" customHeight="1" x14ac:dyDescent="0.25"/>
    <row r="302" ht="24.75" customHeight="1" x14ac:dyDescent="0.25"/>
    <row r="303" ht="24.75" customHeight="1" x14ac:dyDescent="0.25"/>
    <row r="304" ht="24.75" customHeight="1" x14ac:dyDescent="0.25"/>
    <row r="305" ht="24.75" customHeight="1" x14ac:dyDescent="0.25"/>
    <row r="306" ht="24.75" customHeight="1" x14ac:dyDescent="0.25"/>
    <row r="307" ht="24.75" customHeight="1" x14ac:dyDescent="0.25"/>
    <row r="308" ht="24.75" customHeight="1" x14ac:dyDescent="0.25"/>
    <row r="309" ht="24.75" customHeight="1" x14ac:dyDescent="0.25"/>
    <row r="310" ht="24.75" customHeight="1" x14ac:dyDescent="0.25"/>
    <row r="311" ht="24.75" customHeight="1" x14ac:dyDescent="0.25"/>
    <row r="312" ht="24.75" customHeight="1" x14ac:dyDescent="0.25"/>
    <row r="313" ht="24.75" customHeight="1" x14ac:dyDescent="0.25"/>
    <row r="314" ht="24.75" customHeight="1" x14ac:dyDescent="0.25"/>
    <row r="315" ht="24.75" customHeight="1" x14ac:dyDescent="0.25"/>
    <row r="316" ht="24.75" customHeight="1" x14ac:dyDescent="0.25"/>
    <row r="317" ht="24.75" customHeight="1" x14ac:dyDescent="0.25"/>
    <row r="318" ht="24.75" customHeight="1" x14ac:dyDescent="0.25"/>
    <row r="319" ht="24.75" customHeight="1" x14ac:dyDescent="0.25"/>
    <row r="320" ht="24.75" customHeight="1" x14ac:dyDescent="0.25"/>
    <row r="321" ht="24.75" customHeight="1" x14ac:dyDescent="0.25"/>
    <row r="322" ht="24.75" customHeight="1" x14ac:dyDescent="0.25"/>
    <row r="323" ht="24.75" customHeight="1" x14ac:dyDescent="0.25"/>
    <row r="324" ht="24.75" customHeight="1" x14ac:dyDescent="0.25"/>
    <row r="325" ht="24.75" customHeight="1" x14ac:dyDescent="0.25"/>
    <row r="326" ht="24.75" customHeight="1" x14ac:dyDescent="0.25"/>
    <row r="327" ht="24.75" customHeight="1" x14ac:dyDescent="0.25"/>
    <row r="328" ht="24.75" customHeight="1" x14ac:dyDescent="0.25"/>
    <row r="329" ht="24.75" customHeight="1" x14ac:dyDescent="0.25"/>
    <row r="330" ht="24.75" customHeight="1" x14ac:dyDescent="0.25"/>
    <row r="331" ht="24.75" customHeight="1" x14ac:dyDescent="0.25"/>
    <row r="332" ht="24.75" customHeight="1" x14ac:dyDescent="0.25"/>
    <row r="333" ht="24.75" customHeight="1" x14ac:dyDescent="0.25"/>
    <row r="334" ht="24.75" customHeight="1" x14ac:dyDescent="0.25"/>
    <row r="335" ht="24.75" customHeight="1" x14ac:dyDescent="0.25"/>
    <row r="336" ht="24.75" customHeight="1" x14ac:dyDescent="0.25"/>
    <row r="337" ht="24.75" customHeight="1" x14ac:dyDescent="0.25"/>
    <row r="338" ht="24.75" customHeight="1" x14ac:dyDescent="0.25"/>
    <row r="339" ht="24.75" customHeight="1" x14ac:dyDescent="0.25"/>
    <row r="340" ht="24.75" customHeight="1" x14ac:dyDescent="0.25"/>
    <row r="341" ht="24.75" customHeight="1" x14ac:dyDescent="0.25"/>
    <row r="342" ht="24.75" customHeight="1" x14ac:dyDescent="0.25"/>
    <row r="343" ht="24.75" customHeight="1" x14ac:dyDescent="0.25"/>
    <row r="344" ht="24.75" customHeight="1" x14ac:dyDescent="0.25"/>
    <row r="345" ht="24.75" customHeight="1" x14ac:dyDescent="0.25"/>
    <row r="346" ht="24.75" customHeight="1" x14ac:dyDescent="0.25"/>
    <row r="347" ht="24.75" customHeight="1" x14ac:dyDescent="0.25"/>
    <row r="348" ht="24.75" customHeight="1" x14ac:dyDescent="0.25"/>
    <row r="349" ht="24.75" customHeight="1" x14ac:dyDescent="0.25"/>
    <row r="350" ht="24.75" customHeight="1" x14ac:dyDescent="0.25"/>
    <row r="351" ht="24.75" customHeight="1" x14ac:dyDescent="0.25"/>
    <row r="352" ht="24.75" customHeight="1" x14ac:dyDescent="0.25"/>
    <row r="353" ht="24.75" customHeight="1" x14ac:dyDescent="0.25"/>
    <row r="354" ht="24.75" customHeight="1" x14ac:dyDescent="0.25"/>
    <row r="355" ht="24.75" customHeight="1" x14ac:dyDescent="0.25"/>
    <row r="356" ht="24.75" customHeight="1" x14ac:dyDescent="0.25"/>
    <row r="357" ht="24.75" customHeight="1" x14ac:dyDescent="0.25"/>
    <row r="358" ht="24.75" customHeight="1" x14ac:dyDescent="0.25"/>
    <row r="359" ht="24.75" customHeight="1" x14ac:dyDescent="0.25"/>
    <row r="360" ht="24.75" customHeight="1" x14ac:dyDescent="0.25"/>
    <row r="361" ht="24.75" customHeight="1" x14ac:dyDescent="0.25"/>
    <row r="362" ht="24.75" customHeight="1" x14ac:dyDescent="0.25"/>
    <row r="363" ht="24.75" customHeight="1" x14ac:dyDescent="0.25"/>
    <row r="364" ht="24.75" customHeight="1" x14ac:dyDescent="0.25"/>
    <row r="365" ht="24.75" customHeight="1" x14ac:dyDescent="0.25"/>
    <row r="366" ht="24.75" customHeight="1" x14ac:dyDescent="0.25"/>
    <row r="367" ht="24.75" customHeight="1" x14ac:dyDescent="0.25"/>
    <row r="368" ht="24.75" customHeight="1" x14ac:dyDescent="0.25"/>
    <row r="369" ht="24.75" customHeight="1" x14ac:dyDescent="0.25"/>
    <row r="370" ht="24.75" customHeight="1" x14ac:dyDescent="0.25"/>
    <row r="371" ht="24.75" customHeight="1" x14ac:dyDescent="0.25"/>
    <row r="372" ht="24.75" customHeight="1" x14ac:dyDescent="0.25"/>
    <row r="373" ht="24.75" customHeight="1" x14ac:dyDescent="0.25"/>
    <row r="374" ht="24.75" customHeight="1" x14ac:dyDescent="0.25"/>
    <row r="375" ht="24.75" customHeight="1" x14ac:dyDescent="0.25"/>
    <row r="376" ht="24.75" customHeight="1" x14ac:dyDescent="0.25"/>
    <row r="377" ht="24.75" customHeight="1" x14ac:dyDescent="0.25"/>
    <row r="378" ht="24.75" customHeight="1" x14ac:dyDescent="0.25"/>
    <row r="379" ht="24.75" customHeight="1" x14ac:dyDescent="0.25"/>
    <row r="380" ht="24.75" customHeight="1" x14ac:dyDescent="0.25"/>
    <row r="381" ht="24.75" customHeight="1" x14ac:dyDescent="0.25"/>
    <row r="382" ht="24.75" customHeight="1" x14ac:dyDescent="0.25"/>
    <row r="383" ht="24.75" customHeight="1" x14ac:dyDescent="0.25"/>
    <row r="384" ht="24.75" customHeight="1" x14ac:dyDescent="0.25"/>
    <row r="385" ht="24.75" customHeight="1" x14ac:dyDescent="0.25"/>
    <row r="386" ht="24.75" customHeight="1" x14ac:dyDescent="0.25"/>
    <row r="387" ht="24.75" customHeight="1" x14ac:dyDescent="0.25"/>
    <row r="388" ht="24.75" customHeight="1" x14ac:dyDescent="0.25"/>
    <row r="389" ht="24.75" customHeight="1" x14ac:dyDescent="0.25"/>
    <row r="390" ht="24.75" customHeight="1" x14ac:dyDescent="0.25"/>
    <row r="391" ht="24.75" customHeight="1" x14ac:dyDescent="0.25"/>
    <row r="392" ht="24.75" customHeight="1" x14ac:dyDescent="0.25"/>
    <row r="393" ht="24.75" customHeight="1" x14ac:dyDescent="0.25"/>
    <row r="394" ht="24.75" customHeight="1" x14ac:dyDescent="0.25"/>
    <row r="395" ht="24.75" customHeight="1" x14ac:dyDescent="0.25"/>
    <row r="396" ht="24.75" customHeight="1" x14ac:dyDescent="0.25"/>
    <row r="397" ht="24.75" customHeight="1" x14ac:dyDescent="0.25"/>
    <row r="398" ht="24.75" customHeight="1" x14ac:dyDescent="0.25"/>
    <row r="399" ht="24.75" customHeight="1" x14ac:dyDescent="0.25"/>
    <row r="400" ht="24.75" customHeight="1" x14ac:dyDescent="0.25"/>
    <row r="401" ht="24.75" customHeight="1" x14ac:dyDescent="0.25"/>
    <row r="402" ht="24.75" customHeight="1" x14ac:dyDescent="0.25"/>
    <row r="403" ht="24.75" customHeight="1" x14ac:dyDescent="0.25"/>
    <row r="404" ht="24.75" customHeight="1" x14ac:dyDescent="0.25"/>
    <row r="405" ht="24.75" customHeight="1" x14ac:dyDescent="0.25"/>
    <row r="406" ht="24.75" customHeight="1" x14ac:dyDescent="0.25"/>
    <row r="407" ht="24.75" customHeight="1" x14ac:dyDescent="0.25"/>
    <row r="408" ht="24.75" customHeight="1" x14ac:dyDescent="0.25"/>
    <row r="409" ht="24.75" customHeight="1" x14ac:dyDescent="0.25"/>
    <row r="410" ht="24.75" customHeight="1" x14ac:dyDescent="0.25"/>
    <row r="411" ht="24.75" customHeight="1" x14ac:dyDescent="0.25"/>
    <row r="412" ht="24.75" customHeight="1" x14ac:dyDescent="0.25"/>
    <row r="413" ht="24.75" customHeight="1" x14ac:dyDescent="0.25"/>
    <row r="414" ht="24.75" customHeight="1" x14ac:dyDescent="0.25"/>
    <row r="415" ht="24.75" customHeight="1" x14ac:dyDescent="0.25"/>
    <row r="416" ht="24.75" customHeight="1" x14ac:dyDescent="0.25"/>
    <row r="417" ht="24.75" customHeight="1" x14ac:dyDescent="0.25"/>
    <row r="418" ht="24.75" customHeight="1" x14ac:dyDescent="0.25"/>
    <row r="419" ht="24.75" customHeight="1" x14ac:dyDescent="0.25"/>
    <row r="420" ht="24.75" customHeight="1" x14ac:dyDescent="0.25"/>
    <row r="421" ht="24.75" customHeight="1" x14ac:dyDescent="0.25"/>
    <row r="422" ht="24.75" customHeight="1" x14ac:dyDescent="0.25"/>
    <row r="423" ht="24.75" customHeight="1" x14ac:dyDescent="0.25"/>
    <row r="424" ht="24.75" customHeight="1" x14ac:dyDescent="0.25"/>
    <row r="425" ht="24.75" customHeight="1" x14ac:dyDescent="0.25"/>
    <row r="426" ht="24.75" customHeight="1" x14ac:dyDescent="0.25"/>
    <row r="427" ht="24.75" customHeight="1" x14ac:dyDescent="0.25"/>
    <row r="428" ht="24.75" customHeight="1" x14ac:dyDescent="0.25"/>
    <row r="429" ht="24.75" customHeight="1" x14ac:dyDescent="0.25"/>
    <row r="430" ht="24.75" customHeight="1" x14ac:dyDescent="0.25"/>
    <row r="431" ht="24.75" customHeight="1" x14ac:dyDescent="0.25"/>
    <row r="432" ht="24.75" customHeight="1" x14ac:dyDescent="0.25"/>
    <row r="433" ht="24.75" customHeight="1" x14ac:dyDescent="0.25"/>
    <row r="434" ht="24.75" customHeight="1" x14ac:dyDescent="0.25"/>
    <row r="435" ht="24.75" customHeight="1" x14ac:dyDescent="0.25"/>
    <row r="436" ht="24.75" customHeight="1" x14ac:dyDescent="0.25"/>
    <row r="437" ht="24.75" customHeight="1" x14ac:dyDescent="0.25"/>
    <row r="438" ht="24.75" customHeight="1" x14ac:dyDescent="0.25"/>
    <row r="439" ht="24.75" customHeight="1" x14ac:dyDescent="0.25"/>
    <row r="440" ht="24.75" customHeight="1" x14ac:dyDescent="0.25"/>
    <row r="441" ht="24.75" customHeight="1" x14ac:dyDescent="0.25"/>
    <row r="442" ht="24.75" customHeight="1" x14ac:dyDescent="0.25"/>
    <row r="443" ht="24.75" customHeight="1" x14ac:dyDescent="0.25"/>
    <row r="444" ht="24.75" customHeight="1" x14ac:dyDescent="0.25"/>
    <row r="445" ht="24.75" customHeight="1" x14ac:dyDescent="0.25"/>
    <row r="446" ht="24.75" customHeight="1" x14ac:dyDescent="0.25"/>
    <row r="447" ht="24.75" customHeight="1" x14ac:dyDescent="0.25"/>
    <row r="448" ht="24.75" customHeight="1" x14ac:dyDescent="0.25"/>
    <row r="449" ht="24.75" customHeight="1" x14ac:dyDescent="0.25"/>
    <row r="450" ht="24.75" customHeight="1" x14ac:dyDescent="0.25"/>
    <row r="451" ht="24.75" customHeight="1" x14ac:dyDescent="0.25"/>
    <row r="452" ht="24.75" customHeight="1" x14ac:dyDescent="0.25"/>
    <row r="453" ht="24.75" customHeight="1" x14ac:dyDescent="0.25"/>
    <row r="454" ht="24.75" customHeight="1" x14ac:dyDescent="0.25"/>
    <row r="455" ht="24.75" customHeight="1" x14ac:dyDescent="0.25"/>
    <row r="456" ht="24.75" customHeight="1" x14ac:dyDescent="0.25"/>
    <row r="457" ht="24.75" customHeight="1" x14ac:dyDescent="0.25"/>
    <row r="458" ht="24.75" customHeight="1" x14ac:dyDescent="0.25"/>
    <row r="459" ht="24.75" customHeight="1" x14ac:dyDescent="0.25"/>
    <row r="460" ht="24.75" customHeight="1" x14ac:dyDescent="0.25"/>
    <row r="461" ht="24.75" customHeight="1" x14ac:dyDescent="0.25"/>
    <row r="462" ht="24.75" customHeight="1" x14ac:dyDescent="0.25"/>
    <row r="463" ht="24.75" customHeight="1" x14ac:dyDescent="0.25"/>
    <row r="464" ht="24.75" customHeight="1" x14ac:dyDescent="0.25"/>
    <row r="465" ht="24.75" customHeight="1" x14ac:dyDescent="0.25"/>
    <row r="466" ht="24.75" customHeight="1" x14ac:dyDescent="0.25"/>
    <row r="467" ht="24.75" customHeight="1" x14ac:dyDescent="0.25"/>
    <row r="468" ht="24.75" customHeight="1" x14ac:dyDescent="0.25"/>
    <row r="469" ht="24.75" customHeight="1" x14ac:dyDescent="0.25"/>
    <row r="470" ht="24.75" customHeight="1" x14ac:dyDescent="0.25"/>
    <row r="471" ht="24.75" customHeight="1" x14ac:dyDescent="0.25"/>
    <row r="472" ht="24.75" customHeight="1" x14ac:dyDescent="0.25"/>
    <row r="473" ht="24.75" customHeight="1" x14ac:dyDescent="0.25"/>
    <row r="474" ht="24.75" customHeight="1" x14ac:dyDescent="0.25"/>
    <row r="475" ht="24.75" customHeight="1" x14ac:dyDescent="0.25"/>
    <row r="476" ht="24.75" customHeight="1" x14ac:dyDescent="0.25"/>
    <row r="477" ht="24.75" customHeight="1" x14ac:dyDescent="0.25"/>
    <row r="478" ht="24.75" customHeight="1" x14ac:dyDescent="0.25"/>
    <row r="479" ht="24.75" customHeight="1" x14ac:dyDescent="0.25"/>
    <row r="480" ht="24.75" customHeight="1" x14ac:dyDescent="0.25"/>
    <row r="481" ht="24.75" customHeight="1" x14ac:dyDescent="0.25"/>
    <row r="482" ht="24.75" customHeight="1" x14ac:dyDescent="0.25"/>
    <row r="483" ht="24.75" customHeight="1" x14ac:dyDescent="0.25"/>
    <row r="484" ht="24.75" customHeight="1" x14ac:dyDescent="0.25"/>
    <row r="485" ht="24.75" customHeight="1" x14ac:dyDescent="0.25"/>
    <row r="486" ht="24.75" customHeight="1" x14ac:dyDescent="0.25"/>
    <row r="487" ht="24.75" customHeight="1" x14ac:dyDescent="0.25"/>
    <row r="488" ht="24.75" customHeight="1" x14ac:dyDescent="0.25"/>
    <row r="489" ht="24.75" customHeight="1" x14ac:dyDescent="0.25"/>
    <row r="490" ht="24.75" customHeight="1" x14ac:dyDescent="0.25"/>
    <row r="491" ht="24.75" customHeight="1" x14ac:dyDescent="0.25"/>
    <row r="492" ht="24.75" customHeight="1" x14ac:dyDescent="0.25"/>
    <row r="493" ht="24.75" customHeight="1" x14ac:dyDescent="0.25"/>
    <row r="494" ht="24.75" customHeight="1" x14ac:dyDescent="0.25"/>
    <row r="495" ht="24.75" customHeight="1" x14ac:dyDescent="0.25"/>
    <row r="496" ht="24.75" customHeight="1" x14ac:dyDescent="0.25"/>
    <row r="497" ht="24.75" customHeight="1" x14ac:dyDescent="0.25"/>
    <row r="498" ht="24.75" customHeight="1" x14ac:dyDescent="0.25"/>
    <row r="499" ht="24.75" customHeight="1" x14ac:dyDescent="0.25"/>
    <row r="500" ht="24.75" customHeight="1" x14ac:dyDescent="0.25"/>
    <row r="501" ht="24.75" customHeight="1" x14ac:dyDescent="0.25"/>
    <row r="502" ht="24.75" customHeight="1" x14ac:dyDescent="0.25"/>
    <row r="503" ht="24.75" customHeight="1" x14ac:dyDescent="0.25"/>
    <row r="504" ht="24.75" customHeight="1" x14ac:dyDescent="0.25"/>
    <row r="505" ht="24.75" customHeight="1" x14ac:dyDescent="0.25"/>
    <row r="506" ht="24.75" customHeight="1" x14ac:dyDescent="0.25"/>
    <row r="507" ht="24.75" customHeight="1" x14ac:dyDescent="0.25"/>
    <row r="508" ht="24.75" customHeight="1" x14ac:dyDescent="0.25"/>
    <row r="509" ht="24.75" customHeight="1" x14ac:dyDescent="0.25"/>
    <row r="510" ht="24.75" customHeight="1" x14ac:dyDescent="0.25"/>
    <row r="511" ht="24.75" customHeight="1" x14ac:dyDescent="0.25"/>
    <row r="512" ht="24.75" customHeight="1" x14ac:dyDescent="0.25"/>
    <row r="513" ht="24.75" customHeight="1" x14ac:dyDescent="0.25"/>
    <row r="514" ht="24.75" customHeight="1" x14ac:dyDescent="0.25"/>
    <row r="515" ht="24.75" customHeight="1" x14ac:dyDescent="0.25"/>
    <row r="516" ht="24.75" customHeight="1" x14ac:dyDescent="0.25"/>
    <row r="517" ht="24.75" customHeight="1" x14ac:dyDescent="0.25"/>
    <row r="518" ht="24.75" customHeight="1" x14ac:dyDescent="0.25"/>
    <row r="519" ht="24.75" customHeight="1" x14ac:dyDescent="0.25"/>
    <row r="520" ht="24.75" customHeight="1" x14ac:dyDescent="0.25"/>
    <row r="521" ht="24.75" customHeight="1" x14ac:dyDescent="0.25"/>
    <row r="522" ht="24.75" customHeight="1" x14ac:dyDescent="0.25"/>
    <row r="523" ht="24.75" customHeight="1" x14ac:dyDescent="0.25"/>
    <row r="524" ht="24.75" customHeight="1" x14ac:dyDescent="0.25"/>
    <row r="525" ht="24.75" customHeight="1" x14ac:dyDescent="0.25"/>
    <row r="526" ht="24.75" customHeight="1" x14ac:dyDescent="0.25"/>
    <row r="527" ht="24.75" customHeight="1" x14ac:dyDescent="0.25"/>
    <row r="528" ht="24.75" customHeight="1" x14ac:dyDescent="0.25"/>
    <row r="529" ht="24.75" customHeight="1" x14ac:dyDescent="0.25"/>
    <row r="530" ht="24.75" customHeight="1" x14ac:dyDescent="0.25"/>
    <row r="531" ht="24.75" customHeight="1" x14ac:dyDescent="0.25"/>
    <row r="532" ht="24.75" customHeight="1" x14ac:dyDescent="0.25"/>
    <row r="533" ht="24.75" customHeight="1" x14ac:dyDescent="0.25"/>
    <row r="534" ht="24.75" customHeight="1" x14ac:dyDescent="0.25"/>
    <row r="535" ht="24.75" customHeight="1" x14ac:dyDescent="0.25"/>
    <row r="536" ht="24.75" customHeight="1" x14ac:dyDescent="0.25"/>
    <row r="537" ht="24.75" customHeight="1" x14ac:dyDescent="0.25"/>
    <row r="538" ht="24.75" customHeight="1" x14ac:dyDescent="0.25"/>
    <row r="539" ht="24.75" customHeight="1" x14ac:dyDescent="0.25"/>
    <row r="540" ht="24.75" customHeight="1" x14ac:dyDescent="0.25"/>
    <row r="541" ht="24.75" customHeight="1" x14ac:dyDescent="0.25"/>
    <row r="542" ht="24.75" customHeight="1" x14ac:dyDescent="0.25"/>
    <row r="543" ht="24.75" customHeight="1" x14ac:dyDescent="0.25"/>
    <row r="544" ht="24.75" customHeight="1" x14ac:dyDescent="0.25"/>
    <row r="545" ht="24.75" customHeight="1" x14ac:dyDescent="0.25"/>
    <row r="546" ht="24.75" customHeight="1" x14ac:dyDescent="0.25"/>
    <row r="547" ht="24.75" customHeight="1" x14ac:dyDescent="0.25"/>
    <row r="548" ht="24.75" customHeight="1" x14ac:dyDescent="0.25"/>
    <row r="549" ht="24.75" customHeight="1" x14ac:dyDescent="0.25"/>
    <row r="550" ht="24.75" customHeight="1" x14ac:dyDescent="0.25"/>
    <row r="551" ht="24.75" customHeight="1" x14ac:dyDescent="0.25"/>
    <row r="552" ht="24.75" customHeight="1" x14ac:dyDescent="0.25"/>
    <row r="553" ht="24.75" customHeight="1" x14ac:dyDescent="0.25"/>
    <row r="554" ht="24.75" customHeight="1" x14ac:dyDescent="0.25"/>
    <row r="555" ht="24.75" customHeight="1" x14ac:dyDescent="0.25"/>
    <row r="556" ht="24.75" customHeight="1" x14ac:dyDescent="0.25"/>
    <row r="557" ht="24.75" customHeight="1" x14ac:dyDescent="0.25"/>
    <row r="558" ht="24.75" customHeight="1" x14ac:dyDescent="0.25"/>
    <row r="559" ht="24.75" customHeight="1" x14ac:dyDescent="0.25"/>
    <row r="560" ht="24.75" customHeight="1" x14ac:dyDescent="0.25"/>
    <row r="561" ht="24.75" customHeight="1" x14ac:dyDescent="0.25"/>
    <row r="562" ht="24.75" customHeight="1" x14ac:dyDescent="0.25"/>
    <row r="563" ht="24.75" customHeight="1" x14ac:dyDescent="0.25"/>
    <row r="564" ht="24.75" customHeight="1" x14ac:dyDescent="0.25"/>
    <row r="565" ht="24.75" customHeight="1" x14ac:dyDescent="0.25"/>
    <row r="566" ht="24.75" customHeight="1" x14ac:dyDescent="0.25"/>
    <row r="567" ht="24.75" customHeight="1" x14ac:dyDescent="0.25"/>
    <row r="568" ht="24.75" customHeight="1" x14ac:dyDescent="0.25"/>
    <row r="569" ht="24.75" customHeight="1" x14ac:dyDescent="0.25"/>
    <row r="570" ht="24.75" customHeight="1" x14ac:dyDescent="0.25"/>
    <row r="571" ht="24.75" customHeight="1" x14ac:dyDescent="0.25"/>
    <row r="572" ht="24.75" customHeight="1" x14ac:dyDescent="0.25"/>
    <row r="573" ht="24.75" customHeight="1" x14ac:dyDescent="0.25"/>
    <row r="574" ht="24.75" customHeight="1" x14ac:dyDescent="0.25"/>
    <row r="575" ht="24.75" customHeight="1" x14ac:dyDescent="0.25"/>
    <row r="576" ht="24.75" customHeight="1" x14ac:dyDescent="0.25"/>
    <row r="577" ht="24.75" customHeight="1" x14ac:dyDescent="0.25"/>
    <row r="578" ht="24.75" customHeight="1" x14ac:dyDescent="0.25"/>
    <row r="579" ht="24.75" customHeight="1" x14ac:dyDescent="0.25"/>
    <row r="580" ht="24.75" customHeight="1" x14ac:dyDescent="0.25"/>
    <row r="581" ht="24.75" customHeight="1" x14ac:dyDescent="0.25"/>
    <row r="582" ht="24.75" customHeight="1" x14ac:dyDescent="0.25"/>
    <row r="583" ht="24.75" customHeight="1" x14ac:dyDescent="0.25"/>
    <row r="584" ht="24.75" customHeight="1" x14ac:dyDescent="0.25"/>
    <row r="585" ht="24.75" customHeight="1" x14ac:dyDescent="0.25"/>
    <row r="586" ht="24.75" customHeight="1" x14ac:dyDescent="0.25"/>
    <row r="587" ht="24.75" customHeight="1" x14ac:dyDescent="0.25"/>
    <row r="588" ht="24.75" customHeight="1" x14ac:dyDescent="0.25"/>
    <row r="589" ht="24.75" customHeight="1" x14ac:dyDescent="0.25"/>
    <row r="590" ht="24.75" customHeight="1" x14ac:dyDescent="0.25"/>
    <row r="591" ht="24.75" customHeight="1" x14ac:dyDescent="0.25"/>
    <row r="592" ht="24.75" customHeight="1" x14ac:dyDescent="0.25"/>
    <row r="593" ht="24.75" customHeight="1" x14ac:dyDescent="0.25"/>
    <row r="594" ht="24.75" customHeight="1" x14ac:dyDescent="0.25"/>
    <row r="595" ht="24.75" customHeight="1" x14ac:dyDescent="0.25"/>
    <row r="596" ht="24.75" customHeight="1" x14ac:dyDescent="0.25"/>
    <row r="597" ht="24.75" customHeight="1" x14ac:dyDescent="0.25"/>
    <row r="598" ht="24.75" customHeight="1" x14ac:dyDescent="0.25"/>
    <row r="599" ht="24.75" customHeight="1" x14ac:dyDescent="0.25"/>
    <row r="600" ht="24.75" customHeight="1" x14ac:dyDescent="0.25"/>
    <row r="601" ht="24.75" customHeight="1" x14ac:dyDescent="0.25"/>
    <row r="602" ht="24.75" customHeight="1" x14ac:dyDescent="0.25"/>
    <row r="603" ht="24.75" customHeight="1" x14ac:dyDescent="0.25"/>
    <row r="604" ht="24.75" customHeight="1" x14ac:dyDescent="0.25"/>
    <row r="605" ht="24.75" customHeight="1" x14ac:dyDescent="0.25"/>
    <row r="606" ht="24.75" customHeight="1" x14ac:dyDescent="0.25"/>
    <row r="607" ht="24.75" customHeight="1" x14ac:dyDescent="0.25"/>
    <row r="608" ht="24.75" customHeight="1" x14ac:dyDescent="0.25"/>
    <row r="609" ht="24.75" customHeight="1" x14ac:dyDescent="0.25"/>
    <row r="610" ht="24.75" customHeight="1" x14ac:dyDescent="0.25"/>
    <row r="611" ht="24.75" customHeight="1" x14ac:dyDescent="0.25"/>
    <row r="612" ht="24.75" customHeight="1" x14ac:dyDescent="0.25"/>
    <row r="613" ht="24.75" customHeight="1" x14ac:dyDescent="0.25"/>
    <row r="614" ht="24.75" customHeight="1" x14ac:dyDescent="0.25"/>
    <row r="615" ht="24.75" customHeight="1" x14ac:dyDescent="0.25"/>
    <row r="616" ht="24.75" customHeight="1" x14ac:dyDescent="0.25"/>
    <row r="617" ht="24.75" customHeight="1" x14ac:dyDescent="0.25"/>
    <row r="618" ht="24.75" customHeight="1" x14ac:dyDescent="0.25"/>
    <row r="619" ht="24.75" customHeight="1" x14ac:dyDescent="0.25"/>
    <row r="620" ht="24.75" customHeight="1" x14ac:dyDescent="0.25"/>
    <row r="621" ht="24.75" customHeight="1" x14ac:dyDescent="0.25"/>
    <row r="622" ht="24.75" customHeight="1" x14ac:dyDescent="0.25"/>
    <row r="623" ht="24.75" customHeight="1" x14ac:dyDescent="0.25"/>
    <row r="624" ht="24.75" customHeight="1" x14ac:dyDescent="0.25"/>
    <row r="625" ht="24.75" customHeight="1" x14ac:dyDescent="0.25"/>
    <row r="626" ht="24.75" customHeight="1" x14ac:dyDescent="0.25"/>
    <row r="627" ht="24.75" customHeight="1" x14ac:dyDescent="0.25"/>
    <row r="628" ht="24.75" customHeight="1" x14ac:dyDescent="0.25"/>
    <row r="629" ht="24.75" customHeight="1" x14ac:dyDescent="0.25"/>
    <row r="630" ht="24.75" customHeight="1" x14ac:dyDescent="0.25"/>
    <row r="631" ht="24.75" customHeight="1" x14ac:dyDescent="0.25"/>
    <row r="632" ht="24.75" customHeight="1" x14ac:dyDescent="0.25"/>
    <row r="633" ht="24.75" customHeight="1" x14ac:dyDescent="0.25"/>
    <row r="634" ht="24.75" customHeight="1" x14ac:dyDescent="0.25"/>
    <row r="635" ht="24.75" customHeight="1" x14ac:dyDescent="0.25"/>
    <row r="636" ht="24.75" customHeight="1" x14ac:dyDescent="0.25"/>
    <row r="637" ht="24.75" customHeight="1" x14ac:dyDescent="0.25"/>
    <row r="638" ht="24.75" customHeight="1" x14ac:dyDescent="0.25"/>
    <row r="639" ht="24.75" customHeight="1" x14ac:dyDescent="0.25"/>
    <row r="640" ht="24.75" customHeight="1" x14ac:dyDescent="0.25"/>
    <row r="641" ht="24.75" customHeight="1" x14ac:dyDescent="0.25"/>
    <row r="642" ht="24.75" customHeight="1" x14ac:dyDescent="0.25"/>
    <row r="643" ht="24.75" customHeight="1" x14ac:dyDescent="0.25"/>
    <row r="644" ht="24.75" customHeight="1" x14ac:dyDescent="0.25"/>
    <row r="645" ht="24.75" customHeight="1" x14ac:dyDescent="0.25"/>
    <row r="646" ht="24.75" customHeight="1" x14ac:dyDescent="0.25"/>
    <row r="647" ht="24.75" customHeight="1" x14ac:dyDescent="0.25"/>
    <row r="648" ht="24.75" customHeight="1" x14ac:dyDescent="0.25"/>
    <row r="649" ht="24.75" customHeight="1" x14ac:dyDescent="0.25"/>
    <row r="650" ht="24.75" customHeight="1" x14ac:dyDescent="0.25"/>
    <row r="651" ht="24.75" customHeight="1" x14ac:dyDescent="0.25"/>
    <row r="652" ht="24.75" customHeight="1" x14ac:dyDescent="0.25"/>
    <row r="653" ht="24.75" customHeight="1" x14ac:dyDescent="0.25"/>
    <row r="654" ht="24.75" customHeight="1" x14ac:dyDescent="0.25"/>
    <row r="655" ht="24.75" customHeight="1" x14ac:dyDescent="0.25"/>
    <row r="656" ht="24.75" customHeight="1" x14ac:dyDescent="0.25"/>
    <row r="657" ht="24.75" customHeight="1" x14ac:dyDescent="0.25"/>
    <row r="658" ht="24.75" customHeight="1" x14ac:dyDescent="0.25"/>
    <row r="659" ht="24.75" customHeight="1" x14ac:dyDescent="0.25"/>
    <row r="660" ht="24.75" customHeight="1" x14ac:dyDescent="0.25"/>
    <row r="661" ht="24.75" customHeight="1" x14ac:dyDescent="0.25"/>
    <row r="662" ht="24.75" customHeight="1" x14ac:dyDescent="0.25"/>
    <row r="663" ht="24.75" customHeight="1" x14ac:dyDescent="0.25"/>
    <row r="664" ht="24.75" customHeight="1" x14ac:dyDescent="0.25"/>
    <row r="665" ht="24.75" customHeight="1" x14ac:dyDescent="0.25"/>
    <row r="666" ht="24.75" customHeight="1" x14ac:dyDescent="0.25"/>
    <row r="667" ht="24.75" customHeight="1" x14ac:dyDescent="0.25"/>
    <row r="668" ht="24.75" customHeight="1" x14ac:dyDescent="0.25"/>
    <row r="669" ht="24.75" customHeight="1" x14ac:dyDescent="0.25"/>
    <row r="670" ht="24.75" customHeight="1" x14ac:dyDescent="0.25"/>
    <row r="671" ht="24.75" customHeight="1" x14ac:dyDescent="0.25"/>
    <row r="672" ht="24.75" customHeight="1" x14ac:dyDescent="0.25"/>
    <row r="673" ht="24.75" customHeight="1" x14ac:dyDescent="0.25"/>
    <row r="674" ht="24.75" customHeight="1" x14ac:dyDescent="0.25"/>
    <row r="675" ht="24.75" customHeight="1" x14ac:dyDescent="0.25"/>
    <row r="676" ht="24.75" customHeight="1" x14ac:dyDescent="0.25"/>
    <row r="677" ht="24.75" customHeight="1" x14ac:dyDescent="0.25"/>
    <row r="678" ht="24.75" customHeight="1" x14ac:dyDescent="0.25"/>
    <row r="679" ht="24.75" customHeight="1" x14ac:dyDescent="0.25"/>
    <row r="680" ht="24.75" customHeight="1" x14ac:dyDescent="0.25"/>
    <row r="681" ht="24.75" customHeight="1" x14ac:dyDescent="0.25"/>
    <row r="682" ht="24.75" customHeight="1" x14ac:dyDescent="0.25"/>
    <row r="683" ht="24.75" customHeight="1" x14ac:dyDescent="0.25"/>
    <row r="684" ht="24.75" customHeight="1" x14ac:dyDescent="0.25"/>
    <row r="685" ht="24.75" customHeight="1" x14ac:dyDescent="0.25"/>
    <row r="686" ht="24.75" customHeight="1" x14ac:dyDescent="0.25"/>
    <row r="687" ht="24.75" customHeight="1" x14ac:dyDescent="0.25"/>
    <row r="688" ht="24.75" customHeight="1" x14ac:dyDescent="0.25"/>
    <row r="689" ht="24.75" customHeight="1" x14ac:dyDescent="0.25"/>
    <row r="690" ht="24.75" customHeight="1" x14ac:dyDescent="0.25"/>
    <row r="691" ht="24.75" customHeight="1" x14ac:dyDescent="0.25"/>
    <row r="692" ht="24.75" customHeight="1" x14ac:dyDescent="0.25"/>
    <row r="693" ht="24.75" customHeight="1" x14ac:dyDescent="0.25"/>
    <row r="694" ht="24.75" customHeight="1" x14ac:dyDescent="0.25"/>
    <row r="695" ht="24.75" customHeight="1" x14ac:dyDescent="0.25"/>
    <row r="696" ht="24.75" customHeight="1" x14ac:dyDescent="0.25"/>
    <row r="697" ht="24.75" customHeight="1" x14ac:dyDescent="0.25"/>
    <row r="698" ht="24.75" customHeight="1" x14ac:dyDescent="0.25"/>
    <row r="699" ht="24.75" customHeight="1" x14ac:dyDescent="0.25"/>
    <row r="700" ht="24.75" customHeight="1" x14ac:dyDescent="0.25"/>
    <row r="701" ht="24.75" customHeight="1" x14ac:dyDescent="0.25"/>
    <row r="702" ht="24.75" customHeight="1" x14ac:dyDescent="0.25"/>
    <row r="703" ht="24.75" customHeight="1" x14ac:dyDescent="0.25"/>
    <row r="704" ht="24.75" customHeight="1" x14ac:dyDescent="0.25"/>
    <row r="705" ht="24.75" customHeight="1" x14ac:dyDescent="0.25"/>
    <row r="706" ht="24.75" customHeight="1" x14ac:dyDescent="0.25"/>
    <row r="707" ht="24.75" customHeight="1" x14ac:dyDescent="0.25"/>
    <row r="708" ht="24.75" customHeight="1" x14ac:dyDescent="0.25"/>
    <row r="709" ht="24.75" customHeight="1" x14ac:dyDescent="0.25"/>
    <row r="710" ht="24.75" customHeight="1" x14ac:dyDescent="0.25"/>
    <row r="711" ht="24.75" customHeight="1" x14ac:dyDescent="0.25"/>
    <row r="712" ht="24.75" customHeight="1" x14ac:dyDescent="0.25"/>
    <row r="713" ht="24.75" customHeight="1" x14ac:dyDescent="0.25"/>
    <row r="714" ht="24.75" customHeight="1" x14ac:dyDescent="0.25"/>
    <row r="715" ht="24.75" customHeight="1" x14ac:dyDescent="0.25"/>
    <row r="716" ht="24.75" customHeight="1" x14ac:dyDescent="0.25"/>
    <row r="717" ht="24.75" customHeight="1" x14ac:dyDescent="0.25"/>
    <row r="718" ht="24.75" customHeight="1" x14ac:dyDescent="0.25"/>
    <row r="719" ht="24.75" customHeight="1" x14ac:dyDescent="0.25"/>
    <row r="720" ht="24.75" customHeight="1" x14ac:dyDescent="0.25"/>
    <row r="721" ht="24.75" customHeight="1" x14ac:dyDescent="0.25"/>
    <row r="722" ht="24.75" customHeight="1" x14ac:dyDescent="0.25"/>
    <row r="723" ht="24.75" customHeight="1" x14ac:dyDescent="0.25"/>
    <row r="724" ht="24.75" customHeight="1" x14ac:dyDescent="0.25"/>
    <row r="725" ht="24.75" customHeight="1" x14ac:dyDescent="0.25"/>
    <row r="726" ht="24.75" customHeight="1" x14ac:dyDescent="0.25"/>
    <row r="727" ht="24.75" customHeight="1" x14ac:dyDescent="0.25"/>
    <row r="728" ht="24.75" customHeight="1" x14ac:dyDescent="0.25"/>
    <row r="729" ht="24.75" customHeight="1" x14ac:dyDescent="0.25"/>
    <row r="730" ht="24.75" customHeight="1" x14ac:dyDescent="0.25"/>
    <row r="731" ht="24.75" customHeight="1" x14ac:dyDescent="0.25"/>
    <row r="732" ht="24.75" customHeight="1" x14ac:dyDescent="0.25"/>
    <row r="733" ht="24.75" customHeight="1" x14ac:dyDescent="0.25"/>
    <row r="734" ht="24.75" customHeight="1" x14ac:dyDescent="0.25"/>
    <row r="735" ht="24.75" customHeight="1" x14ac:dyDescent="0.25"/>
    <row r="736" ht="24.75" customHeight="1" x14ac:dyDescent="0.25"/>
    <row r="737" ht="24.75" customHeight="1" x14ac:dyDescent="0.25"/>
    <row r="738" ht="24.75" customHeight="1" x14ac:dyDescent="0.25"/>
    <row r="739" ht="24.75" customHeight="1" x14ac:dyDescent="0.25"/>
    <row r="740" ht="24.75" customHeight="1" x14ac:dyDescent="0.25"/>
    <row r="741" ht="24.75" customHeight="1" x14ac:dyDescent="0.25"/>
    <row r="742" ht="24.75" customHeight="1" x14ac:dyDescent="0.25"/>
    <row r="743" ht="24.75" customHeight="1" x14ac:dyDescent="0.25"/>
    <row r="744" ht="24.75" customHeight="1" x14ac:dyDescent="0.25"/>
    <row r="745" ht="24.75" customHeight="1" x14ac:dyDescent="0.25"/>
    <row r="746" ht="24.75" customHeight="1" x14ac:dyDescent="0.25"/>
    <row r="747" ht="24.75" customHeight="1" x14ac:dyDescent="0.25"/>
    <row r="748" ht="24.75" customHeight="1" x14ac:dyDescent="0.25"/>
    <row r="749" ht="24.75" customHeight="1" x14ac:dyDescent="0.25"/>
    <row r="750" ht="24.75" customHeight="1" x14ac:dyDescent="0.25"/>
    <row r="751" ht="24.75" customHeight="1" x14ac:dyDescent="0.25"/>
    <row r="752" ht="24.75" customHeight="1" x14ac:dyDescent="0.25"/>
    <row r="753" ht="24.75" customHeight="1" x14ac:dyDescent="0.25"/>
    <row r="754" ht="24.75" customHeight="1" x14ac:dyDescent="0.25"/>
    <row r="755" ht="24.75" customHeight="1" x14ac:dyDescent="0.25"/>
    <row r="756" ht="24.75" customHeight="1" x14ac:dyDescent="0.25"/>
    <row r="757" ht="24.75" customHeight="1" x14ac:dyDescent="0.25"/>
    <row r="758" ht="24.75" customHeight="1" x14ac:dyDescent="0.25"/>
    <row r="759" ht="24.75" customHeight="1" x14ac:dyDescent="0.25"/>
    <row r="760" ht="24.75" customHeight="1" x14ac:dyDescent="0.25"/>
    <row r="761" ht="24.75" customHeight="1" x14ac:dyDescent="0.25"/>
    <row r="762" ht="24.75" customHeight="1" x14ac:dyDescent="0.25"/>
    <row r="763" ht="24.75" customHeight="1" x14ac:dyDescent="0.25"/>
    <row r="764" ht="24.75" customHeight="1" x14ac:dyDescent="0.25"/>
    <row r="765" ht="24.75" customHeight="1" x14ac:dyDescent="0.25"/>
    <row r="766" ht="24.75" customHeight="1" x14ac:dyDescent="0.25"/>
    <row r="767" ht="24.75" customHeight="1" x14ac:dyDescent="0.25"/>
    <row r="768" ht="24.75" customHeight="1" x14ac:dyDescent="0.25"/>
    <row r="769" ht="24.75" customHeight="1" x14ac:dyDescent="0.25"/>
    <row r="770" ht="24.75" customHeight="1" x14ac:dyDescent="0.25"/>
    <row r="771" ht="24.75" customHeight="1" x14ac:dyDescent="0.25"/>
    <row r="772" ht="24.75" customHeight="1" x14ac:dyDescent="0.25"/>
    <row r="773" ht="24.75" customHeight="1" x14ac:dyDescent="0.25"/>
    <row r="774" ht="24.75" customHeight="1" x14ac:dyDescent="0.25"/>
    <row r="775" ht="24.75" customHeight="1" x14ac:dyDescent="0.25"/>
    <row r="776" ht="24.75" customHeight="1" x14ac:dyDescent="0.25"/>
    <row r="777" ht="24.75" customHeight="1" x14ac:dyDescent="0.25"/>
    <row r="778" ht="24.75" customHeight="1" x14ac:dyDescent="0.25"/>
    <row r="779" ht="24.75" customHeight="1" x14ac:dyDescent="0.25"/>
    <row r="780" ht="24.75" customHeight="1" x14ac:dyDescent="0.25"/>
    <row r="781" ht="24.75" customHeight="1" x14ac:dyDescent="0.25"/>
    <row r="782" ht="24.75" customHeight="1" x14ac:dyDescent="0.25"/>
    <row r="783" ht="24.75" customHeight="1" x14ac:dyDescent="0.25"/>
    <row r="784" ht="24.75" customHeight="1" x14ac:dyDescent="0.25"/>
    <row r="785" ht="24.75" customHeight="1" x14ac:dyDescent="0.25"/>
    <row r="786" ht="24.75" customHeight="1" x14ac:dyDescent="0.25"/>
    <row r="787" ht="24.75" customHeight="1" x14ac:dyDescent="0.25"/>
    <row r="788" ht="24.75" customHeight="1" x14ac:dyDescent="0.25"/>
    <row r="789" ht="24.75" customHeight="1" x14ac:dyDescent="0.25"/>
    <row r="790" ht="24.75" customHeight="1" x14ac:dyDescent="0.25"/>
    <row r="791" ht="24.75" customHeight="1" x14ac:dyDescent="0.25"/>
    <row r="792" ht="24.75" customHeight="1" x14ac:dyDescent="0.25"/>
    <row r="793" ht="24.75" customHeight="1" x14ac:dyDescent="0.25"/>
    <row r="794" ht="24.75" customHeight="1" x14ac:dyDescent="0.25"/>
    <row r="795" ht="24.75" customHeight="1" x14ac:dyDescent="0.25"/>
    <row r="796" ht="24.75" customHeight="1" x14ac:dyDescent="0.25"/>
    <row r="797" ht="24.75" customHeight="1" x14ac:dyDescent="0.25"/>
    <row r="798" ht="24.75" customHeight="1" x14ac:dyDescent="0.25"/>
    <row r="799" ht="24.75" customHeight="1" x14ac:dyDescent="0.25"/>
    <row r="800" ht="24.75" customHeight="1" x14ac:dyDescent="0.25"/>
    <row r="801" ht="24.75" customHeight="1" x14ac:dyDescent="0.25"/>
    <row r="802" ht="24.75" customHeight="1" x14ac:dyDescent="0.25"/>
    <row r="803" ht="24.75" customHeight="1" x14ac:dyDescent="0.25"/>
    <row r="804" ht="24.75" customHeight="1" x14ac:dyDescent="0.25"/>
    <row r="805" ht="24.75" customHeight="1" x14ac:dyDescent="0.25"/>
    <row r="806" ht="24.75" customHeight="1" x14ac:dyDescent="0.25"/>
    <row r="807" ht="24.75" customHeight="1" x14ac:dyDescent="0.25"/>
    <row r="808" ht="24.75" customHeight="1" x14ac:dyDescent="0.25"/>
    <row r="809" ht="24.75" customHeight="1" x14ac:dyDescent="0.25"/>
    <row r="810" ht="24.75" customHeight="1" x14ac:dyDescent="0.25"/>
    <row r="811" ht="24.75" customHeight="1" x14ac:dyDescent="0.25"/>
    <row r="812" ht="24.75" customHeight="1" x14ac:dyDescent="0.25"/>
    <row r="813" ht="24.75" customHeight="1" x14ac:dyDescent="0.25"/>
    <row r="814" ht="24.75" customHeight="1" x14ac:dyDescent="0.25"/>
    <row r="815" ht="24.75" customHeight="1" x14ac:dyDescent="0.25"/>
    <row r="816" ht="24.75" customHeight="1" x14ac:dyDescent="0.25"/>
    <row r="817" ht="24.75" customHeight="1" x14ac:dyDescent="0.25"/>
    <row r="818" ht="24.75" customHeight="1" x14ac:dyDescent="0.25"/>
    <row r="819" ht="24.75" customHeight="1" x14ac:dyDescent="0.25"/>
    <row r="820" ht="24.75" customHeight="1" x14ac:dyDescent="0.25"/>
    <row r="821" ht="24.75" customHeight="1" x14ac:dyDescent="0.25"/>
    <row r="822" ht="24.75" customHeight="1" x14ac:dyDescent="0.25"/>
    <row r="823" ht="24.75" customHeight="1" x14ac:dyDescent="0.25"/>
    <row r="824" ht="24.75" customHeight="1" x14ac:dyDescent="0.25"/>
    <row r="825" ht="24.75" customHeight="1" x14ac:dyDescent="0.25"/>
    <row r="826" ht="24.75" customHeight="1" x14ac:dyDescent="0.25"/>
    <row r="827" ht="24.75" customHeight="1" x14ac:dyDescent="0.25"/>
    <row r="828" ht="24.75" customHeight="1" x14ac:dyDescent="0.25"/>
    <row r="829" ht="24.75" customHeight="1" x14ac:dyDescent="0.25"/>
    <row r="830" ht="24.75" customHeight="1" x14ac:dyDescent="0.25"/>
    <row r="831" ht="24.75" customHeight="1" x14ac:dyDescent="0.25"/>
    <row r="832" ht="24.75" customHeight="1" x14ac:dyDescent="0.25"/>
    <row r="833" ht="24.75" customHeight="1" x14ac:dyDescent="0.25"/>
    <row r="834" ht="24.75" customHeight="1" x14ac:dyDescent="0.25"/>
    <row r="835" ht="24.75" customHeight="1" x14ac:dyDescent="0.25"/>
    <row r="836" ht="24.75" customHeight="1" x14ac:dyDescent="0.25"/>
    <row r="837" ht="24.75" customHeight="1" x14ac:dyDescent="0.25"/>
    <row r="838" ht="24.75" customHeight="1" x14ac:dyDescent="0.25"/>
    <row r="839" ht="24.75" customHeight="1" x14ac:dyDescent="0.25"/>
    <row r="840" ht="24.75" customHeight="1" x14ac:dyDescent="0.25"/>
    <row r="841" ht="24.75" customHeight="1" x14ac:dyDescent="0.25"/>
    <row r="842" ht="24.75" customHeight="1" x14ac:dyDescent="0.25"/>
    <row r="843" ht="24.75" customHeight="1" x14ac:dyDescent="0.25"/>
    <row r="844" ht="24.75" customHeight="1" x14ac:dyDescent="0.25"/>
    <row r="845" ht="24.75" customHeight="1" x14ac:dyDescent="0.25"/>
    <row r="846" ht="24.75" customHeight="1" x14ac:dyDescent="0.25"/>
    <row r="847" ht="24.75" customHeight="1" x14ac:dyDescent="0.25"/>
    <row r="848" ht="24.75" customHeight="1" x14ac:dyDescent="0.25"/>
    <row r="849" ht="24.75" customHeight="1" x14ac:dyDescent="0.25"/>
    <row r="850" ht="24.75" customHeight="1" x14ac:dyDescent="0.25"/>
    <row r="851" ht="24.75" customHeight="1" x14ac:dyDescent="0.25"/>
    <row r="852" ht="24.75" customHeight="1" x14ac:dyDescent="0.25"/>
    <row r="853" ht="24.75" customHeight="1" x14ac:dyDescent="0.25"/>
    <row r="854" ht="24.75" customHeight="1" x14ac:dyDescent="0.25"/>
    <row r="855" ht="24.75" customHeight="1" x14ac:dyDescent="0.25"/>
    <row r="856" ht="24.75" customHeight="1" x14ac:dyDescent="0.25"/>
    <row r="857" ht="24.75" customHeight="1" x14ac:dyDescent="0.25"/>
    <row r="858" ht="24.75" customHeight="1" x14ac:dyDescent="0.25"/>
    <row r="859" ht="24.75" customHeight="1" x14ac:dyDescent="0.25"/>
    <row r="860" ht="24.75" customHeight="1" x14ac:dyDescent="0.25"/>
    <row r="861" ht="24.75" customHeight="1" x14ac:dyDescent="0.25"/>
    <row r="862" ht="24.75" customHeight="1" x14ac:dyDescent="0.25"/>
    <row r="863" ht="24.75" customHeight="1" x14ac:dyDescent="0.25"/>
    <row r="864" ht="24.75" customHeight="1" x14ac:dyDescent="0.25"/>
    <row r="865" ht="24.75" customHeight="1" x14ac:dyDescent="0.25"/>
    <row r="866" ht="24.75" customHeight="1" x14ac:dyDescent="0.25"/>
    <row r="867" ht="24.75" customHeight="1" x14ac:dyDescent="0.25"/>
    <row r="868" ht="24.75" customHeight="1" x14ac:dyDescent="0.25"/>
    <row r="869" ht="24.75" customHeight="1" x14ac:dyDescent="0.25"/>
    <row r="870" ht="24.75" customHeight="1" x14ac:dyDescent="0.25"/>
    <row r="871" ht="24.75" customHeight="1" x14ac:dyDescent="0.25"/>
    <row r="872" ht="24.75" customHeight="1" x14ac:dyDescent="0.25"/>
    <row r="873" ht="24.75" customHeight="1" x14ac:dyDescent="0.25"/>
    <row r="874" ht="24.75" customHeight="1" x14ac:dyDescent="0.25"/>
    <row r="875" ht="24.75" customHeight="1" x14ac:dyDescent="0.25"/>
    <row r="876" ht="24.75" customHeight="1" x14ac:dyDescent="0.25"/>
    <row r="877" ht="24.75" customHeight="1" x14ac:dyDescent="0.25"/>
    <row r="878" ht="24.75" customHeight="1" x14ac:dyDescent="0.25"/>
    <row r="879" ht="24.75" customHeight="1" x14ac:dyDescent="0.25"/>
    <row r="880" ht="24.75" customHeight="1" x14ac:dyDescent="0.25"/>
    <row r="881" ht="24.75" customHeight="1" x14ac:dyDescent="0.25"/>
    <row r="882" ht="24.75" customHeight="1" x14ac:dyDescent="0.25"/>
    <row r="883" ht="24.75" customHeight="1" x14ac:dyDescent="0.25"/>
    <row r="884" ht="24.75" customHeight="1" x14ac:dyDescent="0.25"/>
    <row r="885" ht="24.75" customHeight="1" x14ac:dyDescent="0.25"/>
    <row r="886" ht="24.75" customHeight="1" x14ac:dyDescent="0.25"/>
    <row r="887" ht="24.75" customHeight="1" x14ac:dyDescent="0.25"/>
    <row r="888" ht="24.75" customHeight="1" x14ac:dyDescent="0.25"/>
    <row r="889" ht="24.75" customHeight="1" x14ac:dyDescent="0.25"/>
    <row r="890" ht="24.75" customHeight="1" x14ac:dyDescent="0.25"/>
    <row r="891" ht="24.75" customHeight="1" x14ac:dyDescent="0.25"/>
    <row r="892" ht="24.75" customHeight="1" x14ac:dyDescent="0.25"/>
    <row r="893" ht="24.75" customHeight="1" x14ac:dyDescent="0.25"/>
    <row r="894" ht="24.75" customHeight="1" x14ac:dyDescent="0.25"/>
    <row r="895" ht="24.75" customHeight="1" x14ac:dyDescent="0.25"/>
    <row r="896" ht="24.75" customHeight="1" x14ac:dyDescent="0.25"/>
    <row r="897" ht="24.75" customHeight="1" x14ac:dyDescent="0.25"/>
    <row r="898" ht="24.75" customHeight="1" x14ac:dyDescent="0.25"/>
    <row r="899" ht="24.75" customHeight="1" x14ac:dyDescent="0.25"/>
    <row r="900" ht="24.75" customHeight="1" x14ac:dyDescent="0.25"/>
    <row r="901" ht="24.75" customHeight="1" x14ac:dyDescent="0.25"/>
    <row r="902" ht="24.75" customHeight="1" x14ac:dyDescent="0.25"/>
    <row r="903" ht="24.75" customHeight="1" x14ac:dyDescent="0.25"/>
    <row r="904" ht="24.75" customHeight="1" x14ac:dyDescent="0.25"/>
    <row r="905" ht="24.75" customHeight="1" x14ac:dyDescent="0.25"/>
    <row r="906" ht="24.75" customHeight="1" x14ac:dyDescent="0.25"/>
    <row r="907" ht="24.75" customHeight="1" x14ac:dyDescent="0.25"/>
    <row r="908" ht="24.75" customHeight="1" x14ac:dyDescent="0.25"/>
    <row r="909" ht="24.75" customHeight="1" x14ac:dyDescent="0.25"/>
    <row r="910" ht="24.75" customHeight="1" x14ac:dyDescent="0.25"/>
    <row r="911" ht="24.75" customHeight="1" x14ac:dyDescent="0.25"/>
    <row r="912" ht="24.75" customHeight="1" x14ac:dyDescent="0.25"/>
    <row r="913" ht="24.75" customHeight="1" x14ac:dyDescent="0.25"/>
    <row r="914" ht="24.75" customHeight="1" x14ac:dyDescent="0.25"/>
    <row r="915" ht="24.75" customHeight="1" x14ac:dyDescent="0.25"/>
    <row r="916" ht="24.75" customHeight="1" x14ac:dyDescent="0.25"/>
    <row r="917" ht="24.75" customHeight="1" x14ac:dyDescent="0.25"/>
    <row r="918" ht="24.75" customHeight="1" x14ac:dyDescent="0.25"/>
    <row r="919" ht="24.75" customHeight="1" x14ac:dyDescent="0.25"/>
    <row r="920" ht="24.75" customHeight="1" x14ac:dyDescent="0.25"/>
    <row r="921" ht="24.75" customHeight="1" x14ac:dyDescent="0.25"/>
    <row r="922" ht="24.75" customHeight="1" x14ac:dyDescent="0.25"/>
    <row r="923" ht="24.75" customHeight="1" x14ac:dyDescent="0.25"/>
    <row r="924" ht="24.75" customHeight="1" x14ac:dyDescent="0.25"/>
    <row r="925" ht="24.75" customHeight="1" x14ac:dyDescent="0.25"/>
    <row r="926" ht="24.75" customHeight="1" x14ac:dyDescent="0.25"/>
    <row r="927" ht="24.75" customHeight="1" x14ac:dyDescent="0.25"/>
    <row r="928" ht="24.75" customHeight="1" x14ac:dyDescent="0.25"/>
    <row r="929" ht="24.75" customHeight="1" x14ac:dyDescent="0.25"/>
    <row r="930" ht="24.75" customHeight="1" x14ac:dyDescent="0.25"/>
    <row r="931" ht="24.75" customHeight="1" x14ac:dyDescent="0.25"/>
    <row r="932" ht="24.75" customHeight="1" x14ac:dyDescent="0.25"/>
    <row r="933" ht="24.75" customHeight="1" x14ac:dyDescent="0.25"/>
    <row r="934" ht="24.75" customHeight="1" x14ac:dyDescent="0.25"/>
    <row r="935" ht="24.75" customHeight="1" x14ac:dyDescent="0.25"/>
    <row r="936" ht="24.75" customHeight="1" x14ac:dyDescent="0.25"/>
    <row r="937" ht="24.75" customHeight="1" x14ac:dyDescent="0.25"/>
    <row r="938" ht="24.75" customHeight="1" x14ac:dyDescent="0.25"/>
    <row r="939" ht="24.75" customHeight="1" x14ac:dyDescent="0.25"/>
    <row r="940" ht="24.75" customHeight="1" x14ac:dyDescent="0.25"/>
    <row r="941" ht="24.75" customHeight="1" x14ac:dyDescent="0.25"/>
    <row r="942" ht="24.75" customHeight="1" x14ac:dyDescent="0.25"/>
    <row r="943" ht="24.75" customHeight="1" x14ac:dyDescent="0.25"/>
    <row r="944" ht="24.75" customHeight="1" x14ac:dyDescent="0.25"/>
    <row r="945" ht="24.75" customHeight="1" x14ac:dyDescent="0.25"/>
    <row r="946" ht="24.75" customHeight="1" x14ac:dyDescent="0.25"/>
    <row r="947" ht="24.75" customHeight="1" x14ac:dyDescent="0.25"/>
    <row r="948" ht="24.75" customHeight="1" x14ac:dyDescent="0.25"/>
    <row r="949" ht="24.75" customHeight="1" x14ac:dyDescent="0.25"/>
    <row r="950" ht="24.75" customHeight="1" x14ac:dyDescent="0.25"/>
    <row r="951" ht="24.75" customHeight="1" x14ac:dyDescent="0.25"/>
    <row r="952" ht="24.75" customHeight="1" x14ac:dyDescent="0.25"/>
    <row r="953" ht="24.75" customHeight="1" x14ac:dyDescent="0.25"/>
    <row r="954" ht="24.75" customHeight="1" x14ac:dyDescent="0.25"/>
    <row r="955" ht="24.75" customHeight="1" x14ac:dyDescent="0.25"/>
    <row r="956" ht="24.75" customHeight="1" x14ac:dyDescent="0.25"/>
    <row r="957" ht="24.75" customHeight="1" x14ac:dyDescent="0.25"/>
    <row r="958" ht="24.75" customHeight="1" x14ac:dyDescent="0.25"/>
    <row r="959" ht="24.75" customHeight="1" x14ac:dyDescent="0.25"/>
    <row r="960" ht="24.75" customHeight="1" x14ac:dyDescent="0.25"/>
    <row r="961" ht="24.75" customHeight="1" x14ac:dyDescent="0.25"/>
    <row r="962" ht="24.75" customHeight="1" x14ac:dyDescent="0.25"/>
    <row r="963" ht="24.75" customHeight="1" x14ac:dyDescent="0.25"/>
    <row r="964" ht="24.75" customHeight="1" x14ac:dyDescent="0.25"/>
    <row r="965" ht="24.75" customHeight="1" x14ac:dyDescent="0.25"/>
    <row r="966" ht="24.75" customHeight="1" x14ac:dyDescent="0.25"/>
    <row r="967" ht="24.75" customHeight="1" x14ac:dyDescent="0.25"/>
    <row r="968" ht="24.75" customHeight="1" x14ac:dyDescent="0.25"/>
    <row r="969" ht="24.75" customHeight="1" x14ac:dyDescent="0.25"/>
    <row r="970" ht="24.75" customHeight="1" x14ac:dyDescent="0.25"/>
    <row r="971" ht="24.75" customHeight="1" x14ac:dyDescent="0.25"/>
    <row r="972" ht="24.75" customHeight="1" x14ac:dyDescent="0.25"/>
    <row r="973" ht="24.75" customHeight="1" x14ac:dyDescent="0.25"/>
    <row r="974" ht="24.75" customHeight="1" x14ac:dyDescent="0.25"/>
    <row r="975" ht="24.75" customHeight="1" x14ac:dyDescent="0.25"/>
    <row r="976" ht="24.75" customHeight="1" x14ac:dyDescent="0.25"/>
    <row r="977" ht="24.75" customHeight="1" x14ac:dyDescent="0.25"/>
    <row r="978" ht="24.75" customHeight="1" x14ac:dyDescent="0.25"/>
    <row r="979" ht="24.75" customHeight="1" x14ac:dyDescent="0.25"/>
    <row r="980" ht="24.75" customHeight="1" x14ac:dyDescent="0.25"/>
    <row r="981" ht="24.75" customHeight="1" x14ac:dyDescent="0.25"/>
    <row r="982" ht="24.75" customHeight="1" x14ac:dyDescent="0.25"/>
    <row r="983" ht="24.75" customHeight="1" x14ac:dyDescent="0.25"/>
    <row r="984" ht="24.75" customHeight="1" x14ac:dyDescent="0.25"/>
    <row r="985" ht="24.75" customHeight="1" x14ac:dyDescent="0.25"/>
    <row r="986" ht="24.75" customHeight="1" x14ac:dyDescent="0.25"/>
    <row r="987" ht="24.75" customHeight="1" x14ac:dyDescent="0.25"/>
    <row r="988" ht="24.75" customHeight="1" x14ac:dyDescent="0.25"/>
    <row r="989" ht="24.75" customHeight="1" x14ac:dyDescent="0.25"/>
    <row r="990" ht="24.75" customHeight="1" x14ac:dyDescent="0.25"/>
    <row r="991" ht="24.75" customHeight="1" x14ac:dyDescent="0.25"/>
    <row r="992" ht="24.75" customHeight="1" x14ac:dyDescent="0.25"/>
    <row r="993" ht="24.75" customHeight="1" x14ac:dyDescent="0.25"/>
    <row r="994" ht="24.75" customHeight="1" x14ac:dyDescent="0.25"/>
    <row r="995" ht="24.75" customHeight="1" x14ac:dyDescent="0.25"/>
    <row r="996" ht="24.75" customHeight="1" x14ac:dyDescent="0.25"/>
    <row r="997" ht="24.75" customHeight="1" x14ac:dyDescent="0.25"/>
    <row r="998" ht="24.75" customHeight="1" x14ac:dyDescent="0.25"/>
    <row r="999" ht="24.75" customHeight="1" x14ac:dyDescent="0.25"/>
    <row r="1000" ht="24.75" customHeight="1" x14ac:dyDescent="0.25"/>
    <row r="1001" ht="24.75" customHeight="1" x14ac:dyDescent="0.25"/>
    <row r="1002" ht="24.75" customHeight="1" x14ac:dyDescent="0.25"/>
    <row r="1003" ht="24.75" customHeight="1" x14ac:dyDescent="0.25"/>
    <row r="1004" ht="24.75" customHeight="1" x14ac:dyDescent="0.25"/>
  </sheetData>
  <printOptions horizontalCentered="1" gridLines="1"/>
  <pageMargins left="0.25" right="0.25" top="0.75" bottom="0.75" header="0" footer="0"/>
  <pageSetup paperSize="9" scale="28" pageOrder="overThenDown" orientation="landscape" cellComments="atEnd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CA1004"/>
  <sheetViews>
    <sheetView showGridLines="0" tabSelected="1" topLeftCell="A25" workbookViewId="0">
      <selection activeCell="C32" sqref="C32"/>
    </sheetView>
  </sheetViews>
  <sheetFormatPr defaultColWidth="14.44140625" defaultRowHeight="15.75" customHeight="1" x14ac:dyDescent="0.25"/>
  <cols>
    <col min="1" max="25" width="4.88671875" customWidth="1"/>
    <col min="26" max="26" width="24.33203125" customWidth="1"/>
    <col min="27" max="47" width="4.88671875" customWidth="1"/>
    <col min="48" max="48" width="22.6640625" customWidth="1"/>
    <col min="49" max="83" width="4.88671875" customWidth="1"/>
  </cols>
  <sheetData>
    <row r="1" spans="1:79" ht="24.75" customHeight="1" x14ac:dyDescent="0.25">
      <c r="A1" s="1"/>
      <c r="C1" s="1"/>
      <c r="D1" s="1"/>
      <c r="E1" s="1" t="s">
        <v>1</v>
      </c>
      <c r="F1" s="3"/>
      <c r="G1" s="1">
        <v>280</v>
      </c>
      <c r="K1" s="5"/>
      <c r="S1" s="5"/>
      <c r="AB1" s="1" t="s">
        <v>2</v>
      </c>
      <c r="AE1" s="1">
        <v>280</v>
      </c>
      <c r="AG1" s="5"/>
      <c r="AQ1" s="5"/>
      <c r="AX1" s="1" t="s">
        <v>3</v>
      </c>
      <c r="BL1" s="7"/>
      <c r="BM1" s="7"/>
    </row>
    <row r="2" spans="1:79" ht="24.75" customHeight="1" x14ac:dyDescent="0.25">
      <c r="F2" s="8"/>
      <c r="G2" s="9"/>
      <c r="H2" s="10"/>
      <c r="I2" s="10"/>
      <c r="J2" s="11">
        <v>500</v>
      </c>
      <c r="K2" s="12" t="s">
        <v>7</v>
      </c>
      <c r="L2" s="10"/>
      <c r="M2" s="10"/>
      <c r="N2" s="10"/>
      <c r="O2" s="14"/>
      <c r="P2" s="15"/>
      <c r="Q2" s="16"/>
      <c r="R2" s="16"/>
      <c r="S2" s="17">
        <v>393</v>
      </c>
      <c r="T2" s="18" t="s">
        <v>7</v>
      </c>
      <c r="U2" s="16"/>
      <c r="V2" s="19"/>
      <c r="W2" s="14"/>
      <c r="Y2" s="20"/>
      <c r="Z2" s="13"/>
      <c r="AB2" s="21"/>
      <c r="AC2" s="16"/>
      <c r="AD2" s="16"/>
      <c r="AE2" s="16"/>
      <c r="AF2" s="18" t="s">
        <v>7</v>
      </c>
      <c r="AG2" s="17">
        <v>500</v>
      </c>
      <c r="AH2" s="10"/>
      <c r="AI2" s="10"/>
      <c r="AJ2" s="10"/>
      <c r="AK2" s="22"/>
      <c r="AL2" s="23"/>
      <c r="AM2" s="10"/>
      <c r="AN2" s="10"/>
      <c r="AO2" s="11">
        <v>380</v>
      </c>
      <c r="AP2" s="24" t="s">
        <v>7</v>
      </c>
      <c r="AQ2" s="11"/>
      <c r="AR2" s="25"/>
      <c r="AS2" s="22"/>
      <c r="AU2" s="20"/>
      <c r="AV2" s="13"/>
      <c r="AX2" s="15"/>
      <c r="AY2" s="16"/>
      <c r="AZ2" s="16"/>
      <c r="BA2" s="16"/>
      <c r="BB2" s="18" t="s">
        <v>7</v>
      </c>
      <c r="BC2" s="26"/>
      <c r="BD2" s="16"/>
      <c r="BE2" s="16"/>
      <c r="BF2" s="16"/>
      <c r="BG2" s="16"/>
      <c r="BH2" s="16"/>
      <c r="BI2" s="16"/>
      <c r="BJ2" s="18" t="s">
        <v>7</v>
      </c>
      <c r="BK2" s="16"/>
      <c r="BL2" s="27"/>
      <c r="BN2" s="16"/>
      <c r="BO2" s="26"/>
    </row>
    <row r="3" spans="1:79" ht="24.75" customHeight="1" x14ac:dyDescent="0.25">
      <c r="F3" s="28"/>
      <c r="G3" s="29"/>
      <c r="H3" s="29" t="s">
        <v>30</v>
      </c>
      <c r="I3" s="29"/>
      <c r="J3" s="29"/>
      <c r="K3" s="30"/>
      <c r="L3" s="30"/>
      <c r="M3" s="30"/>
      <c r="N3" s="30"/>
      <c r="O3" s="31"/>
      <c r="P3" s="32"/>
      <c r="Q3" s="1" t="s">
        <v>36</v>
      </c>
      <c r="R3" s="1"/>
      <c r="W3" s="31"/>
      <c r="Y3" s="13"/>
      <c r="AB3" s="28"/>
      <c r="AC3" s="29"/>
      <c r="AD3" s="29"/>
      <c r="AE3" s="29"/>
      <c r="AF3" s="1"/>
      <c r="AH3" s="30"/>
      <c r="AI3" s="30"/>
      <c r="AJ3" s="30"/>
      <c r="AK3" s="31"/>
      <c r="AL3" s="33"/>
      <c r="AM3" s="30"/>
      <c r="AN3" s="30"/>
      <c r="AO3" s="30"/>
      <c r="AP3" s="30"/>
      <c r="AQ3" s="30"/>
      <c r="AR3" s="30"/>
      <c r="AS3" s="31"/>
      <c r="AU3" s="13"/>
      <c r="AV3" s="34"/>
      <c r="AX3" s="28"/>
      <c r="AY3" s="30"/>
      <c r="AZ3" s="30"/>
      <c r="BA3" s="30"/>
      <c r="BC3" s="36"/>
      <c r="BD3" s="29"/>
      <c r="BE3" s="30"/>
      <c r="BF3" s="30"/>
      <c r="BG3" s="30"/>
      <c r="BH3" s="30"/>
      <c r="BI3" s="30"/>
      <c r="BJ3" s="30"/>
      <c r="BK3" s="30"/>
      <c r="BL3" s="30"/>
      <c r="BM3" s="30"/>
      <c r="BO3" s="36"/>
    </row>
    <row r="4" spans="1:79" ht="24.75" customHeight="1" x14ac:dyDescent="0.25">
      <c r="E4" s="5"/>
      <c r="F4" s="38">
        <v>360</v>
      </c>
      <c r="G4" s="29"/>
      <c r="H4" s="30"/>
      <c r="I4" s="29"/>
      <c r="J4" s="29"/>
      <c r="K4" s="39"/>
      <c r="L4" s="30"/>
      <c r="M4" s="30"/>
      <c r="N4" s="30"/>
      <c r="O4" s="40"/>
      <c r="P4" s="41"/>
      <c r="R4" s="1"/>
      <c r="S4" s="5"/>
      <c r="W4" s="31"/>
      <c r="Y4" s="13"/>
      <c r="AB4" s="28"/>
      <c r="AC4" s="29"/>
      <c r="AD4" s="29"/>
      <c r="AE4" s="29" t="s">
        <v>45</v>
      </c>
      <c r="AF4" s="5"/>
      <c r="AH4" s="30"/>
      <c r="AI4" s="30"/>
      <c r="AJ4" s="30"/>
      <c r="AK4" s="42"/>
      <c r="AL4" s="28"/>
      <c r="AM4" s="30"/>
      <c r="AN4" s="29" t="s">
        <v>30</v>
      </c>
      <c r="AO4" s="30"/>
      <c r="AP4" s="30"/>
      <c r="AQ4" s="30"/>
      <c r="AR4" s="30"/>
      <c r="AS4" s="31"/>
      <c r="AX4" s="28"/>
      <c r="AY4" s="30"/>
      <c r="AZ4" s="29" t="s">
        <v>45</v>
      </c>
      <c r="BA4" s="30"/>
      <c r="BC4" s="36"/>
      <c r="BD4" s="43"/>
      <c r="BE4" s="30"/>
      <c r="BF4" s="30"/>
      <c r="BG4" s="30"/>
      <c r="BH4" s="30"/>
      <c r="BI4" s="29" t="s">
        <v>55</v>
      </c>
      <c r="BJ4" s="30"/>
      <c r="BK4" s="30"/>
      <c r="BL4" s="30"/>
      <c r="BM4" s="29"/>
      <c r="BO4" s="36"/>
    </row>
    <row r="5" spans="1:79" ht="24.75" customHeight="1" x14ac:dyDescent="0.25">
      <c r="F5" s="44" t="s">
        <v>7</v>
      </c>
      <c r="G5" s="30"/>
      <c r="H5" s="29"/>
      <c r="I5" s="30"/>
      <c r="J5" s="30"/>
      <c r="K5" s="29" t="s">
        <v>59</v>
      </c>
      <c r="L5" s="30"/>
      <c r="M5" s="30"/>
      <c r="N5" s="30"/>
      <c r="O5" s="42"/>
      <c r="P5" s="45"/>
      <c r="S5" s="1" t="s">
        <v>64</v>
      </c>
      <c r="W5" s="31"/>
      <c r="X5" s="5"/>
      <c r="Y5" s="13"/>
      <c r="AA5" s="5"/>
      <c r="AB5" s="38">
        <v>350</v>
      </c>
      <c r="AC5" s="30"/>
      <c r="AD5" s="30"/>
      <c r="AE5" s="30"/>
      <c r="AF5" s="1" t="s">
        <v>65</v>
      </c>
      <c r="AH5" s="30"/>
      <c r="AI5" s="30"/>
      <c r="AJ5" s="30"/>
      <c r="AK5" s="46"/>
      <c r="AL5" s="30"/>
      <c r="AM5" s="30"/>
      <c r="AN5" s="29" t="s">
        <v>66</v>
      </c>
      <c r="AO5" s="39"/>
      <c r="AP5" s="30"/>
      <c r="AQ5" s="30"/>
      <c r="AR5" s="30"/>
      <c r="AS5" s="31"/>
      <c r="AW5" t="s">
        <v>68</v>
      </c>
      <c r="AX5" s="28"/>
      <c r="AY5" s="30"/>
      <c r="AZ5" s="29" t="s">
        <v>59</v>
      </c>
      <c r="BA5" s="30"/>
      <c r="BC5" s="36"/>
      <c r="BD5" s="48">
        <v>250</v>
      </c>
      <c r="BE5" s="30"/>
      <c r="BF5" s="30"/>
      <c r="BG5" s="30"/>
      <c r="BH5" s="30"/>
      <c r="BI5" s="30"/>
      <c r="BJ5" s="30"/>
      <c r="BK5" s="30"/>
      <c r="BL5" s="30"/>
      <c r="BM5" s="30"/>
      <c r="BO5" s="36"/>
    </row>
    <row r="6" spans="1:79" ht="24.75" customHeight="1" x14ac:dyDescent="0.25">
      <c r="F6" s="28"/>
      <c r="G6" s="29"/>
      <c r="H6" s="30"/>
      <c r="I6" s="29"/>
      <c r="J6" s="30"/>
      <c r="K6" s="30"/>
      <c r="L6" s="30"/>
      <c r="M6" s="30"/>
      <c r="N6" s="30"/>
      <c r="O6" s="49"/>
      <c r="W6" s="50">
        <v>490</v>
      </c>
      <c r="Y6" s="13"/>
      <c r="AB6" s="28"/>
      <c r="AC6" s="30"/>
      <c r="AD6" s="30"/>
      <c r="AE6" s="30"/>
      <c r="AH6" s="30"/>
      <c r="AI6" s="30"/>
      <c r="AJ6" s="30"/>
      <c r="AK6" s="51"/>
      <c r="AL6" s="43"/>
      <c r="AM6" s="30"/>
      <c r="AN6" s="30"/>
      <c r="AO6" s="29"/>
      <c r="AP6" s="30"/>
      <c r="AQ6" s="30"/>
      <c r="AR6" s="30"/>
      <c r="AS6" s="31"/>
      <c r="AT6" s="5"/>
      <c r="AX6" s="28"/>
      <c r="AY6" s="30"/>
      <c r="AZ6" s="226"/>
      <c r="BA6" s="226"/>
      <c r="BB6" s="227"/>
      <c r="BC6" s="229"/>
      <c r="BD6" s="30"/>
      <c r="BE6" s="30"/>
      <c r="BF6" s="30"/>
      <c r="BG6" s="30"/>
      <c r="BH6" s="30"/>
      <c r="BI6" s="30"/>
      <c r="BJ6" s="30"/>
      <c r="BK6" s="30"/>
      <c r="BL6" s="30"/>
      <c r="BM6" s="30"/>
      <c r="BO6" s="53"/>
    </row>
    <row r="7" spans="1:79" ht="24.75" customHeight="1" x14ac:dyDescent="0.25">
      <c r="F7" s="28"/>
      <c r="G7" s="30"/>
      <c r="H7" s="30"/>
      <c r="I7" s="30"/>
      <c r="J7" s="30"/>
      <c r="K7" s="30"/>
      <c r="L7" s="29"/>
      <c r="M7" s="30"/>
      <c r="N7" s="30"/>
      <c r="O7" s="54"/>
      <c r="P7" s="33"/>
      <c r="Q7" s="30"/>
      <c r="R7" s="30"/>
      <c r="S7" s="30"/>
      <c r="W7" s="36"/>
      <c r="Y7" s="13"/>
      <c r="AB7" s="32"/>
      <c r="AH7" s="30"/>
      <c r="AI7" s="30"/>
      <c r="AJ7" s="30"/>
      <c r="AK7" s="31"/>
      <c r="AL7" s="55"/>
      <c r="AM7" s="30"/>
      <c r="AN7" s="30"/>
      <c r="AO7" s="30"/>
      <c r="AP7" s="30"/>
      <c r="AQ7" s="30"/>
      <c r="AR7" s="30"/>
      <c r="AS7" s="56">
        <v>485</v>
      </c>
      <c r="AX7" s="57" t="s">
        <v>7</v>
      </c>
      <c r="AZ7" s="227"/>
      <c r="BA7" s="227"/>
      <c r="BB7" s="230">
        <v>370</v>
      </c>
      <c r="BC7" s="231"/>
      <c r="BG7" s="58"/>
      <c r="BO7" s="54"/>
    </row>
    <row r="8" spans="1:79" ht="24.75" customHeight="1" x14ac:dyDescent="0.25">
      <c r="F8" s="124"/>
      <c r="G8" s="67"/>
      <c r="H8" s="60"/>
      <c r="I8" s="61"/>
      <c r="J8" s="61"/>
      <c r="K8" s="61"/>
      <c r="L8" s="62"/>
      <c r="M8" s="63"/>
      <c r="N8" s="62"/>
      <c r="O8" s="64"/>
      <c r="P8" s="65"/>
      <c r="Q8" s="30"/>
      <c r="R8" s="30"/>
      <c r="W8" s="53"/>
      <c r="Y8" s="13"/>
      <c r="AB8" s="66"/>
      <c r="AC8" s="67"/>
      <c r="AD8" s="68"/>
      <c r="AE8" s="69"/>
      <c r="AF8" s="70"/>
      <c r="AG8" s="71"/>
      <c r="AH8" s="62"/>
      <c r="AI8" s="62"/>
      <c r="AJ8" s="62"/>
      <c r="AK8" s="72"/>
      <c r="AL8" s="73"/>
      <c r="AM8" s="30"/>
      <c r="AN8" s="30"/>
      <c r="AO8" s="30"/>
      <c r="AP8" s="30"/>
      <c r="AQ8" s="30"/>
      <c r="AR8" s="30"/>
      <c r="AS8" s="31"/>
      <c r="AX8" s="74"/>
      <c r="AY8" s="30"/>
      <c r="AZ8" s="231"/>
      <c r="BA8" s="231"/>
      <c r="BB8" s="227"/>
      <c r="BC8" s="229"/>
      <c r="BG8" s="77"/>
      <c r="BH8" s="58"/>
      <c r="BJ8" s="30"/>
      <c r="BK8" s="30"/>
      <c r="BO8" s="51"/>
      <c r="BR8" s="1" t="s">
        <v>76</v>
      </c>
    </row>
    <row r="9" spans="1:79" ht="24.75" customHeight="1" x14ac:dyDescent="0.25">
      <c r="B9" s="1"/>
      <c r="C9" s="1"/>
      <c r="D9" s="1"/>
      <c r="E9" s="1"/>
      <c r="F9" s="78"/>
      <c r="G9" s="30"/>
      <c r="H9" s="3">
        <v>300</v>
      </c>
      <c r="I9" s="48"/>
      <c r="J9" s="39"/>
      <c r="K9" s="220"/>
      <c r="P9" s="65"/>
      <c r="W9" s="79"/>
      <c r="Y9" s="13"/>
      <c r="AB9" s="15"/>
      <c r="AD9" s="3">
        <v>285</v>
      </c>
      <c r="AE9" s="3"/>
      <c r="AF9" s="5"/>
      <c r="AG9" s="80"/>
      <c r="AH9" s="81"/>
      <c r="AI9" s="16"/>
      <c r="AJ9" s="82"/>
      <c r="AK9" s="26"/>
      <c r="AL9" s="44" t="s">
        <v>7</v>
      </c>
      <c r="AM9" s="30"/>
      <c r="AN9" s="30"/>
      <c r="AO9" s="30"/>
      <c r="AP9" s="30"/>
      <c r="AQ9" s="30"/>
      <c r="AR9" s="30"/>
      <c r="AS9" s="31"/>
      <c r="AX9" s="28"/>
      <c r="AY9" s="83"/>
      <c r="AZ9" s="58"/>
      <c r="BA9" s="1" t="s">
        <v>77</v>
      </c>
      <c r="BD9" s="81"/>
      <c r="BE9" s="16"/>
      <c r="BF9" s="16"/>
      <c r="BG9" s="26"/>
      <c r="BH9" s="58"/>
      <c r="BJ9" s="30"/>
      <c r="BK9" s="30"/>
      <c r="BO9" s="84"/>
      <c r="BR9" s="85" t="s">
        <v>78</v>
      </c>
      <c r="BS9" s="86"/>
      <c r="BT9" s="86"/>
      <c r="BU9" s="86"/>
      <c r="BV9" s="86"/>
      <c r="BW9" s="87"/>
      <c r="BX9" s="88"/>
    </row>
    <row r="10" spans="1:79" ht="24.75" customHeight="1" x14ac:dyDescent="0.25">
      <c r="F10" s="38">
        <v>250</v>
      </c>
      <c r="G10" s="30"/>
      <c r="H10" s="29" t="s">
        <v>45</v>
      </c>
      <c r="I10" s="30"/>
      <c r="J10" s="30"/>
      <c r="K10" s="221"/>
      <c r="L10" s="1" t="s">
        <v>79</v>
      </c>
      <c r="M10" s="1"/>
      <c r="O10" s="36"/>
      <c r="P10" s="89"/>
      <c r="Q10" s="90"/>
      <c r="R10" s="91" t="s">
        <v>80</v>
      </c>
      <c r="S10" s="92" t="s">
        <v>81</v>
      </c>
      <c r="T10" s="90"/>
      <c r="U10" s="75"/>
      <c r="V10" s="7"/>
      <c r="W10" s="93"/>
      <c r="Y10" s="13"/>
      <c r="AB10" s="94" t="s">
        <v>45</v>
      </c>
      <c r="AG10" s="36"/>
      <c r="AH10" s="45"/>
      <c r="AJ10" s="5"/>
      <c r="AK10" s="36"/>
      <c r="AL10" s="28"/>
      <c r="AM10" s="30"/>
      <c r="AN10" s="30"/>
      <c r="AO10" s="30"/>
      <c r="AP10" s="30"/>
      <c r="AQ10" s="30"/>
      <c r="AR10" s="30"/>
      <c r="AS10" s="31"/>
      <c r="AW10" s="3">
        <v>880</v>
      </c>
      <c r="AX10" s="78" t="s">
        <v>82</v>
      </c>
      <c r="AY10" s="30"/>
      <c r="BD10" s="32"/>
      <c r="BG10" s="36"/>
      <c r="BI10" s="30"/>
      <c r="BJ10" s="30"/>
      <c r="BK10" s="30"/>
      <c r="BL10" s="30"/>
      <c r="BM10" s="30"/>
      <c r="BO10" s="95"/>
      <c r="BR10" s="96"/>
      <c r="BW10" s="237" t="s">
        <v>133</v>
      </c>
      <c r="BX10" s="97"/>
      <c r="BY10" s="98"/>
      <c r="BZ10" s="98"/>
      <c r="CA10" s="98"/>
    </row>
    <row r="11" spans="1:79" ht="24.75" customHeight="1" x14ac:dyDescent="0.25">
      <c r="F11" s="44" t="s">
        <v>7</v>
      </c>
      <c r="G11" s="30"/>
      <c r="H11" s="99" t="s">
        <v>83</v>
      </c>
      <c r="I11" s="30"/>
      <c r="J11" s="30"/>
      <c r="K11" s="222"/>
      <c r="L11" s="1"/>
      <c r="M11" s="79"/>
      <c r="O11" s="36"/>
      <c r="P11" s="100" t="s">
        <v>84</v>
      </c>
      <c r="Q11" s="16"/>
      <c r="R11" s="16"/>
      <c r="S11" s="82"/>
      <c r="T11" s="232"/>
      <c r="U11" s="101"/>
      <c r="W11" s="36"/>
      <c r="Y11" s="102"/>
      <c r="AB11" s="57" t="s">
        <v>7</v>
      </c>
      <c r="AC11" s="30"/>
      <c r="AD11" s="29" t="s">
        <v>85</v>
      </c>
      <c r="AE11" s="30"/>
      <c r="AF11" s="30"/>
      <c r="AG11" s="36"/>
      <c r="AH11" s="94" t="s">
        <v>79</v>
      </c>
      <c r="AI11" s="36"/>
      <c r="AK11" s="5"/>
      <c r="AL11" s="74"/>
      <c r="AM11" s="30"/>
      <c r="AN11" s="30"/>
      <c r="AO11" s="62"/>
      <c r="AP11" s="103">
        <v>380</v>
      </c>
      <c r="AQ11" s="63"/>
      <c r="AR11" s="62"/>
      <c r="AS11" s="72"/>
      <c r="AW11" s="36"/>
      <c r="AX11" s="62"/>
      <c r="AY11" s="67"/>
      <c r="AZ11" s="70"/>
      <c r="BA11" s="70"/>
      <c r="BB11" s="70"/>
      <c r="BC11" s="70"/>
      <c r="BD11" s="94" t="s">
        <v>79</v>
      </c>
      <c r="BE11" s="36"/>
      <c r="BF11" s="32"/>
      <c r="BG11" s="36"/>
      <c r="BI11" s="30"/>
      <c r="BJ11" s="30"/>
      <c r="BK11" s="30"/>
      <c r="BL11" s="30"/>
      <c r="BM11" s="30"/>
      <c r="BN11" s="30"/>
      <c r="BO11" s="104" t="s">
        <v>81</v>
      </c>
      <c r="BQ11" s="214">
        <v>400</v>
      </c>
      <c r="BR11" s="96"/>
      <c r="CA11" s="105"/>
    </row>
    <row r="12" spans="1:79" ht="24.75" customHeight="1" x14ac:dyDescent="0.25">
      <c r="C12" s="27"/>
      <c r="D12" s="93"/>
      <c r="F12" s="28"/>
      <c r="G12" s="29"/>
      <c r="H12" s="29"/>
      <c r="I12" s="30"/>
      <c r="J12" s="30"/>
      <c r="K12" s="223"/>
      <c r="M12" s="36"/>
      <c r="O12" s="36"/>
      <c r="P12" s="210" t="s">
        <v>86</v>
      </c>
      <c r="Q12" s="68"/>
      <c r="R12" s="71"/>
      <c r="S12" s="70"/>
      <c r="T12" s="233"/>
      <c r="V12" s="1"/>
      <c r="W12" s="36"/>
      <c r="Y12" s="13"/>
      <c r="AA12" s="5"/>
      <c r="AB12" s="107">
        <v>300</v>
      </c>
      <c r="AC12" s="30"/>
      <c r="AD12" s="30"/>
      <c r="AE12" s="39"/>
      <c r="AF12" s="30"/>
      <c r="AG12" s="108"/>
      <c r="AH12" s="94" t="s">
        <v>87</v>
      </c>
      <c r="AI12" s="36"/>
      <c r="AL12" s="109"/>
      <c r="AN12" s="30"/>
      <c r="AO12" s="30"/>
      <c r="AP12" s="110"/>
      <c r="AQ12" s="5"/>
      <c r="AR12" s="30"/>
      <c r="AS12" s="40"/>
      <c r="AX12" s="44"/>
      <c r="AY12" s="30"/>
      <c r="AZ12" s="48">
        <v>330</v>
      </c>
      <c r="BA12" s="111" t="s">
        <v>80</v>
      </c>
      <c r="BB12" s="30"/>
      <c r="BC12" s="95"/>
      <c r="BE12" s="36"/>
      <c r="BF12" s="32"/>
      <c r="BG12" s="36"/>
      <c r="BI12" s="30"/>
      <c r="BJ12" s="30"/>
      <c r="BK12" s="30"/>
      <c r="BL12" s="30"/>
      <c r="BM12" s="30"/>
      <c r="BN12" s="30"/>
      <c r="BO12" s="84"/>
      <c r="BR12" s="97"/>
      <c r="BS12" s="98"/>
      <c r="BT12" s="98"/>
      <c r="BU12" s="112"/>
      <c r="BZ12" s="27"/>
      <c r="CA12" s="113"/>
    </row>
    <row r="13" spans="1:79" ht="24.75" customHeight="1" x14ac:dyDescent="0.25">
      <c r="B13" s="114"/>
      <c r="C13" s="115">
        <v>235</v>
      </c>
      <c r="E13" s="116"/>
      <c r="F13" s="216"/>
      <c r="G13" s="217"/>
      <c r="H13" s="218"/>
      <c r="I13" s="219"/>
      <c r="J13" s="218"/>
      <c r="K13" s="224"/>
      <c r="L13" s="117">
        <v>100</v>
      </c>
      <c r="M13" s="76"/>
      <c r="N13" s="117">
        <v>100</v>
      </c>
      <c r="O13" s="52"/>
      <c r="P13" s="118"/>
      <c r="Q13" s="16"/>
      <c r="R13" s="3">
        <v>260</v>
      </c>
      <c r="W13" s="31"/>
      <c r="Y13" s="13"/>
      <c r="AB13" s="32"/>
      <c r="AC13" s="30"/>
      <c r="AD13" s="30"/>
      <c r="AE13" s="30"/>
      <c r="AF13" s="30"/>
      <c r="AG13" s="36"/>
      <c r="AH13" s="32"/>
      <c r="AI13" s="36"/>
      <c r="AL13" s="32"/>
      <c r="AN13" s="30"/>
      <c r="AO13" s="99" t="s">
        <v>88</v>
      </c>
      <c r="AP13" s="30"/>
      <c r="AQ13" s="30"/>
      <c r="AR13" s="30"/>
      <c r="AS13" s="31"/>
      <c r="AT13" s="5"/>
      <c r="AX13" s="28"/>
      <c r="AY13" s="30"/>
      <c r="AZ13" s="29" t="s">
        <v>89</v>
      </c>
      <c r="BA13" s="30"/>
      <c r="BB13" s="30"/>
      <c r="BC13" s="119">
        <v>290</v>
      </c>
      <c r="BE13" s="36"/>
      <c r="BF13" s="32"/>
      <c r="BG13" s="36"/>
      <c r="BJ13" s="30"/>
      <c r="BK13" s="30"/>
      <c r="BL13" s="30"/>
      <c r="BM13" s="30"/>
      <c r="BN13" s="30"/>
      <c r="BO13" s="120" t="s">
        <v>80</v>
      </c>
      <c r="BR13" s="96"/>
      <c r="BX13" s="121"/>
      <c r="BY13" s="86"/>
      <c r="BZ13" s="86"/>
    </row>
    <row r="14" spans="1:79" ht="24.75" customHeight="1" x14ac:dyDescent="0.25">
      <c r="B14" s="107">
        <v>210</v>
      </c>
      <c r="C14" s="122" t="s">
        <v>90</v>
      </c>
      <c r="F14" s="215"/>
      <c r="H14" s="3">
        <v>430</v>
      </c>
      <c r="L14" s="5"/>
      <c r="M14" s="19"/>
      <c r="N14" s="16"/>
      <c r="P14" s="123"/>
      <c r="Q14" s="3">
        <v>190</v>
      </c>
      <c r="S14" s="1" t="s">
        <v>91</v>
      </c>
      <c r="T14" s="3"/>
      <c r="V14" s="5"/>
      <c r="W14" s="56">
        <v>290</v>
      </c>
      <c r="X14" s="5"/>
      <c r="Y14" s="13"/>
      <c r="AB14" s="124"/>
      <c r="AC14" s="61"/>
      <c r="AD14" s="61"/>
      <c r="AE14" s="63"/>
      <c r="AF14" s="61"/>
      <c r="AG14" s="76"/>
      <c r="AH14" s="41"/>
      <c r="AI14" s="7"/>
      <c r="AJ14" s="96"/>
      <c r="AK14" s="125"/>
      <c r="AL14" s="126"/>
      <c r="AN14" s="30"/>
      <c r="AO14" s="29" t="s">
        <v>92</v>
      </c>
      <c r="AP14" s="30"/>
      <c r="AQ14" s="29"/>
      <c r="AR14" s="30"/>
      <c r="AS14" s="56">
        <v>290</v>
      </c>
      <c r="AT14" s="1"/>
      <c r="AU14" s="1"/>
      <c r="AV14" s="1"/>
      <c r="AW14" s="1" t="s">
        <v>93</v>
      </c>
      <c r="AX14" s="57" t="s">
        <v>94</v>
      </c>
      <c r="AZ14" s="29" t="s">
        <v>95</v>
      </c>
      <c r="BA14" s="30"/>
      <c r="BB14" s="30"/>
      <c r="BC14" s="95"/>
      <c r="BD14" s="7"/>
      <c r="BE14" s="52"/>
      <c r="BF14" s="127"/>
      <c r="BG14" s="52"/>
      <c r="BJ14" s="29"/>
      <c r="BK14" s="48"/>
      <c r="BL14" s="30"/>
      <c r="BM14" s="30"/>
      <c r="BN14" s="48"/>
      <c r="BO14" s="128"/>
      <c r="BR14" s="96"/>
      <c r="BX14" s="96"/>
    </row>
    <row r="15" spans="1:79" ht="24.75" customHeight="1" x14ac:dyDescent="0.25">
      <c r="A15" s="27"/>
      <c r="B15" s="45"/>
      <c r="C15" s="5"/>
      <c r="E15" s="235"/>
      <c r="F15" s="3">
        <v>113</v>
      </c>
      <c r="H15" s="1" t="s">
        <v>96</v>
      </c>
      <c r="I15" s="5"/>
      <c r="J15" s="239" t="s">
        <v>139</v>
      </c>
      <c r="K15" s="3"/>
      <c r="L15" s="1"/>
      <c r="M15" s="1"/>
      <c r="N15" s="243" t="s">
        <v>140</v>
      </c>
      <c r="O15" s="1"/>
      <c r="P15" s="105"/>
      <c r="Q15" s="27"/>
      <c r="R15" s="1" t="s">
        <v>85</v>
      </c>
      <c r="T15" s="1" t="s">
        <v>97</v>
      </c>
      <c r="W15" s="31"/>
      <c r="Y15" s="129"/>
      <c r="AB15" s="81"/>
      <c r="AC15" s="82"/>
      <c r="AD15" s="130">
        <v>100</v>
      </c>
      <c r="AE15" s="27"/>
      <c r="AF15" s="47"/>
      <c r="AG15" s="5"/>
      <c r="AH15" s="131"/>
      <c r="AI15" s="132"/>
      <c r="AJ15" s="133"/>
      <c r="AK15" s="236"/>
      <c r="AL15" s="27"/>
      <c r="AR15" s="30"/>
      <c r="AS15" s="31"/>
      <c r="AX15" s="109"/>
      <c r="AZ15" s="134" t="s">
        <v>98</v>
      </c>
      <c r="BA15" s="241" t="s">
        <v>99</v>
      </c>
      <c r="BB15" s="30"/>
      <c r="BC15" s="213" t="s">
        <v>86</v>
      </c>
      <c r="BE15" s="3"/>
      <c r="BL15" s="27"/>
      <c r="BN15" s="212"/>
      <c r="BO15" s="128"/>
      <c r="BR15" s="135" t="s">
        <v>100</v>
      </c>
      <c r="BX15" s="96"/>
    </row>
    <row r="16" spans="1:79" ht="24.75" customHeight="1" x14ac:dyDescent="0.25">
      <c r="B16" s="136"/>
      <c r="C16" s="71"/>
      <c r="D16" s="225"/>
      <c r="E16" s="137"/>
      <c r="F16" s="66"/>
      <c r="G16" s="70"/>
      <c r="H16" s="69"/>
      <c r="I16" s="138" t="s">
        <v>7</v>
      </c>
      <c r="J16" s="239"/>
      <c r="K16" s="7"/>
      <c r="L16" s="68"/>
      <c r="M16" s="49"/>
      <c r="N16" s="139"/>
      <c r="O16" s="7"/>
      <c r="P16" s="70"/>
      <c r="Q16" s="69"/>
      <c r="R16" s="5"/>
      <c r="S16" s="68"/>
      <c r="T16" s="49"/>
      <c r="U16" s="69" t="s">
        <v>7</v>
      </c>
      <c r="V16" s="117">
        <v>160</v>
      </c>
      <c r="W16" s="140"/>
      <c r="Y16" s="13"/>
      <c r="AB16" s="127"/>
      <c r="AC16" s="117">
        <v>166</v>
      </c>
      <c r="AD16" s="70"/>
      <c r="AE16" s="228"/>
      <c r="AF16" s="69"/>
      <c r="AG16" s="117">
        <v>326</v>
      </c>
      <c r="AH16" s="68"/>
      <c r="AI16" s="68"/>
      <c r="AJ16" s="141"/>
      <c r="AK16" s="142"/>
      <c r="AL16" s="143"/>
      <c r="AM16" s="144" t="s">
        <v>7</v>
      </c>
      <c r="AN16" s="145">
        <v>200</v>
      </c>
      <c r="AO16" s="7"/>
      <c r="AP16" s="229"/>
      <c r="AQ16" s="68"/>
      <c r="AR16" s="63"/>
      <c r="AS16" s="146"/>
      <c r="AX16" s="127"/>
      <c r="AY16" s="7"/>
      <c r="AZ16" s="7"/>
      <c r="BA16" s="70"/>
      <c r="BB16" s="7"/>
      <c r="BC16" s="147"/>
      <c r="BD16" s="7"/>
      <c r="BE16" s="7"/>
      <c r="BF16" s="7"/>
      <c r="BG16" s="7"/>
      <c r="BH16" s="7"/>
      <c r="BI16" s="7"/>
      <c r="BJ16" s="69" t="s">
        <v>7</v>
      </c>
      <c r="BK16" s="117">
        <v>600</v>
      </c>
      <c r="BL16" s="7"/>
      <c r="BM16" s="7"/>
      <c r="BN16" s="7"/>
      <c r="BO16" s="52"/>
      <c r="BR16" s="148" t="s">
        <v>102</v>
      </c>
      <c r="BS16" s="98"/>
      <c r="BT16" s="98"/>
      <c r="BU16" s="98"/>
      <c r="BV16" s="98"/>
      <c r="BW16" s="98"/>
      <c r="BX16" s="96"/>
      <c r="BZ16" s="27"/>
    </row>
    <row r="17" spans="1:73" ht="24.75" customHeight="1" x14ac:dyDescent="0.25">
      <c r="D17" s="215" t="s">
        <v>101</v>
      </c>
      <c r="F17" s="47"/>
      <c r="J17" s="47" t="s">
        <v>103</v>
      </c>
      <c r="K17" s="47"/>
      <c r="L17" s="3">
        <v>90</v>
      </c>
      <c r="M17" s="149"/>
      <c r="N17" s="47"/>
      <c r="O17" s="150" t="s">
        <v>104</v>
      </c>
      <c r="P17" s="19"/>
      <c r="Q17" s="82"/>
      <c r="R17" s="18" t="s">
        <v>7</v>
      </c>
      <c r="S17" s="151"/>
      <c r="U17" s="209" t="s">
        <v>86</v>
      </c>
      <c r="V17" s="198" t="s">
        <v>80</v>
      </c>
      <c r="W17" s="199"/>
      <c r="AI17" s="100"/>
      <c r="AJ17" s="47"/>
      <c r="AK17" s="242" t="s">
        <v>99</v>
      </c>
      <c r="AM17" s="153" t="s">
        <v>104</v>
      </c>
      <c r="AN17" s="154"/>
      <c r="AO17" s="16"/>
      <c r="AP17" s="229"/>
      <c r="AQ17" s="16"/>
      <c r="AR17" s="82"/>
      <c r="AS17" s="152"/>
      <c r="BC17" s="238" t="s">
        <v>135</v>
      </c>
      <c r="BO17" s="238" t="s">
        <v>135</v>
      </c>
      <c r="BU17" s="214">
        <v>400</v>
      </c>
    </row>
    <row r="18" spans="1:73" ht="24.75" customHeight="1" x14ac:dyDescent="0.25">
      <c r="D18" s="58"/>
      <c r="L18" s="5"/>
      <c r="M18" s="240" t="s">
        <v>99</v>
      </c>
      <c r="N18" s="138" t="s">
        <v>7</v>
      </c>
      <c r="O18" s="45"/>
      <c r="P18" s="1" t="s">
        <v>105</v>
      </c>
      <c r="Q18" s="155"/>
      <c r="T18" s="108"/>
      <c r="U18" s="200"/>
      <c r="V18" s="201"/>
      <c r="W18" s="202"/>
      <c r="AI18" s="106"/>
      <c r="AJ18" s="71"/>
      <c r="AK18" s="94" t="s">
        <v>89</v>
      </c>
      <c r="AN18" s="36"/>
      <c r="AO18" s="156">
        <v>200</v>
      </c>
      <c r="AP18" s="1"/>
      <c r="AQ18" s="1"/>
      <c r="AR18" s="1" t="s">
        <v>106</v>
      </c>
      <c r="AS18" s="120"/>
    </row>
    <row r="19" spans="1:73" ht="24.75" customHeight="1" x14ac:dyDescent="0.25">
      <c r="B19" s="194" t="s">
        <v>99</v>
      </c>
      <c r="C19" s="1" t="s">
        <v>107</v>
      </c>
      <c r="D19" s="58"/>
      <c r="M19" s="3">
        <v>95</v>
      </c>
      <c r="N19" s="5"/>
      <c r="O19" s="94" t="s">
        <v>89</v>
      </c>
      <c r="R19" s="3"/>
      <c r="T19" s="79"/>
      <c r="U19" s="203" t="s">
        <v>108</v>
      </c>
      <c r="V19" s="203"/>
      <c r="W19" s="204" t="s">
        <v>81</v>
      </c>
      <c r="AK19" s="157"/>
      <c r="AN19" s="158" t="s">
        <v>7</v>
      </c>
      <c r="AS19" s="120" t="s">
        <v>80</v>
      </c>
      <c r="AT19" s="5"/>
    </row>
    <row r="20" spans="1:73" ht="24.75" customHeight="1" x14ac:dyDescent="0.3">
      <c r="B20" s="47" t="s">
        <v>7</v>
      </c>
      <c r="C20" s="1" t="s">
        <v>109</v>
      </c>
      <c r="D20" s="58"/>
      <c r="I20" s="159"/>
      <c r="M20" s="238"/>
      <c r="O20" s="240" t="s">
        <v>99</v>
      </c>
      <c r="P20" s="70"/>
      <c r="Q20" s="117">
        <v>300</v>
      </c>
      <c r="R20" s="68" t="s">
        <v>98</v>
      </c>
      <c r="S20" s="160" t="s">
        <v>80</v>
      </c>
      <c r="T20" s="161"/>
      <c r="U20" s="201"/>
      <c r="V20" s="203" t="s">
        <v>110</v>
      </c>
      <c r="W20" s="205"/>
      <c r="X20" s="5"/>
      <c r="AD20" s="159"/>
      <c r="AJ20" s="5"/>
      <c r="AK20" s="162" t="s">
        <v>98</v>
      </c>
      <c r="AL20" s="5"/>
      <c r="AN20" s="108"/>
      <c r="AO20" s="27"/>
      <c r="AQ20" s="5"/>
      <c r="AS20" s="120" t="s">
        <v>81</v>
      </c>
    </row>
    <row r="21" spans="1:73" ht="24.75" customHeight="1" x14ac:dyDescent="0.3">
      <c r="B21" s="134" t="s">
        <v>80</v>
      </c>
      <c r="C21" s="99" t="s">
        <v>111</v>
      </c>
      <c r="I21" s="159"/>
      <c r="O21" s="242" t="s">
        <v>99</v>
      </c>
      <c r="P21" s="5"/>
      <c r="Q21" s="163"/>
      <c r="R21" s="158" t="s">
        <v>112</v>
      </c>
      <c r="S21" s="47" t="s">
        <v>113</v>
      </c>
      <c r="T21" s="1"/>
      <c r="U21" s="201"/>
      <c r="V21" s="200"/>
      <c r="W21" s="205"/>
      <c r="AI21" s="1"/>
      <c r="AJ21" s="1"/>
      <c r="AK21" s="162"/>
      <c r="AM21" s="1" t="s">
        <v>114</v>
      </c>
      <c r="AO21" s="164"/>
      <c r="AP21" s="1" t="s">
        <v>115</v>
      </c>
      <c r="AS21" s="165">
        <v>350</v>
      </c>
    </row>
    <row r="22" spans="1:73" ht="24.75" customHeight="1" x14ac:dyDescent="0.3">
      <c r="B22" s="47" t="s">
        <v>112</v>
      </c>
      <c r="C22" s="1" t="s">
        <v>116</v>
      </c>
      <c r="I22" s="159"/>
      <c r="L22" s="238" t="s">
        <v>134</v>
      </c>
      <c r="O22" s="166" t="s">
        <v>107</v>
      </c>
      <c r="P22" s="1" t="s">
        <v>117</v>
      </c>
      <c r="Q22" s="3"/>
      <c r="R22" s="79"/>
      <c r="S22" s="3">
        <v>185</v>
      </c>
      <c r="U22" s="201"/>
      <c r="V22" s="201"/>
      <c r="W22" s="202"/>
      <c r="X22" s="3">
        <v>240</v>
      </c>
      <c r="AK22" s="57"/>
      <c r="AN22" s="36"/>
      <c r="AO22" s="5"/>
      <c r="AS22" s="128"/>
    </row>
    <row r="23" spans="1:73" ht="24.75" customHeight="1" x14ac:dyDescent="0.3">
      <c r="A23" s="1"/>
      <c r="B23" s="47" t="s">
        <v>104</v>
      </c>
      <c r="C23" s="1" t="s">
        <v>118</v>
      </c>
      <c r="I23" s="159"/>
      <c r="O23" s="106" t="s">
        <v>7</v>
      </c>
      <c r="P23" s="117">
        <v>200</v>
      </c>
      <c r="Q23" s="69" t="s">
        <v>80</v>
      </c>
      <c r="R23" s="234"/>
      <c r="T23" s="27"/>
      <c r="U23" s="206"/>
      <c r="V23" s="207"/>
      <c r="W23" s="208"/>
      <c r="AK23" s="124"/>
      <c r="AL23" s="69" t="s">
        <v>80</v>
      </c>
      <c r="AM23" s="69"/>
      <c r="AN23" s="211" t="s">
        <v>86</v>
      </c>
      <c r="AO23" s="7"/>
      <c r="AP23" s="7"/>
      <c r="AQ23" s="69" t="s">
        <v>7</v>
      </c>
      <c r="AR23" s="7"/>
      <c r="AS23" s="167"/>
    </row>
    <row r="24" spans="1:73" ht="24.75" customHeight="1" x14ac:dyDescent="0.25">
      <c r="A24" s="1"/>
      <c r="B24" s="47" t="s">
        <v>98</v>
      </c>
      <c r="C24" s="1" t="s">
        <v>119</v>
      </c>
      <c r="N24" s="168"/>
      <c r="O24" s="94"/>
      <c r="P24" s="27"/>
      <c r="Q24" s="1"/>
      <c r="U24" s="82"/>
      <c r="V24" s="10"/>
      <c r="W24" s="14"/>
      <c r="AL24" s="5"/>
      <c r="AN24" s="3"/>
      <c r="AO24" s="156">
        <v>490</v>
      </c>
      <c r="AP24" s="5"/>
    </row>
    <row r="25" spans="1:73" ht="24.75" customHeight="1" x14ac:dyDescent="0.25">
      <c r="B25" s="47" t="s">
        <v>81</v>
      </c>
      <c r="C25" s="1" t="s">
        <v>120</v>
      </c>
      <c r="N25" s="169"/>
      <c r="O25" s="94"/>
      <c r="P25" s="5"/>
      <c r="V25" s="30"/>
      <c r="W25" s="31"/>
      <c r="Y25" s="3"/>
      <c r="AM25" s="1"/>
    </row>
    <row r="26" spans="1:73" ht="24.75" customHeight="1" x14ac:dyDescent="0.25">
      <c r="B26" s="47" t="s">
        <v>103</v>
      </c>
      <c r="C26" s="1" t="s">
        <v>121</v>
      </c>
      <c r="N26" s="27"/>
      <c r="O26" s="109"/>
      <c r="R26" s="122" t="s">
        <v>122</v>
      </c>
      <c r="V26" s="29"/>
      <c r="W26" s="54"/>
      <c r="AB26" s="47"/>
      <c r="AY26" s="47"/>
      <c r="AZ26" s="47"/>
      <c r="BA26" s="47"/>
    </row>
    <row r="27" spans="1:73" ht="24.75" customHeight="1" x14ac:dyDescent="0.3">
      <c r="B27" s="47" t="s">
        <v>86</v>
      </c>
      <c r="C27" s="1" t="s">
        <v>123</v>
      </c>
      <c r="I27" s="159"/>
      <c r="O27" s="28"/>
      <c r="P27" s="30"/>
      <c r="Q27" s="30"/>
      <c r="R27" s="1" t="s">
        <v>124</v>
      </c>
      <c r="V27" s="30"/>
      <c r="W27" s="31"/>
      <c r="X27" s="5"/>
    </row>
    <row r="28" spans="1:73" ht="24.75" customHeight="1" x14ac:dyDescent="0.25">
      <c r="B28" s="47" t="s">
        <v>125</v>
      </c>
      <c r="C28" s="1" t="s">
        <v>126</v>
      </c>
      <c r="N28" s="5"/>
      <c r="O28" s="44" t="s">
        <v>127</v>
      </c>
      <c r="P28" s="30"/>
      <c r="Q28" s="30"/>
      <c r="V28" s="30"/>
      <c r="W28" s="31"/>
      <c r="X28" s="3">
        <v>410</v>
      </c>
    </row>
    <row r="29" spans="1:73" ht="24.75" customHeight="1" x14ac:dyDescent="0.25">
      <c r="B29" s="47" t="s">
        <v>86</v>
      </c>
      <c r="C29" s="1" t="s">
        <v>128</v>
      </c>
      <c r="O29" s="44" t="s">
        <v>7</v>
      </c>
      <c r="P29" s="30"/>
      <c r="Q29" s="30"/>
      <c r="V29" s="30"/>
      <c r="W29" s="31"/>
    </row>
    <row r="30" spans="1:73" ht="24.75" customHeight="1" x14ac:dyDescent="0.25">
      <c r="C30" s="238" t="s">
        <v>141</v>
      </c>
      <c r="G30" s="238"/>
      <c r="O30" s="78"/>
      <c r="P30" s="30"/>
      <c r="Q30" s="30"/>
      <c r="V30" s="29"/>
      <c r="W30" s="170"/>
    </row>
    <row r="31" spans="1:73" ht="24.75" customHeight="1" x14ac:dyDescent="0.25">
      <c r="C31" s="244" t="s">
        <v>142</v>
      </c>
      <c r="O31" s="59"/>
      <c r="P31" s="62"/>
      <c r="Q31" s="62"/>
      <c r="R31" s="70"/>
      <c r="S31" s="171"/>
      <c r="T31" s="7"/>
      <c r="U31" s="117">
        <v>500</v>
      </c>
      <c r="V31" s="63"/>
      <c r="W31" s="172"/>
    </row>
    <row r="32" spans="1:73" ht="24.75" customHeight="1" x14ac:dyDescent="0.25">
      <c r="O32" s="23"/>
      <c r="P32" s="10"/>
      <c r="Q32" s="10"/>
      <c r="R32" s="10"/>
      <c r="S32" s="43"/>
      <c r="T32" s="10"/>
      <c r="U32" s="10"/>
      <c r="V32" s="173"/>
      <c r="W32" s="14"/>
    </row>
    <row r="33" spans="1:25" ht="24.75" customHeight="1" x14ac:dyDescent="0.25">
      <c r="O33" s="28"/>
      <c r="P33" s="30"/>
      <c r="Q33" s="30"/>
      <c r="R33" s="30"/>
      <c r="S33" s="30"/>
      <c r="T33" s="30"/>
      <c r="U33" s="30"/>
      <c r="V33" s="30"/>
      <c r="W33" s="31"/>
    </row>
    <row r="34" spans="1:25" ht="24.75" customHeight="1" x14ac:dyDescent="0.25">
      <c r="O34" s="44" t="s">
        <v>7</v>
      </c>
      <c r="P34" s="30"/>
      <c r="Q34" s="30"/>
      <c r="R34" s="30"/>
      <c r="S34" s="30"/>
      <c r="T34" s="30"/>
      <c r="U34" s="30"/>
      <c r="V34" s="30"/>
      <c r="W34" s="54"/>
    </row>
    <row r="35" spans="1:25" ht="24.75" customHeight="1" x14ac:dyDescent="0.25">
      <c r="O35" s="28"/>
      <c r="P35" s="30"/>
      <c r="Q35" s="30"/>
      <c r="R35" s="30"/>
      <c r="S35" s="30"/>
      <c r="T35" s="30"/>
      <c r="U35" s="30"/>
      <c r="V35" s="30"/>
      <c r="W35" s="31"/>
      <c r="X35" s="3"/>
    </row>
    <row r="36" spans="1:25" ht="24.75" customHeight="1" x14ac:dyDescent="0.25">
      <c r="O36" s="28"/>
      <c r="P36" s="30"/>
      <c r="R36" s="30"/>
      <c r="S36" s="30"/>
      <c r="T36" s="29"/>
      <c r="U36" s="30"/>
      <c r="V36" s="30"/>
      <c r="W36" s="31"/>
    </row>
    <row r="37" spans="1:25" ht="24.75" customHeight="1" x14ac:dyDescent="0.25">
      <c r="O37" s="28"/>
      <c r="P37" s="30"/>
      <c r="R37" s="29" t="s">
        <v>129</v>
      </c>
      <c r="S37" s="30"/>
      <c r="T37" s="30"/>
      <c r="U37" s="30"/>
      <c r="V37" s="30"/>
      <c r="W37" s="31"/>
      <c r="Y37" s="3">
        <v>600</v>
      </c>
    </row>
    <row r="38" spans="1:25" ht="24.75" customHeight="1" x14ac:dyDescent="0.25">
      <c r="N38" s="5"/>
      <c r="O38" s="33"/>
      <c r="P38" s="30"/>
      <c r="Q38" s="30"/>
      <c r="R38" s="29" t="s">
        <v>130</v>
      </c>
      <c r="S38" s="30"/>
      <c r="T38" s="30"/>
      <c r="U38" s="30"/>
      <c r="V38" s="30"/>
      <c r="W38" s="31"/>
      <c r="X38" s="5"/>
    </row>
    <row r="39" spans="1:25" ht="24.75" customHeight="1" x14ac:dyDescent="0.25">
      <c r="B39" s="47"/>
      <c r="C39" s="47"/>
      <c r="D39" s="47"/>
      <c r="O39" s="28"/>
      <c r="P39" s="30"/>
      <c r="Q39" s="30"/>
      <c r="R39" s="30"/>
      <c r="S39" s="30"/>
      <c r="T39" s="30"/>
      <c r="U39" s="30"/>
      <c r="V39" s="30"/>
      <c r="W39" s="31"/>
    </row>
    <row r="40" spans="1:25" ht="24.75" customHeight="1" x14ac:dyDescent="0.25">
      <c r="A40" s="47"/>
      <c r="O40" s="44" t="s">
        <v>7</v>
      </c>
      <c r="P40" s="30"/>
      <c r="Q40" s="30"/>
      <c r="R40" s="30"/>
      <c r="S40" s="30"/>
      <c r="T40" s="30"/>
      <c r="U40" s="30"/>
      <c r="V40" s="30"/>
      <c r="W40" s="54"/>
    </row>
    <row r="41" spans="1:25" ht="24.75" customHeight="1" x14ac:dyDescent="0.25">
      <c r="A41" s="1"/>
      <c r="O41" s="33"/>
      <c r="P41" s="30"/>
      <c r="Q41" s="30"/>
      <c r="R41" s="30"/>
      <c r="S41" s="30"/>
      <c r="T41" s="30"/>
      <c r="U41" s="30"/>
      <c r="V41" s="30"/>
      <c r="W41" s="31"/>
      <c r="X41" s="3"/>
    </row>
    <row r="42" spans="1:25" ht="24.75" customHeight="1" x14ac:dyDescent="0.25">
      <c r="A42" s="1"/>
      <c r="O42" s="28"/>
      <c r="P42" s="30"/>
      <c r="Q42" s="30"/>
      <c r="R42" s="30"/>
      <c r="S42" s="30"/>
      <c r="T42" s="30"/>
      <c r="U42" s="30"/>
      <c r="V42" s="30"/>
      <c r="W42" s="31"/>
    </row>
    <row r="43" spans="1:25" ht="24.75" customHeight="1" x14ac:dyDescent="0.25">
      <c r="A43" s="1"/>
      <c r="O43" s="174"/>
      <c r="P43" s="61"/>
      <c r="Q43" s="175"/>
      <c r="R43" s="61"/>
      <c r="S43" s="30"/>
      <c r="T43" s="62"/>
      <c r="U43" s="61"/>
      <c r="V43" s="63"/>
      <c r="W43" s="64"/>
    </row>
    <row r="44" spans="1:25" ht="24.75" customHeight="1" x14ac:dyDescent="0.25">
      <c r="A44" s="1"/>
      <c r="O44" s="8"/>
      <c r="P44" s="10"/>
      <c r="Q44" s="176"/>
      <c r="R44" s="30"/>
      <c r="S44" s="113"/>
      <c r="T44" s="177"/>
      <c r="U44" s="178"/>
      <c r="V44" s="179"/>
      <c r="W44" s="180"/>
    </row>
    <row r="45" spans="1:25" ht="24.75" customHeight="1" x14ac:dyDescent="0.25">
      <c r="A45" s="1"/>
      <c r="N45" s="79"/>
      <c r="O45" s="111" t="s">
        <v>7</v>
      </c>
      <c r="P45" s="30"/>
      <c r="Q45" s="30"/>
      <c r="T45" s="178"/>
      <c r="U45" s="178"/>
      <c r="V45" s="178"/>
      <c r="W45" s="181"/>
    </row>
    <row r="46" spans="1:25" ht="24.75" customHeight="1" x14ac:dyDescent="0.25">
      <c r="A46" s="1"/>
      <c r="N46" s="5"/>
      <c r="O46" s="78"/>
      <c r="P46" s="30"/>
      <c r="Q46" s="30"/>
      <c r="T46" s="182" t="s">
        <v>131</v>
      </c>
      <c r="U46" s="178"/>
      <c r="V46" s="178"/>
      <c r="W46" s="181"/>
    </row>
    <row r="47" spans="1:25" ht="24.75" customHeight="1" x14ac:dyDescent="0.25">
      <c r="A47" s="1"/>
      <c r="N47" s="27"/>
      <c r="O47" s="33"/>
      <c r="P47" s="30"/>
      <c r="Q47" s="30"/>
      <c r="S47" s="5"/>
      <c r="T47" s="178"/>
      <c r="U47" s="178"/>
      <c r="V47" s="178"/>
      <c r="W47" s="181"/>
      <c r="X47" s="5"/>
    </row>
    <row r="48" spans="1:25" ht="24.75" customHeight="1" x14ac:dyDescent="0.25">
      <c r="A48" s="1"/>
      <c r="N48" s="183"/>
      <c r="T48" s="178"/>
      <c r="U48" s="178"/>
      <c r="V48" s="178"/>
      <c r="W48" s="181"/>
      <c r="X48" s="3">
        <v>400</v>
      </c>
    </row>
    <row r="49" spans="1:23" ht="24.75" customHeight="1" x14ac:dyDescent="0.25">
      <c r="A49" s="1"/>
      <c r="D49" s="1"/>
      <c r="F49" s="27"/>
      <c r="T49" s="178"/>
      <c r="U49" s="178"/>
      <c r="V49" s="178"/>
      <c r="W49" s="181"/>
    </row>
    <row r="50" spans="1:23" ht="24.75" customHeight="1" x14ac:dyDescent="0.25">
      <c r="A50" s="1"/>
      <c r="N50" s="169"/>
      <c r="T50" s="178"/>
      <c r="U50" s="178"/>
      <c r="V50" s="178"/>
      <c r="W50" s="181"/>
    </row>
    <row r="51" spans="1:23" ht="24.75" customHeight="1" x14ac:dyDescent="0.25">
      <c r="A51" s="1"/>
      <c r="N51" s="47" t="s">
        <v>103</v>
      </c>
      <c r="O51" s="59"/>
      <c r="P51" s="62"/>
      <c r="Q51" s="62"/>
      <c r="R51" s="62"/>
      <c r="S51" s="103">
        <v>500</v>
      </c>
      <c r="T51" s="184"/>
      <c r="U51" s="185" t="s">
        <v>137</v>
      </c>
      <c r="V51" s="186"/>
      <c r="W51" s="187"/>
    </row>
    <row r="52" spans="1:23" ht="24.75" customHeight="1" x14ac:dyDescent="0.25">
      <c r="A52" s="1"/>
      <c r="N52" s="27"/>
      <c r="O52" s="100"/>
      <c r="P52" s="116"/>
      <c r="Q52" s="16"/>
      <c r="R52" s="16"/>
      <c r="S52" s="16"/>
      <c r="T52" s="10"/>
      <c r="U52" s="188"/>
      <c r="V52" s="10"/>
      <c r="W52" s="189"/>
    </row>
    <row r="53" spans="1:23" ht="24.75" customHeight="1" x14ac:dyDescent="0.25">
      <c r="A53" s="1"/>
      <c r="O53" s="32"/>
      <c r="W53" s="36"/>
    </row>
    <row r="54" spans="1:23" ht="24.75" customHeight="1" x14ac:dyDescent="0.25">
      <c r="A54" s="1"/>
      <c r="N54" s="183"/>
      <c r="W54" s="36"/>
    </row>
    <row r="55" spans="1:23" ht="24.75" customHeight="1" x14ac:dyDescent="0.25">
      <c r="D55" s="27"/>
      <c r="F55" s="133"/>
      <c r="O55" s="32"/>
      <c r="Q55" s="1" t="s">
        <v>132</v>
      </c>
      <c r="W55" s="36"/>
    </row>
    <row r="56" spans="1:23" ht="24.75" customHeight="1" x14ac:dyDescent="0.25">
      <c r="D56" s="27"/>
      <c r="E56" s="190"/>
      <c r="F56" s="191"/>
      <c r="G56" s="27"/>
      <c r="H56" s="27"/>
      <c r="O56" s="32"/>
      <c r="W56" s="36"/>
    </row>
    <row r="57" spans="1:23" ht="24.75" customHeight="1" x14ac:dyDescent="0.25">
      <c r="D57" s="190"/>
      <c r="E57" s="190"/>
      <c r="F57" s="190"/>
      <c r="G57" s="190"/>
      <c r="O57" s="32"/>
      <c r="W57" s="36"/>
    </row>
    <row r="58" spans="1:23" ht="24.75" customHeight="1" x14ac:dyDescent="0.25">
      <c r="D58" s="190"/>
      <c r="E58" s="190"/>
      <c r="F58" s="190"/>
      <c r="G58" s="192"/>
      <c r="O58" s="32"/>
      <c r="W58" s="36"/>
    </row>
    <row r="59" spans="1:23" ht="24.75" customHeight="1" x14ac:dyDescent="0.25">
      <c r="D59" s="27"/>
      <c r="E59" s="190"/>
      <c r="F59" s="190"/>
      <c r="G59" s="27"/>
      <c r="O59" s="127"/>
      <c r="P59" s="193"/>
      <c r="Q59" s="7"/>
      <c r="R59" s="7"/>
      <c r="S59" s="7"/>
      <c r="T59" s="7"/>
      <c r="U59" s="7"/>
      <c r="V59" s="7"/>
      <c r="W59" s="52"/>
    </row>
    <row r="60" spans="1:23" ht="24.75" customHeight="1" x14ac:dyDescent="0.25">
      <c r="P60" s="27" t="s">
        <v>82</v>
      </c>
    </row>
    <row r="61" spans="1:23" ht="24.75" customHeight="1" x14ac:dyDescent="0.25"/>
    <row r="62" spans="1:23" ht="24.75" customHeight="1" x14ac:dyDescent="0.25"/>
    <row r="63" spans="1:23" ht="24.75" customHeight="1" x14ac:dyDescent="0.25"/>
    <row r="64" spans="1:23" ht="24.75" customHeight="1" x14ac:dyDescent="0.25">
      <c r="G64" s="27"/>
    </row>
    <row r="65" spans="22:22" ht="24.75" customHeight="1" x14ac:dyDescent="0.25"/>
    <row r="66" spans="22:22" ht="24.75" customHeight="1" x14ac:dyDescent="0.25"/>
    <row r="67" spans="22:22" ht="24.75" customHeight="1" x14ac:dyDescent="0.25"/>
    <row r="68" spans="22:22" ht="24.75" customHeight="1" x14ac:dyDescent="0.25"/>
    <row r="69" spans="22:22" ht="24.75" customHeight="1" x14ac:dyDescent="0.25">
      <c r="V69" s="27"/>
    </row>
    <row r="70" spans="22:22" ht="24.75" customHeight="1" x14ac:dyDescent="0.25"/>
    <row r="71" spans="22:22" ht="24.75" customHeight="1" x14ac:dyDescent="0.25"/>
    <row r="72" spans="22:22" ht="24.75" customHeight="1" x14ac:dyDescent="0.25"/>
    <row r="73" spans="22:22" ht="24.75" customHeight="1" x14ac:dyDescent="0.25"/>
    <row r="74" spans="22:22" ht="24.75" customHeight="1" x14ac:dyDescent="0.25"/>
    <row r="75" spans="22:22" ht="24.75" customHeight="1" x14ac:dyDescent="0.25"/>
    <row r="76" spans="22:22" ht="24.75" customHeight="1" x14ac:dyDescent="0.25"/>
    <row r="77" spans="22:22" ht="24.75" customHeight="1" x14ac:dyDescent="0.25"/>
    <row r="78" spans="22:22" ht="24.75" customHeight="1" x14ac:dyDescent="0.25"/>
    <row r="79" spans="22:22" ht="24.75" customHeight="1" x14ac:dyDescent="0.25"/>
    <row r="80" spans="22:22" ht="24.75" customHeight="1" x14ac:dyDescent="0.25"/>
    <row r="81" ht="24.75" customHeight="1" x14ac:dyDescent="0.25"/>
    <row r="82" ht="24.75" customHeight="1" x14ac:dyDescent="0.25"/>
    <row r="83" ht="24.75" customHeight="1" x14ac:dyDescent="0.25"/>
    <row r="84" ht="24.75" customHeight="1" x14ac:dyDescent="0.25"/>
    <row r="85" ht="24.75" customHeight="1" x14ac:dyDescent="0.25"/>
    <row r="86" ht="24.75" customHeight="1" x14ac:dyDescent="0.25"/>
    <row r="87" ht="24.75" customHeight="1" x14ac:dyDescent="0.25"/>
    <row r="88" ht="24.75" customHeight="1" x14ac:dyDescent="0.25"/>
    <row r="89" ht="24.75" customHeight="1" x14ac:dyDescent="0.25"/>
    <row r="90" ht="24.75" customHeight="1" x14ac:dyDescent="0.25"/>
    <row r="91" ht="24.75" customHeight="1" x14ac:dyDescent="0.25"/>
    <row r="92" ht="24.75" customHeight="1" x14ac:dyDescent="0.25"/>
    <row r="93" ht="24.75" customHeight="1" x14ac:dyDescent="0.25"/>
    <row r="94" ht="24.75" customHeight="1" x14ac:dyDescent="0.25"/>
    <row r="95" ht="24.75" customHeight="1" x14ac:dyDescent="0.25"/>
    <row r="96" ht="24.75" customHeight="1" x14ac:dyDescent="0.25"/>
    <row r="97" ht="24.75" customHeight="1" x14ac:dyDescent="0.25"/>
    <row r="98" ht="24.75" customHeight="1" x14ac:dyDescent="0.25"/>
    <row r="99" ht="24.75" customHeight="1" x14ac:dyDescent="0.25"/>
    <row r="100" ht="24.75" customHeight="1" x14ac:dyDescent="0.25"/>
    <row r="101" ht="24.75" customHeight="1" x14ac:dyDescent="0.25"/>
    <row r="102" ht="24.75" customHeight="1" x14ac:dyDescent="0.25"/>
    <row r="103" ht="24.75" customHeight="1" x14ac:dyDescent="0.25"/>
    <row r="104" ht="24.75" customHeight="1" x14ac:dyDescent="0.25"/>
    <row r="105" ht="24.75" customHeight="1" x14ac:dyDescent="0.25"/>
    <row r="106" ht="24.75" customHeight="1" x14ac:dyDescent="0.25"/>
    <row r="107" ht="24.75" customHeight="1" x14ac:dyDescent="0.25"/>
    <row r="108" ht="24.75" customHeight="1" x14ac:dyDescent="0.25"/>
    <row r="109" ht="24.75" customHeight="1" x14ac:dyDescent="0.25"/>
    <row r="110" ht="24.75" customHeight="1" x14ac:dyDescent="0.25"/>
    <row r="111" ht="24.75" customHeight="1" x14ac:dyDescent="0.25"/>
    <row r="112" ht="24.75" customHeight="1" x14ac:dyDescent="0.25"/>
    <row r="113" ht="24.75" customHeight="1" x14ac:dyDescent="0.25"/>
    <row r="114" ht="24.75" customHeight="1" x14ac:dyDescent="0.25"/>
    <row r="115" ht="24.75" customHeight="1" x14ac:dyDescent="0.25"/>
    <row r="116" ht="24.75" customHeight="1" x14ac:dyDescent="0.25"/>
    <row r="117" ht="24.75" customHeight="1" x14ac:dyDescent="0.25"/>
    <row r="118" ht="24.75" customHeight="1" x14ac:dyDescent="0.25"/>
    <row r="119" ht="24.75" customHeight="1" x14ac:dyDescent="0.25"/>
    <row r="120" ht="24.75" customHeight="1" x14ac:dyDescent="0.25"/>
    <row r="121" ht="24.75" customHeight="1" x14ac:dyDescent="0.25"/>
    <row r="122" ht="24.75" customHeight="1" x14ac:dyDescent="0.25"/>
    <row r="123" ht="24.75" customHeight="1" x14ac:dyDescent="0.25"/>
    <row r="124" ht="24.75" customHeight="1" x14ac:dyDescent="0.25"/>
    <row r="125" ht="24.75" customHeight="1" x14ac:dyDescent="0.25"/>
    <row r="126" ht="24.75" customHeight="1" x14ac:dyDescent="0.25"/>
    <row r="127" ht="24.75" customHeight="1" x14ac:dyDescent="0.25"/>
    <row r="128" ht="24.75" customHeight="1" x14ac:dyDescent="0.25"/>
    <row r="129" ht="24.75" customHeight="1" x14ac:dyDescent="0.25"/>
    <row r="130" ht="24.75" customHeight="1" x14ac:dyDescent="0.25"/>
    <row r="131" ht="24.75" customHeight="1" x14ac:dyDescent="0.25"/>
    <row r="132" ht="24.75" customHeight="1" x14ac:dyDescent="0.25"/>
    <row r="133" ht="24.75" customHeight="1" x14ac:dyDescent="0.25"/>
    <row r="134" ht="24.75" customHeight="1" x14ac:dyDescent="0.25"/>
    <row r="135" ht="24.75" customHeight="1" x14ac:dyDescent="0.25"/>
    <row r="136" ht="24.75" customHeight="1" x14ac:dyDescent="0.25"/>
    <row r="137" ht="24.75" customHeight="1" x14ac:dyDescent="0.25"/>
    <row r="138" ht="24.75" customHeight="1" x14ac:dyDescent="0.25"/>
    <row r="139" ht="24.75" customHeight="1" x14ac:dyDescent="0.25"/>
    <row r="140" ht="24.75" customHeight="1" x14ac:dyDescent="0.25"/>
    <row r="141" ht="24.75" customHeight="1" x14ac:dyDescent="0.25"/>
    <row r="142" ht="24.75" customHeight="1" x14ac:dyDescent="0.25"/>
    <row r="143" ht="24.75" customHeight="1" x14ac:dyDescent="0.25"/>
    <row r="144" ht="24.75" customHeight="1" x14ac:dyDescent="0.25"/>
    <row r="145" ht="24.75" customHeight="1" x14ac:dyDescent="0.25"/>
    <row r="146" ht="24.75" customHeight="1" x14ac:dyDescent="0.25"/>
    <row r="147" ht="24.75" customHeight="1" x14ac:dyDescent="0.25"/>
    <row r="148" ht="24.75" customHeight="1" x14ac:dyDescent="0.25"/>
    <row r="149" ht="24.75" customHeight="1" x14ac:dyDescent="0.25"/>
    <row r="150" ht="24.75" customHeight="1" x14ac:dyDescent="0.25"/>
    <row r="151" ht="24.75" customHeight="1" x14ac:dyDescent="0.25"/>
    <row r="152" ht="24.75" customHeight="1" x14ac:dyDescent="0.25"/>
    <row r="153" ht="24.75" customHeight="1" x14ac:dyDescent="0.25"/>
    <row r="154" ht="24.75" customHeight="1" x14ac:dyDescent="0.25"/>
    <row r="155" ht="24.75" customHeight="1" x14ac:dyDescent="0.25"/>
    <row r="156" ht="24.75" customHeight="1" x14ac:dyDescent="0.25"/>
    <row r="157" ht="24.75" customHeight="1" x14ac:dyDescent="0.25"/>
    <row r="158" ht="24.75" customHeight="1" x14ac:dyDescent="0.25"/>
    <row r="159" ht="24.75" customHeight="1" x14ac:dyDescent="0.25"/>
    <row r="160" ht="24.75" customHeight="1" x14ac:dyDescent="0.25"/>
    <row r="161" ht="24.75" customHeight="1" x14ac:dyDescent="0.25"/>
    <row r="162" ht="24.75" customHeight="1" x14ac:dyDescent="0.25"/>
    <row r="163" ht="24.75" customHeight="1" x14ac:dyDescent="0.25"/>
    <row r="164" ht="24.75" customHeight="1" x14ac:dyDescent="0.25"/>
    <row r="165" ht="24.75" customHeight="1" x14ac:dyDescent="0.25"/>
    <row r="166" ht="24.75" customHeight="1" x14ac:dyDescent="0.25"/>
    <row r="167" ht="24.75" customHeight="1" x14ac:dyDescent="0.25"/>
    <row r="168" ht="24.75" customHeight="1" x14ac:dyDescent="0.25"/>
    <row r="169" ht="24.75" customHeight="1" x14ac:dyDescent="0.25"/>
    <row r="170" ht="24.75" customHeight="1" x14ac:dyDescent="0.25"/>
    <row r="171" ht="24.75" customHeight="1" x14ac:dyDescent="0.25"/>
    <row r="172" ht="24.75" customHeight="1" x14ac:dyDescent="0.25"/>
    <row r="173" ht="24.75" customHeight="1" x14ac:dyDescent="0.25"/>
    <row r="174" ht="24.75" customHeight="1" x14ac:dyDescent="0.25"/>
    <row r="175" ht="24.75" customHeight="1" x14ac:dyDescent="0.25"/>
    <row r="176" ht="24.75" customHeight="1" x14ac:dyDescent="0.25"/>
    <row r="177" ht="24.75" customHeight="1" x14ac:dyDescent="0.25"/>
    <row r="178" ht="24.75" customHeight="1" x14ac:dyDescent="0.25"/>
    <row r="179" ht="24.75" customHeight="1" x14ac:dyDescent="0.25"/>
    <row r="180" ht="24.75" customHeight="1" x14ac:dyDescent="0.25"/>
    <row r="181" ht="24.75" customHeight="1" x14ac:dyDescent="0.25"/>
    <row r="182" ht="24.75" customHeight="1" x14ac:dyDescent="0.25"/>
    <row r="183" ht="24.75" customHeight="1" x14ac:dyDescent="0.25"/>
    <row r="184" ht="24.75" customHeight="1" x14ac:dyDescent="0.25"/>
    <row r="185" ht="24.75" customHeight="1" x14ac:dyDescent="0.25"/>
    <row r="186" ht="24.75" customHeight="1" x14ac:dyDescent="0.25"/>
    <row r="187" ht="24.75" customHeight="1" x14ac:dyDescent="0.25"/>
    <row r="188" ht="24.75" customHeight="1" x14ac:dyDescent="0.25"/>
    <row r="189" ht="24.75" customHeight="1" x14ac:dyDescent="0.25"/>
    <row r="190" ht="24.75" customHeight="1" x14ac:dyDescent="0.25"/>
    <row r="191" ht="24.75" customHeight="1" x14ac:dyDescent="0.25"/>
    <row r="192" ht="24.75" customHeight="1" x14ac:dyDescent="0.25"/>
    <row r="193" ht="24.75" customHeight="1" x14ac:dyDescent="0.25"/>
    <row r="194" ht="24.75" customHeight="1" x14ac:dyDescent="0.25"/>
    <row r="195" ht="24.75" customHeight="1" x14ac:dyDescent="0.25"/>
    <row r="196" ht="24.75" customHeight="1" x14ac:dyDescent="0.25"/>
    <row r="197" ht="24.75" customHeight="1" x14ac:dyDescent="0.25"/>
    <row r="198" ht="24.75" customHeight="1" x14ac:dyDescent="0.25"/>
    <row r="199" ht="24.75" customHeight="1" x14ac:dyDescent="0.25"/>
    <row r="200" ht="24.75" customHeight="1" x14ac:dyDescent="0.25"/>
    <row r="201" ht="24.75" customHeight="1" x14ac:dyDescent="0.25"/>
    <row r="202" ht="24.75" customHeight="1" x14ac:dyDescent="0.25"/>
    <row r="203" ht="24.75" customHeight="1" x14ac:dyDescent="0.25"/>
    <row r="204" ht="24.75" customHeight="1" x14ac:dyDescent="0.25"/>
    <row r="205" ht="24.75" customHeight="1" x14ac:dyDescent="0.25"/>
    <row r="206" ht="24.75" customHeight="1" x14ac:dyDescent="0.25"/>
    <row r="207" ht="24.75" customHeight="1" x14ac:dyDescent="0.25"/>
    <row r="208" ht="24.75" customHeight="1" x14ac:dyDescent="0.25"/>
    <row r="209" ht="24.75" customHeight="1" x14ac:dyDescent="0.25"/>
    <row r="210" ht="24.75" customHeight="1" x14ac:dyDescent="0.25"/>
    <row r="211" ht="24.75" customHeight="1" x14ac:dyDescent="0.25"/>
    <row r="212" ht="24.75" customHeight="1" x14ac:dyDescent="0.25"/>
    <row r="213" ht="24.75" customHeight="1" x14ac:dyDescent="0.25"/>
    <row r="214" ht="24.75" customHeight="1" x14ac:dyDescent="0.25"/>
    <row r="215" ht="24.75" customHeight="1" x14ac:dyDescent="0.25"/>
    <row r="216" ht="24.75" customHeight="1" x14ac:dyDescent="0.25"/>
    <row r="217" ht="24.75" customHeight="1" x14ac:dyDescent="0.25"/>
    <row r="218" ht="24.75" customHeight="1" x14ac:dyDescent="0.25"/>
    <row r="219" ht="24.75" customHeight="1" x14ac:dyDescent="0.25"/>
    <row r="220" ht="24.75" customHeight="1" x14ac:dyDescent="0.25"/>
    <row r="221" ht="24.75" customHeight="1" x14ac:dyDescent="0.25"/>
    <row r="222" ht="24.75" customHeight="1" x14ac:dyDescent="0.25"/>
    <row r="223" ht="24.75" customHeight="1" x14ac:dyDescent="0.25"/>
    <row r="224" ht="24.75" customHeight="1" x14ac:dyDescent="0.25"/>
    <row r="225" ht="24.75" customHeight="1" x14ac:dyDescent="0.25"/>
    <row r="226" ht="24.75" customHeight="1" x14ac:dyDescent="0.25"/>
    <row r="227" ht="24.75" customHeight="1" x14ac:dyDescent="0.25"/>
    <row r="228" ht="24.75" customHeight="1" x14ac:dyDescent="0.25"/>
    <row r="229" ht="24.75" customHeight="1" x14ac:dyDescent="0.25"/>
    <row r="230" ht="24.75" customHeight="1" x14ac:dyDescent="0.25"/>
    <row r="231" ht="24.75" customHeight="1" x14ac:dyDescent="0.25"/>
    <row r="232" ht="24.75" customHeight="1" x14ac:dyDescent="0.25"/>
    <row r="233" ht="24.75" customHeight="1" x14ac:dyDescent="0.25"/>
    <row r="234" ht="24.75" customHeight="1" x14ac:dyDescent="0.25"/>
    <row r="235" ht="24.75" customHeight="1" x14ac:dyDescent="0.25"/>
    <row r="236" ht="24.75" customHeight="1" x14ac:dyDescent="0.25"/>
    <row r="237" ht="24.75" customHeight="1" x14ac:dyDescent="0.25"/>
    <row r="238" ht="24.75" customHeight="1" x14ac:dyDescent="0.25"/>
    <row r="239" ht="24.75" customHeight="1" x14ac:dyDescent="0.25"/>
    <row r="240" ht="24.75" customHeight="1" x14ac:dyDescent="0.25"/>
    <row r="241" ht="24.75" customHeight="1" x14ac:dyDescent="0.25"/>
    <row r="242" ht="24.75" customHeight="1" x14ac:dyDescent="0.25"/>
    <row r="243" ht="24.75" customHeight="1" x14ac:dyDescent="0.25"/>
    <row r="244" ht="24.75" customHeight="1" x14ac:dyDescent="0.25"/>
    <row r="245" ht="24.75" customHeight="1" x14ac:dyDescent="0.25"/>
    <row r="246" ht="24.75" customHeight="1" x14ac:dyDescent="0.25"/>
    <row r="247" ht="24.75" customHeight="1" x14ac:dyDescent="0.25"/>
    <row r="248" ht="24.75" customHeight="1" x14ac:dyDescent="0.25"/>
    <row r="249" ht="24.75" customHeight="1" x14ac:dyDescent="0.25"/>
    <row r="250" ht="24.75" customHeight="1" x14ac:dyDescent="0.25"/>
    <row r="251" ht="24.75" customHeight="1" x14ac:dyDescent="0.25"/>
    <row r="252" ht="24.75" customHeight="1" x14ac:dyDescent="0.25"/>
    <row r="253" ht="24.75" customHeight="1" x14ac:dyDescent="0.25"/>
    <row r="254" ht="24.75" customHeight="1" x14ac:dyDescent="0.25"/>
    <row r="255" ht="24.75" customHeight="1" x14ac:dyDescent="0.25"/>
    <row r="256" ht="24.75" customHeight="1" x14ac:dyDescent="0.25"/>
    <row r="257" ht="24.75" customHeight="1" x14ac:dyDescent="0.25"/>
    <row r="258" ht="24.75" customHeight="1" x14ac:dyDescent="0.25"/>
    <row r="259" ht="24.75" customHeight="1" x14ac:dyDescent="0.25"/>
    <row r="260" ht="24.75" customHeight="1" x14ac:dyDescent="0.25"/>
    <row r="261" ht="24.75" customHeight="1" x14ac:dyDescent="0.25"/>
    <row r="262" ht="24.75" customHeight="1" x14ac:dyDescent="0.25"/>
    <row r="263" ht="24.75" customHeight="1" x14ac:dyDescent="0.25"/>
    <row r="264" ht="24.75" customHeight="1" x14ac:dyDescent="0.25"/>
    <row r="265" ht="24.75" customHeight="1" x14ac:dyDescent="0.25"/>
    <row r="266" ht="24.75" customHeight="1" x14ac:dyDescent="0.25"/>
    <row r="267" ht="24.75" customHeight="1" x14ac:dyDescent="0.25"/>
    <row r="268" ht="24.75" customHeight="1" x14ac:dyDescent="0.25"/>
    <row r="269" ht="24.75" customHeight="1" x14ac:dyDescent="0.25"/>
    <row r="270" ht="24.75" customHeight="1" x14ac:dyDescent="0.25"/>
    <row r="271" ht="24.75" customHeight="1" x14ac:dyDescent="0.25"/>
    <row r="272" ht="24.75" customHeight="1" x14ac:dyDescent="0.25"/>
    <row r="273" ht="24.75" customHeight="1" x14ac:dyDescent="0.25"/>
    <row r="274" ht="24.75" customHeight="1" x14ac:dyDescent="0.25"/>
    <row r="275" ht="24.75" customHeight="1" x14ac:dyDescent="0.25"/>
    <row r="276" ht="24.75" customHeight="1" x14ac:dyDescent="0.25"/>
    <row r="277" ht="24.75" customHeight="1" x14ac:dyDescent="0.25"/>
    <row r="278" ht="24.75" customHeight="1" x14ac:dyDescent="0.25"/>
    <row r="279" ht="24.75" customHeight="1" x14ac:dyDescent="0.25"/>
    <row r="280" ht="24.75" customHeight="1" x14ac:dyDescent="0.25"/>
    <row r="281" ht="24.75" customHeight="1" x14ac:dyDescent="0.25"/>
    <row r="282" ht="24.75" customHeight="1" x14ac:dyDescent="0.25"/>
    <row r="283" ht="24.75" customHeight="1" x14ac:dyDescent="0.25"/>
    <row r="284" ht="24.75" customHeight="1" x14ac:dyDescent="0.25"/>
    <row r="285" ht="24.75" customHeight="1" x14ac:dyDescent="0.25"/>
    <row r="286" ht="24.75" customHeight="1" x14ac:dyDescent="0.25"/>
    <row r="287" ht="24.75" customHeight="1" x14ac:dyDescent="0.25"/>
    <row r="288" ht="24.75" customHeight="1" x14ac:dyDescent="0.25"/>
    <row r="289" ht="24.75" customHeight="1" x14ac:dyDescent="0.25"/>
    <row r="290" ht="24.75" customHeight="1" x14ac:dyDescent="0.25"/>
    <row r="291" ht="24.75" customHeight="1" x14ac:dyDescent="0.25"/>
    <row r="292" ht="24.75" customHeight="1" x14ac:dyDescent="0.25"/>
    <row r="293" ht="24.75" customHeight="1" x14ac:dyDescent="0.25"/>
    <row r="294" ht="24.75" customHeight="1" x14ac:dyDescent="0.25"/>
    <row r="295" ht="24.75" customHeight="1" x14ac:dyDescent="0.25"/>
    <row r="296" ht="24.75" customHeight="1" x14ac:dyDescent="0.25"/>
    <row r="297" ht="24.75" customHeight="1" x14ac:dyDescent="0.25"/>
    <row r="298" ht="24.75" customHeight="1" x14ac:dyDescent="0.25"/>
    <row r="299" ht="24.75" customHeight="1" x14ac:dyDescent="0.25"/>
    <row r="300" ht="24.75" customHeight="1" x14ac:dyDescent="0.25"/>
    <row r="301" ht="24.75" customHeight="1" x14ac:dyDescent="0.25"/>
    <row r="302" ht="24.75" customHeight="1" x14ac:dyDescent="0.25"/>
    <row r="303" ht="24.75" customHeight="1" x14ac:dyDescent="0.25"/>
    <row r="304" ht="24.75" customHeight="1" x14ac:dyDescent="0.25"/>
    <row r="305" ht="24.75" customHeight="1" x14ac:dyDescent="0.25"/>
    <row r="306" ht="24.75" customHeight="1" x14ac:dyDescent="0.25"/>
    <row r="307" ht="24.75" customHeight="1" x14ac:dyDescent="0.25"/>
    <row r="308" ht="24.75" customHeight="1" x14ac:dyDescent="0.25"/>
    <row r="309" ht="24.75" customHeight="1" x14ac:dyDescent="0.25"/>
    <row r="310" ht="24.75" customHeight="1" x14ac:dyDescent="0.25"/>
    <row r="311" ht="24.75" customHeight="1" x14ac:dyDescent="0.25"/>
    <row r="312" ht="24.75" customHeight="1" x14ac:dyDescent="0.25"/>
    <row r="313" ht="24.75" customHeight="1" x14ac:dyDescent="0.25"/>
    <row r="314" ht="24.75" customHeight="1" x14ac:dyDescent="0.25"/>
    <row r="315" ht="24.75" customHeight="1" x14ac:dyDescent="0.25"/>
    <row r="316" ht="24.75" customHeight="1" x14ac:dyDescent="0.25"/>
    <row r="317" ht="24.75" customHeight="1" x14ac:dyDescent="0.25"/>
    <row r="318" ht="24.75" customHeight="1" x14ac:dyDescent="0.25"/>
    <row r="319" ht="24.75" customHeight="1" x14ac:dyDescent="0.25"/>
    <row r="320" ht="24.75" customHeight="1" x14ac:dyDescent="0.25"/>
    <row r="321" ht="24.75" customHeight="1" x14ac:dyDescent="0.25"/>
    <row r="322" ht="24.75" customHeight="1" x14ac:dyDescent="0.25"/>
    <row r="323" ht="24.75" customHeight="1" x14ac:dyDescent="0.25"/>
    <row r="324" ht="24.75" customHeight="1" x14ac:dyDescent="0.25"/>
    <row r="325" ht="24.75" customHeight="1" x14ac:dyDescent="0.25"/>
    <row r="326" ht="24.75" customHeight="1" x14ac:dyDescent="0.25"/>
    <row r="327" ht="24.75" customHeight="1" x14ac:dyDescent="0.25"/>
    <row r="328" ht="24.75" customHeight="1" x14ac:dyDescent="0.25"/>
    <row r="329" ht="24.75" customHeight="1" x14ac:dyDescent="0.25"/>
    <row r="330" ht="24.75" customHeight="1" x14ac:dyDescent="0.25"/>
    <row r="331" ht="24.75" customHeight="1" x14ac:dyDescent="0.25"/>
    <row r="332" ht="24.75" customHeight="1" x14ac:dyDescent="0.25"/>
    <row r="333" ht="24.75" customHeight="1" x14ac:dyDescent="0.25"/>
    <row r="334" ht="24.75" customHeight="1" x14ac:dyDescent="0.25"/>
    <row r="335" ht="24.75" customHeight="1" x14ac:dyDescent="0.25"/>
    <row r="336" ht="24.75" customHeight="1" x14ac:dyDescent="0.25"/>
    <row r="337" ht="24.75" customHeight="1" x14ac:dyDescent="0.25"/>
    <row r="338" ht="24.75" customHeight="1" x14ac:dyDescent="0.25"/>
    <row r="339" ht="24.75" customHeight="1" x14ac:dyDescent="0.25"/>
    <row r="340" ht="24.75" customHeight="1" x14ac:dyDescent="0.25"/>
    <row r="341" ht="24.75" customHeight="1" x14ac:dyDescent="0.25"/>
    <row r="342" ht="24.75" customHeight="1" x14ac:dyDescent="0.25"/>
    <row r="343" ht="24.75" customHeight="1" x14ac:dyDescent="0.25"/>
    <row r="344" ht="24.75" customHeight="1" x14ac:dyDescent="0.25"/>
    <row r="345" ht="24.75" customHeight="1" x14ac:dyDescent="0.25"/>
    <row r="346" ht="24.75" customHeight="1" x14ac:dyDescent="0.25"/>
    <row r="347" ht="24.75" customHeight="1" x14ac:dyDescent="0.25"/>
    <row r="348" ht="24.75" customHeight="1" x14ac:dyDescent="0.25"/>
    <row r="349" ht="24.75" customHeight="1" x14ac:dyDescent="0.25"/>
    <row r="350" ht="24.75" customHeight="1" x14ac:dyDescent="0.25"/>
    <row r="351" ht="24.75" customHeight="1" x14ac:dyDescent="0.25"/>
    <row r="352" ht="24.75" customHeight="1" x14ac:dyDescent="0.25"/>
    <row r="353" ht="24.75" customHeight="1" x14ac:dyDescent="0.25"/>
    <row r="354" ht="24.75" customHeight="1" x14ac:dyDescent="0.25"/>
    <row r="355" ht="24.75" customHeight="1" x14ac:dyDescent="0.25"/>
    <row r="356" ht="24.75" customHeight="1" x14ac:dyDescent="0.25"/>
    <row r="357" ht="24.75" customHeight="1" x14ac:dyDescent="0.25"/>
    <row r="358" ht="24.75" customHeight="1" x14ac:dyDescent="0.25"/>
    <row r="359" ht="24.75" customHeight="1" x14ac:dyDescent="0.25"/>
    <row r="360" ht="24.75" customHeight="1" x14ac:dyDescent="0.25"/>
    <row r="361" ht="24.75" customHeight="1" x14ac:dyDescent="0.25"/>
    <row r="362" ht="24.75" customHeight="1" x14ac:dyDescent="0.25"/>
    <row r="363" ht="24.75" customHeight="1" x14ac:dyDescent="0.25"/>
    <row r="364" ht="24.75" customHeight="1" x14ac:dyDescent="0.25"/>
    <row r="365" ht="24.75" customHeight="1" x14ac:dyDescent="0.25"/>
    <row r="366" ht="24.75" customHeight="1" x14ac:dyDescent="0.25"/>
    <row r="367" ht="24.75" customHeight="1" x14ac:dyDescent="0.25"/>
    <row r="368" ht="24.75" customHeight="1" x14ac:dyDescent="0.25"/>
    <row r="369" ht="24.75" customHeight="1" x14ac:dyDescent="0.25"/>
    <row r="370" ht="24.75" customHeight="1" x14ac:dyDescent="0.25"/>
    <row r="371" ht="24.75" customHeight="1" x14ac:dyDescent="0.25"/>
    <row r="372" ht="24.75" customHeight="1" x14ac:dyDescent="0.25"/>
    <row r="373" ht="24.75" customHeight="1" x14ac:dyDescent="0.25"/>
    <row r="374" ht="24.75" customHeight="1" x14ac:dyDescent="0.25"/>
    <row r="375" ht="24.75" customHeight="1" x14ac:dyDescent="0.25"/>
    <row r="376" ht="24.75" customHeight="1" x14ac:dyDescent="0.25"/>
    <row r="377" ht="24.75" customHeight="1" x14ac:dyDescent="0.25"/>
    <row r="378" ht="24.75" customHeight="1" x14ac:dyDescent="0.25"/>
    <row r="379" ht="24.75" customHeight="1" x14ac:dyDescent="0.25"/>
    <row r="380" ht="24.75" customHeight="1" x14ac:dyDescent="0.25"/>
    <row r="381" ht="24.75" customHeight="1" x14ac:dyDescent="0.25"/>
    <row r="382" ht="24.75" customHeight="1" x14ac:dyDescent="0.25"/>
    <row r="383" ht="24.75" customHeight="1" x14ac:dyDescent="0.25"/>
    <row r="384" ht="24.75" customHeight="1" x14ac:dyDescent="0.25"/>
    <row r="385" ht="24.75" customHeight="1" x14ac:dyDescent="0.25"/>
    <row r="386" ht="24.75" customHeight="1" x14ac:dyDescent="0.25"/>
    <row r="387" ht="24.75" customHeight="1" x14ac:dyDescent="0.25"/>
    <row r="388" ht="24.75" customHeight="1" x14ac:dyDescent="0.25"/>
    <row r="389" ht="24.75" customHeight="1" x14ac:dyDescent="0.25"/>
    <row r="390" ht="24.75" customHeight="1" x14ac:dyDescent="0.25"/>
    <row r="391" ht="24.75" customHeight="1" x14ac:dyDescent="0.25"/>
    <row r="392" ht="24.75" customHeight="1" x14ac:dyDescent="0.25"/>
    <row r="393" ht="24.75" customHeight="1" x14ac:dyDescent="0.25"/>
    <row r="394" ht="24.75" customHeight="1" x14ac:dyDescent="0.25"/>
    <row r="395" ht="24.75" customHeight="1" x14ac:dyDescent="0.25"/>
    <row r="396" ht="24.75" customHeight="1" x14ac:dyDescent="0.25"/>
    <row r="397" ht="24.75" customHeight="1" x14ac:dyDescent="0.25"/>
    <row r="398" ht="24.75" customHeight="1" x14ac:dyDescent="0.25"/>
    <row r="399" ht="24.75" customHeight="1" x14ac:dyDescent="0.25"/>
    <row r="400" ht="24.75" customHeight="1" x14ac:dyDescent="0.25"/>
    <row r="401" ht="24.75" customHeight="1" x14ac:dyDescent="0.25"/>
    <row r="402" ht="24.75" customHeight="1" x14ac:dyDescent="0.25"/>
    <row r="403" ht="24.75" customHeight="1" x14ac:dyDescent="0.25"/>
    <row r="404" ht="24.75" customHeight="1" x14ac:dyDescent="0.25"/>
    <row r="405" ht="24.75" customHeight="1" x14ac:dyDescent="0.25"/>
    <row r="406" ht="24.75" customHeight="1" x14ac:dyDescent="0.25"/>
    <row r="407" ht="24.75" customHeight="1" x14ac:dyDescent="0.25"/>
    <row r="408" ht="24.75" customHeight="1" x14ac:dyDescent="0.25"/>
    <row r="409" ht="24.75" customHeight="1" x14ac:dyDescent="0.25"/>
    <row r="410" ht="24.75" customHeight="1" x14ac:dyDescent="0.25"/>
    <row r="411" ht="24.75" customHeight="1" x14ac:dyDescent="0.25"/>
    <row r="412" ht="24.75" customHeight="1" x14ac:dyDescent="0.25"/>
    <row r="413" ht="24.75" customHeight="1" x14ac:dyDescent="0.25"/>
    <row r="414" ht="24.75" customHeight="1" x14ac:dyDescent="0.25"/>
    <row r="415" ht="24.75" customHeight="1" x14ac:dyDescent="0.25"/>
    <row r="416" ht="24.75" customHeight="1" x14ac:dyDescent="0.25"/>
    <row r="417" ht="24.75" customHeight="1" x14ac:dyDescent="0.25"/>
    <row r="418" ht="24.75" customHeight="1" x14ac:dyDescent="0.25"/>
    <row r="419" ht="24.75" customHeight="1" x14ac:dyDescent="0.25"/>
    <row r="420" ht="24.75" customHeight="1" x14ac:dyDescent="0.25"/>
    <row r="421" ht="24.75" customHeight="1" x14ac:dyDescent="0.25"/>
    <row r="422" ht="24.75" customHeight="1" x14ac:dyDescent="0.25"/>
    <row r="423" ht="24.75" customHeight="1" x14ac:dyDescent="0.25"/>
    <row r="424" ht="24.75" customHeight="1" x14ac:dyDescent="0.25"/>
    <row r="425" ht="24.75" customHeight="1" x14ac:dyDescent="0.25"/>
    <row r="426" ht="24.75" customHeight="1" x14ac:dyDescent="0.25"/>
    <row r="427" ht="24.75" customHeight="1" x14ac:dyDescent="0.25"/>
    <row r="428" ht="24.75" customHeight="1" x14ac:dyDescent="0.25"/>
    <row r="429" ht="24.75" customHeight="1" x14ac:dyDescent="0.25"/>
    <row r="430" ht="24.75" customHeight="1" x14ac:dyDescent="0.25"/>
    <row r="431" ht="24.75" customHeight="1" x14ac:dyDescent="0.25"/>
    <row r="432" ht="24.75" customHeight="1" x14ac:dyDescent="0.25"/>
    <row r="433" ht="24.75" customHeight="1" x14ac:dyDescent="0.25"/>
    <row r="434" ht="24.75" customHeight="1" x14ac:dyDescent="0.25"/>
    <row r="435" ht="24.75" customHeight="1" x14ac:dyDescent="0.25"/>
    <row r="436" ht="24.75" customHeight="1" x14ac:dyDescent="0.25"/>
    <row r="437" ht="24.75" customHeight="1" x14ac:dyDescent="0.25"/>
    <row r="438" ht="24.75" customHeight="1" x14ac:dyDescent="0.25"/>
    <row r="439" ht="24.75" customHeight="1" x14ac:dyDescent="0.25"/>
    <row r="440" ht="24.75" customHeight="1" x14ac:dyDescent="0.25"/>
    <row r="441" ht="24.75" customHeight="1" x14ac:dyDescent="0.25"/>
    <row r="442" ht="24.75" customHeight="1" x14ac:dyDescent="0.25"/>
    <row r="443" ht="24.75" customHeight="1" x14ac:dyDescent="0.25"/>
    <row r="444" ht="24.75" customHeight="1" x14ac:dyDescent="0.25"/>
    <row r="445" ht="24.75" customHeight="1" x14ac:dyDescent="0.25"/>
    <row r="446" ht="24.75" customHeight="1" x14ac:dyDescent="0.25"/>
    <row r="447" ht="24.75" customHeight="1" x14ac:dyDescent="0.25"/>
    <row r="448" ht="24.75" customHeight="1" x14ac:dyDescent="0.25"/>
    <row r="449" ht="24.75" customHeight="1" x14ac:dyDescent="0.25"/>
    <row r="450" ht="24.75" customHeight="1" x14ac:dyDescent="0.25"/>
    <row r="451" ht="24.75" customHeight="1" x14ac:dyDescent="0.25"/>
    <row r="452" ht="24.75" customHeight="1" x14ac:dyDescent="0.25"/>
    <row r="453" ht="24.75" customHeight="1" x14ac:dyDescent="0.25"/>
    <row r="454" ht="24.75" customHeight="1" x14ac:dyDescent="0.25"/>
    <row r="455" ht="24.75" customHeight="1" x14ac:dyDescent="0.25"/>
    <row r="456" ht="24.75" customHeight="1" x14ac:dyDescent="0.25"/>
    <row r="457" ht="24.75" customHeight="1" x14ac:dyDescent="0.25"/>
    <row r="458" ht="24.75" customHeight="1" x14ac:dyDescent="0.25"/>
    <row r="459" ht="24.75" customHeight="1" x14ac:dyDescent="0.25"/>
    <row r="460" ht="24.75" customHeight="1" x14ac:dyDescent="0.25"/>
    <row r="461" ht="24.75" customHeight="1" x14ac:dyDescent="0.25"/>
    <row r="462" ht="24.75" customHeight="1" x14ac:dyDescent="0.25"/>
    <row r="463" ht="24.75" customHeight="1" x14ac:dyDescent="0.25"/>
    <row r="464" ht="24.75" customHeight="1" x14ac:dyDescent="0.25"/>
    <row r="465" ht="24.75" customHeight="1" x14ac:dyDescent="0.25"/>
    <row r="466" ht="24.75" customHeight="1" x14ac:dyDescent="0.25"/>
    <row r="467" ht="24.75" customHeight="1" x14ac:dyDescent="0.25"/>
    <row r="468" ht="24.75" customHeight="1" x14ac:dyDescent="0.25"/>
    <row r="469" ht="24.75" customHeight="1" x14ac:dyDescent="0.25"/>
    <row r="470" ht="24.75" customHeight="1" x14ac:dyDescent="0.25"/>
    <row r="471" ht="24.75" customHeight="1" x14ac:dyDescent="0.25"/>
    <row r="472" ht="24.75" customHeight="1" x14ac:dyDescent="0.25"/>
    <row r="473" ht="24.75" customHeight="1" x14ac:dyDescent="0.25"/>
    <row r="474" ht="24.75" customHeight="1" x14ac:dyDescent="0.25"/>
    <row r="475" ht="24.75" customHeight="1" x14ac:dyDescent="0.25"/>
    <row r="476" ht="24.75" customHeight="1" x14ac:dyDescent="0.25"/>
    <row r="477" ht="24.75" customHeight="1" x14ac:dyDescent="0.25"/>
    <row r="478" ht="24.75" customHeight="1" x14ac:dyDescent="0.25"/>
    <row r="479" ht="24.75" customHeight="1" x14ac:dyDescent="0.25"/>
    <row r="480" ht="24.75" customHeight="1" x14ac:dyDescent="0.25"/>
    <row r="481" ht="24.75" customHeight="1" x14ac:dyDescent="0.25"/>
    <row r="482" ht="24.75" customHeight="1" x14ac:dyDescent="0.25"/>
    <row r="483" ht="24.75" customHeight="1" x14ac:dyDescent="0.25"/>
    <row r="484" ht="24.75" customHeight="1" x14ac:dyDescent="0.25"/>
    <row r="485" ht="24.75" customHeight="1" x14ac:dyDescent="0.25"/>
    <row r="486" ht="24.75" customHeight="1" x14ac:dyDescent="0.25"/>
    <row r="487" ht="24.75" customHeight="1" x14ac:dyDescent="0.25"/>
    <row r="488" ht="24.75" customHeight="1" x14ac:dyDescent="0.25"/>
    <row r="489" ht="24.75" customHeight="1" x14ac:dyDescent="0.25"/>
    <row r="490" ht="24.75" customHeight="1" x14ac:dyDescent="0.25"/>
    <row r="491" ht="24.75" customHeight="1" x14ac:dyDescent="0.25"/>
    <row r="492" ht="24.75" customHeight="1" x14ac:dyDescent="0.25"/>
    <row r="493" ht="24.75" customHeight="1" x14ac:dyDescent="0.25"/>
    <row r="494" ht="24.75" customHeight="1" x14ac:dyDescent="0.25"/>
    <row r="495" ht="24.75" customHeight="1" x14ac:dyDescent="0.25"/>
    <row r="496" ht="24.75" customHeight="1" x14ac:dyDescent="0.25"/>
    <row r="497" ht="24.75" customHeight="1" x14ac:dyDescent="0.25"/>
    <row r="498" ht="24.75" customHeight="1" x14ac:dyDescent="0.25"/>
    <row r="499" ht="24.75" customHeight="1" x14ac:dyDescent="0.25"/>
    <row r="500" ht="24.75" customHeight="1" x14ac:dyDescent="0.25"/>
    <row r="501" ht="24.75" customHeight="1" x14ac:dyDescent="0.25"/>
    <row r="502" ht="24.75" customHeight="1" x14ac:dyDescent="0.25"/>
    <row r="503" ht="24.75" customHeight="1" x14ac:dyDescent="0.25"/>
    <row r="504" ht="24.75" customHeight="1" x14ac:dyDescent="0.25"/>
    <row r="505" ht="24.75" customHeight="1" x14ac:dyDescent="0.25"/>
    <row r="506" ht="24.75" customHeight="1" x14ac:dyDescent="0.25"/>
    <row r="507" ht="24.75" customHeight="1" x14ac:dyDescent="0.25"/>
    <row r="508" ht="24.75" customHeight="1" x14ac:dyDescent="0.25"/>
    <row r="509" ht="24.75" customHeight="1" x14ac:dyDescent="0.25"/>
    <row r="510" ht="24.75" customHeight="1" x14ac:dyDescent="0.25"/>
    <row r="511" ht="24.75" customHeight="1" x14ac:dyDescent="0.25"/>
    <row r="512" ht="24.75" customHeight="1" x14ac:dyDescent="0.25"/>
    <row r="513" ht="24.75" customHeight="1" x14ac:dyDescent="0.25"/>
    <row r="514" ht="24.75" customHeight="1" x14ac:dyDescent="0.25"/>
    <row r="515" ht="24.75" customHeight="1" x14ac:dyDescent="0.25"/>
    <row r="516" ht="24.75" customHeight="1" x14ac:dyDescent="0.25"/>
    <row r="517" ht="24.75" customHeight="1" x14ac:dyDescent="0.25"/>
    <row r="518" ht="24.75" customHeight="1" x14ac:dyDescent="0.25"/>
    <row r="519" ht="24.75" customHeight="1" x14ac:dyDescent="0.25"/>
    <row r="520" ht="24.75" customHeight="1" x14ac:dyDescent="0.25"/>
    <row r="521" ht="24.75" customHeight="1" x14ac:dyDescent="0.25"/>
    <row r="522" ht="24.75" customHeight="1" x14ac:dyDescent="0.25"/>
    <row r="523" ht="24.75" customHeight="1" x14ac:dyDescent="0.25"/>
    <row r="524" ht="24.75" customHeight="1" x14ac:dyDescent="0.25"/>
    <row r="525" ht="24.75" customHeight="1" x14ac:dyDescent="0.25"/>
    <row r="526" ht="24.75" customHeight="1" x14ac:dyDescent="0.25"/>
    <row r="527" ht="24.75" customHeight="1" x14ac:dyDescent="0.25"/>
    <row r="528" ht="24.75" customHeight="1" x14ac:dyDescent="0.25"/>
    <row r="529" ht="24.75" customHeight="1" x14ac:dyDescent="0.25"/>
    <row r="530" ht="24.75" customHeight="1" x14ac:dyDescent="0.25"/>
    <row r="531" ht="24.75" customHeight="1" x14ac:dyDescent="0.25"/>
    <row r="532" ht="24.75" customHeight="1" x14ac:dyDescent="0.25"/>
    <row r="533" ht="24.75" customHeight="1" x14ac:dyDescent="0.25"/>
    <row r="534" ht="24.75" customHeight="1" x14ac:dyDescent="0.25"/>
    <row r="535" ht="24.75" customHeight="1" x14ac:dyDescent="0.25"/>
    <row r="536" ht="24.75" customHeight="1" x14ac:dyDescent="0.25"/>
    <row r="537" ht="24.75" customHeight="1" x14ac:dyDescent="0.25"/>
    <row r="538" ht="24.75" customHeight="1" x14ac:dyDescent="0.25"/>
    <row r="539" ht="24.75" customHeight="1" x14ac:dyDescent="0.25"/>
    <row r="540" ht="24.75" customHeight="1" x14ac:dyDescent="0.25"/>
    <row r="541" ht="24.75" customHeight="1" x14ac:dyDescent="0.25"/>
    <row r="542" ht="24.75" customHeight="1" x14ac:dyDescent="0.25"/>
    <row r="543" ht="24.75" customHeight="1" x14ac:dyDescent="0.25"/>
    <row r="544" ht="24.75" customHeight="1" x14ac:dyDescent="0.25"/>
    <row r="545" ht="24.75" customHeight="1" x14ac:dyDescent="0.25"/>
    <row r="546" ht="24.75" customHeight="1" x14ac:dyDescent="0.25"/>
    <row r="547" ht="24.75" customHeight="1" x14ac:dyDescent="0.25"/>
    <row r="548" ht="24.75" customHeight="1" x14ac:dyDescent="0.25"/>
    <row r="549" ht="24.75" customHeight="1" x14ac:dyDescent="0.25"/>
    <row r="550" ht="24.75" customHeight="1" x14ac:dyDescent="0.25"/>
    <row r="551" ht="24.75" customHeight="1" x14ac:dyDescent="0.25"/>
    <row r="552" ht="24.75" customHeight="1" x14ac:dyDescent="0.25"/>
    <row r="553" ht="24.75" customHeight="1" x14ac:dyDescent="0.25"/>
    <row r="554" ht="24.75" customHeight="1" x14ac:dyDescent="0.25"/>
    <row r="555" ht="24.75" customHeight="1" x14ac:dyDescent="0.25"/>
    <row r="556" ht="24.75" customHeight="1" x14ac:dyDescent="0.25"/>
    <row r="557" ht="24.75" customHeight="1" x14ac:dyDescent="0.25"/>
    <row r="558" ht="24.75" customHeight="1" x14ac:dyDescent="0.25"/>
    <row r="559" ht="24.75" customHeight="1" x14ac:dyDescent="0.25"/>
    <row r="560" ht="24.75" customHeight="1" x14ac:dyDescent="0.25"/>
    <row r="561" ht="24.75" customHeight="1" x14ac:dyDescent="0.25"/>
    <row r="562" ht="24.75" customHeight="1" x14ac:dyDescent="0.25"/>
    <row r="563" ht="24.75" customHeight="1" x14ac:dyDescent="0.25"/>
    <row r="564" ht="24.75" customHeight="1" x14ac:dyDescent="0.25"/>
    <row r="565" ht="24.75" customHeight="1" x14ac:dyDescent="0.25"/>
    <row r="566" ht="24.75" customHeight="1" x14ac:dyDescent="0.25"/>
    <row r="567" ht="24.75" customHeight="1" x14ac:dyDescent="0.25"/>
    <row r="568" ht="24.75" customHeight="1" x14ac:dyDescent="0.25"/>
    <row r="569" ht="24.75" customHeight="1" x14ac:dyDescent="0.25"/>
    <row r="570" ht="24.75" customHeight="1" x14ac:dyDescent="0.25"/>
    <row r="571" ht="24.75" customHeight="1" x14ac:dyDescent="0.25"/>
    <row r="572" ht="24.75" customHeight="1" x14ac:dyDescent="0.25"/>
    <row r="573" ht="24.75" customHeight="1" x14ac:dyDescent="0.25"/>
    <row r="574" ht="24.75" customHeight="1" x14ac:dyDescent="0.25"/>
    <row r="575" ht="24.75" customHeight="1" x14ac:dyDescent="0.25"/>
    <row r="576" ht="24.75" customHeight="1" x14ac:dyDescent="0.25"/>
    <row r="577" ht="24.75" customHeight="1" x14ac:dyDescent="0.25"/>
    <row r="578" ht="24.75" customHeight="1" x14ac:dyDescent="0.25"/>
    <row r="579" ht="24.75" customHeight="1" x14ac:dyDescent="0.25"/>
    <row r="580" ht="24.75" customHeight="1" x14ac:dyDescent="0.25"/>
    <row r="581" ht="24.75" customHeight="1" x14ac:dyDescent="0.25"/>
    <row r="582" ht="24.75" customHeight="1" x14ac:dyDescent="0.25"/>
    <row r="583" ht="24.75" customHeight="1" x14ac:dyDescent="0.25"/>
    <row r="584" ht="24.75" customHeight="1" x14ac:dyDescent="0.25"/>
    <row r="585" ht="24.75" customHeight="1" x14ac:dyDescent="0.25"/>
    <row r="586" ht="24.75" customHeight="1" x14ac:dyDescent="0.25"/>
    <row r="587" ht="24.75" customHeight="1" x14ac:dyDescent="0.25"/>
    <row r="588" ht="24.75" customHeight="1" x14ac:dyDescent="0.25"/>
    <row r="589" ht="24.75" customHeight="1" x14ac:dyDescent="0.25"/>
    <row r="590" ht="24.75" customHeight="1" x14ac:dyDescent="0.25"/>
    <row r="591" ht="24.75" customHeight="1" x14ac:dyDescent="0.25"/>
    <row r="592" ht="24.75" customHeight="1" x14ac:dyDescent="0.25"/>
    <row r="593" ht="24.75" customHeight="1" x14ac:dyDescent="0.25"/>
    <row r="594" ht="24.75" customHeight="1" x14ac:dyDescent="0.25"/>
    <row r="595" ht="24.75" customHeight="1" x14ac:dyDescent="0.25"/>
    <row r="596" ht="24.75" customHeight="1" x14ac:dyDescent="0.25"/>
    <row r="597" ht="24.75" customHeight="1" x14ac:dyDescent="0.25"/>
    <row r="598" ht="24.75" customHeight="1" x14ac:dyDescent="0.25"/>
    <row r="599" ht="24.75" customHeight="1" x14ac:dyDescent="0.25"/>
    <row r="600" ht="24.75" customHeight="1" x14ac:dyDescent="0.25"/>
    <row r="601" ht="24.75" customHeight="1" x14ac:dyDescent="0.25"/>
    <row r="602" ht="24.75" customHeight="1" x14ac:dyDescent="0.25"/>
    <row r="603" ht="24.75" customHeight="1" x14ac:dyDescent="0.25"/>
    <row r="604" ht="24.75" customHeight="1" x14ac:dyDescent="0.25"/>
    <row r="605" ht="24.75" customHeight="1" x14ac:dyDescent="0.25"/>
    <row r="606" ht="24.75" customHeight="1" x14ac:dyDescent="0.25"/>
    <row r="607" ht="24.75" customHeight="1" x14ac:dyDescent="0.25"/>
    <row r="608" ht="24.75" customHeight="1" x14ac:dyDescent="0.25"/>
    <row r="609" ht="24.75" customHeight="1" x14ac:dyDescent="0.25"/>
    <row r="610" ht="24.75" customHeight="1" x14ac:dyDescent="0.25"/>
    <row r="611" ht="24.75" customHeight="1" x14ac:dyDescent="0.25"/>
    <row r="612" ht="24.75" customHeight="1" x14ac:dyDescent="0.25"/>
    <row r="613" ht="24.75" customHeight="1" x14ac:dyDescent="0.25"/>
    <row r="614" ht="24.75" customHeight="1" x14ac:dyDescent="0.25"/>
    <row r="615" ht="24.75" customHeight="1" x14ac:dyDescent="0.25"/>
    <row r="616" ht="24.75" customHeight="1" x14ac:dyDescent="0.25"/>
    <row r="617" ht="24.75" customHeight="1" x14ac:dyDescent="0.25"/>
    <row r="618" ht="24.75" customHeight="1" x14ac:dyDescent="0.25"/>
    <row r="619" ht="24.75" customHeight="1" x14ac:dyDescent="0.25"/>
    <row r="620" ht="24.75" customHeight="1" x14ac:dyDescent="0.25"/>
    <row r="621" ht="24.75" customHeight="1" x14ac:dyDescent="0.25"/>
    <row r="622" ht="24.75" customHeight="1" x14ac:dyDescent="0.25"/>
    <row r="623" ht="24.75" customHeight="1" x14ac:dyDescent="0.25"/>
    <row r="624" ht="24.75" customHeight="1" x14ac:dyDescent="0.25"/>
    <row r="625" ht="24.75" customHeight="1" x14ac:dyDescent="0.25"/>
    <row r="626" ht="24.75" customHeight="1" x14ac:dyDescent="0.25"/>
    <row r="627" ht="24.75" customHeight="1" x14ac:dyDescent="0.25"/>
    <row r="628" ht="24.75" customHeight="1" x14ac:dyDescent="0.25"/>
    <row r="629" ht="24.75" customHeight="1" x14ac:dyDescent="0.25"/>
    <row r="630" ht="24.75" customHeight="1" x14ac:dyDescent="0.25"/>
    <row r="631" ht="24.75" customHeight="1" x14ac:dyDescent="0.25"/>
    <row r="632" ht="24.75" customHeight="1" x14ac:dyDescent="0.25"/>
    <row r="633" ht="24.75" customHeight="1" x14ac:dyDescent="0.25"/>
    <row r="634" ht="24.75" customHeight="1" x14ac:dyDescent="0.25"/>
    <row r="635" ht="24.75" customHeight="1" x14ac:dyDescent="0.25"/>
    <row r="636" ht="24.75" customHeight="1" x14ac:dyDescent="0.25"/>
    <row r="637" ht="24.75" customHeight="1" x14ac:dyDescent="0.25"/>
    <row r="638" ht="24.75" customHeight="1" x14ac:dyDescent="0.25"/>
    <row r="639" ht="24.75" customHeight="1" x14ac:dyDescent="0.25"/>
    <row r="640" ht="24.75" customHeight="1" x14ac:dyDescent="0.25"/>
    <row r="641" ht="24.75" customHeight="1" x14ac:dyDescent="0.25"/>
    <row r="642" ht="24.75" customHeight="1" x14ac:dyDescent="0.25"/>
    <row r="643" ht="24.75" customHeight="1" x14ac:dyDescent="0.25"/>
    <row r="644" ht="24.75" customHeight="1" x14ac:dyDescent="0.25"/>
    <row r="645" ht="24.75" customHeight="1" x14ac:dyDescent="0.25"/>
    <row r="646" ht="24.75" customHeight="1" x14ac:dyDescent="0.25"/>
    <row r="647" ht="24.75" customHeight="1" x14ac:dyDescent="0.25"/>
    <row r="648" ht="24.75" customHeight="1" x14ac:dyDescent="0.25"/>
    <row r="649" ht="24.75" customHeight="1" x14ac:dyDescent="0.25"/>
    <row r="650" ht="24.75" customHeight="1" x14ac:dyDescent="0.25"/>
    <row r="651" ht="24.75" customHeight="1" x14ac:dyDescent="0.25"/>
    <row r="652" ht="24.75" customHeight="1" x14ac:dyDescent="0.25"/>
    <row r="653" ht="24.75" customHeight="1" x14ac:dyDescent="0.25"/>
    <row r="654" ht="24.75" customHeight="1" x14ac:dyDescent="0.25"/>
    <row r="655" ht="24.75" customHeight="1" x14ac:dyDescent="0.25"/>
    <row r="656" ht="24.75" customHeight="1" x14ac:dyDescent="0.25"/>
    <row r="657" ht="24.75" customHeight="1" x14ac:dyDescent="0.25"/>
    <row r="658" ht="24.75" customHeight="1" x14ac:dyDescent="0.25"/>
    <row r="659" ht="24.75" customHeight="1" x14ac:dyDescent="0.25"/>
    <row r="660" ht="24.75" customHeight="1" x14ac:dyDescent="0.25"/>
    <row r="661" ht="24.75" customHeight="1" x14ac:dyDescent="0.25"/>
    <row r="662" ht="24.75" customHeight="1" x14ac:dyDescent="0.25"/>
    <row r="663" ht="24.75" customHeight="1" x14ac:dyDescent="0.25"/>
    <row r="664" ht="24.75" customHeight="1" x14ac:dyDescent="0.25"/>
    <row r="665" ht="24.75" customHeight="1" x14ac:dyDescent="0.25"/>
    <row r="666" ht="24.75" customHeight="1" x14ac:dyDescent="0.25"/>
    <row r="667" ht="24.75" customHeight="1" x14ac:dyDescent="0.25"/>
    <row r="668" ht="24.75" customHeight="1" x14ac:dyDescent="0.25"/>
    <row r="669" ht="24.75" customHeight="1" x14ac:dyDescent="0.25"/>
    <row r="670" ht="24.75" customHeight="1" x14ac:dyDescent="0.25"/>
    <row r="671" ht="24.75" customHeight="1" x14ac:dyDescent="0.25"/>
    <row r="672" ht="24.75" customHeight="1" x14ac:dyDescent="0.25"/>
    <row r="673" ht="24.75" customHeight="1" x14ac:dyDescent="0.25"/>
    <row r="674" ht="24.75" customHeight="1" x14ac:dyDescent="0.25"/>
    <row r="675" ht="24.75" customHeight="1" x14ac:dyDescent="0.25"/>
    <row r="676" ht="24.75" customHeight="1" x14ac:dyDescent="0.25"/>
    <row r="677" ht="24.75" customHeight="1" x14ac:dyDescent="0.25"/>
    <row r="678" ht="24.75" customHeight="1" x14ac:dyDescent="0.25"/>
    <row r="679" ht="24.75" customHeight="1" x14ac:dyDescent="0.25"/>
    <row r="680" ht="24.75" customHeight="1" x14ac:dyDescent="0.25"/>
    <row r="681" ht="24.75" customHeight="1" x14ac:dyDescent="0.25"/>
    <row r="682" ht="24.75" customHeight="1" x14ac:dyDescent="0.25"/>
    <row r="683" ht="24.75" customHeight="1" x14ac:dyDescent="0.25"/>
    <row r="684" ht="24.75" customHeight="1" x14ac:dyDescent="0.25"/>
    <row r="685" ht="24.75" customHeight="1" x14ac:dyDescent="0.25"/>
    <row r="686" ht="24.75" customHeight="1" x14ac:dyDescent="0.25"/>
    <row r="687" ht="24.75" customHeight="1" x14ac:dyDescent="0.25"/>
    <row r="688" ht="24.75" customHeight="1" x14ac:dyDescent="0.25"/>
    <row r="689" ht="24.75" customHeight="1" x14ac:dyDescent="0.25"/>
    <row r="690" ht="24.75" customHeight="1" x14ac:dyDescent="0.25"/>
    <row r="691" ht="24.75" customHeight="1" x14ac:dyDescent="0.25"/>
    <row r="692" ht="24.75" customHeight="1" x14ac:dyDescent="0.25"/>
    <row r="693" ht="24.75" customHeight="1" x14ac:dyDescent="0.25"/>
    <row r="694" ht="24.75" customHeight="1" x14ac:dyDescent="0.25"/>
    <row r="695" ht="24.75" customHeight="1" x14ac:dyDescent="0.25"/>
    <row r="696" ht="24.75" customHeight="1" x14ac:dyDescent="0.25"/>
    <row r="697" ht="24.75" customHeight="1" x14ac:dyDescent="0.25"/>
    <row r="698" ht="24.75" customHeight="1" x14ac:dyDescent="0.25"/>
    <row r="699" ht="24.75" customHeight="1" x14ac:dyDescent="0.25"/>
    <row r="700" ht="24.75" customHeight="1" x14ac:dyDescent="0.25"/>
    <row r="701" ht="24.75" customHeight="1" x14ac:dyDescent="0.25"/>
    <row r="702" ht="24.75" customHeight="1" x14ac:dyDescent="0.25"/>
    <row r="703" ht="24.75" customHeight="1" x14ac:dyDescent="0.25"/>
    <row r="704" ht="24.75" customHeight="1" x14ac:dyDescent="0.25"/>
    <row r="705" ht="24.75" customHeight="1" x14ac:dyDescent="0.25"/>
    <row r="706" ht="24.75" customHeight="1" x14ac:dyDescent="0.25"/>
    <row r="707" ht="24.75" customHeight="1" x14ac:dyDescent="0.25"/>
    <row r="708" ht="24.75" customHeight="1" x14ac:dyDescent="0.25"/>
    <row r="709" ht="24.75" customHeight="1" x14ac:dyDescent="0.25"/>
    <row r="710" ht="24.75" customHeight="1" x14ac:dyDescent="0.25"/>
    <row r="711" ht="24.75" customHeight="1" x14ac:dyDescent="0.25"/>
    <row r="712" ht="24.75" customHeight="1" x14ac:dyDescent="0.25"/>
    <row r="713" ht="24.75" customHeight="1" x14ac:dyDescent="0.25"/>
    <row r="714" ht="24.75" customHeight="1" x14ac:dyDescent="0.25"/>
    <row r="715" ht="24.75" customHeight="1" x14ac:dyDescent="0.25"/>
    <row r="716" ht="24.75" customHeight="1" x14ac:dyDescent="0.25"/>
    <row r="717" ht="24.75" customHeight="1" x14ac:dyDescent="0.25"/>
    <row r="718" ht="24.75" customHeight="1" x14ac:dyDescent="0.25"/>
    <row r="719" ht="24.75" customHeight="1" x14ac:dyDescent="0.25"/>
    <row r="720" ht="24.75" customHeight="1" x14ac:dyDescent="0.25"/>
    <row r="721" ht="24.75" customHeight="1" x14ac:dyDescent="0.25"/>
    <row r="722" ht="24.75" customHeight="1" x14ac:dyDescent="0.25"/>
    <row r="723" ht="24.75" customHeight="1" x14ac:dyDescent="0.25"/>
    <row r="724" ht="24.75" customHeight="1" x14ac:dyDescent="0.25"/>
    <row r="725" ht="24.75" customHeight="1" x14ac:dyDescent="0.25"/>
    <row r="726" ht="24.75" customHeight="1" x14ac:dyDescent="0.25"/>
    <row r="727" ht="24.75" customHeight="1" x14ac:dyDescent="0.25"/>
    <row r="728" ht="24.75" customHeight="1" x14ac:dyDescent="0.25"/>
    <row r="729" ht="24.75" customHeight="1" x14ac:dyDescent="0.25"/>
    <row r="730" ht="24.75" customHeight="1" x14ac:dyDescent="0.25"/>
    <row r="731" ht="24.75" customHeight="1" x14ac:dyDescent="0.25"/>
    <row r="732" ht="24.75" customHeight="1" x14ac:dyDescent="0.25"/>
    <row r="733" ht="24.75" customHeight="1" x14ac:dyDescent="0.25"/>
    <row r="734" ht="24.75" customHeight="1" x14ac:dyDescent="0.25"/>
    <row r="735" ht="24.75" customHeight="1" x14ac:dyDescent="0.25"/>
    <row r="736" ht="24.75" customHeight="1" x14ac:dyDescent="0.25"/>
    <row r="737" ht="24.75" customHeight="1" x14ac:dyDescent="0.25"/>
    <row r="738" ht="24.75" customHeight="1" x14ac:dyDescent="0.25"/>
    <row r="739" ht="24.75" customHeight="1" x14ac:dyDescent="0.25"/>
    <row r="740" ht="24.75" customHeight="1" x14ac:dyDescent="0.25"/>
    <row r="741" ht="24.75" customHeight="1" x14ac:dyDescent="0.25"/>
    <row r="742" ht="24.75" customHeight="1" x14ac:dyDescent="0.25"/>
    <row r="743" ht="24.75" customHeight="1" x14ac:dyDescent="0.25"/>
    <row r="744" ht="24.75" customHeight="1" x14ac:dyDescent="0.25"/>
    <row r="745" ht="24.75" customHeight="1" x14ac:dyDescent="0.25"/>
    <row r="746" ht="24.75" customHeight="1" x14ac:dyDescent="0.25"/>
    <row r="747" ht="24.75" customHeight="1" x14ac:dyDescent="0.25"/>
    <row r="748" ht="24.75" customHeight="1" x14ac:dyDescent="0.25"/>
    <row r="749" ht="24.75" customHeight="1" x14ac:dyDescent="0.25"/>
    <row r="750" ht="24.75" customHeight="1" x14ac:dyDescent="0.25"/>
    <row r="751" ht="24.75" customHeight="1" x14ac:dyDescent="0.25"/>
    <row r="752" ht="24.75" customHeight="1" x14ac:dyDescent="0.25"/>
    <row r="753" ht="24.75" customHeight="1" x14ac:dyDescent="0.25"/>
    <row r="754" ht="24.75" customHeight="1" x14ac:dyDescent="0.25"/>
    <row r="755" ht="24.75" customHeight="1" x14ac:dyDescent="0.25"/>
    <row r="756" ht="24.75" customHeight="1" x14ac:dyDescent="0.25"/>
    <row r="757" ht="24.75" customHeight="1" x14ac:dyDescent="0.25"/>
    <row r="758" ht="24.75" customHeight="1" x14ac:dyDescent="0.25"/>
    <row r="759" ht="24.75" customHeight="1" x14ac:dyDescent="0.25"/>
    <row r="760" ht="24.75" customHeight="1" x14ac:dyDescent="0.25"/>
    <row r="761" ht="24.75" customHeight="1" x14ac:dyDescent="0.25"/>
    <row r="762" ht="24.75" customHeight="1" x14ac:dyDescent="0.25"/>
    <row r="763" ht="24.75" customHeight="1" x14ac:dyDescent="0.25"/>
    <row r="764" ht="24.75" customHeight="1" x14ac:dyDescent="0.25"/>
    <row r="765" ht="24.75" customHeight="1" x14ac:dyDescent="0.25"/>
    <row r="766" ht="24.75" customHeight="1" x14ac:dyDescent="0.25"/>
    <row r="767" ht="24.75" customHeight="1" x14ac:dyDescent="0.25"/>
    <row r="768" ht="24.75" customHeight="1" x14ac:dyDescent="0.25"/>
    <row r="769" ht="24.75" customHeight="1" x14ac:dyDescent="0.25"/>
    <row r="770" ht="24.75" customHeight="1" x14ac:dyDescent="0.25"/>
    <row r="771" ht="24.75" customHeight="1" x14ac:dyDescent="0.25"/>
    <row r="772" ht="24.75" customHeight="1" x14ac:dyDescent="0.25"/>
    <row r="773" ht="24.75" customHeight="1" x14ac:dyDescent="0.25"/>
    <row r="774" ht="24.75" customHeight="1" x14ac:dyDescent="0.25"/>
    <row r="775" ht="24.75" customHeight="1" x14ac:dyDescent="0.25"/>
    <row r="776" ht="24.75" customHeight="1" x14ac:dyDescent="0.25"/>
    <row r="777" ht="24.75" customHeight="1" x14ac:dyDescent="0.25"/>
    <row r="778" ht="24.75" customHeight="1" x14ac:dyDescent="0.25"/>
    <row r="779" ht="24.75" customHeight="1" x14ac:dyDescent="0.25"/>
    <row r="780" ht="24.75" customHeight="1" x14ac:dyDescent="0.25"/>
    <row r="781" ht="24.75" customHeight="1" x14ac:dyDescent="0.25"/>
    <row r="782" ht="24.75" customHeight="1" x14ac:dyDescent="0.25"/>
    <row r="783" ht="24.75" customHeight="1" x14ac:dyDescent="0.25"/>
    <row r="784" ht="24.75" customHeight="1" x14ac:dyDescent="0.25"/>
    <row r="785" ht="24.75" customHeight="1" x14ac:dyDescent="0.25"/>
    <row r="786" ht="24.75" customHeight="1" x14ac:dyDescent="0.25"/>
    <row r="787" ht="24.75" customHeight="1" x14ac:dyDescent="0.25"/>
    <row r="788" ht="24.75" customHeight="1" x14ac:dyDescent="0.25"/>
    <row r="789" ht="24.75" customHeight="1" x14ac:dyDescent="0.25"/>
    <row r="790" ht="24.75" customHeight="1" x14ac:dyDescent="0.25"/>
    <row r="791" ht="24.75" customHeight="1" x14ac:dyDescent="0.25"/>
    <row r="792" ht="24.75" customHeight="1" x14ac:dyDescent="0.25"/>
    <row r="793" ht="24.75" customHeight="1" x14ac:dyDescent="0.25"/>
    <row r="794" ht="24.75" customHeight="1" x14ac:dyDescent="0.25"/>
    <row r="795" ht="24.75" customHeight="1" x14ac:dyDescent="0.25"/>
    <row r="796" ht="24.75" customHeight="1" x14ac:dyDescent="0.25"/>
    <row r="797" ht="24.75" customHeight="1" x14ac:dyDescent="0.25"/>
    <row r="798" ht="24.75" customHeight="1" x14ac:dyDescent="0.25"/>
    <row r="799" ht="24.75" customHeight="1" x14ac:dyDescent="0.25"/>
    <row r="800" ht="24.75" customHeight="1" x14ac:dyDescent="0.25"/>
    <row r="801" ht="24.75" customHeight="1" x14ac:dyDescent="0.25"/>
    <row r="802" ht="24.75" customHeight="1" x14ac:dyDescent="0.25"/>
    <row r="803" ht="24.75" customHeight="1" x14ac:dyDescent="0.25"/>
    <row r="804" ht="24.75" customHeight="1" x14ac:dyDescent="0.25"/>
    <row r="805" ht="24.75" customHeight="1" x14ac:dyDescent="0.25"/>
    <row r="806" ht="24.75" customHeight="1" x14ac:dyDescent="0.25"/>
    <row r="807" ht="24.75" customHeight="1" x14ac:dyDescent="0.25"/>
    <row r="808" ht="24.75" customHeight="1" x14ac:dyDescent="0.25"/>
    <row r="809" ht="24.75" customHeight="1" x14ac:dyDescent="0.25"/>
    <row r="810" ht="24.75" customHeight="1" x14ac:dyDescent="0.25"/>
    <row r="811" ht="24.75" customHeight="1" x14ac:dyDescent="0.25"/>
    <row r="812" ht="24.75" customHeight="1" x14ac:dyDescent="0.25"/>
    <row r="813" ht="24.75" customHeight="1" x14ac:dyDescent="0.25"/>
    <row r="814" ht="24.75" customHeight="1" x14ac:dyDescent="0.25"/>
    <row r="815" ht="24.75" customHeight="1" x14ac:dyDescent="0.25"/>
    <row r="816" ht="24.75" customHeight="1" x14ac:dyDescent="0.25"/>
    <row r="817" ht="24.75" customHeight="1" x14ac:dyDescent="0.25"/>
    <row r="818" ht="24.75" customHeight="1" x14ac:dyDescent="0.25"/>
    <row r="819" ht="24.75" customHeight="1" x14ac:dyDescent="0.25"/>
    <row r="820" ht="24.75" customHeight="1" x14ac:dyDescent="0.25"/>
    <row r="821" ht="24.75" customHeight="1" x14ac:dyDescent="0.25"/>
    <row r="822" ht="24.75" customHeight="1" x14ac:dyDescent="0.25"/>
    <row r="823" ht="24.75" customHeight="1" x14ac:dyDescent="0.25"/>
    <row r="824" ht="24.75" customHeight="1" x14ac:dyDescent="0.25"/>
    <row r="825" ht="24.75" customHeight="1" x14ac:dyDescent="0.25"/>
    <row r="826" ht="24.75" customHeight="1" x14ac:dyDescent="0.25"/>
    <row r="827" ht="24.75" customHeight="1" x14ac:dyDescent="0.25"/>
    <row r="828" ht="24.75" customHeight="1" x14ac:dyDescent="0.25"/>
    <row r="829" ht="24.75" customHeight="1" x14ac:dyDescent="0.25"/>
    <row r="830" ht="24.75" customHeight="1" x14ac:dyDescent="0.25"/>
    <row r="831" ht="24.75" customHeight="1" x14ac:dyDescent="0.25"/>
    <row r="832" ht="24.75" customHeight="1" x14ac:dyDescent="0.25"/>
    <row r="833" ht="24.75" customHeight="1" x14ac:dyDescent="0.25"/>
    <row r="834" ht="24.75" customHeight="1" x14ac:dyDescent="0.25"/>
    <row r="835" ht="24.75" customHeight="1" x14ac:dyDescent="0.25"/>
    <row r="836" ht="24.75" customHeight="1" x14ac:dyDescent="0.25"/>
    <row r="837" ht="24.75" customHeight="1" x14ac:dyDescent="0.25"/>
    <row r="838" ht="24.75" customHeight="1" x14ac:dyDescent="0.25"/>
    <row r="839" ht="24.75" customHeight="1" x14ac:dyDescent="0.25"/>
    <row r="840" ht="24.75" customHeight="1" x14ac:dyDescent="0.25"/>
    <row r="841" ht="24.75" customHeight="1" x14ac:dyDescent="0.25"/>
    <row r="842" ht="24.75" customHeight="1" x14ac:dyDescent="0.25"/>
    <row r="843" ht="24.75" customHeight="1" x14ac:dyDescent="0.25"/>
    <row r="844" ht="24.75" customHeight="1" x14ac:dyDescent="0.25"/>
    <row r="845" ht="24.75" customHeight="1" x14ac:dyDescent="0.25"/>
    <row r="846" ht="24.75" customHeight="1" x14ac:dyDescent="0.25"/>
    <row r="847" ht="24.75" customHeight="1" x14ac:dyDescent="0.25"/>
    <row r="848" ht="24.75" customHeight="1" x14ac:dyDescent="0.25"/>
    <row r="849" ht="24.75" customHeight="1" x14ac:dyDescent="0.25"/>
    <row r="850" ht="24.75" customHeight="1" x14ac:dyDescent="0.25"/>
    <row r="851" ht="24.75" customHeight="1" x14ac:dyDescent="0.25"/>
    <row r="852" ht="24.75" customHeight="1" x14ac:dyDescent="0.25"/>
    <row r="853" ht="24.75" customHeight="1" x14ac:dyDescent="0.25"/>
    <row r="854" ht="24.75" customHeight="1" x14ac:dyDescent="0.25"/>
    <row r="855" ht="24.75" customHeight="1" x14ac:dyDescent="0.25"/>
    <row r="856" ht="24.75" customHeight="1" x14ac:dyDescent="0.25"/>
    <row r="857" ht="24.75" customHeight="1" x14ac:dyDescent="0.25"/>
    <row r="858" ht="24.75" customHeight="1" x14ac:dyDescent="0.25"/>
    <row r="859" ht="24.75" customHeight="1" x14ac:dyDescent="0.25"/>
    <row r="860" ht="24.75" customHeight="1" x14ac:dyDescent="0.25"/>
    <row r="861" ht="24.75" customHeight="1" x14ac:dyDescent="0.25"/>
    <row r="862" ht="24.75" customHeight="1" x14ac:dyDescent="0.25"/>
    <row r="863" ht="24.75" customHeight="1" x14ac:dyDescent="0.25"/>
    <row r="864" ht="24.75" customHeight="1" x14ac:dyDescent="0.25"/>
    <row r="865" ht="24.75" customHeight="1" x14ac:dyDescent="0.25"/>
    <row r="866" ht="24.75" customHeight="1" x14ac:dyDescent="0.25"/>
    <row r="867" ht="24.75" customHeight="1" x14ac:dyDescent="0.25"/>
    <row r="868" ht="24.75" customHeight="1" x14ac:dyDescent="0.25"/>
    <row r="869" ht="24.75" customHeight="1" x14ac:dyDescent="0.25"/>
    <row r="870" ht="24.75" customHeight="1" x14ac:dyDescent="0.25"/>
    <row r="871" ht="24.75" customHeight="1" x14ac:dyDescent="0.25"/>
    <row r="872" ht="24.75" customHeight="1" x14ac:dyDescent="0.25"/>
    <row r="873" ht="24.75" customHeight="1" x14ac:dyDescent="0.25"/>
    <row r="874" ht="24.75" customHeight="1" x14ac:dyDescent="0.25"/>
    <row r="875" ht="24.75" customHeight="1" x14ac:dyDescent="0.25"/>
    <row r="876" ht="24.75" customHeight="1" x14ac:dyDescent="0.25"/>
    <row r="877" ht="24.75" customHeight="1" x14ac:dyDescent="0.25"/>
    <row r="878" ht="24.75" customHeight="1" x14ac:dyDescent="0.25"/>
    <row r="879" ht="24.75" customHeight="1" x14ac:dyDescent="0.25"/>
    <row r="880" ht="24.75" customHeight="1" x14ac:dyDescent="0.25"/>
    <row r="881" ht="24.75" customHeight="1" x14ac:dyDescent="0.25"/>
    <row r="882" ht="24.75" customHeight="1" x14ac:dyDescent="0.25"/>
    <row r="883" ht="24.75" customHeight="1" x14ac:dyDescent="0.25"/>
    <row r="884" ht="24.75" customHeight="1" x14ac:dyDescent="0.25"/>
    <row r="885" ht="24.75" customHeight="1" x14ac:dyDescent="0.25"/>
    <row r="886" ht="24.75" customHeight="1" x14ac:dyDescent="0.25"/>
    <row r="887" ht="24.75" customHeight="1" x14ac:dyDescent="0.25"/>
    <row r="888" ht="24.75" customHeight="1" x14ac:dyDescent="0.25"/>
    <row r="889" ht="24.75" customHeight="1" x14ac:dyDescent="0.25"/>
    <row r="890" ht="24.75" customHeight="1" x14ac:dyDescent="0.25"/>
    <row r="891" ht="24.75" customHeight="1" x14ac:dyDescent="0.25"/>
    <row r="892" ht="24.75" customHeight="1" x14ac:dyDescent="0.25"/>
    <row r="893" ht="24.75" customHeight="1" x14ac:dyDescent="0.25"/>
    <row r="894" ht="24.75" customHeight="1" x14ac:dyDescent="0.25"/>
    <row r="895" ht="24.75" customHeight="1" x14ac:dyDescent="0.25"/>
    <row r="896" ht="24.75" customHeight="1" x14ac:dyDescent="0.25"/>
    <row r="897" ht="24.75" customHeight="1" x14ac:dyDescent="0.25"/>
    <row r="898" ht="24.75" customHeight="1" x14ac:dyDescent="0.25"/>
    <row r="899" ht="24.75" customHeight="1" x14ac:dyDescent="0.25"/>
    <row r="900" ht="24.75" customHeight="1" x14ac:dyDescent="0.25"/>
    <row r="901" ht="24.75" customHeight="1" x14ac:dyDescent="0.25"/>
    <row r="902" ht="24.75" customHeight="1" x14ac:dyDescent="0.25"/>
    <row r="903" ht="24.75" customHeight="1" x14ac:dyDescent="0.25"/>
    <row r="904" ht="24.75" customHeight="1" x14ac:dyDescent="0.25"/>
    <row r="905" ht="24.75" customHeight="1" x14ac:dyDescent="0.25"/>
    <row r="906" ht="24.75" customHeight="1" x14ac:dyDescent="0.25"/>
    <row r="907" ht="24.75" customHeight="1" x14ac:dyDescent="0.25"/>
    <row r="908" ht="24.75" customHeight="1" x14ac:dyDescent="0.25"/>
    <row r="909" ht="24.75" customHeight="1" x14ac:dyDescent="0.25"/>
    <row r="910" ht="24.75" customHeight="1" x14ac:dyDescent="0.25"/>
    <row r="911" ht="24.75" customHeight="1" x14ac:dyDescent="0.25"/>
    <row r="912" ht="24.75" customHeight="1" x14ac:dyDescent="0.25"/>
    <row r="913" ht="24.75" customHeight="1" x14ac:dyDescent="0.25"/>
    <row r="914" ht="24.75" customHeight="1" x14ac:dyDescent="0.25"/>
    <row r="915" ht="24.75" customHeight="1" x14ac:dyDescent="0.25"/>
    <row r="916" ht="24.75" customHeight="1" x14ac:dyDescent="0.25"/>
    <row r="917" ht="24.75" customHeight="1" x14ac:dyDescent="0.25"/>
    <row r="918" ht="24.75" customHeight="1" x14ac:dyDescent="0.25"/>
    <row r="919" ht="24.75" customHeight="1" x14ac:dyDescent="0.25"/>
    <row r="920" ht="24.75" customHeight="1" x14ac:dyDescent="0.25"/>
    <row r="921" ht="24.75" customHeight="1" x14ac:dyDescent="0.25"/>
    <row r="922" ht="24.75" customHeight="1" x14ac:dyDescent="0.25"/>
    <row r="923" ht="24.75" customHeight="1" x14ac:dyDescent="0.25"/>
    <row r="924" ht="24.75" customHeight="1" x14ac:dyDescent="0.25"/>
    <row r="925" ht="24.75" customHeight="1" x14ac:dyDescent="0.25"/>
    <row r="926" ht="24.75" customHeight="1" x14ac:dyDescent="0.25"/>
    <row r="927" ht="24.75" customHeight="1" x14ac:dyDescent="0.25"/>
    <row r="928" ht="24.75" customHeight="1" x14ac:dyDescent="0.25"/>
    <row r="929" ht="24.75" customHeight="1" x14ac:dyDescent="0.25"/>
    <row r="930" ht="24.75" customHeight="1" x14ac:dyDescent="0.25"/>
    <row r="931" ht="24.75" customHeight="1" x14ac:dyDescent="0.25"/>
    <row r="932" ht="24.75" customHeight="1" x14ac:dyDescent="0.25"/>
    <row r="933" ht="24.75" customHeight="1" x14ac:dyDescent="0.25"/>
    <row r="934" ht="24.75" customHeight="1" x14ac:dyDescent="0.25"/>
    <row r="935" ht="24.75" customHeight="1" x14ac:dyDescent="0.25"/>
    <row r="936" ht="24.75" customHeight="1" x14ac:dyDescent="0.25"/>
    <row r="937" ht="24.75" customHeight="1" x14ac:dyDescent="0.25"/>
    <row r="938" ht="24.75" customHeight="1" x14ac:dyDescent="0.25"/>
    <row r="939" ht="24.75" customHeight="1" x14ac:dyDescent="0.25"/>
    <row r="940" ht="24.75" customHeight="1" x14ac:dyDescent="0.25"/>
    <row r="941" ht="24.75" customHeight="1" x14ac:dyDescent="0.25"/>
    <row r="942" ht="24.75" customHeight="1" x14ac:dyDescent="0.25"/>
    <row r="943" ht="24.75" customHeight="1" x14ac:dyDescent="0.25"/>
    <row r="944" ht="24.75" customHeight="1" x14ac:dyDescent="0.25"/>
    <row r="945" ht="24.75" customHeight="1" x14ac:dyDescent="0.25"/>
    <row r="946" ht="24.75" customHeight="1" x14ac:dyDescent="0.25"/>
    <row r="947" ht="24.75" customHeight="1" x14ac:dyDescent="0.25"/>
    <row r="948" ht="24.75" customHeight="1" x14ac:dyDescent="0.25"/>
    <row r="949" ht="24.75" customHeight="1" x14ac:dyDescent="0.25"/>
    <row r="950" ht="24.75" customHeight="1" x14ac:dyDescent="0.25"/>
    <row r="951" ht="24.75" customHeight="1" x14ac:dyDescent="0.25"/>
    <row r="952" ht="24.75" customHeight="1" x14ac:dyDescent="0.25"/>
    <row r="953" ht="24.75" customHeight="1" x14ac:dyDescent="0.25"/>
    <row r="954" ht="24.75" customHeight="1" x14ac:dyDescent="0.25"/>
    <row r="955" ht="24.75" customHeight="1" x14ac:dyDescent="0.25"/>
    <row r="956" ht="24.75" customHeight="1" x14ac:dyDescent="0.25"/>
    <row r="957" ht="24.75" customHeight="1" x14ac:dyDescent="0.25"/>
    <row r="958" ht="24.75" customHeight="1" x14ac:dyDescent="0.25"/>
    <row r="959" ht="24.75" customHeight="1" x14ac:dyDescent="0.25"/>
    <row r="960" ht="24.75" customHeight="1" x14ac:dyDescent="0.25"/>
    <row r="961" ht="24.75" customHeight="1" x14ac:dyDescent="0.25"/>
    <row r="962" ht="24.75" customHeight="1" x14ac:dyDescent="0.25"/>
    <row r="963" ht="24.75" customHeight="1" x14ac:dyDescent="0.25"/>
    <row r="964" ht="24.75" customHeight="1" x14ac:dyDescent="0.25"/>
    <row r="965" ht="24.75" customHeight="1" x14ac:dyDescent="0.25"/>
    <row r="966" ht="24.75" customHeight="1" x14ac:dyDescent="0.25"/>
    <row r="967" ht="24.75" customHeight="1" x14ac:dyDescent="0.25"/>
    <row r="968" ht="24.75" customHeight="1" x14ac:dyDescent="0.25"/>
    <row r="969" ht="24.75" customHeight="1" x14ac:dyDescent="0.25"/>
    <row r="970" ht="24.75" customHeight="1" x14ac:dyDescent="0.25"/>
    <row r="971" ht="24.75" customHeight="1" x14ac:dyDescent="0.25"/>
    <row r="972" ht="24.75" customHeight="1" x14ac:dyDescent="0.25"/>
    <row r="973" ht="24.75" customHeight="1" x14ac:dyDescent="0.25"/>
    <row r="974" ht="24.75" customHeight="1" x14ac:dyDescent="0.25"/>
    <row r="975" ht="24.75" customHeight="1" x14ac:dyDescent="0.25"/>
    <row r="976" ht="24.75" customHeight="1" x14ac:dyDescent="0.25"/>
    <row r="977" ht="24.75" customHeight="1" x14ac:dyDescent="0.25"/>
    <row r="978" ht="24.75" customHeight="1" x14ac:dyDescent="0.25"/>
    <row r="979" ht="24.75" customHeight="1" x14ac:dyDescent="0.25"/>
    <row r="980" ht="24.75" customHeight="1" x14ac:dyDescent="0.25"/>
    <row r="981" ht="24.75" customHeight="1" x14ac:dyDescent="0.25"/>
    <row r="982" ht="24.75" customHeight="1" x14ac:dyDescent="0.25"/>
    <row r="983" ht="24.75" customHeight="1" x14ac:dyDescent="0.25"/>
    <row r="984" ht="24.75" customHeight="1" x14ac:dyDescent="0.25"/>
    <row r="985" ht="24.75" customHeight="1" x14ac:dyDescent="0.25"/>
    <row r="986" ht="24.75" customHeight="1" x14ac:dyDescent="0.25"/>
    <row r="987" ht="24.75" customHeight="1" x14ac:dyDescent="0.25"/>
    <row r="988" ht="24.75" customHeight="1" x14ac:dyDescent="0.25"/>
    <row r="989" ht="24.75" customHeight="1" x14ac:dyDescent="0.25"/>
    <row r="990" ht="24.75" customHeight="1" x14ac:dyDescent="0.25"/>
    <row r="991" ht="24.75" customHeight="1" x14ac:dyDescent="0.25"/>
    <row r="992" ht="24.75" customHeight="1" x14ac:dyDescent="0.25"/>
    <row r="993" ht="24.75" customHeight="1" x14ac:dyDescent="0.25"/>
    <row r="994" ht="24.75" customHeight="1" x14ac:dyDescent="0.25"/>
    <row r="995" ht="24.75" customHeight="1" x14ac:dyDescent="0.25"/>
    <row r="996" ht="24.75" customHeight="1" x14ac:dyDescent="0.25"/>
    <row r="997" ht="24.75" customHeight="1" x14ac:dyDescent="0.25"/>
    <row r="998" ht="24.75" customHeight="1" x14ac:dyDescent="0.25"/>
    <row r="999" ht="24.75" customHeight="1" x14ac:dyDescent="0.25"/>
    <row r="1000" ht="24.75" customHeight="1" x14ac:dyDescent="0.25"/>
    <row r="1001" ht="24.75" customHeight="1" x14ac:dyDescent="0.25"/>
    <row r="1002" ht="24.75" customHeight="1" x14ac:dyDescent="0.25"/>
    <row r="1003" ht="24.75" customHeight="1" x14ac:dyDescent="0.25"/>
    <row r="1004" ht="24.75" customHeight="1" x14ac:dyDescent="0.25"/>
  </sheetData>
  <printOptions horizontalCentered="1" gridLines="1"/>
  <pageMargins left="0.25" right="0.25" top="0.75" bottom="0.75" header="0" footer="0"/>
  <pageSetup paperSize="9" scale="28" pageOrder="overThenDown" orientation="landscape" cellComments="atEnd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"/>
  <sheetViews>
    <sheetView workbookViewId="0"/>
  </sheetViews>
  <sheetFormatPr defaultColWidth="14.44140625" defaultRowHeight="15.75" customHeight="1" x14ac:dyDescent="0.25"/>
  <sheetData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R30"/>
  <sheetViews>
    <sheetView workbookViewId="0"/>
  </sheetViews>
  <sheetFormatPr defaultColWidth="14.44140625" defaultRowHeight="15.75" customHeight="1" x14ac:dyDescent="0.25"/>
  <cols>
    <col min="3" max="3" width="39" customWidth="1"/>
    <col min="8" max="8" width="3.33203125" customWidth="1"/>
  </cols>
  <sheetData>
    <row r="1" spans="1:18" ht="15.75" customHeight="1" x14ac:dyDescent="0.25">
      <c r="A1" s="1" t="s">
        <v>0</v>
      </c>
      <c r="F1" s="2"/>
      <c r="G1" s="2"/>
      <c r="H1" s="2"/>
      <c r="I1" s="1">
        <v>5</v>
      </c>
      <c r="J1" s="1">
        <v>10</v>
      </c>
      <c r="K1" s="1">
        <v>15</v>
      </c>
      <c r="L1" s="1">
        <v>20</v>
      </c>
      <c r="M1" s="1">
        <v>30</v>
      </c>
      <c r="N1" s="2"/>
      <c r="O1" s="2"/>
      <c r="P1" s="4"/>
      <c r="Q1" s="2"/>
      <c r="R1" s="6"/>
    </row>
    <row r="2" spans="1:18" ht="15.75" customHeight="1" x14ac:dyDescent="0.25">
      <c r="A2" t="s">
        <v>4</v>
      </c>
      <c r="B2" s="1" t="s">
        <v>5</v>
      </c>
      <c r="C2" s="1" t="s">
        <v>6</v>
      </c>
      <c r="E2" s="1">
        <f>132*294</f>
        <v>38808</v>
      </c>
      <c r="F2" s="1">
        <v>10</v>
      </c>
      <c r="G2" s="1">
        <f t="shared" ref="G2:G7" si="0">E2/1500</f>
        <v>25.872</v>
      </c>
      <c r="H2" s="2"/>
      <c r="I2" s="1"/>
      <c r="J2" s="1">
        <f t="shared" ref="J2:J5" si="1">E2</f>
        <v>38808</v>
      </c>
      <c r="K2" s="1"/>
      <c r="L2" s="1"/>
      <c r="M2" s="1"/>
      <c r="N2" s="2"/>
      <c r="O2" s="2"/>
      <c r="P2" s="4"/>
      <c r="Q2" s="2"/>
      <c r="R2" s="6"/>
    </row>
    <row r="3" spans="1:18" ht="15.75" customHeight="1" x14ac:dyDescent="0.25">
      <c r="A3" s="13" t="s">
        <v>8</v>
      </c>
      <c r="B3" s="1" t="s">
        <v>9</v>
      </c>
      <c r="C3" s="1" t="s">
        <v>10</v>
      </c>
      <c r="E3">
        <f>(350*232)-(70-200)</f>
        <v>81330</v>
      </c>
      <c r="F3" s="1">
        <v>10</v>
      </c>
      <c r="G3" s="1">
        <f t="shared" si="0"/>
        <v>54.22</v>
      </c>
      <c r="H3" s="2"/>
      <c r="I3" s="1"/>
      <c r="J3" s="1">
        <f t="shared" si="1"/>
        <v>81330</v>
      </c>
      <c r="K3" s="1"/>
      <c r="L3" s="1"/>
      <c r="M3" s="1"/>
      <c r="N3" s="2"/>
      <c r="O3" s="2"/>
      <c r="P3" s="4"/>
      <c r="Q3" s="2"/>
      <c r="R3" s="6"/>
    </row>
    <row r="4" spans="1:18" ht="15.75" customHeight="1" x14ac:dyDescent="0.25">
      <c r="A4" t="s">
        <v>11</v>
      </c>
      <c r="B4" s="1" t="s">
        <v>12</v>
      </c>
      <c r="C4" s="1" t="s">
        <v>13</v>
      </c>
      <c r="E4">
        <f>(235*270)-(70-200)</f>
        <v>63580</v>
      </c>
      <c r="F4" s="1">
        <v>10</v>
      </c>
      <c r="G4" s="1">
        <f t="shared" si="0"/>
        <v>42.386666666666663</v>
      </c>
      <c r="H4" s="2"/>
      <c r="I4" s="1"/>
      <c r="J4" s="1">
        <f t="shared" si="1"/>
        <v>63580</v>
      </c>
      <c r="K4" s="1"/>
      <c r="L4" s="1"/>
      <c r="M4" s="1"/>
      <c r="N4" s="2"/>
      <c r="O4" s="2"/>
      <c r="P4" s="4"/>
      <c r="Q4" s="2"/>
      <c r="R4" s="6"/>
    </row>
    <row r="5" spans="1:18" ht="15.75" customHeight="1" x14ac:dyDescent="0.25">
      <c r="A5" t="s">
        <v>14</v>
      </c>
      <c r="B5" s="1" t="s">
        <v>15</v>
      </c>
      <c r="C5" s="1" t="s">
        <v>6</v>
      </c>
      <c r="E5">
        <f>160*294</f>
        <v>47040</v>
      </c>
      <c r="F5" s="1">
        <v>10</v>
      </c>
      <c r="G5" s="1">
        <f t="shared" si="0"/>
        <v>31.36</v>
      </c>
      <c r="H5" s="2"/>
      <c r="I5" s="1"/>
      <c r="J5" s="1">
        <f t="shared" si="1"/>
        <v>47040</v>
      </c>
      <c r="K5" s="1"/>
      <c r="L5" s="1"/>
      <c r="M5" s="1"/>
      <c r="N5" s="2"/>
      <c r="O5" s="2"/>
      <c r="P5" s="4"/>
      <c r="Q5" s="2"/>
      <c r="R5" s="6"/>
    </row>
    <row r="6" spans="1:18" ht="15.75" customHeight="1" x14ac:dyDescent="0.25">
      <c r="A6" t="s">
        <v>16</v>
      </c>
      <c r="B6" t="s">
        <v>17</v>
      </c>
      <c r="C6" s="1" t="s">
        <v>18</v>
      </c>
      <c r="E6">
        <f>(237*227)-(120*130)</f>
        <v>38199</v>
      </c>
      <c r="F6" s="1">
        <v>30</v>
      </c>
      <c r="G6" s="1">
        <f t="shared" si="0"/>
        <v>25.466000000000001</v>
      </c>
      <c r="H6" s="2"/>
      <c r="I6" s="1"/>
      <c r="J6" s="1"/>
      <c r="K6" s="1"/>
      <c r="L6" s="1"/>
      <c r="M6" s="1">
        <f>E6</f>
        <v>38199</v>
      </c>
    </row>
    <row r="7" spans="1:18" ht="15.75" customHeight="1" x14ac:dyDescent="0.25">
      <c r="A7" s="1" t="s">
        <v>19</v>
      </c>
      <c r="B7" s="1" t="s">
        <v>20</v>
      </c>
      <c r="C7" s="1" t="s">
        <v>21</v>
      </c>
      <c r="E7">
        <f>(290*270)/2</f>
        <v>39150</v>
      </c>
      <c r="F7" s="1">
        <v>10</v>
      </c>
      <c r="G7" s="1">
        <f t="shared" si="0"/>
        <v>26.1</v>
      </c>
      <c r="I7" s="1"/>
      <c r="J7" s="1">
        <f>E7</f>
        <v>39150</v>
      </c>
      <c r="K7" s="1"/>
      <c r="L7" s="1"/>
      <c r="M7" s="1"/>
    </row>
    <row r="8" spans="1:18" ht="15.75" customHeight="1" x14ac:dyDescent="0.25">
      <c r="A8" s="1" t="s">
        <v>22</v>
      </c>
      <c r="C8" s="1"/>
      <c r="F8" s="1"/>
      <c r="G8" s="1"/>
      <c r="I8" s="1"/>
      <c r="J8" s="1"/>
      <c r="K8" s="1"/>
      <c r="L8" s="1"/>
      <c r="M8" s="1"/>
    </row>
    <row r="9" spans="1:18" ht="15.75" customHeight="1" x14ac:dyDescent="0.25">
      <c r="A9" t="s">
        <v>23</v>
      </c>
      <c r="B9" t="s">
        <v>24</v>
      </c>
      <c r="C9" s="1" t="s">
        <v>25</v>
      </c>
      <c r="E9">
        <f>134*215</f>
        <v>28810</v>
      </c>
      <c r="F9" s="1">
        <v>30</v>
      </c>
      <c r="G9" s="1">
        <f t="shared" ref="G9:G11" si="2">E9/1500</f>
        <v>19.206666666666667</v>
      </c>
      <c r="I9" s="1"/>
      <c r="J9" s="1"/>
      <c r="K9" s="1"/>
      <c r="L9" s="1"/>
      <c r="M9" s="1">
        <f>E9</f>
        <v>28810</v>
      </c>
    </row>
    <row r="10" spans="1:18" ht="15.75" customHeight="1" x14ac:dyDescent="0.25">
      <c r="A10" t="s">
        <v>26</v>
      </c>
      <c r="B10" s="1" t="s">
        <v>27</v>
      </c>
      <c r="C10" s="1" t="s">
        <v>25</v>
      </c>
      <c r="E10">
        <f>76*185</f>
        <v>14060</v>
      </c>
      <c r="F10" s="1">
        <v>15</v>
      </c>
      <c r="G10" s="1">
        <f t="shared" si="2"/>
        <v>9.3733333333333331</v>
      </c>
      <c r="I10" s="1"/>
      <c r="J10" s="1"/>
      <c r="K10" s="1">
        <f>E10</f>
        <v>14060</v>
      </c>
      <c r="L10" s="1"/>
      <c r="M10" s="1"/>
    </row>
    <row r="11" spans="1:18" ht="15.75" customHeight="1" x14ac:dyDescent="0.25">
      <c r="A11" s="13" t="s">
        <v>28</v>
      </c>
      <c r="B11" t="s">
        <v>29</v>
      </c>
      <c r="C11" s="1" t="s">
        <v>25</v>
      </c>
      <c r="E11">
        <f>95*220</f>
        <v>20900</v>
      </c>
      <c r="F11" s="1">
        <v>20</v>
      </c>
      <c r="G11" s="1">
        <f t="shared" si="2"/>
        <v>13.933333333333334</v>
      </c>
      <c r="I11" s="1"/>
      <c r="J11" s="1"/>
      <c r="K11" s="1"/>
      <c r="L11" s="1">
        <f>E11</f>
        <v>20900</v>
      </c>
      <c r="M11" s="1"/>
    </row>
    <row r="12" spans="1:18" ht="15.75" customHeight="1" x14ac:dyDescent="0.25">
      <c r="A12" s="1" t="s">
        <v>31</v>
      </c>
      <c r="I12" s="1"/>
      <c r="J12" s="1"/>
      <c r="K12" s="1"/>
      <c r="L12" s="1"/>
      <c r="M12" s="1"/>
    </row>
    <row r="13" spans="1:18" ht="15.75" customHeight="1" x14ac:dyDescent="0.25">
      <c r="A13" s="1" t="s">
        <v>32</v>
      </c>
      <c r="B13" s="1" t="s">
        <v>33</v>
      </c>
      <c r="C13" s="1" t="s">
        <v>34</v>
      </c>
      <c r="D13" s="1" t="s">
        <v>35</v>
      </c>
      <c r="E13">
        <f>30*60</f>
        <v>1800</v>
      </c>
      <c r="F13" s="1">
        <v>10</v>
      </c>
      <c r="G13" s="1">
        <f t="shared" ref="G13:G21" si="3">E13/1500</f>
        <v>1.2</v>
      </c>
      <c r="I13" s="1"/>
      <c r="J13" s="1">
        <f t="shared" ref="J13:J14" si="4">E13</f>
        <v>1800</v>
      </c>
      <c r="K13" s="1"/>
      <c r="L13" s="1"/>
      <c r="M13" s="1"/>
    </row>
    <row r="14" spans="1:18" ht="15.75" customHeight="1" x14ac:dyDescent="0.25">
      <c r="A14" s="35" t="s">
        <v>37</v>
      </c>
      <c r="B14" s="37" t="s">
        <v>38</v>
      </c>
      <c r="C14" s="37" t="s">
        <v>39</v>
      </c>
      <c r="D14" s="1" t="s">
        <v>40</v>
      </c>
      <c r="E14">
        <f>30*130</f>
        <v>3900</v>
      </c>
      <c r="F14" s="37">
        <v>10</v>
      </c>
      <c r="G14" s="1">
        <f t="shared" si="3"/>
        <v>2.6</v>
      </c>
      <c r="I14" s="1"/>
      <c r="J14" s="1">
        <f t="shared" si="4"/>
        <v>3900</v>
      </c>
      <c r="K14" s="1"/>
      <c r="L14" s="1"/>
      <c r="M14" s="1"/>
    </row>
    <row r="15" spans="1:18" ht="15.75" customHeight="1" x14ac:dyDescent="0.25">
      <c r="A15" s="35" t="s">
        <v>41</v>
      </c>
      <c r="B15" s="37" t="s">
        <v>42</v>
      </c>
      <c r="C15" s="37" t="s">
        <v>39</v>
      </c>
      <c r="D15" s="1" t="s">
        <v>43</v>
      </c>
      <c r="E15">
        <f>40*100</f>
        <v>4000</v>
      </c>
      <c r="F15" s="37">
        <v>30</v>
      </c>
      <c r="G15" s="1">
        <f t="shared" si="3"/>
        <v>2.6666666666666665</v>
      </c>
      <c r="M15">
        <f t="shared" ref="M15:M17" si="5">E15</f>
        <v>4000</v>
      </c>
    </row>
    <row r="16" spans="1:18" ht="15.75" customHeight="1" x14ac:dyDescent="0.25">
      <c r="A16" t="s">
        <v>44</v>
      </c>
      <c r="B16" t="s">
        <v>46</v>
      </c>
      <c r="C16" s="1" t="s">
        <v>47</v>
      </c>
      <c r="D16" s="1" t="s">
        <v>48</v>
      </c>
      <c r="E16">
        <f>100*200</f>
        <v>20000</v>
      </c>
      <c r="F16" s="1">
        <v>30</v>
      </c>
      <c r="G16" s="1">
        <f t="shared" si="3"/>
        <v>13.333333333333334</v>
      </c>
      <c r="M16">
        <f t="shared" si="5"/>
        <v>20000</v>
      </c>
    </row>
    <row r="17" spans="1:14" ht="15.75" customHeight="1" x14ac:dyDescent="0.25">
      <c r="A17" s="1" t="s">
        <v>49</v>
      </c>
      <c r="B17" s="1" t="s">
        <v>50</v>
      </c>
      <c r="C17" s="1" t="s">
        <v>51</v>
      </c>
      <c r="D17" s="1" t="s">
        <v>52</v>
      </c>
      <c r="E17">
        <f>20*60</f>
        <v>1200</v>
      </c>
      <c r="F17" s="1">
        <v>30</v>
      </c>
      <c r="G17" s="1">
        <f t="shared" si="3"/>
        <v>0.8</v>
      </c>
      <c r="M17">
        <f t="shared" si="5"/>
        <v>1200</v>
      </c>
    </row>
    <row r="18" spans="1:14" ht="15.75" customHeight="1" x14ac:dyDescent="0.25">
      <c r="A18" s="1" t="s">
        <v>53</v>
      </c>
      <c r="B18" s="1" t="s">
        <v>54</v>
      </c>
      <c r="C18" s="1" t="s">
        <v>34</v>
      </c>
      <c r="D18" s="1" t="s">
        <v>56</v>
      </c>
      <c r="E18">
        <f t="shared" ref="E18:E19" si="6">30*60</f>
        <v>1800</v>
      </c>
      <c r="F18" s="1">
        <v>5</v>
      </c>
      <c r="G18" s="1">
        <f t="shared" si="3"/>
        <v>1.2</v>
      </c>
      <c r="M18" s="1">
        <v>1500</v>
      </c>
    </row>
    <row r="19" spans="1:14" ht="15.75" customHeight="1" x14ac:dyDescent="0.25">
      <c r="A19" s="1" t="s">
        <v>57</v>
      </c>
      <c r="B19" s="1" t="s">
        <v>58</v>
      </c>
      <c r="C19" s="1" t="s">
        <v>34</v>
      </c>
      <c r="D19" s="1" t="s">
        <v>56</v>
      </c>
      <c r="E19">
        <f t="shared" si="6"/>
        <v>1800</v>
      </c>
      <c r="F19" s="1">
        <v>5</v>
      </c>
      <c r="G19" s="1">
        <f t="shared" si="3"/>
        <v>1.2</v>
      </c>
      <c r="M19" s="1">
        <v>1500</v>
      </c>
    </row>
    <row r="20" spans="1:14" ht="15.75" customHeight="1" x14ac:dyDescent="0.25">
      <c r="A20" s="1" t="s">
        <v>60</v>
      </c>
      <c r="B20" s="1" t="s">
        <v>61</v>
      </c>
      <c r="C20" s="1" t="s">
        <v>62</v>
      </c>
      <c r="D20" s="1" t="s">
        <v>63</v>
      </c>
      <c r="E20">
        <f>25*104</f>
        <v>2600</v>
      </c>
      <c r="F20" s="1">
        <v>30</v>
      </c>
      <c r="G20" s="1">
        <f t="shared" si="3"/>
        <v>1.7333333333333334</v>
      </c>
      <c r="M20">
        <f t="shared" ref="M20:M21" si="7">E20</f>
        <v>2600</v>
      </c>
    </row>
    <row r="21" spans="1:14" ht="15.75" customHeight="1" x14ac:dyDescent="0.25">
      <c r="A21" s="1" t="s">
        <v>60</v>
      </c>
      <c r="B21" s="1" t="s">
        <v>61</v>
      </c>
      <c r="C21" s="1" t="s">
        <v>62</v>
      </c>
      <c r="D21" s="1" t="s">
        <v>67</v>
      </c>
      <c r="E21">
        <f>40*120</f>
        <v>4800</v>
      </c>
      <c r="F21" s="1">
        <v>30</v>
      </c>
      <c r="G21" s="1">
        <f t="shared" si="3"/>
        <v>3.2</v>
      </c>
      <c r="M21">
        <f t="shared" si="7"/>
        <v>4800</v>
      </c>
    </row>
    <row r="22" spans="1:14" ht="15.75" customHeight="1" x14ac:dyDescent="0.25">
      <c r="A22" s="47"/>
      <c r="J22">
        <f t="shared" ref="J22:M22" si="8">SUM(J2:J21)</f>
        <v>275608</v>
      </c>
      <c r="K22">
        <f t="shared" si="8"/>
        <v>14060</v>
      </c>
      <c r="L22">
        <f t="shared" si="8"/>
        <v>20900</v>
      </c>
      <c r="M22">
        <f t="shared" si="8"/>
        <v>102609</v>
      </c>
    </row>
    <row r="23" spans="1:14" ht="15.75" customHeight="1" x14ac:dyDescent="0.25">
      <c r="I23" s="1" t="s">
        <v>69</v>
      </c>
      <c r="J23">
        <f t="shared" ref="J23:M23" si="9">J22/10000</f>
        <v>27.5608</v>
      </c>
      <c r="K23">
        <f t="shared" si="9"/>
        <v>1.4059999999999999</v>
      </c>
      <c r="L23">
        <f t="shared" si="9"/>
        <v>2.09</v>
      </c>
      <c r="M23">
        <f t="shared" si="9"/>
        <v>10.260899999999999</v>
      </c>
    </row>
    <row r="24" spans="1:14" ht="15.75" customHeight="1" x14ac:dyDescent="0.25">
      <c r="I24" s="1" t="s">
        <v>69</v>
      </c>
      <c r="J24" s="1">
        <v>28</v>
      </c>
      <c r="K24" s="1">
        <v>1.5</v>
      </c>
      <c r="L24" s="1">
        <v>2.7</v>
      </c>
      <c r="M24" s="1">
        <v>11.4</v>
      </c>
    </row>
    <row r="25" spans="1:14" ht="15.75" customHeight="1" x14ac:dyDescent="0.25">
      <c r="I25" s="1" t="s">
        <v>70</v>
      </c>
      <c r="J25">
        <f t="shared" ref="J25:N25" si="10">J24/0.15</f>
        <v>186.66666666666669</v>
      </c>
      <c r="K25">
        <f t="shared" si="10"/>
        <v>10</v>
      </c>
      <c r="L25">
        <f t="shared" si="10"/>
        <v>18.000000000000004</v>
      </c>
      <c r="M25">
        <f t="shared" si="10"/>
        <v>76</v>
      </c>
      <c r="N25">
        <f t="shared" si="10"/>
        <v>0</v>
      </c>
    </row>
    <row r="26" spans="1:14" ht="15.75" customHeight="1" x14ac:dyDescent="0.25">
      <c r="G26" s="1" t="s">
        <v>71</v>
      </c>
      <c r="J26" s="1">
        <v>210</v>
      </c>
      <c r="K26" s="1">
        <v>10</v>
      </c>
      <c r="L26" s="1">
        <v>14</v>
      </c>
      <c r="M26" s="1">
        <v>69</v>
      </c>
    </row>
    <row r="27" spans="1:14" ht="15.75" customHeight="1" x14ac:dyDescent="0.25">
      <c r="I27" s="1" t="s">
        <v>72</v>
      </c>
      <c r="J27" t="e">
        <f>'[1]Ceny itong'!J7</f>
        <v>#REF!</v>
      </c>
      <c r="K27" t="e">
        <f>'[1]Ceny itong'!J5</f>
        <v>#REF!</v>
      </c>
      <c r="L27" t="e">
        <f>'[1]Ceny itong'!J4</f>
        <v>#REF!</v>
      </c>
      <c r="M27" t="e">
        <f>'[1]Ceny itong'!J3</f>
        <v>#REF!</v>
      </c>
    </row>
    <row r="28" spans="1:14" ht="15.75" customHeight="1" x14ac:dyDescent="0.25">
      <c r="I28" s="1" t="s">
        <v>73</v>
      </c>
      <c r="J28" t="e">
        <f t="shared" ref="J28:M28" si="11">J27*J23</f>
        <v>#REF!</v>
      </c>
      <c r="K28" t="e">
        <f t="shared" si="11"/>
        <v>#REF!</v>
      </c>
      <c r="L28" t="e">
        <f t="shared" si="11"/>
        <v>#REF!</v>
      </c>
      <c r="M28" t="e">
        <f t="shared" si="11"/>
        <v>#REF!</v>
      </c>
      <c r="N28" t="e">
        <f t="shared" ref="N28:N29" si="12">SUM(J28:M28)</f>
        <v>#REF!</v>
      </c>
    </row>
    <row r="29" spans="1:14" ht="13.2" x14ac:dyDescent="0.25">
      <c r="I29" s="1" t="s">
        <v>74</v>
      </c>
      <c r="J29" t="e">
        <f t="shared" ref="J29:M29" si="13">J27*J24</f>
        <v>#REF!</v>
      </c>
      <c r="K29" t="e">
        <f t="shared" si="13"/>
        <v>#REF!</v>
      </c>
      <c r="L29" t="e">
        <f t="shared" si="13"/>
        <v>#REF!</v>
      </c>
      <c r="M29" t="e">
        <f t="shared" si="13"/>
        <v>#REF!</v>
      </c>
      <c r="N29" t="e">
        <f t="shared" si="12"/>
        <v>#REF!</v>
      </c>
    </row>
    <row r="30" spans="1:14" ht="13.2" x14ac:dyDescent="0.25">
      <c r="C30" s="1" t="s">
        <v>75</v>
      </c>
      <c r="D30" s="1">
        <v>10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Odpady, plyn</vt:lpstr>
      <vt:lpstr>Plán - Topenář</vt:lpstr>
      <vt:lpstr>List 12</vt:lpstr>
      <vt:lpstr>Zdění- Původní objednávka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GC138</cp:lastModifiedBy>
  <dcterms:modified xsi:type="dcterms:W3CDTF">2019-05-23T07:02:48Z</dcterms:modified>
</cp:coreProperties>
</file>