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'Rekapitulace'!$G$35</definedName>
    <definedName name="Dodavka0">'Položky'!#REF!</definedName>
    <definedName name="HSV">'Rekapitulace'!$E$35</definedName>
    <definedName name="HSV0">'Položky'!#REF!</definedName>
    <definedName name="HZS">'Rekapitulace'!$I$35</definedName>
    <definedName name="HZS0">'Položky'!#REF!</definedName>
    <definedName name="JKSO">'Krycí list'!$G$2</definedName>
    <definedName name="MJ">'Krycí list'!$G$5</definedName>
    <definedName name="Mont">'Rekapitulace'!$H$35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'Položky'!$A$1:$G$1528</definedName>
    <definedName name="_xlnm.Print_Area" localSheetId="1">'Rekapitulace'!$A$1:$I$49</definedName>
    <definedName name="PocetMJ">'Krycí list'!$G$6</definedName>
    <definedName name="Poznamka">'Krycí list'!$B$37</definedName>
    <definedName name="Projektant">'Krycí list'!$C$8</definedName>
    <definedName name="PSV">'Rekapitulace'!$F$35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<sst xmlns="http://schemas.openxmlformats.org/spreadsheetml/2006/main" count="3634" uniqueCount="1875">
  <si>
    <t xml:space="preserve">Přesun hmot pro dlažby z kamene, výšky do 6 m </t>
  </si>
  <si>
    <t>776</t>
  </si>
  <si>
    <t>Podlahy povlakové</t>
  </si>
  <si>
    <t>776421100R00</t>
  </si>
  <si>
    <t xml:space="preserve">Lepení podlahových soklíků z PVC a vinylu </t>
  </si>
  <si>
    <t>1NP:3,725*2+3,075*2+2,95*4-0,9*2-0,8*4+0,3*4</t>
  </si>
  <si>
    <t>1,45*2+1,35*2-0,8+6,5*2+4,5*2-0,9*2+4,865*2+3,9*2+6,35*2+3,35*2</t>
  </si>
  <si>
    <t>2NP:4,75*2+2,15*2+4,9*2+1,75*2+0,3*2-0,8*4+6,35*2+2,9*2+2,95*2+7,7*2</t>
  </si>
  <si>
    <t>776431010R00</t>
  </si>
  <si>
    <t xml:space="preserve">Montáž podlahových soklíků z koberc. pásů na lištu </t>
  </si>
  <si>
    <t>1NP:3,15*2+5,9*2+5,9*4+0,4*2+0,3*2-0,9*2</t>
  </si>
  <si>
    <t>2NP:9,15*2+3,6*2+0,5*2+6,15*2+2,9*2+4,4*2+6,5*2+5,9*8-0,8*5+0,3*4</t>
  </si>
  <si>
    <t>0,15*4+9,95*2+6*2-0,8</t>
  </si>
  <si>
    <t>776521200R00</t>
  </si>
  <si>
    <t xml:space="preserve">Lepení povlak.podlah, dílce PVC a vinyl, Chemopren </t>
  </si>
  <si>
    <t>vinylové podlahy:</t>
  </si>
  <si>
    <t>776572100R00</t>
  </si>
  <si>
    <t xml:space="preserve">Lepení povlakových podlah z pásů textilních </t>
  </si>
  <si>
    <t>koberce:</t>
  </si>
  <si>
    <t>28342401</t>
  </si>
  <si>
    <t>Soklík profil z měkčeného PVC</t>
  </si>
  <si>
    <t>1NP:83,53*1,05</t>
  </si>
  <si>
    <t>2NP:64,3*1,05</t>
  </si>
  <si>
    <t>28412236</t>
  </si>
  <si>
    <t>Podlahovina PVC tl.2mm, dle výběru investora zátěžová třída 34/42, protiskluznost R 10A</t>
  </si>
  <si>
    <t>skladba D1.4:92,97*1,08</t>
  </si>
  <si>
    <t>skladba D2.3:59,63*1,08</t>
  </si>
  <si>
    <t>69741046</t>
  </si>
  <si>
    <t>Koberec zátěžový, dle výběru investora</t>
  </si>
  <si>
    <t>skladba D1.5:55,29*1,08</t>
  </si>
  <si>
    <t>sokl ( řezaný ):41,3*0,07*1,05</t>
  </si>
  <si>
    <t>sokl ( řezaný ):142,5*0,07*1,05</t>
  </si>
  <si>
    <t>998776202R00</t>
  </si>
  <si>
    <t xml:space="preserve">Přesun hmot pro podlahy povlakové, výšky do 12 m </t>
  </si>
  <si>
    <t>777</t>
  </si>
  <si>
    <t>Podlahy ze syntetických hmot</t>
  </si>
  <si>
    <t>77701Rpol</t>
  </si>
  <si>
    <t>Podlahová stěrka z epoxidové pryskyřice odolná proti ropným produktům, vč.penetrace</t>
  </si>
  <si>
    <t>skladba D1.9+D1.10+D1.6:73,09+33,2+18+36*2+45</t>
  </si>
  <si>
    <t>77702Rpol</t>
  </si>
  <si>
    <t>Olejivzdorný nátěr vč.penetrace, dod.a mont.</t>
  </si>
  <si>
    <t>skladba D1.10:33,2+18-6,5*0,5*2-2,84*0,4-2,905*0,8-0,3*0,3</t>
  </si>
  <si>
    <t>skladba D1.6:36*2-4,5*0,8-1,5*0,4-1,35*0,4-4,45*0,4-1,9*0,4-1,2*0,3-1,55*0,3</t>
  </si>
  <si>
    <t>vytažení na stěny:(6,91*2+4,25*2+2,905*2+5,83*2+5,715*2+5,6*6-2,5*2-1*4+0,25*12)*0,15</t>
  </si>
  <si>
    <t>prohlubně:(1,8*4+2,3*4+3,05*2+1,6*2)*1,1+1,8*2,3*2+1,6*3,05</t>
  </si>
  <si>
    <t>998777102R00</t>
  </si>
  <si>
    <t xml:space="preserve">Přesun hmot pro podlahy syntetické, výšky do 12 m </t>
  </si>
  <si>
    <t>781</t>
  </si>
  <si>
    <t>Obklady keramické</t>
  </si>
  <si>
    <t>781101210RT2</t>
  </si>
  <si>
    <t>Penetrace podkladu pod obklady penetrační nátěr ASO-Unigrund K</t>
  </si>
  <si>
    <t>276,0883</t>
  </si>
  <si>
    <t>781475115RV1</t>
  </si>
  <si>
    <t>Obklad vnitřní stěn keramický, do tmele, 25x25 cm CARO FK flex (lepidlo), ASO-Fugenbunt (spára)</t>
  </si>
  <si>
    <t>m.č.107 - 109:(1,8*4+1,7*2+1,356+1,2*2+2,15*2)*2,1-0,7*2*4</t>
  </si>
  <si>
    <t>m.č.112:(1,85*2+2,15*2)*2,1-0,8*2</t>
  </si>
  <si>
    <t>m.č.114, 117:(4,225*2+3,425*2+2,975*4)*2,1-0,8*2*4</t>
  </si>
  <si>
    <t>m.č.113, 116:(3,8*2+1,925*4+1,875*2)*2,1-0,7*2*2-0,8*2*2+1,925*0,15</t>
  </si>
  <si>
    <t>m.č.118:(3,5*2+4,05*2)*2,1-0,8*2*2+1,9*0,2</t>
  </si>
  <si>
    <t>m.č.121:(1,05*2+0,95*2+1,955*4)*2,1-0,7*2*3+1,05*0,2</t>
  </si>
  <si>
    <t>m.č.122:(4,3*2+3,5*2)*2,1-0,7*2*2-0,9*2-2,4*1,25+2,4*0,1*2+1,25*0,1*2-3,2*1,2</t>
  </si>
  <si>
    <t>3,2*0,2</t>
  </si>
  <si>
    <t>m.č.209:(1,4*2+1,65*2)*2,1-0,7*2*2</t>
  </si>
  <si>
    <t>m.č.210:(1,875*2+1,1*2)*2,1-0,7*2*2</t>
  </si>
  <si>
    <t>m.č.212:(1,55*2+1,65*2)*2,1-0,7*2*2</t>
  </si>
  <si>
    <t>m.č.211:(1,875*2+1,75*2)*2,1-0,7*2+0,95*0,2</t>
  </si>
  <si>
    <t>m.č.213:(2,275*2+1,1*2)*2,1-0,7*2+1,1*0,2</t>
  </si>
  <si>
    <t>m.č.214:(1,1*2+1,65*2)*2,1-0,7*2+1,1*0,2</t>
  </si>
  <si>
    <t>m.č.215:3*0,6+0,6*0,6</t>
  </si>
  <si>
    <t>781497121RS2</t>
  </si>
  <si>
    <t>Lišta hliníková rohová k obkladům profil RB, pro tloušťku obkladu 8 mm</t>
  </si>
  <si>
    <t>1NP:2,1*2+1,9+1,925+0,9*2+2,1+3,2+2,4*4+1,25*4+2,1*2</t>
  </si>
  <si>
    <t>2NP:1,1*2+0,6*2+1,2+0,2+0,95</t>
  </si>
  <si>
    <t>59782165</t>
  </si>
  <si>
    <t>Obklad keramický kalibrovaný dle výběru investora</t>
  </si>
  <si>
    <t>1NP:206,2034*1,08</t>
  </si>
  <si>
    <t>2NP:69,8849*1,08</t>
  </si>
  <si>
    <t>998781102R00</t>
  </si>
  <si>
    <t xml:space="preserve">Přesun hmot pro obklady keramické, výšky do 12 m </t>
  </si>
  <si>
    <t>783</t>
  </si>
  <si>
    <t>Nátěry</t>
  </si>
  <si>
    <t>783125230R00</t>
  </si>
  <si>
    <t>Nátěr syntetický OK "C" nebo "CC" 1x + 2x email C2 120um - střední životnost ( 5-15 let )</t>
  </si>
  <si>
    <t>IPE 180:(24+6,63+3,574)*0,72</t>
  </si>
  <si>
    <t>jackl 80/80/4:2,72*0,32</t>
  </si>
  <si>
    <t>U 260:514,4*1,04</t>
  </si>
  <si>
    <t>jackl 60/60/3:435,7*0,24+108,4*0,24</t>
  </si>
  <si>
    <t>jackl 60/60/5:284,3*0,24+6,4*0,24</t>
  </si>
  <si>
    <t>jackl 80/60/4:744*0,28+12*0,28</t>
  </si>
  <si>
    <t>jackl 60/60/3:34,8*0,24+8,8*0,24</t>
  </si>
  <si>
    <t>jackl 60/60/5:17*0,24+3,7*0,24</t>
  </si>
  <si>
    <t>jackl 80/60/4:90*0,28</t>
  </si>
  <si>
    <t>jackl 50/50/3:1,36*0,2*78</t>
  </si>
  <si>
    <t>plech tl.10mm:0,05*0,37*2*78</t>
  </si>
  <si>
    <t>jackl 120/120/4:36,45*0,48</t>
  </si>
  <si>
    <t>HEA 160:22,4*0,96</t>
  </si>
  <si>
    <t>IPE 160:6,75*0,64</t>
  </si>
  <si>
    <t>kulatina prům.16mm:23,87*0,07</t>
  </si>
  <si>
    <t>kulatina prům.20mm:54,95*0,08</t>
  </si>
  <si>
    <t>jackl 120/80/4:52,77*0,4</t>
  </si>
  <si>
    <t>HEA 160:15,6*0,96</t>
  </si>
  <si>
    <t>HEA 180:15,23*1,08</t>
  </si>
  <si>
    <t>IPE 240:24,31*0,96</t>
  </si>
  <si>
    <t>trubka 82,5/5:25,92*0,26</t>
  </si>
  <si>
    <t>IPE 140:5,48*0,56</t>
  </si>
  <si>
    <t>IPE 360:7,205*1,44</t>
  </si>
  <si>
    <t>plech tl.10mm:0,59*2</t>
  </si>
  <si>
    <t>plech tl.12mm:0,21*2</t>
  </si>
  <si>
    <t>plech tl.15mm:0,15*2</t>
  </si>
  <si>
    <t>spoj.materiál, kotvy:0,5</t>
  </si>
  <si>
    <t>IPE 240:11,2*0,96</t>
  </si>
  <si>
    <t>jackl 120/80/4:11,2*0,4+9,05*0,4</t>
  </si>
  <si>
    <t>jackl 150/100/5:(5,6+5,15+2,95+4,35+3,75)*0,5</t>
  </si>
  <si>
    <t>jackl 180/180/5:5,8*0,72</t>
  </si>
  <si>
    <t>jackl 180/100/5:61,6*0,56</t>
  </si>
  <si>
    <t>jackl 150/100/5:(11,2+9,5+7,5)*0,5</t>
  </si>
  <si>
    <t>jackl 120/80/4:2,3*0,4</t>
  </si>
  <si>
    <t>L 100/100/6:2,3*0,42</t>
  </si>
  <si>
    <t>U 220:(17,3+18,05)*0,88</t>
  </si>
  <si>
    <t>jackl 120/80/4:(4,75+1,9+2,25)*0,4</t>
  </si>
  <si>
    <t>jackl 150/150/5:6,2*0,6</t>
  </si>
  <si>
    <t>jackl 150/100/5:(7,25+8,35+3,45+4,4+4,05)*0,5</t>
  </si>
  <si>
    <t>jackl 120/80/4:4,6*0,4</t>
  </si>
  <si>
    <t>jackl 150/150/5:(6,3+6,2)*0,6</t>
  </si>
  <si>
    <t>jackl 150/150/8:6,15*0,6</t>
  </si>
  <si>
    <t>jackl 150/100/5:(6,3+9,5+8,7+9,55+8,65+4,4+4,05)*0,5</t>
  </si>
  <si>
    <t>jackl 180/180/5:(5,55+5,7+7,6)*0,72</t>
  </si>
  <si>
    <t>jackl 150/100/5:(3+6,2+6,3+9,5+13,05+4,05)*0,5</t>
  </si>
  <si>
    <t>jackl 120/80/4:4,55*0,4</t>
  </si>
  <si>
    <t>783125730R00</t>
  </si>
  <si>
    <t>Nátěr syntetický OK "C" nebo "CC" základní C2 120um - střední životnost ( 5-15 let )</t>
  </si>
  <si>
    <t>1400,3644</t>
  </si>
  <si>
    <t>783225600R00</t>
  </si>
  <si>
    <t xml:space="preserve">Nátěr syntetický kovových konstrukcí 2x email </t>
  </si>
  <si>
    <t>101 - IPE 140:2,9*0,56*4</t>
  </si>
  <si>
    <t>102 - IPE 100:1,2*0,4*9</t>
  </si>
  <si>
    <t>103 - IPE 100:0,8*0,4*3</t>
  </si>
  <si>
    <t>201 - IPE 180:11,2*0,72</t>
  </si>
  <si>
    <t>plech tl.3mm:0,3*0,21*40+0,3*0,15*30</t>
  </si>
  <si>
    <t>TR 219/6,3:8,1*2*3,14*0,11</t>
  </si>
  <si>
    <t>783226100R00</t>
  </si>
  <si>
    <t xml:space="preserve">Nátěr syntetický kovových konstrukcí základní </t>
  </si>
  <si>
    <t>29,3055</t>
  </si>
  <si>
    <t>784</t>
  </si>
  <si>
    <t>Malby</t>
  </si>
  <si>
    <t>784191101R00</t>
  </si>
  <si>
    <t xml:space="preserve">Penetrace podkladu univerzální Primalex 1x </t>
  </si>
  <si>
    <t>sdk:(10,8025+737,0595+87,29+65,8025+26,105+16,385)*2+25,06+241,29</t>
  </si>
  <si>
    <t>odečet ker.obkladů na sdk:-276,0883+38,065</t>
  </si>
  <si>
    <t>štukové omítky:1,952+845,5587</t>
  </si>
  <si>
    <t>beton.stropy v 1NP adim.části tam, kde není sdk podhled:1,87+2,16*2+4,46+11,36+9,03+3,81+6,89+12,57+24,63+3,44+8,8+10,21</t>
  </si>
  <si>
    <t>16,26+2,83+3,77+15,25+29,82</t>
  </si>
  <si>
    <t>784195212R00</t>
  </si>
  <si>
    <t xml:space="preserve">Malba tekutá Primalex Plus, bílá, 2 x </t>
  </si>
  <si>
    <t>2932,464</t>
  </si>
  <si>
    <t>791</t>
  </si>
  <si>
    <t>Montáž zařízení kuchyní</t>
  </si>
  <si>
    <t>79101Rpol</t>
  </si>
  <si>
    <t>Pojízdný nápojový stůl 85/60/93cm dodávka</t>
  </si>
  <si>
    <t>79102Rpol</t>
  </si>
  <si>
    <t>Nerezový trubkový pojezd 240/30cm, vč.konzol dodávka</t>
  </si>
  <si>
    <t>79103Rpol</t>
  </si>
  <si>
    <t>Nerezový parapet  podlepený 240/35/4cm, vč.konzol dodávka</t>
  </si>
  <si>
    <t>79104Rpol</t>
  </si>
  <si>
    <t>Pojízdná vana s ohřevem, 2xGN 1/1 dodávka</t>
  </si>
  <si>
    <t>79105Rpol</t>
  </si>
  <si>
    <t>Pojízdný zásobník na podnosy a příbory 75/59,5/125 dodávka</t>
  </si>
  <si>
    <t>79106Rpol</t>
  </si>
  <si>
    <t>Odklízecí vozík se vsuny na podnosy 39,3/55/160 dodávka</t>
  </si>
  <si>
    <t>79107Rpol</t>
  </si>
  <si>
    <t>Zásobník na talíře pojízdný s ohřevem 96/56/93cm dodávka</t>
  </si>
  <si>
    <t>79108Rpol</t>
  </si>
  <si>
    <t>Výdejní vana s ohřevem pojízdná, 3xGN 1/1 spodní vyhřívaný, dodávka</t>
  </si>
  <si>
    <t>79109Rpol</t>
  </si>
  <si>
    <t>Chladnice příruční prosklená nerez 60/60/185cm dodávka</t>
  </si>
  <si>
    <t>79110Rpol</t>
  </si>
  <si>
    <t>Nerezové umyvadlo s kolenním ovl. 47/36/33cm dodávka</t>
  </si>
  <si>
    <t>79111Rpol</t>
  </si>
  <si>
    <t>Nerezový mycí stůl s dřezem 80/70/90cm prolis.deska, zadní lem, dodávka</t>
  </si>
  <si>
    <t>79112Rpol</t>
  </si>
  <si>
    <t>Mycí stůl s dřezem, tlak.sprchou 140/70/90cm prolis.deska, zadní lem, dodávka</t>
  </si>
  <si>
    <t>79113Rpol</t>
  </si>
  <si>
    <t>Myčka podstolová, koš 50x50cm, 60/60/82cm 2 mycí programy, dodávka</t>
  </si>
  <si>
    <t>79114Rpol</t>
  </si>
  <si>
    <t>Regál nerezový, 5 polic 90/50/180cm dodávka</t>
  </si>
  <si>
    <t>79115Rpol</t>
  </si>
  <si>
    <t xml:space="preserve">Montáž vybavení gastro </t>
  </si>
  <si>
    <t>79116Rpol</t>
  </si>
  <si>
    <t xml:space="preserve">Doprava vybavení gastro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</si>
  <si>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</si>
  <si>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</si>
  <si>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</si>
  <si>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</si>
  <si>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</si>
  <si>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</si>
  <si>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</si>
  <si>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</si>
  <si>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Rozpočet neobsahuje profese ( ZTI, ÚT, EI, VZT, chlazení ....atd. ).
Rozpočet neobsahuje HTÚ, piloty a násypy hrubé pilotovací pláně.</t>
  </si>
  <si>
    <t>SOUPIS PRACÍ</t>
  </si>
  <si>
    <t>Soupis prací</t>
  </si>
  <si>
    <t>smršťovací spáry drátkobeton.podlahy techn.zázemí:5+7,35+10,2+4,25</t>
  </si>
  <si>
    <t>odečet hlavních dilatací podlahy haly:-(19,6*5+5,6*37+2,6+39,6*10)</t>
  </si>
  <si>
    <t>931991211R00</t>
  </si>
  <si>
    <t xml:space="preserve">Výplň dilatačních spár z lehčených plastů tl.20 mm </t>
  </si>
  <si>
    <t>hlavní dilatace podlahy haly:(19,6*5+5,6*37+2,6+39,6*10)*0,2</t>
  </si>
  <si>
    <t>931994141U00</t>
  </si>
  <si>
    <t xml:space="preserve">Těsnění dilatační spáry polyuretan.tmelem </t>
  </si>
  <si>
    <t>smršťovací spáry drátkobeton.podlahy haly:1826,1</t>
  </si>
  <si>
    <t>smršťovací spáry drátkobeton.podlahy techn.zázemí:26,8</t>
  </si>
  <si>
    <t>odečet hlavních dilatačních spar:-703,8</t>
  </si>
  <si>
    <t>94</t>
  </si>
  <si>
    <t>Lešení a stavební výtahy</t>
  </si>
  <si>
    <t>941941031R00</t>
  </si>
  <si>
    <t xml:space="preserve">Montáž lešení leh.řad.s podlahami,š.do 1 m, H 10 m </t>
  </si>
  <si>
    <t>uvnitř haly - vnější strana administrativní části:21,5*8,5+7,5*1/2*2+18,5*8,7</t>
  </si>
  <si>
    <t>vně haly - pro montáž prosklené fasády a opláštění nad ní:74,7*10+20,5*10</t>
  </si>
  <si>
    <t>trafostanice:22*5,5+7,2*6*2+15,2*6</t>
  </si>
  <si>
    <t>941941191R00</t>
  </si>
  <si>
    <t xml:space="preserve">Příplatek za každý měsíc použití lešení k pol.1031 </t>
  </si>
  <si>
    <t>1601,8*2</t>
  </si>
  <si>
    <t>941941831R00</t>
  </si>
  <si>
    <t xml:space="preserve">Demontáž lešení leh.řad.s podlahami,š.1 m, H 10 m </t>
  </si>
  <si>
    <t>1601,8</t>
  </si>
  <si>
    <t>941955001R00</t>
  </si>
  <si>
    <t xml:space="preserve">Lešení lehké pomocné, výška podlahy do 1,2 m </t>
  </si>
  <si>
    <t>1NP - admin.část:354,81</t>
  </si>
  <si>
    <t>trafostanice+kompresorovna:76,09+33,2+18+36*2+45</t>
  </si>
  <si>
    <t>2NP - admin.část:359,36</t>
  </si>
  <si>
    <t>944944011R00</t>
  </si>
  <si>
    <t xml:space="preserve">Montáž ochranné sítě z umělých vláken </t>
  </si>
  <si>
    <t>ochranné sítě lešení:</t>
  </si>
  <si>
    <t>uvnitř haly - vnější strana administrativní části:21,5*8,5+7,5*1/2*2+18,5*8,7+8,5*1*3</t>
  </si>
  <si>
    <t>vně haly - pro montáž prosklené fasády a opláštění nad ní:74,7*10+20,5*10+10*1*3</t>
  </si>
  <si>
    <t>trafostanice:22*5,5+7,2*6*2+15,2*6+5,5*1*2+6*1*3</t>
  </si>
  <si>
    <t>944944031R00</t>
  </si>
  <si>
    <t xml:space="preserve">Příplatek za každý měsíc použití sítí k pol. 4011 </t>
  </si>
  <si>
    <t>1686,3*2</t>
  </si>
  <si>
    <t>944944081R00</t>
  </si>
  <si>
    <t xml:space="preserve">Demontáž ochranné sítě z umělých vláken </t>
  </si>
  <si>
    <t>1686,3</t>
  </si>
  <si>
    <t>946941102RT4</t>
  </si>
  <si>
    <t>Montáž pojízdných Alu věží, 2,5 x 1,45 m pracovní výška 10,3 m</t>
  </si>
  <si>
    <t>sada</t>
  </si>
  <si>
    <t>pro postupnou montáž opláštění:2</t>
  </si>
  <si>
    <t>946941192RT4</t>
  </si>
  <si>
    <t>Nájemné pojízdných Alu věží, 2,5 x 1,45 m pracovní výška 10,3 m</t>
  </si>
  <si>
    <t>den</t>
  </si>
  <si>
    <t>2*30</t>
  </si>
  <si>
    <t>946941802RT4</t>
  </si>
  <si>
    <t>Demontáž pojízdných Alu věží, 2,5 x 1,45 m pracovní výška 10,3 m</t>
  </si>
  <si>
    <t>95</t>
  </si>
  <si>
    <t>Dokončovací konstrukce na pozemních stavbách</t>
  </si>
  <si>
    <t>952901111R00</t>
  </si>
  <si>
    <t xml:space="preserve">Vyčištění budov o výšce podlaží do 4 m </t>
  </si>
  <si>
    <t>závěrečný úklid:</t>
  </si>
  <si>
    <t>1NP:4,56+69,27+19,77+35,52+56,37+1,87+2,16*2+4,46+11,36+9,03+3,81+6,89</t>
  </si>
  <si>
    <t>12,57+24,63+3,44+8,8+10,21+16,26+2,83+3,77+15,25+29,82</t>
  </si>
  <si>
    <t>2NP:9,11+50,35+34,42+37,92+17,56+26,63+38,92+10,03+2,31+2,06+3+2,56+2,28</t>
  </si>
  <si>
    <t>1,6+11,25+8,29+59,76+23,08+18,23</t>
  </si>
  <si>
    <t>952901411R00</t>
  </si>
  <si>
    <t xml:space="preserve">Vyčištění ostatních objektů </t>
  </si>
  <si>
    <t>hala:6517,03</t>
  </si>
  <si>
    <t>9519Rpol</t>
  </si>
  <si>
    <t xml:space="preserve">Montáž hasících přístrojů </t>
  </si>
  <si>
    <t>hala:11</t>
  </si>
  <si>
    <t>admin.vestavba:2*3</t>
  </si>
  <si>
    <t>ostatní PÚ:3*2</t>
  </si>
  <si>
    <t>44984124</t>
  </si>
  <si>
    <t>Přístroj hasicí práškový 6kg, 21A 183B</t>
  </si>
  <si>
    <t>23</t>
  </si>
  <si>
    <t>99</t>
  </si>
  <si>
    <t>Staveništní přesun hmot</t>
  </si>
  <si>
    <t>998014021R00</t>
  </si>
  <si>
    <t xml:space="preserve">Přesun hmot, budovy mont. vícepodl. s pláštěm, 18m </t>
  </si>
  <si>
    <t>711</t>
  </si>
  <si>
    <t>Izolace proti vodě</t>
  </si>
  <si>
    <t>711111001RZ1</t>
  </si>
  <si>
    <t>Izolace proti vlhkosti vodor. nátěr ALP za studena 1x nátěr - včetně dodávky penetračního laku ALP</t>
  </si>
  <si>
    <t>skladba D2.2:2,31+2,06+3+2,56+2,28+1,6</t>
  </si>
  <si>
    <t>711141559R00</t>
  </si>
  <si>
    <t xml:space="preserve">Izolace proti vlhk. vodorovná pásy přitavením </t>
  </si>
  <si>
    <t>711212000RT1</t>
  </si>
  <si>
    <t>Penetrace podkladu pod hydroizolační nátěr ASO-Unigrund (fa Schömburg)</t>
  </si>
  <si>
    <t>126,6467</t>
  </si>
  <si>
    <t>711212001RT1</t>
  </si>
  <si>
    <t>Nátěr hydroizolační těsnicí hmotou Saniflex (fa Schömburg), proti vlhkosti</t>
  </si>
  <si>
    <t>skladba D1.3:76,35+(1,85*2+1,2*2+2,15*4+1,7*2+1,8*4+1,35*6-0,7*5-0,8)*0,15</t>
  </si>
  <si>
    <t>(1,05*2+0,95*2+1,955*4-0,7*3+3,5*2+4,05*2-0,8+1,925*2+1,875*2)*0,15</t>
  </si>
  <si>
    <t>(3,8*2+1,925*2-0,7*2-0,8+3,425*2+1,8*2+1,5+2,975+3,2*2-0,8*4)*0,15</t>
  </si>
  <si>
    <t>(2,975+0,9*2+1,95+0,95*2)*2,1+(4,3*2+3,5*2-0,7*2-0,9)*0,15</t>
  </si>
  <si>
    <t>skladba D2.2:13,81+(1,875*4+1,75*2+1,1*4+2,275*2+1,55*2+1,4*2+1,1*2)*0,1</t>
  </si>
  <si>
    <t>(1,65*6-0,7*9)*0,1</t>
  </si>
  <si>
    <t>711212601RT1</t>
  </si>
  <si>
    <t>Těsnicí pás do spoje podlaha - stěna Aso Dichtband-2000-S š. 120 mm (fa Schomburg)</t>
  </si>
  <si>
    <t>skladba D1.3:1,85*2+1,2*2+2,15*4+1,7*2+1,8*4+1,35*6-0,7*5-0,8+0,15*31</t>
  </si>
  <si>
    <t>1,05*2+0,95*2+1,955*4-0,7*3+3,5*2+4,05*2-0,8+1,925*2+1,875*2</t>
  </si>
  <si>
    <t>3,8*2+1,925*2-0,7*2-0,8+3,425*2+1,8*2+1,5+2,975+3,2*2-0,8*4</t>
  </si>
  <si>
    <t>2,975+0,9*2+1,95+0,95*2+4,3*2+3,5*2-0,7*2-0,9+2,1*4+0,15*22</t>
  </si>
  <si>
    <t>skladba D2.2:1,875*4+1,75*2+1,1*4+2,275*2+1,55*2+1,4*2+1,1*2+1,65*6-0,7*9</t>
  </si>
  <si>
    <t>0,1*25</t>
  </si>
  <si>
    <t>711471051R00</t>
  </si>
  <si>
    <t xml:space="preserve">Izolace, tlak. voda, vodorovná fólií PVC, volně </t>
  </si>
  <si>
    <t>hydroizolace admin.části:20,45*18,4+3,7</t>
  </si>
  <si>
    <t>hydroizolace trafostanice:19,94*7,41+2</t>
  </si>
  <si>
    <t>711471053R00</t>
  </si>
  <si>
    <t xml:space="preserve">Izolace, tlak. voda, vodorovná folií PE, volně </t>
  </si>
  <si>
    <t>hydroizolace podlah haly:99,6*80,62-40,01*27-18,4*20,45</t>
  </si>
  <si>
    <t>hydroizolace kompresorovny:10,24*7,41+8,95*5,08</t>
  </si>
  <si>
    <t>711472051R00</t>
  </si>
  <si>
    <t xml:space="preserve">Izolace, tlaková voda, svislá fólií PVC, volně </t>
  </si>
  <si>
    <t>hydroizolace trafostanice:19,94*1,5*2+7,41*1,5*2-2,5*0,1*2-1*0,1*4</t>
  </si>
  <si>
    <t>711472053R00</t>
  </si>
  <si>
    <t xml:space="preserve">Izolace, tlaková voda, svislá folií PE, volně </t>
  </si>
  <si>
    <t>hydroizolace podlah haly:99,85*0,2*2+80,62*0,2*2-18,4*0,2*2-20,45*0,2*2</t>
  </si>
  <si>
    <t>711491171R00</t>
  </si>
  <si>
    <t xml:space="preserve">Izolace tlaková, podkladní textilie, vodorovná </t>
  </si>
  <si>
    <t>711491172R00</t>
  </si>
  <si>
    <t xml:space="preserve">Izolace tlaková, ochranná textilie, vodorovná </t>
  </si>
  <si>
    <t>711491271R00</t>
  </si>
  <si>
    <t xml:space="preserve">Izolace tlaková, podkladní textilie svislá </t>
  </si>
  <si>
    <t>711491272R00</t>
  </si>
  <si>
    <t xml:space="preserve">Izolace tlaková, ochranná textilie svislá </t>
  </si>
  <si>
    <t>28322028</t>
  </si>
  <si>
    <t>Fólie Fatrafol 803 tl. 1,5, š. 1300 mm zemní</t>
  </si>
  <si>
    <t>529,7354*1,05+81,15*1,05</t>
  </si>
  <si>
    <t>28325024</t>
  </si>
  <si>
    <t>Penefol 750 fólie hydroizolační tl. 2,0 mm</t>
  </si>
  <si>
    <t>hydroizolace vč.prořezu:6694,5464*1,05+56,648*1,05</t>
  </si>
  <si>
    <t>62832132</t>
  </si>
  <si>
    <t>Pás asfaltovaný těžký Bitagit 35 mineral V 60 S 35</t>
  </si>
  <si>
    <t>skladba D2.2:13,81*1,15</t>
  </si>
  <si>
    <t>69366198</t>
  </si>
  <si>
    <t>Geotextilie FILTEK 300 g/m2 š. 200cm 100% PP</t>
  </si>
  <si>
    <t>u PVC fólie:(529,7354*1,05+81,15*1,05)*2</t>
  </si>
  <si>
    <t>u PE fólie:(6694,5464*1,05+56,648*1,05)*2</t>
  </si>
  <si>
    <t>998711102R00</t>
  </si>
  <si>
    <t xml:space="preserve">Přesun hmot pro izolace proti vodě, výšky do 12 m </t>
  </si>
  <si>
    <t>712</t>
  </si>
  <si>
    <t>Živičné krytiny</t>
  </si>
  <si>
    <t>712373111RS1</t>
  </si>
  <si>
    <t>Krytina střech do 10° fólie, 6 kotev/m2, na beton tl.izolace do 160mm,fólie ve specifikaci,vč.kotev!</t>
  </si>
  <si>
    <t>skladba A1 ( vč.vytažení na světlíky a atiky ):40,4*72,6+40,8*99,6-3*87*2-3*60-3*42</t>
  </si>
  <si>
    <t>60*0,3*2+42*0,3*2+87*0,3*4+3*0,4*8</t>
  </si>
  <si>
    <t>72,6*0,3+2,51*0,45*2+78,3*0,1*2+27*0,1+6,7*0,35*2+3,8*0,35*2</t>
  </si>
  <si>
    <t>skladba A2:30,08*6,15+14,825*1,2+9,1*5,1</t>
  </si>
  <si>
    <t>712391171R00</t>
  </si>
  <si>
    <t xml:space="preserve">Povlaková krytina střech do 10°, podklad. textilie </t>
  </si>
  <si>
    <t>71201Rpol</t>
  </si>
  <si>
    <t>Provedení detailu střešní krytiny u střešní vpusti systémové řešení !</t>
  </si>
  <si>
    <t>18</t>
  </si>
  <si>
    <t>71202Rpol</t>
  </si>
  <si>
    <t>Provedení detailu střeš.krytiny u prostupu VZT,ZTI do DN 250mm, systémové řešení !</t>
  </si>
  <si>
    <t>3+3+1</t>
  </si>
  <si>
    <t>71203Rpol</t>
  </si>
  <si>
    <t>Provedení detailu střešní krytiny u prostupu VZT do DN 500mm, systémové řešení !</t>
  </si>
  <si>
    <t>71204Rpol</t>
  </si>
  <si>
    <t>Provedení detailu střeš.krytiny u prostupu odkouř. do DN 200mm, systémové řešení !</t>
  </si>
  <si>
    <t>16</t>
  </si>
  <si>
    <t>71205Rpol</t>
  </si>
  <si>
    <t>Provedení detailu střeš.krytiny u prostupu odkouř. pro kotel, systémové řešení !</t>
  </si>
  <si>
    <t>71206Rpol</t>
  </si>
  <si>
    <t>Provedení detailu střeš.krytiny u prost.chladovodu systémové řešení !</t>
  </si>
  <si>
    <t>71207Rpol</t>
  </si>
  <si>
    <t>Provedení detailu střeš.krytiny u prost.světlovodu prům.do 250mm, systémové řešení !</t>
  </si>
  <si>
    <t>6</t>
  </si>
  <si>
    <t>71208Rpol</t>
  </si>
  <si>
    <t>Provedení detailu střeš.krytiny u prost.světlovodu prům.do 550mm, systémové řešení !</t>
  </si>
  <si>
    <t>71209Rpol</t>
  </si>
  <si>
    <t>Provedení detailu střeš.krytiny u bezpeč.přepadu 600/150mm, systémové řešení !</t>
  </si>
  <si>
    <t>71210Rpol</t>
  </si>
  <si>
    <t>Provedení detailu střeš.krytiny u bezpeč.přepadu 400/50mm, systémové řešení !</t>
  </si>
  <si>
    <t>71211Rpol</t>
  </si>
  <si>
    <t>Provedení detailu střeš.krytiny u bezpeč.přepadu 550/150mm, systémové řešení !</t>
  </si>
  <si>
    <t>28322103.A</t>
  </si>
  <si>
    <t>Fólie Fatrafol 810 tl.1,5, š. 1300 mm střešní šedá</t>
  </si>
  <si>
    <t>střešní krytina vč.prořezu:6642,861*1,05</t>
  </si>
  <si>
    <t>podkl.textílie střešní krytiny vč.prořezu:6642,861*1,05</t>
  </si>
  <si>
    <t>998712102R00</t>
  </si>
  <si>
    <t xml:space="preserve">Přesun hmot pro povlakové krytiny, výšky do 12 m </t>
  </si>
  <si>
    <t>713</t>
  </si>
  <si>
    <t>Izolace tepelné</t>
  </si>
  <si>
    <t>713111121R00</t>
  </si>
  <si>
    <t xml:space="preserve">Izolace tepelné stropů rovných spodem, drátem </t>
  </si>
  <si>
    <t>tep.izolace nad sdk podhledy:</t>
  </si>
  <si>
    <t>2,31+2,06+3+2,56+2,28+1,6+11,25</t>
  </si>
  <si>
    <t>713111221RK5</t>
  </si>
  <si>
    <t>Montáž parozábrany, zavěšené podhl., přelep. spojů Jutafol N 140 standard</t>
  </si>
  <si>
    <t>parozábrana nad sdk podhledy:</t>
  </si>
  <si>
    <t>713121111R00</t>
  </si>
  <si>
    <t xml:space="preserve">Izolace tepelná podlah na sucho, jednovrstvá </t>
  </si>
  <si>
    <t>tepelná izolace podlah:</t>
  </si>
  <si>
    <t>skladba D1.2:4,56+69,27+56,37</t>
  </si>
  <si>
    <t>skladba D1.3:2,16*2+4,46+3,81+6,89+12,57+3,44+8,8+10,21+2,83+3,77+15,25</t>
  </si>
  <si>
    <t>skladba D1.4:1,87+11,36+9,03+24,63+16,26+29,82</t>
  </si>
  <si>
    <t>skladba D1.5:19,77+35,52</t>
  </si>
  <si>
    <t>713121118RU1</t>
  </si>
  <si>
    <t>Tepelná izolace - pásek podél stěn včetně dodávky ISOVER N/PP 15x100x1000 mm</t>
  </si>
  <si>
    <t>obvodová dilace beton.podlahy haly - 2 vrstvy nad sebou:(99,45*2+80,25*2+0,4*2*35+0,5*2*35+0,5*2*42+0,4*2*4-4*5-5,5-0,9)*2</t>
  </si>
  <si>
    <t>obvodová dilace beton.podlahy techn.zázemí - 2 vrstvy nad sebou:(8,9*2+10,2*2+5*2+7,25*2+5,6*6+5,715*2+5,85*2+2,9*2+4,25*2)*2</t>
  </si>
  <si>
    <t>(6,95*2+1,3*2+14,95*2-2,5*2-3*2-1*3)*2</t>
  </si>
  <si>
    <t>1NP:83,53+244,83+41,3</t>
  </si>
  <si>
    <t>2NP:64,3+142,5+45+31,65</t>
  </si>
  <si>
    <t>713121121R00</t>
  </si>
  <si>
    <t xml:space="preserve">Izolace tepelná podlah na sucho, dvouvrstvá </t>
  </si>
  <si>
    <t>tep.a kročej.izolace podlah 2NP:</t>
  </si>
  <si>
    <t>skladba D2.1:50,35+11,25</t>
  </si>
  <si>
    <t>skladba D2.3:10,03+8,29+23,08+18,23</t>
  </si>
  <si>
    <t>skladba D2.4:34,42+37,92+17,56+26,63+38,92+59,76</t>
  </si>
  <si>
    <t>713131131R00</t>
  </si>
  <si>
    <t xml:space="preserve">Izolace tepelná stěn lepením </t>
  </si>
  <si>
    <t>zateplení soklu trafostanice:19,94*1,5*2+7,31*1,5*2-2,5*0,1*2-1*0,1*4</t>
  </si>
  <si>
    <t>zateplení soklu haly:(99,6+80,62*2+27)*0,8+72,64*1,15</t>
  </si>
  <si>
    <t>vytažení na světlíky - 1 vrstva :60*0,4*2+42*0,4*2+87*0,4*4+3*0,5*8</t>
  </si>
  <si>
    <t>vytažení na světlíky - 2 vrstva :60*0,4*2+42*0,4*2+87*0,4*4+3*0,5*8</t>
  </si>
  <si>
    <t>zateplení boků venk.schodiště:1,615*0,7*2+0,96*0,205*2+0,66*0,3/2*2+0,15*0,3/2*4</t>
  </si>
  <si>
    <t>713141125R00</t>
  </si>
  <si>
    <t xml:space="preserve">Izolace tepelná střech, desky, na lepidlo </t>
  </si>
  <si>
    <t>skladba A1 - 2 vrstvy:(40,4*72,6+40,8*99,6-3*87*2-3*60-3*42)*2</t>
  </si>
  <si>
    <t>skladba A2 - 2 vrstvy:(30,08*6,15+14,825*1,2+9,1*5,1)*2</t>
  </si>
  <si>
    <t>spádové klíny - pozn.4:3,35*1,11/2*2</t>
  </si>
  <si>
    <t>713141221RK5</t>
  </si>
  <si>
    <t>Montáž parozábrany, ploché střechy, přelep. spojů Jutafol N 140 standard</t>
  </si>
  <si>
    <t>713191100RT9</t>
  </si>
  <si>
    <t>Položení separační fólie včetně dodávky fólie PE</t>
  </si>
  <si>
    <t>separace tepelné izolace podlah 1NP:</t>
  </si>
  <si>
    <t>skladba D1.2:130,2</t>
  </si>
  <si>
    <t>skladba D1.3:76,35</t>
  </si>
  <si>
    <t>separace tep.a kročej.izolace podlah 2NP:</t>
  </si>
  <si>
    <t>713541201R00</t>
  </si>
  <si>
    <t xml:space="preserve">Tmelení spár 2 x 15 mm protipožárním tmelem Promat </t>
  </si>
  <si>
    <t>napojení zdiva vestavby na střešní plášť a opláštění:8,35*2+20,45+18,4*0,8*8</t>
  </si>
  <si>
    <t>28375421</t>
  </si>
  <si>
    <t>Polystyren extrudovaný FLOORMATE 200</t>
  </si>
  <si>
    <t>tepelná izolace podlah vč.prořezu:</t>
  </si>
  <si>
    <t>skladba D1.2:130,2*0,12*1,03</t>
  </si>
  <si>
    <t>skladba D1.3:76,35*0,08*1,03</t>
  </si>
  <si>
    <t>skladba D1.4:92,97*0,08*1,03</t>
  </si>
  <si>
    <t>skladba D1.5:55,29*0,08*1,03</t>
  </si>
  <si>
    <t>28375430.A</t>
  </si>
  <si>
    <t>Polystyren extrudovaný STYROFOAM IB tl. 30-100 mm</t>
  </si>
  <si>
    <t>zateplení soklu trafostanice vč.prořezu:80,85*0,05*1,03</t>
  </si>
  <si>
    <t>zateplení soklu haly:313,808*0,06*1,03</t>
  </si>
  <si>
    <t>vytažení na světlíky - 1 vrstva :(60*0,4*2+42*0,4*2+87*0,4*4+3*0,5*8)*0,08*1,03</t>
  </si>
  <si>
    <t>zateplení boků venk.schodiště:2,9426*0,05*1,03</t>
  </si>
  <si>
    <t>28375602</t>
  </si>
  <si>
    <t>Deska POLYFON EPS T 3500 N/m2 tl. 25 mm</t>
  </si>
  <si>
    <t>skladba D2.1:61,6*1,03</t>
  </si>
  <si>
    <t>skladba D2.2:13,81*1,03</t>
  </si>
  <si>
    <t>skladba D2.3:59,63*1,03</t>
  </si>
  <si>
    <t>skladba D2.4:215,21*1,03</t>
  </si>
  <si>
    <t>28375704</t>
  </si>
  <si>
    <t>Deska izolační stabilizov. EPS 100S  1000 x 500 mm</t>
  </si>
  <si>
    <t>skladba A1 - 1vrstva:(40,4*72,6+40,8*99,6-3*87*2-3*60-3*42)*0,08*1,03</t>
  </si>
  <si>
    <t>skladba A2 - 1 vrstva:(30,08*6,15+14,825*1,2+9,1*5,1)*0,08*1,03</t>
  </si>
  <si>
    <t>63151367</t>
  </si>
  <si>
    <t>Deska střešní spádová ISOVER SD tl. 40/60 mm</t>
  </si>
  <si>
    <t>spádové klíny - pozn.4:4</t>
  </si>
  <si>
    <t>63151404</t>
  </si>
  <si>
    <t>Deska z minerální plsti ISOVER UNI tl. 80 mm</t>
  </si>
  <si>
    <t>vytažení na světlíky - 2 vrstva :232,8*1,03</t>
  </si>
  <si>
    <t>63151421</t>
  </si>
  <si>
    <t>Deska z minerální plsti ISOVER AKU tl. 60 mm</t>
  </si>
  <si>
    <t>2NP:359,36*1,03</t>
  </si>
  <si>
    <t>63151442</t>
  </si>
  <si>
    <t>Deska z minerální plsti ISOVER T-N tl. 30 mm</t>
  </si>
  <si>
    <t>63151466</t>
  </si>
  <si>
    <t>Deska z minerální plsti ISOVER T 2000x1200x 60 mm</t>
  </si>
  <si>
    <t>skladba A1 - 1 vrstva:(40,4*72,6+40,8*99,6-3*87*2-3*60-3*42)*1,03</t>
  </si>
  <si>
    <t>skladba A2 - 1 vrstva:(30,08*6,15+14,825*1,2+9,1*5,1)*1,03</t>
  </si>
  <si>
    <t>998713102R00</t>
  </si>
  <si>
    <t xml:space="preserve">Přesun hmot pro izolace tepelné, výšky do 12 m </t>
  </si>
  <si>
    <t>764</t>
  </si>
  <si>
    <t>Konstrukce klempířské</t>
  </si>
  <si>
    <t>76401Rpol</t>
  </si>
  <si>
    <t>K1 Okapnice střechy z poplast.plechu rš.250mm provedení dle ČSN 73 3610, dod.a mont.</t>
  </si>
  <si>
    <t>viz detainí popis prvku v klempířských prvků PD !!!:145,5</t>
  </si>
  <si>
    <t>76402Rpol</t>
  </si>
  <si>
    <t>K2 Oplechování atiky z poplast.plechu rš.375mm provedení dle ČSN 73 3610, dod.a mont.</t>
  </si>
  <si>
    <t>viz detainí popis prvku v klempířských prvků PD !!!:100</t>
  </si>
  <si>
    <t>76403Rpol</t>
  </si>
  <si>
    <t>K3 Oplechování atiky z poplast.plechu rš.395mm provedení dle ČSN 73 3610, dod.a mont.</t>
  </si>
  <si>
    <t>viz detainí popis prvku v klempířských prvků PD !!!:159,6</t>
  </si>
  <si>
    <t>76404Rpol</t>
  </si>
  <si>
    <t>K4 Závětrná lišta z poplast.plechu rš.245mm provedení dle ČSN 73 3610, dod.a mont.</t>
  </si>
  <si>
    <t>viz detainí popis prvku v klempířských prvků PD !!!:44,3</t>
  </si>
  <si>
    <t>76405Rpol</t>
  </si>
  <si>
    <t>K5 Oplech.bezpeč.přepadů z poplast.plechu rš.265mm provedení dle ČSN 73 3610, dod.a mont.</t>
  </si>
  <si>
    <t>viz detainí popis prvku v klempířských prvků PD !!!:2,75</t>
  </si>
  <si>
    <t>76406Rpol</t>
  </si>
  <si>
    <t>K6 Koutová lišta z poplast.plechu rš.100mm provedení dle ČSN 73 3610, dod.a mont.</t>
  </si>
  <si>
    <t>viz detainí popis prvku v klempířských prvků PD !!!:24</t>
  </si>
  <si>
    <t>76407Rpol</t>
  </si>
  <si>
    <t>K7 Napojení PUR panelu na kci soklu rš.100mm Pz plech s úpravou, provedení dle ČSN 73 3610, d+m</t>
  </si>
  <si>
    <t>viz detainí popis prvku v klempířských prvků PD !!!:249</t>
  </si>
  <si>
    <t>76408Rpol</t>
  </si>
  <si>
    <t>K8 Oplechování nadpraží rolet.vrat rš.200+400mm Pz plech s úpravou, provedení dle ČSN 73 3610, d+m</t>
  </si>
  <si>
    <t>viz detainí popis prvku v klempířských prvků PD !!!:25,5</t>
  </si>
  <si>
    <t>76409Rpol</t>
  </si>
  <si>
    <t>K9 Podokapní žlab vč.háků a čel, rš.400mm ocel.plech tl.0,7mm s pov.úpravou HB polyester,d+m</t>
  </si>
  <si>
    <t>viz detainí popis prvku v klempířských prvků PD !!!:99,5</t>
  </si>
  <si>
    <t>76410Rpol</t>
  </si>
  <si>
    <t>K10 Žlabový kotlík kónický, DN 125mm ocel.plech tl.0,7mm s pov.úpravou HB polyester,d+m</t>
  </si>
  <si>
    <t>viz detainí popis prvku v klempířských prvků PD !!!:8</t>
  </si>
  <si>
    <t>76411Rpol</t>
  </si>
  <si>
    <t>K11 Odpadní trouba kruhová vč.objímek, DN 120mm ocel.plech tl.0,7mm s pov.úpravou HB polyester,d+m</t>
  </si>
  <si>
    <t>viz detainí popis prvku v klempířských prvků PD !!!:60,5</t>
  </si>
  <si>
    <t>76412Rpol</t>
  </si>
  <si>
    <t>K12 Podokapní žlab vč.háků a čel,  DN 100mm ocel.plech tl.0,7mm s pov.úpravou HB polyester,d+m</t>
  </si>
  <si>
    <t>viz detainí popis prvku v klempířských prvků PD !!!:61,3</t>
  </si>
  <si>
    <t>76413Rpol</t>
  </si>
  <si>
    <t>K13 Žlabový kotlík kónický, DN 70mm ocel.plech tl.0,7mm s pov.úpravou HB polyester,d+m</t>
  </si>
  <si>
    <t>viz detainí popis prvku v klempířských prvků PD !!!:5</t>
  </si>
  <si>
    <t>76414Rpol</t>
  </si>
  <si>
    <t>K14 Odpadní trouba kruhová vč.objímek, DN 70mm ocel.plech tl.0,7mm s pov.úpravou HB polyester,d+m</t>
  </si>
  <si>
    <t>viz detainí popis prvku v klempířských prvků PD !!!:26</t>
  </si>
  <si>
    <t>76415Rpol</t>
  </si>
  <si>
    <t>K15 Oplechování horní hrany světel.lemu rš.665mm Pz plech s povrch.úpravou, RAL 7016, dod.a mont.</t>
  </si>
  <si>
    <t>viz detainí popis prvku v klempířských prvků PD !!!:40</t>
  </si>
  <si>
    <t>76416Rpol</t>
  </si>
  <si>
    <t>K16 Oplechování horní hrany zdiva rš.215mm Pz plech s povrch.úpravou, barva dle PUR, d+m</t>
  </si>
  <si>
    <t>viz detainí popis prvku v klempířských prvků PD !!!:20,5</t>
  </si>
  <si>
    <t>998764202R00</t>
  </si>
  <si>
    <t xml:space="preserve">Přesun hmot pro klempířské konstr., výšky do 12 m </t>
  </si>
  <si>
    <t>767</t>
  </si>
  <si>
    <t>Konstrukce zámečnické</t>
  </si>
  <si>
    <t>767392112R00</t>
  </si>
  <si>
    <t xml:space="preserve">Montáž krytiny střech, tvar. plechem, šroubováním </t>
  </si>
  <si>
    <t>ocel.trapéz.plechy střechy:</t>
  </si>
  <si>
    <t>TRP01 - CB 150/280/0,75:6453</t>
  </si>
  <si>
    <t>TRP02 - CB 150/280/0,88:495</t>
  </si>
  <si>
    <t>TRP03 - CB 150/280/1,00:148</t>
  </si>
  <si>
    <t>TRP04 - CB 35/207/0,63:26,2</t>
  </si>
  <si>
    <t>ocel.kce přístavby:</t>
  </si>
  <si>
    <t>CB 150/280/1,00:120,5</t>
  </si>
  <si>
    <t>7675801</t>
  </si>
  <si>
    <t>Nosný rošt kazetového podhledu - dod.a mont. modul 60 x 60 cm (kazety)</t>
  </si>
  <si>
    <t>1NP:4,56+69,27+19,77+35,52+56,37</t>
  </si>
  <si>
    <t>2NP:9,11+50,35+34,42+37,92+17,56+26,63+38,92+10,03+11,25+59,76</t>
  </si>
  <si>
    <t>7675802</t>
  </si>
  <si>
    <t>Podhled kazetový skleněný, dod.a mont. z bezpečnostního skla</t>
  </si>
  <si>
    <t>767585113R00</t>
  </si>
  <si>
    <t>Montáž doplňků podhledů - okrajová lišta vč.dodávky</t>
  </si>
  <si>
    <t>2NP:222,6</t>
  </si>
  <si>
    <t>767585115R00</t>
  </si>
  <si>
    <t xml:space="preserve">Montáž doplňků podhledů - úprava kazet </t>
  </si>
  <si>
    <t>2NP:5,9*8+6,15*2+2,9*2+4,4*2+6,5*2+0,15*4+0,3*4+2,15*2+4,75*2</t>
  </si>
  <si>
    <t>9,15*2+3,6*2+0,5*2+9,1*2+14,65*2+7*2+9,95*2+6*2</t>
  </si>
  <si>
    <t>767585116R00</t>
  </si>
  <si>
    <t xml:space="preserve">Montáž doplňků podhledů - zhotovení rohu </t>
  </si>
  <si>
    <t>2NP:3+12</t>
  </si>
  <si>
    <t>767585133R00</t>
  </si>
  <si>
    <t xml:space="preserve">Zhotovení otvorů v kazetách pl. nad 0,50 m2 </t>
  </si>
  <si>
    <t>2NP:9+9</t>
  </si>
  <si>
    <t>767995107R00</t>
  </si>
  <si>
    <t xml:space="preserve">Výroba a montáž kov. atypických konstr. do 500 kg </t>
  </si>
  <si>
    <t>OKM:</t>
  </si>
  <si>
    <t>IPE 180:451,2+124,644+67,191</t>
  </si>
  <si>
    <t>jackl 80/80/4:25,622</t>
  </si>
  <si>
    <t>ocel.překlady admin.části:</t>
  </si>
  <si>
    <t>201 - IPE 180:210,56</t>
  </si>
  <si>
    <t>plech tl.3mm:50,87+31,8</t>
  </si>
  <si>
    <t>technologická lávka TL1.1:</t>
  </si>
  <si>
    <t>jackl 60/60/3:2195,442+545,875</t>
  </si>
  <si>
    <t>jackl 60/60/5:2242,969+50,086</t>
  </si>
  <si>
    <t>jackl 80/60/4:5752,608+92,784</t>
  </si>
  <si>
    <t>technologická lávka TL1.2:</t>
  </si>
  <si>
    <t>jackl 60/60/3:175,256+44,343</t>
  </si>
  <si>
    <t>jackl 60/60/5:134,288+29,035</t>
  </si>
  <si>
    <t>jackl 80/60/4:649,488+46,392</t>
  </si>
  <si>
    <t>technologická lávka TL2:</t>
  </si>
  <si>
    <t>jackl 50/50/3:5,614*78</t>
  </si>
  <si>
    <t>plech tl.10mm:2,905*78</t>
  </si>
  <si>
    <t>trafostanice:</t>
  </si>
  <si>
    <t>TR 219/6,3:8,1*33,05</t>
  </si>
  <si>
    <t>U 100:3,2*10,6</t>
  </si>
  <si>
    <t>L 35/35/4:</t>
  </si>
  <si>
    <t>U 200:2,3*4*25,3</t>
  </si>
  <si>
    <t>tyč.pr.20mm:2,3*4*2,47</t>
  </si>
  <si>
    <t>pásovina 50/10:2,3*4*3,93</t>
  </si>
  <si>
    <t>I 180:1,8*4*21,9</t>
  </si>
  <si>
    <t>767995108R00</t>
  </si>
  <si>
    <t xml:space="preserve">Výroba a montáž kov. atypických konstr. nad 500 kg </t>
  </si>
  <si>
    <t>OKS:</t>
  </si>
  <si>
    <t>U 260:19101,6+394,16</t>
  </si>
  <si>
    <t>ocel.kce nástavby:</t>
  </si>
  <si>
    <t>jackl 120/120/4:517,2</t>
  </si>
  <si>
    <t>HEA 160:680,96</t>
  </si>
  <si>
    <t>IPE 160:106,63</t>
  </si>
  <si>
    <t>kulatina prům.16mm:37,66</t>
  </si>
  <si>
    <t>kulatina prům.20mm:135,5</t>
  </si>
  <si>
    <t>jackl 120/80/4:617,38</t>
  </si>
  <si>
    <t>HEA 160:474,3</t>
  </si>
  <si>
    <t>HEA 180:540,63</t>
  </si>
  <si>
    <t>IPE 240:746,32</t>
  </si>
  <si>
    <t>trubka 82,5/5:247,69</t>
  </si>
  <si>
    <t>IPE 140:70,64</t>
  </si>
  <si>
    <t>IPE 360:411,43</t>
  </si>
  <si>
    <t>plech tl.10mm:46,61</t>
  </si>
  <si>
    <t>plech tl.12mm:19,73</t>
  </si>
  <si>
    <t>plech tl.15mm:17,94</t>
  </si>
  <si>
    <t>spoj.materiál, kotvy:7,37+5,87</t>
  </si>
  <si>
    <t>fasáda:</t>
  </si>
  <si>
    <t>osa A:</t>
  </si>
  <si>
    <t>IPE 240:343,84</t>
  </si>
  <si>
    <t>jackl 120/80/4:127,568+102,966</t>
  </si>
  <si>
    <t>jackl 150/100/5:104,16+95,35+54,591+80,724+69,378</t>
  </si>
  <si>
    <t>osa E+ C:</t>
  </si>
  <si>
    <t>jackl 180/180/5:146,72</t>
  </si>
  <si>
    <t>jackl 180/100/5:1291,136</t>
  </si>
  <si>
    <t>jackl 150/100/5:208,32+176,328+138,756</t>
  </si>
  <si>
    <t>jackl 120/80/4:25,855</t>
  </si>
  <si>
    <t>L 100/100/6:21,02</t>
  </si>
  <si>
    <t>osa 01:</t>
  </si>
  <si>
    <t>U 220:1016,064+1060,164</t>
  </si>
  <si>
    <t>jackl 120/80/4:53,989+21,185+25,741</t>
  </si>
  <si>
    <t>jackl 150/150/5:134,106</t>
  </si>
  <si>
    <t>jackl 150/100/5:134,664+154,752+63,984+81,189+74,865</t>
  </si>
  <si>
    <t>osa 06:</t>
  </si>
  <si>
    <t>jackl 120/80/4:52,394</t>
  </si>
  <si>
    <t>jackl 150/150/5:134,106+136,269</t>
  </si>
  <si>
    <t>jackl 150/150/8:216,296</t>
  </si>
  <si>
    <t>jackl 150/100/5:117,18+176,328+161,634+177,258+160,704+81,189+74,865</t>
  </si>
  <si>
    <t>osa 18:</t>
  </si>
  <si>
    <t>jackl 180/180/5:145,388+149,317+199,09</t>
  </si>
  <si>
    <t>jackl 150/100/5:55,242+115,32+117,18+176,328+242,451+75,237</t>
  </si>
  <si>
    <t>jackl 120/80/4:51,711</t>
  </si>
  <si>
    <t>767990010RAB</t>
  </si>
  <si>
    <t>Atypické ocelové konstrukce 5 - 10 kg/kus, vč.dodávky</t>
  </si>
  <si>
    <t>různé drobné ocelové pomocné prvky:170</t>
  </si>
  <si>
    <t>767990010RAC</t>
  </si>
  <si>
    <t>Atypické ocelové konstrukce 10 - 50 kg/kus, vč.dodávky</t>
  </si>
  <si>
    <t>různé drobné ocelové pomocné prvky:150</t>
  </si>
  <si>
    <t>76701Rpol</t>
  </si>
  <si>
    <t>Z1 Pásový obloukový světlík š.3m, v.příruby 56cm kompletní dodávka vč.větr.klapek, průčelí, d+m</t>
  </si>
  <si>
    <t>viz detailní popis v tabulce zámečnických výrobků PD !!!:276</t>
  </si>
  <si>
    <t>76702Rpol</t>
  </si>
  <si>
    <t>Z2 Strukturální fasádní zasklení, 72,64+20,34/7,1m AL profily vč.1ks otoč.dveří a 1ks aut.posuv.dveří</t>
  </si>
  <si>
    <t>viz detailní popis v tabulce zámečnických výrobků PD !!!:1</t>
  </si>
  <si>
    <t>76703Rpol</t>
  </si>
  <si>
    <t>Z3 Vnitřní prosklená AL stěna 500/238cm elox.hliník, okop.hrana v.30cm, bezpeč.sklo, d+m</t>
  </si>
  <si>
    <t>76704Rpol</t>
  </si>
  <si>
    <t>Z4 Světlovod Sunpipe prům.300mm, dl.2,53m zateplení tubusu nad podhledem, dod.a mont.</t>
  </si>
  <si>
    <t>viz detailní popis v tabulce zámečnických výrobků PD !!!:2</t>
  </si>
  <si>
    <t>76705Rpol</t>
  </si>
  <si>
    <t>Z5 Světlovod Sunpipe prům.300mm, dl.2,77m zateplení tubusu nad podhledem, dod.a mont.</t>
  </si>
  <si>
    <t>76706Rpol</t>
  </si>
  <si>
    <t>Z6 Světlovod Sunpipe prům.300mm, dl.2,71m zateplení tubusu nad podhledem, dod.a mont.</t>
  </si>
  <si>
    <t>76707Rpol</t>
  </si>
  <si>
    <t>Z7 Světlovod Sunpipe prům.300mm, dl.2,46m zateplení tubusu nad podhledem, dod.a mont.</t>
  </si>
  <si>
    <t>76708Rpol</t>
  </si>
  <si>
    <t>Z8 Světlovod Sunpipe prům.530mm, dl.2,88m zateplení tubusu nad podhledem, dod.a mont.</t>
  </si>
  <si>
    <t>viz detailní popis v tabulce zámečnických výrobků PD !!!:3</t>
  </si>
  <si>
    <t>76709Rpol</t>
  </si>
  <si>
    <t>Z9 Zábradlí schodiště v.1m, z nerez ocel.profilů vč.kotvení, dod.a mont.</t>
  </si>
  <si>
    <t>viz detailní popis v tabulce zámečnických výrobků PD !!!:13,9</t>
  </si>
  <si>
    <t>76710Rpol</t>
  </si>
  <si>
    <t>Z10 Zábradlí schodiště v.1m, z nerez ocel.profilů vč.kotvení, dod.a mont.</t>
  </si>
  <si>
    <t>viz detailní popis v tabulce zámečnických výrobků PD !!!:9,9</t>
  </si>
  <si>
    <t>76711Rpol</t>
  </si>
  <si>
    <t>Z11 Interiér celoproskl.stěna 151+465/283cm vč.automat.posuv.dveří a kotvení, dod.a mont.</t>
  </si>
  <si>
    <t>76712Rpol</t>
  </si>
  <si>
    <t>Z12 Čistící rohož 147/286+150/127cm,vnitř.+venkov. vč.oc.rámů z L profilů 30/30/3+25/25/3, žár.zinek</t>
  </si>
  <si>
    <t>76713Rpol</t>
  </si>
  <si>
    <t>Z13 Čistící rohož 150/200cm, přírodní kaučuk,černá vč.ocel.rámu z L profilů 30/30/3, žár.zinek, d+m</t>
  </si>
  <si>
    <t>76714Rpol</t>
  </si>
  <si>
    <t>Z14 Jednostr.zábradlí vyrov.schodiště dl.2,59m leštěný nerez,vč.kotvení ,dod.a mont.</t>
  </si>
  <si>
    <t>76715Rpol</t>
  </si>
  <si>
    <t>Z15 Stabilní požární žebřík dl.10,3m, 500kg vč.suchovodu, ochr.koše a kotvení , žár.zinek, d+m</t>
  </si>
  <si>
    <t>76716Rpol</t>
  </si>
  <si>
    <t>Z16 Osvětlený lem čelní fasády 50/50cm, 645 kg vč.nosné kce a kotvení Hilti 136ks ,žár.zinek, d+m</t>
  </si>
  <si>
    <t>viz detailní popis v tabulce zámečnických výrobků PD !!!:49,7</t>
  </si>
  <si>
    <t>76717Rpol</t>
  </si>
  <si>
    <t>Z17 Vnitřní roletový uzávěr 240/125cm, elox.hliník mechanické ovládání, d+m</t>
  </si>
  <si>
    <t>76718Rpol</t>
  </si>
  <si>
    <t>Z18 Sanitární stěny 150+192,5/205cm, vč.2ks dveří vč.kotvení, d+m</t>
  </si>
  <si>
    <t>76719Rpol</t>
  </si>
  <si>
    <t>Z19 Sanitární stěny 152+190/205cm, vč.2ks dveří vč.kotvení, d+m</t>
  </si>
  <si>
    <t>76720Rpol</t>
  </si>
  <si>
    <t>Z20 Sanitární stěna 92,5/205cm vč.kotvení, d+m</t>
  </si>
  <si>
    <t>76721Rpol</t>
  </si>
  <si>
    <t>Z21 Ochranný úhelník L 60/60/5mm, dl.5,38m vč.kotvení a žár.zinkování, d+m</t>
  </si>
  <si>
    <t>76722Rpol</t>
  </si>
  <si>
    <t>Z22 Ochranný úhelník L 60/60/5mm, dl.4,5m vč.kotvení a žár.zinkování, d+m</t>
  </si>
  <si>
    <t>viz detailní popis v tabulce zámečnických výrobků PD !!!:5</t>
  </si>
  <si>
    <t>76723Rpol</t>
  </si>
  <si>
    <t>Z23 Ochranný úhelník L 60/60/5mm, dl.1m vč.kotvení a žár.zinkování, d+m</t>
  </si>
  <si>
    <t>76724Rpol</t>
  </si>
  <si>
    <t>Z24 Ochranný úhelník L 60/60/5mm, dl.0,9m vč.kotvení a žár.zinkování, d+m</t>
  </si>
  <si>
    <t>76725Rpol</t>
  </si>
  <si>
    <t>Z25 Ochranný úhelník L 60/60/5mm, dl.2,5m vč.kotvení a žár.zinkování, d+m</t>
  </si>
  <si>
    <t>76726Rpol</t>
  </si>
  <si>
    <t>Z26 Ochranný úhelník L 60/60/5mm, dl.3m vč.kotvení a žár.zinkování, d+m</t>
  </si>
  <si>
    <t>76727Rpol</t>
  </si>
  <si>
    <t>Z27 Konstrukce pro pojezd transformátoru 145/230cm vč.kotvení a žár.zinkování, d+m</t>
  </si>
  <si>
    <t>76728Rpol</t>
  </si>
  <si>
    <t>Z28 Konstrukce rámu rozvaděčů 635/2450mm vč.kotvení a žár.zinkování, d+m</t>
  </si>
  <si>
    <t>76729Rpol</t>
  </si>
  <si>
    <t>Z29 Ocelový nosník UPE 180+L35/35/4mm, dl.3,05m vč.kotvení a nátěru, d+m</t>
  </si>
  <si>
    <t>76730Rpol</t>
  </si>
  <si>
    <t>Z30 Lemovací profil 40/40/3mm vč.kotvení a nátěru, d+m</t>
  </si>
  <si>
    <t>viz detailní popis v tabulce zámečnických výrobků PD !!!:104</t>
  </si>
  <si>
    <t>76731Rpol</t>
  </si>
  <si>
    <t>Z31 IPE 100 pro upevnění kladky, dl.400mm vč.kotvení a nátěru, d+m</t>
  </si>
  <si>
    <t>76732Rpol</t>
  </si>
  <si>
    <t>Z32 Ocelová trubka TR 51/2,6mm, dl.1000mm vč.kotvení a nátěru, d+m</t>
  </si>
  <si>
    <t>76733Rpol</t>
  </si>
  <si>
    <t>Z33 Dřevěné zábrany 60/80mm, dl.3m, 2ks vč.ocel.konzol a nátěru, d+m</t>
  </si>
  <si>
    <t>76734Rpol</t>
  </si>
  <si>
    <t>Z34 Rýhovaný plech tl.5mm, žár.zinkovaný d+m</t>
  </si>
  <si>
    <t>viz detailní popis v tabulce zámečnických výrobků PD !!!:17,5</t>
  </si>
  <si>
    <t>76735Rpol</t>
  </si>
  <si>
    <t>Z35 Rýhovaný plech tl.5mm+3mm penízková guma d+m</t>
  </si>
  <si>
    <t>viz detailní popis v tabulce zámečnických výrobků PD !!!:16,15</t>
  </si>
  <si>
    <t>76736Rpol</t>
  </si>
  <si>
    <t>Z36 Systémová branka oplocení v.2m, š.1,2m vč.kotvení, d+m</t>
  </si>
  <si>
    <t>76737Rpol</t>
  </si>
  <si>
    <t>Z37 Systémové oplocení v.2m, pole 2,5m vč.zemních prací a základů, d+m</t>
  </si>
  <si>
    <t>viz detailní popis v tabulce zámečnických výrobků PD !!!:350</t>
  </si>
  <si>
    <t>76738Rpol</t>
  </si>
  <si>
    <t>Z38 Vjezdová brána v.2m, délka 5,6m vč.zemních prací a základů, d+m</t>
  </si>
  <si>
    <t>76739Rpol</t>
  </si>
  <si>
    <t>Z39 Vjezdová brána v.2m, délka 7m vč.zemních prací a základů, d+m</t>
  </si>
  <si>
    <t>76740Rpol</t>
  </si>
  <si>
    <t>Z40 Ochranné zábradlí v.1m, délka polí 1,8m vč.zem.prací , základu a kotvení, žár.zinek,d+m</t>
  </si>
  <si>
    <t>viz detailní popis v tabulce zámečnických výrobků PD !!!:59,5</t>
  </si>
  <si>
    <t>76741Rpol</t>
  </si>
  <si>
    <t>Z41 Systémové oplocení v.160cm+sloupky 60/60/1,5mm vč.zemních prací a základu, d+m</t>
  </si>
  <si>
    <t>viz detailní popis v tabulce zámečnických výrobků PD !!!:16</t>
  </si>
  <si>
    <t>76742Rpol</t>
  </si>
  <si>
    <t>Z42 Lemující profil L 100/100/10mm, žár.zinkováno vč.2x kotev.pásoviny 30/3mm, dl.300mm, d+m</t>
  </si>
  <si>
    <t>76743Rpol</t>
  </si>
  <si>
    <t>Z43 Vjezdová brána dl.6m v.2m,2křídlá,automatická vč.žár.zinkování, zemních prací a základů, d+m</t>
  </si>
  <si>
    <t>76744Rpol</t>
  </si>
  <si>
    <t>Z44 Ocelová kce pro uložení venkov.klima jednotek 50/370cm, vč.kotvení a žár.zinkování, d+m</t>
  </si>
  <si>
    <t>76745Rpol</t>
  </si>
  <si>
    <t>Z45 Ocelová kce pro uložení venkov.klima jednotek 50/250cm, vč.kotvení a žár.zinkování, d+m</t>
  </si>
  <si>
    <t>76751Rpol</t>
  </si>
  <si>
    <t xml:space="preserve">Žárové zinkování ocelových konstrukcí </t>
  </si>
  <si>
    <t>pásovina 12/5:(2,85*2+6,5*4+0,6*4+7,7+14,1+5,6+2,6*3+2,2+0,5*4+2,1*2+2,3*2+0,4)*0,6</t>
  </si>
  <si>
    <t>(1,05*2+3,05+2,45*2+0,6*6+0,65*2+4)*0,6</t>
  </si>
  <si>
    <t>13212098</t>
  </si>
  <si>
    <t>Tyč ocelová kruhová jakost 11523  D 16 mm</t>
  </si>
  <si>
    <t>kulatina prům.16mm:0,03766*1,15</t>
  </si>
  <si>
    <t>13212116</t>
  </si>
  <si>
    <t>Tyč ocelová kruhová jakost 11523  D 20 mm</t>
  </si>
  <si>
    <t>kulatina prům.20mm:0,1355*1,1</t>
  </si>
  <si>
    <t>tyč.pr.20mm:0,022724*1,1</t>
  </si>
  <si>
    <t>132201020000</t>
  </si>
  <si>
    <t>Tyč ocelová plochá jakost 425522.1  12x5 mm</t>
  </si>
  <si>
    <t>pásovina 12/5:0,06099*1,1</t>
  </si>
  <si>
    <t>13227810</t>
  </si>
  <si>
    <t>Tyč ocelová plochá jakost 11375  50x10 mm</t>
  </si>
  <si>
    <t>pásovina 50/10:0,036156*1,1</t>
  </si>
  <si>
    <t>13331830</t>
  </si>
  <si>
    <t>Úhelník rovnoramenný L jakost 11375 100x100x 6 mm</t>
  </si>
  <si>
    <t>L 100/100/6:0,02102*1,15</t>
  </si>
  <si>
    <t>IPE 140:0,07064*1,15</t>
  </si>
  <si>
    <t>13383430</t>
  </si>
  <si>
    <t>Tyč průřezu IPE 160, střední, jakost oceli 11375</t>
  </si>
  <si>
    <t>IPE 160:0,10663*1,15</t>
  </si>
  <si>
    <t>13384425</t>
  </si>
  <si>
    <t>Tyč průřezu U 100, střední, jakost oceli 11375</t>
  </si>
  <si>
    <t>U 100:0,03392*1,1</t>
  </si>
  <si>
    <t>13388140</t>
  </si>
  <si>
    <t>Tyč průřezu HEA160, střední, jakost oceli 11375</t>
  </si>
  <si>
    <t>HEA 160:0,68096*1,15</t>
  </si>
  <si>
    <t>HEA 160:0,4743*1,15</t>
  </si>
  <si>
    <t>13480910</t>
  </si>
  <si>
    <t>Tyč průřezu I 180, hrubé, jakost oceli 11375</t>
  </si>
  <si>
    <t>I 180:0,15768*1,1</t>
  </si>
  <si>
    <t>13482710</t>
  </si>
  <si>
    <t>Tyč průřezu IPE 180, hrubé, jakost oceli 11375</t>
  </si>
  <si>
    <t>IPE 180:0,643035*1,15</t>
  </si>
  <si>
    <t>201 - IPE 180:0,21056*1,1</t>
  </si>
  <si>
    <t>13482725</t>
  </si>
  <si>
    <t>Tyč průřezu IPE 240, hrubé, jakost oceli 11375</t>
  </si>
  <si>
    <t>IPE 240:0,74632*1,15</t>
  </si>
  <si>
    <t>IPE 240:0,34384*1,15</t>
  </si>
  <si>
    <t>13482745</t>
  </si>
  <si>
    <t>Tyč průřezu IPE 360, hrubé, jakost oceli 11375</t>
  </si>
  <si>
    <t>IPE 360:0,41143*1,15</t>
  </si>
  <si>
    <t>13483415</t>
  </si>
  <si>
    <t>Tyč průřezu U 200, hrubé, jakost oceli 11375</t>
  </si>
  <si>
    <t>U 200:0,23276*1,1</t>
  </si>
  <si>
    <t>13483420</t>
  </si>
  <si>
    <t>Tyč průřezu U 220, hrubé, jakost oceli 11375</t>
  </si>
  <si>
    <t>U 220:2,076228*1,15</t>
  </si>
  <si>
    <t>13483430</t>
  </si>
  <si>
    <t>Tyč průřezu U 260, hrubé, jakost oceli 11375</t>
  </si>
  <si>
    <t>U 260:19,49576*1,15</t>
  </si>
  <si>
    <t>13486310</t>
  </si>
  <si>
    <t>Tyč průřezu HEA 180, hrubé, jakost oceli 11 375</t>
  </si>
  <si>
    <t>HEA 180:0,54063*1,15</t>
  </si>
  <si>
    <t>13611210</t>
  </si>
  <si>
    <t>Plech hladký jakost 11375.1  3x1000x2000 mm</t>
  </si>
  <si>
    <t>plech tl.3mm:0,08267*1,1</t>
  </si>
  <si>
    <t>13611228</t>
  </si>
  <si>
    <t>Plech hladký jakost 11375.1  10x1000x2000 mm</t>
  </si>
  <si>
    <t>plech tl.10mm:0,22659*1,15</t>
  </si>
  <si>
    <t>plech tl.10mm:0,04661*1,15</t>
  </si>
  <si>
    <t>13611232</t>
  </si>
  <si>
    <t>Plech hladký jakost 11375.1  12x1000x2000 mm</t>
  </si>
  <si>
    <t>plech tl.12mm:0,01973*1,15</t>
  </si>
  <si>
    <t>13611238</t>
  </si>
  <si>
    <t>Plech hladký jakost 11375.1  15x1000x2000 mm</t>
  </si>
  <si>
    <t>plech tl.15mm:0,01794*1,15</t>
  </si>
  <si>
    <t>14125351</t>
  </si>
  <si>
    <t>Trubky bezešvé hladké jakost 11353.1 D 82,5x5,0 mm</t>
  </si>
  <si>
    <t>trubka 82,5/5:25,919*1,15</t>
  </si>
  <si>
    <t>14221291</t>
  </si>
  <si>
    <t>Trubka bezešvá hladká 11353.1  D 219x6,3 mm</t>
  </si>
  <si>
    <t>TR 219/6,3:8,1*1,1</t>
  </si>
  <si>
    <t>14587263</t>
  </si>
  <si>
    <t>Profil čtvercový uzavř.svařovaný  S235  50 x 3 mm</t>
  </si>
  <si>
    <t>jackl 50/50/3:0,437892*1,15</t>
  </si>
  <si>
    <t>14587264</t>
  </si>
  <si>
    <t>Profil čtvercový uzavř.svařovaný  S235  150 x 5 mm</t>
  </si>
  <si>
    <t>jackl 150/150/5:0,134106*1,15</t>
  </si>
  <si>
    <t>jackl 150/150/5:0,270375*1,15</t>
  </si>
  <si>
    <t>14587271</t>
  </si>
  <si>
    <t>Profil čtvercový uzavř.svařovaný  S235  60 x 3 mm</t>
  </si>
  <si>
    <t>jackl 60/60/3:2,741317*1,15</t>
  </si>
  <si>
    <t>jackl 60/60/3:0,219599*1,15</t>
  </si>
  <si>
    <t>14587272</t>
  </si>
  <si>
    <t>Profil čtvercový uzavř.svařovaný  S235  60 x 5 mm</t>
  </si>
  <si>
    <t>jackl 60/60/5:2,293055*1,15</t>
  </si>
  <si>
    <t>jackl 60/60/5:0,163323*1,15</t>
  </si>
  <si>
    <t>14587281</t>
  </si>
  <si>
    <t>Profil čtvercový uzavř.svařovaný  S235  150 x 8 mm</t>
  </si>
  <si>
    <t>jackl 150/150/8:0,216296*1,15</t>
  </si>
  <si>
    <t>14587282</t>
  </si>
  <si>
    <t>Profil čtvercový uzavř.svařovaný  S235  180 x 5 mm</t>
  </si>
  <si>
    <t>jackl 180/180/5:0,14672*1,15</t>
  </si>
  <si>
    <t>jackl 180/180/5:0,493795*1,15</t>
  </si>
  <si>
    <t>14587292</t>
  </si>
  <si>
    <t>Profil čtvercový uzavř.svařovaný  S235  80 x 4 mm</t>
  </si>
  <si>
    <t>jackl 80/80/4:0,025622*1,15</t>
  </si>
  <si>
    <t>14587296</t>
  </si>
  <si>
    <t>Profil čtvercový uzavř.svařovaný  S235  120 x 4 mm</t>
  </si>
  <si>
    <t>jackl 120/120/4:0,5172*1,15</t>
  </si>
  <si>
    <t>14587779</t>
  </si>
  <si>
    <t>Profil obdélník. uzavř.svařovaný S235   80x60x4 mm</t>
  </si>
  <si>
    <t>jackl 80/60/4:5,842392*1,15</t>
  </si>
  <si>
    <t>jackl 80/60/4:0,69588*1,15</t>
  </si>
  <si>
    <t>14587791</t>
  </si>
  <si>
    <t>Profil obdélník. uzavř.svařovaný S235  180x100x5mm</t>
  </si>
  <si>
    <t>jackl 180/100/5:1,291136*1,15</t>
  </si>
  <si>
    <t>14587795</t>
  </si>
  <si>
    <t>Profil obdélník. uzavř.svařovaný S235  150x100x5mm</t>
  </si>
  <si>
    <t>jackl 150/100/5:0,404203*1,15</t>
  </si>
  <si>
    <t>jackl 150/100/5:0,523404*1,15</t>
  </si>
  <si>
    <t>jackl 150/100/5:0,509454*1,15</t>
  </si>
  <si>
    <t>jackl 150/100/5:0,949158*1,15</t>
  </si>
  <si>
    <t>jackl 150/100/5:0,781758*1,15</t>
  </si>
  <si>
    <t>14587796</t>
  </si>
  <si>
    <t>Profil obdélník. uzavř.svařovaný S235  120x80x4 mm</t>
  </si>
  <si>
    <t>jackl 120/80/4:0,61738*1,15</t>
  </si>
  <si>
    <t>jackl 120/80/4:0,230534*1,15</t>
  </si>
  <si>
    <t>jackl 120/80/4:0,025855*1,15</t>
  </si>
  <si>
    <t>jackl 120/80/4:0,100915*1,15</t>
  </si>
  <si>
    <t>jackl 120/80/4:0,052394*1,15</t>
  </si>
  <si>
    <t>jackl 120/80/4:0,051711*1,15</t>
  </si>
  <si>
    <t>15401Rpol</t>
  </si>
  <si>
    <t>Profil trapézový CB 150/280 x 0,75 mm, pozink.</t>
  </si>
  <si>
    <t>ocel.trapéz.plechy střechy vč.prořezu a přesahů:</t>
  </si>
  <si>
    <t>TRP01 - CB 150/280/0,75:6453*1,2</t>
  </si>
  <si>
    <t>15402Rpol</t>
  </si>
  <si>
    <t>Profil trapézový CB 150/280 x 0,88 mm, pozink.</t>
  </si>
  <si>
    <t>TRP02 - CB 150/280/0,88:495*1,2</t>
  </si>
  <si>
    <t>15403Rpol</t>
  </si>
  <si>
    <t>Profil trapézový CB 150/280 x 1,00 mm, pozink.</t>
  </si>
  <si>
    <t>TRP03 - CB 150/280/1,00:148*1,2</t>
  </si>
  <si>
    <t>CB 150/280/1,00:120,5*1,2</t>
  </si>
  <si>
    <t>15484506</t>
  </si>
  <si>
    <t>Profil trapézový CB 35/207 x 0,63 mm, pozink.</t>
  </si>
  <si>
    <t>TRP04 - CB 35/207/0,63:26,2*1,2</t>
  </si>
  <si>
    <t>55399999</t>
  </si>
  <si>
    <t>Ocelové výrobky - kotvy a spojky-atypické prvky</t>
  </si>
  <si>
    <t>spoj.materiál, kotvy:13,24*1,15</t>
  </si>
  <si>
    <t>ostatní spojovací materiál ocel.kce haly:270</t>
  </si>
  <si>
    <t>998767102R00</t>
  </si>
  <si>
    <t xml:space="preserve">Přesun hmot pro zámečnické konstr., výšky do 12 m </t>
  </si>
  <si>
    <t>769</t>
  </si>
  <si>
    <t>Otvorové prvky</t>
  </si>
  <si>
    <t>76901Rpol</t>
  </si>
  <si>
    <t>D1 Sekční průmyslová vrata 400/450cm, el.ovlád. zateplená, s prosklením, RAL 9006, dod.a mont.</t>
  </si>
  <si>
    <t>viz detainí popis prvku v tabulce vrat a dveří PD !!!:5</t>
  </si>
  <si>
    <t>76902Rpol</t>
  </si>
  <si>
    <t>D2 Sekční průmyslová vrata 538/450cm, el.ovlád. zateplená, s prosklením, RAL 9006, dod.a mont.</t>
  </si>
  <si>
    <t>viz detainí popis prvku v tabulce vrat a dveří PD !!!:1</t>
  </si>
  <si>
    <t>76903Rpol</t>
  </si>
  <si>
    <t>D3 Dveře venkovní 90/220cm, vč.zárubně zateplené, s prosklením, RAL 9006, dod.a mont.</t>
  </si>
  <si>
    <t>76904Rpol</t>
  </si>
  <si>
    <t>D4a Dveře venkovní 100/250cm, vč.zárubně zateplené, plné, RAL 9006, dod.a mont.</t>
  </si>
  <si>
    <t>viz detainí popis prvku v tabulce vrat a dveří PD !!!:2</t>
  </si>
  <si>
    <t>76905Rpol</t>
  </si>
  <si>
    <t>D4b Dveře venkovní 100/250cm, vč.zárubně zateplené, plné, RAL 9006, dod.a mont.</t>
  </si>
  <si>
    <t>76906Rpol</t>
  </si>
  <si>
    <t>D5 Dveře venkovní 80/197cm, vč.zárub.EW15DP3+C zateplené, s prosklením, RAL 9006, dod.a mont.</t>
  </si>
  <si>
    <t>viz detainí popis prvku v tabulce vrat a dveří PD !!!:3</t>
  </si>
  <si>
    <t>76907Rpol</t>
  </si>
  <si>
    <t>D6 Dveře venkovní 90/220cm, vč.zárub.EW15DP3+C zateplené, plné, RAL 9006, dod.a mont.</t>
  </si>
  <si>
    <t>76908Rpol</t>
  </si>
  <si>
    <t>D7 Dveře venkovní 250/250cm, vč.zárub., 2křídl. zateplené, plné, RAL 9006, dod.a mont.</t>
  </si>
  <si>
    <t>76909Rpol</t>
  </si>
  <si>
    <t>D8 Dveře venkovní 300/250cm, vč.zárub., 2křídl. zateplené, plné, RAL 9006, dod.a mont.</t>
  </si>
  <si>
    <t>76910Rpol</t>
  </si>
  <si>
    <t>D9 Dveře venkovní 90/197cm, vč.zárub.EW15DP3+C zateplené, s prosklením, RAL 9006, dod.a mont.</t>
  </si>
  <si>
    <t>76911Rpol</t>
  </si>
  <si>
    <t>D10 Dveře vnitřní průmyslové 70/197cm,vč.oc.zárub. plné, vč.kování, RAL 9006, dod.a mont.</t>
  </si>
  <si>
    <t>viz detainí popis prvku v tabulce vrat a dveří PD !!!:15</t>
  </si>
  <si>
    <t>76912Rpol</t>
  </si>
  <si>
    <t>D11 Dveře vnitřní průmyslové 80/197cm,vč.oc.zárub. plné, vč.kování, RAL 9006, dod.a mont.</t>
  </si>
  <si>
    <t>viz detainí popis prvku v tabulce vrat a dveří PD !!!:12</t>
  </si>
  <si>
    <t>76913Rpol</t>
  </si>
  <si>
    <t>D12 Dveře vnitřní průmyslové 80/197cm,vč.oc.zárub. EW 15DP3+C, prosklené, vč.kování, RAL 9006, d+m</t>
  </si>
  <si>
    <t>76914Rpol</t>
  </si>
  <si>
    <t>D13 Dveře vnitřní průmyslové 90/197cm,vč.oc.zárub. plné, vč.kování, RAL 9006, dod.a mont.</t>
  </si>
  <si>
    <t>76915Rpol</t>
  </si>
  <si>
    <t>D14 Dveře vnitřní průmyslové 90/197cm,vč.oc.zárub. s prosklením, vč.kování, RAL 9006, dod.a mont.</t>
  </si>
  <si>
    <t>76916Rpol</t>
  </si>
  <si>
    <t>D15 Dveře vnitřní průmyslové 80/197cm,vč.oc.zárub. s prosklením, vč.kování, RAL 9006, dod.a mont.</t>
  </si>
  <si>
    <t>76917Rpol</t>
  </si>
  <si>
    <t>Plastové madlo na dveře D13 dod.a mont.</t>
  </si>
  <si>
    <t>771</t>
  </si>
  <si>
    <t>Podlahy z dlaždic a obklady</t>
  </si>
  <si>
    <t>771101210RT2</t>
  </si>
  <si>
    <t>Penetrace podkladu pod dlažby penetrační nátěr ASO-Unigrund K</t>
  </si>
  <si>
    <t>281,96+15,6938</t>
  </si>
  <si>
    <t>771275206RT1</t>
  </si>
  <si>
    <t>Obklad keram.schod.stupňů relief.do tmele 20x10 lepidlo Monoflex,spár.hm. ASO-Flexfuge (Schömburg)</t>
  </si>
  <si>
    <t>ker.obklad schodiště v admin.části:</t>
  </si>
  <si>
    <t>nášlapy:21*0,3*1,35</t>
  </si>
  <si>
    <t>podstupnice:21*0,175*1,35</t>
  </si>
  <si>
    <t>podesty:1,05*1,35+0,6*1,35</t>
  </si>
  <si>
    <t>771475014RT1</t>
  </si>
  <si>
    <t>Obklad soklíků keram.rovných, tmel,výška 10 cm lepidlo Monoflex, spár.hm.ASO-Flexfuge (Schömburg)</t>
  </si>
  <si>
    <t>1NP:1,4+4,6-1,5+4,5+0,5*2+6,4+9,15+57,7+1,35+0,3*4+1,45-0,9*5+18,2*2</t>
  </si>
  <si>
    <t>11*2-0,9*3-1-0,8*4-0,7*4-0,8+0,2*4+2,05*2+1,45*2-0,7</t>
  </si>
  <si>
    <t>2NP:14,7*2+9,15*2+7-0,8*10-0,7*3+0,4</t>
  </si>
  <si>
    <t>771475034RT1</t>
  </si>
  <si>
    <t>Obklad soklíků keram.stupňov., tmel,20x10 H 10 cm lepidlo Monoflex, spár.hm.ASO-Flexfuge (Schömburg)</t>
  </si>
  <si>
    <t>ker.sokl schodiště:6,75+2,25+0,3*3+0,175*21</t>
  </si>
  <si>
    <t>771479001R00</t>
  </si>
  <si>
    <t xml:space="preserve">Řezání dlaždic keramických pro soklíky </t>
  </si>
  <si>
    <t>182,75+13,575</t>
  </si>
  <si>
    <t>771575109RT2</t>
  </si>
  <si>
    <t>Montáž podlah keram.,hladké, tmel, 30x30 cm Monoflex (lepidlo), ASO-Flexfuge (spár. hmota)</t>
  </si>
  <si>
    <t>ker.dlažba podlah :</t>
  </si>
  <si>
    <t>skladba D2.1:61,6</t>
  </si>
  <si>
    <t>skladba D2.2:13,81</t>
  </si>
  <si>
    <t>771577133RS2</t>
  </si>
  <si>
    <t>Lišta nerezová přechodová, stejná výška dlaždic profil UIS, pro tloušťku dlaždic 10 mm</t>
  </si>
  <si>
    <t>1NP:0,8*4+0,9*2+0,8*3+0,9</t>
  </si>
  <si>
    <t>2NP:0,8*9</t>
  </si>
  <si>
    <t>771577843R00</t>
  </si>
  <si>
    <t xml:space="preserve">Podlahový profil dilatační DILEX-BWB výšky 10 mm </t>
  </si>
  <si>
    <t>1NP:0,9+1,25+0,7*3+0,9+0,8+0,7*3+0,8*2+0,7</t>
  </si>
  <si>
    <t>2NP:0,7*6+0,8</t>
  </si>
  <si>
    <t>771578011R00</t>
  </si>
  <si>
    <t xml:space="preserve">Spára podlaha - stěna, silikonem </t>
  </si>
  <si>
    <t>ker.sokl:137,75</t>
  </si>
  <si>
    <t>spoj ker.dlažba/ker.obklad:4,225*2+2,975*4+3,425*2+1,925*4+1,875*2+3,8*2+3,5*2+4*2-0,8*8</t>
  </si>
  <si>
    <t>1,05*2+0,95*2+1,955*4-0,7*3+4,3*2+3,5*2-0,7*2-0,8+1,85*2+1,2*2+2,15*4</t>
  </si>
  <si>
    <t>1,7*2+1,8*4+1,35*6-0,7*5-0,8</t>
  </si>
  <si>
    <t>ker.sokl:45</t>
  </si>
  <si>
    <t>spoj ker.dlažba/ker.obklad:1,875*4+1,75*2+1,1*4+2,275*2+1,4*2+1,55*2+1,1*2+1,65*6-0,7*9</t>
  </si>
  <si>
    <t>schodiště - sokl:13,575</t>
  </si>
  <si>
    <t>597642030</t>
  </si>
  <si>
    <t>Dlažba keramická matná 300x300x10 mm</t>
  </si>
  <si>
    <t>skladba D1.2:130,2*1,08</t>
  </si>
  <si>
    <t>sokl ( řezaný ):15</t>
  </si>
  <si>
    <t>skladba D2.1:61,6*1,08</t>
  </si>
  <si>
    <t>sokl ( řezaný ):6</t>
  </si>
  <si>
    <t>podstupnice:4,9612*1,1</t>
  </si>
  <si>
    <t>podesty:2,2275*1,1</t>
  </si>
  <si>
    <t>sokl ( řezaný ):2</t>
  </si>
  <si>
    <t>597642031</t>
  </si>
  <si>
    <t>Dlažba keramická protiskluzná 300x300x10mm</t>
  </si>
  <si>
    <t>skladba D1.3:76,35*1,08</t>
  </si>
  <si>
    <t>skladba D2.2:13,81*1,08</t>
  </si>
  <si>
    <t>597642400</t>
  </si>
  <si>
    <t>Dlažba keramická schodovka 300x300x10mm</t>
  </si>
  <si>
    <t>nášlapy:8,505*1,1</t>
  </si>
  <si>
    <t>998771102R00</t>
  </si>
  <si>
    <t xml:space="preserve">Přesun hmot pro podlahy z dlaždic, výšky do 12 m </t>
  </si>
  <si>
    <t>772</t>
  </si>
  <si>
    <t>Kamenné  dlažby</t>
  </si>
  <si>
    <t>venk.schodiště:3,2875+7,5*0,15+2,5*0,21+10*0,3</t>
  </si>
  <si>
    <t>772231302R00</t>
  </si>
  <si>
    <t>Obklad stupňů,kamen tvrdý,stup.deskami tl.3 cm na mrazuvzdorné lepidlo</t>
  </si>
  <si>
    <t>venk.schodiště:4*2,5</t>
  </si>
  <si>
    <t>772231413R00</t>
  </si>
  <si>
    <t>Obklad stupňů,kamen tvrdý,podstup.deskami tl.3 cm na mrazuvzdorné lepidlo</t>
  </si>
  <si>
    <t>772511111R00</t>
  </si>
  <si>
    <t>Dlažba z kamene do tl. 3 cm, pravoúhlá, do tmele na mrazuvzdorné lepidlo</t>
  </si>
  <si>
    <t>venk.schodiště:2,5*1,315</t>
  </si>
  <si>
    <t>58384853.A</t>
  </si>
  <si>
    <t>Deska  dlažební, žula  tryskaná  tl. 3 cm</t>
  </si>
  <si>
    <t>venk.schodiště:3,2875*1,1+7,5*0,15*1,1+2,5*0,21*1,1+10*0,3*1,1</t>
  </si>
  <si>
    <t>998772201R00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</si>
  <si>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</si>
  <si>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</si>
  <si>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</si>
  <si>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</si>
  <si>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</si>
  <si>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</si>
  <si>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</si>
  <si>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</si>
  <si>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</si>
  <si>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</si>
  <si>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</si>
  <si>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</si>
  <si>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</si>
  <si>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</si>
  <si>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</si>
  <si>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</si>
  <si>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</si>
  <si>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</si>
  <si>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</si>
  <si>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</si>
  <si>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</si>
  <si>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</si>
  <si>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</si>
  <si>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</si>
  <si>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</si>
  <si>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</si>
  <si>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</si>
  <si>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</si>
  <si>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</si>
  <si>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</si>
  <si>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</si>
  <si>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</si>
  <si>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</si>
  <si>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</si>
  <si>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</si>
  <si>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</si>
  <si>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</si>
  <si>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</si>
  <si>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</si>
  <si>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</si>
  <si>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</si>
  <si>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</si>
  <si>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</si>
  <si>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</si>
  <si>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</si>
  <si>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</si>
  <si>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</si>
  <si>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</si>
  <si>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</si>
  <si>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</si>
  <si>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</si>
  <si>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</si>
  <si>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</si>
  <si>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</si>
  <si>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</si>
  <si>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</si>
  <si>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</si>
  <si>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</si>
  <si>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</si>
  <si>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</si>
  <si>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</si>
  <si>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</si>
  <si>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</si>
  <si>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</si>
  <si>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</si>
  <si>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</si>
  <si>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</si>
  <si>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</si>
  <si>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</si>
  <si>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</si>
  <si>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</si>
  <si>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</si>
  <si>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</si>
  <si>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</si>
  <si>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</si>
  <si>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</si>
  <si>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2014/255</t>
  </si>
  <si>
    <t>Lázně Toušeň - hala pro úpravu plochého skla</t>
  </si>
  <si>
    <t>01</t>
  </si>
  <si>
    <t>Objekt haly</t>
  </si>
  <si>
    <t>Objekt haly ( stavební a statická část )</t>
  </si>
  <si>
    <t>132201110R00</t>
  </si>
  <si>
    <t xml:space="preserve">Hloubení rýh š.do 60 cm v hor.3 do 50 m3, STROJNĚ </t>
  </si>
  <si>
    <t>m3</t>
  </si>
  <si>
    <t>pro zákl.pasy:</t>
  </si>
  <si>
    <t>hala:1,5*0,4*0,07+1,7*0,6*0,07+1,745*0,6*0,07</t>
  </si>
  <si>
    <t>5,6*0,4*0,07*4+5,5*0,4*0,07+7,55*0,4*0,07</t>
  </si>
  <si>
    <t>přístavek:19,205*0,4*0,17+1,841*0,4*0,17+4,753*0,4*0,17</t>
  </si>
  <si>
    <t>pro zákl.prahy:5,58*0,3*0,07*10+5,58*0,3*0,57*2+5,48*0,3*0,57+5,58*0,3*0,57</t>
  </si>
  <si>
    <t>7,53*0,3*0,27+6,18*0,2*0,07*8+6,28*0,2*0,07*5+6,13*0,2*0,07*2</t>
  </si>
  <si>
    <t>5,58*0,2*0,07*4+2,58*0,2*0,07*2+6,18*0,2*0,07*2+6,28*0,5*0,07</t>
  </si>
  <si>
    <t>9,53*0,2*0,07+9,48*0,2*0,07+5,58*0,2*0,07*16</t>
  </si>
  <si>
    <t>pro venk.schodiště:(2,225*2+2,46)*0,4*0,7</t>
  </si>
  <si>
    <t>132201119R00</t>
  </si>
  <si>
    <t xml:space="preserve">Příplatek za lepivost - hloubení rýh 60 cm v hor.3 </t>
  </si>
  <si>
    <t>14,0468</t>
  </si>
  <si>
    <t>162201102R00</t>
  </si>
  <si>
    <t xml:space="preserve">Vodorovné přemístění výkopku z hor.1-4 do 50 m </t>
  </si>
  <si>
    <t>přemístění výkopku na deponii:14,0468</t>
  </si>
  <si>
    <t>171201201R00</t>
  </si>
  <si>
    <t xml:space="preserve">Uložení sypaniny na skl.-modelace na výšku přes 2m </t>
  </si>
  <si>
    <t>výkopek na přechod.deponii:14,0468</t>
  </si>
  <si>
    <t>2</t>
  </si>
  <si>
    <t>Základy a zvláštní zakládání</t>
  </si>
  <si>
    <t>273313611R00</t>
  </si>
  <si>
    <t xml:space="preserve">Beton základových desek prostý C 16/20 XC2 </t>
  </si>
  <si>
    <t>podkladní beton přístavku pro technologii:20,2*6,4*0,07+1,4*4,9*0,07</t>
  </si>
  <si>
    <t>273326131R00</t>
  </si>
  <si>
    <t>Zákl. desky z betonu železového vodostaveb. C25/30 XC2, CI 0,20-Dmax.22 S3, max.průsak 20mm</t>
  </si>
  <si>
    <t>beton zákl.desky přístavku pro technologii:19,94*6,1*0,25+1,31*4,64*0,25</t>
  </si>
  <si>
    <t>273354111R00</t>
  </si>
  <si>
    <t xml:space="preserve">Bednění základových desek zřízení </t>
  </si>
  <si>
    <t>m2</t>
  </si>
  <si>
    <t>bednění zákl.desky přístavku pro technologii:19,94*0,35*2+7,41*0,35*2</t>
  </si>
  <si>
    <t>bednění podkladního betonu přístavku pro technologii:19,94*0,15*2+7,36*0,15*2</t>
  </si>
  <si>
    <t>273354211R00</t>
  </si>
  <si>
    <t xml:space="preserve">Bednění základových desek odstranění </t>
  </si>
  <si>
    <t>27,335</t>
  </si>
  <si>
    <t>273361821R00</t>
  </si>
  <si>
    <t xml:space="preserve">Výztuž základových desek z betonářské ocelí 10505 </t>
  </si>
  <si>
    <t>t</t>
  </si>
  <si>
    <t>výztuž zákl.desky přístavku pro technologii :5,46*1,05</t>
  </si>
  <si>
    <t>274121121R00</t>
  </si>
  <si>
    <t xml:space="preserve">Osazení základových prefabrikovaných pásů do 5 t </t>
  </si>
  <si>
    <t>kus</t>
  </si>
  <si>
    <t>montáž prefa prahů:</t>
  </si>
  <si>
    <t>ZP01 - ZP24:57</t>
  </si>
  <si>
    <t>274272130RT3</t>
  </si>
  <si>
    <t>Zdivo základové z bednicích tvárnic, tl. 25 cm výplň tvárnic betonem C 16/20 XC2</t>
  </si>
  <si>
    <t>podezdívka venk.schodiště :1,3*0,5*2+1,3*0,5/2*2</t>
  </si>
  <si>
    <t>274272140RT4</t>
  </si>
  <si>
    <t>Zdivo základové z bednicích tvárnic, tl. 30 cm výplň tvárnic betonem C 25/30</t>
  </si>
  <si>
    <t>základ.zdivo přístavku pro technologii:19,94*0,85*2+6,71*0,85*2+5,4*0,85*3</t>
  </si>
  <si>
    <t>2,9*0,925*4+1,8*0,925*4+3,65*0,95*2+1,6*0,95*2</t>
  </si>
  <si>
    <t>r:5</t>
  </si>
  <si>
    <t>274313611R00</t>
  </si>
  <si>
    <t xml:space="preserve">Beton základových pasů prostý C 16/20 XC2 </t>
  </si>
  <si>
    <t>beton základů venk.schodiště:(2,225*2+2,46)*0,4*0,7</t>
  </si>
  <si>
    <t>274323411R00</t>
  </si>
  <si>
    <t>Železobeton základ. pasů vodostavební C25/30 XC2, CI 0,20-Dmax.22 S3, max.průsak 20mm</t>
  </si>
  <si>
    <t>zákl.pasy:</t>
  </si>
  <si>
    <t>hala:1,5*0,4*0,59+1,7*0,6*0,59+1,745*0,6*0,59</t>
  </si>
  <si>
    <t>5,6*0,4*0,59*4+5,5*0,4*0,59+7,55*0,4*0,59</t>
  </si>
  <si>
    <t>přístavek:19,205*0,4*0,6+1,841*0,4*0,6+4,753*0,4*0,6</t>
  </si>
  <si>
    <t>274356021R00</t>
  </si>
  <si>
    <t xml:space="preserve">Bednění základ. pasů BV ploch rovinných zřízení </t>
  </si>
  <si>
    <t>bednění zákl.pasů:</t>
  </si>
  <si>
    <t>hala:1,5*0,6*2+1,7*0,6*2+1,745*0,6*2+0,4*0,6*2+0,6*0,6*4</t>
  </si>
  <si>
    <t>5,6*0,6*8+5,5*0,6*2+7,55*0,6*2+0,4*0,6*12</t>
  </si>
  <si>
    <t>přístavek:19,205*0,6*2+1,841*0,6*2+4,753*0,6*2+0,4*0,6*6</t>
  </si>
  <si>
    <t>venk.schodiště:(2,46+1,76+2,225*2+2,465*2)*0,2</t>
  </si>
  <si>
    <t>r:10</t>
  </si>
  <si>
    <t>274356022R00</t>
  </si>
  <si>
    <t xml:space="preserve">Bednění základ. pasů BV ploch rovinných odstranění </t>
  </si>
  <si>
    <t>98,3928</t>
  </si>
  <si>
    <t>274361821R00</t>
  </si>
  <si>
    <t xml:space="preserve">Výztuž základových pasů z betonářské oceli 10 505 </t>
  </si>
  <si>
    <t>výztuž zákl.pasů ZPM01 - ZPM04, vč.prořezu:0,4*1,05</t>
  </si>
  <si>
    <t>výztuž zákl.zdiva SŠT, vč.prořezu:1,37*1,05</t>
  </si>
  <si>
    <t>výztuž podezdívky venk.schodiště :1,95*0,2*0,09</t>
  </si>
  <si>
    <t>278311062R00</t>
  </si>
  <si>
    <t xml:space="preserve">Zálivka kotevních otvorů C 25/30 XF1 do 0,10 m3 </t>
  </si>
  <si>
    <t>zálivka kalichů kolem sloupů:</t>
  </si>
  <si>
    <t>KA02 ( -1,5 ):0,32*0,32*0,5*7-0,3*0,3*0,45*7</t>
  </si>
  <si>
    <t>KA01 ( -2,09 ):0,52*0,42*0,95*53-0,5*0,4*0,9*53</t>
  </si>
  <si>
    <t>KA01 ( -2,49 ):0,52*0,52*0,95*2-0,5*0,5*0,9*2</t>
  </si>
  <si>
    <t>KA01 ( -1,95 ):0,52*0,42*0,95*37-0,5*0,4*0,9*37</t>
  </si>
  <si>
    <t>KA03 ( -1,7 ):0,42*0,42*0,7*2-0,4*0,4*0,65*2</t>
  </si>
  <si>
    <t>KA03 ( -2,24 ):0,42*0,42*0,7-0,4*0,4*0,65</t>
  </si>
  <si>
    <t>KA03 ( -1,84 ):0,42*0,42*0,7-0,4*0,4*0,65</t>
  </si>
  <si>
    <t>278361822R00</t>
  </si>
  <si>
    <t xml:space="preserve">Výztuž základů pod stroje z oceli 10 505 slož. 2 </t>
  </si>
  <si>
    <t>výztuž základu pro zásobník argonu:55*0,0085*1,3</t>
  </si>
  <si>
    <t>278382542R00</t>
  </si>
  <si>
    <t>Základy pod stroje do 5 m3, ŽB C 20/25, slož. 2 vč.bednění a odbednění</t>
  </si>
  <si>
    <t>beton základu pro zásobník argonu:4,9*3,3*0,25+2,3*2,3*0,25</t>
  </si>
  <si>
    <t>201Rpol</t>
  </si>
  <si>
    <t>Prefa žel-bet.základový práh ZP01 558/30/59cm výztuž předběžně 100kg/m3</t>
  </si>
  <si>
    <t>202Rpol</t>
  </si>
  <si>
    <t>Prefa žel-bet.základový práh ZP02 548/30/109cm výztuž předběžně 100kg/m3</t>
  </si>
  <si>
    <t>203Rpol</t>
  </si>
  <si>
    <t>Prefa žel-bet.základový práh ZP03 558/30/109cm výztuž předběžně 100kg/m3</t>
  </si>
  <si>
    <t>204Rpol</t>
  </si>
  <si>
    <t>Prefa žel-bet.základový práh ZP04 753/30/59cm výztuž předběžně 100kg/m3</t>
  </si>
  <si>
    <t>205Rpol</t>
  </si>
  <si>
    <t>Prefa žel-bet.základový práh ZP05 618/20/100cm výztuž předběžně 100kg/m3</t>
  </si>
  <si>
    <t>206Rpol</t>
  </si>
  <si>
    <t>Prefa žel-bet.základový práh ZP06 628/20/100cm výztuž předběžně 100kg/m3</t>
  </si>
  <si>
    <t>207Rpol</t>
  </si>
  <si>
    <t>Prefa žel-bet.základový práh ZP07 618/20/100cm výztuž předběžně 100kg/m3</t>
  </si>
  <si>
    <t>208Rpol</t>
  </si>
  <si>
    <t>Prefa žel-bet.základový práh ZP08 618/20/100cm výztuž předběžně 100kg/m3</t>
  </si>
  <si>
    <t>209Rpol</t>
  </si>
  <si>
    <t>Prefa žel-bet.základový práh ZP09 628/20/100cm výztuž předběžně 100kg/m3</t>
  </si>
  <si>
    <t>210Rpol</t>
  </si>
  <si>
    <t>Prefa žel-bet.základový práh ZP10 613/20/100cm výztuž předběžně 100kg/m3</t>
  </si>
  <si>
    <t>211Rpol</t>
  </si>
  <si>
    <t>Prefa žel-bet.základový práh ZP11 558/20/100cm výztuž předběžně 100kg/m3</t>
  </si>
  <si>
    <t>212Rpol</t>
  </si>
  <si>
    <t>Prefa žel-bet.základový práh ZP12 558/20/100cm výztuž předběžně 100kg/m3</t>
  </si>
  <si>
    <t>213Rpol</t>
  </si>
  <si>
    <t>Prefa žel-bet.základový práh ZP13 558/20/100cm výztuž předběžně 100kg/m3</t>
  </si>
  <si>
    <t>214Rpol</t>
  </si>
  <si>
    <t>Prefa žel-bet.základový práh ZP14 258/20/100cm výztuž předběžně 100kg/m3</t>
  </si>
  <si>
    <t>215Rpol</t>
  </si>
  <si>
    <t>Prefa žel-bet.základový práh ZP15 558/20/100cm výztuž předběžně 100kg/m3</t>
  </si>
  <si>
    <t>216Rpol</t>
  </si>
  <si>
    <t>Prefa žel-bet.základový práh ZP16 558/20/100cm výztuž předběžně 100kg/m3</t>
  </si>
  <si>
    <t>217Rpol</t>
  </si>
  <si>
    <t>Prefa žel-bet.základový práh ZP17 613/20/100cm výztuž předběžně 100kg/m3</t>
  </si>
  <si>
    <t>218Rpol</t>
  </si>
  <si>
    <t>Prefa žel-bet.základový práh ZP18 618/20/100cm výztuž předběžně 100kg/m3</t>
  </si>
  <si>
    <t>219Rpol</t>
  </si>
  <si>
    <t>Prefa žel-bet.základový práh ZP19 628/20/100cm výztuž předběžně 100kg/m3</t>
  </si>
  <si>
    <t>220Rpol</t>
  </si>
  <si>
    <t>Prefa žel-bet.základový práh ZP20 953/20/100cm výztuž předběžně 100kg/m3</t>
  </si>
  <si>
    <t>221Rpol</t>
  </si>
  <si>
    <t>Prefa žel-bet.základový práh ZP21 948/20/100cm výztuž předběžně 100kg/m3</t>
  </si>
  <si>
    <t>222Rpol</t>
  </si>
  <si>
    <t>Prefa žel-bet.základový práh ZP22 558/20/100cm výztuž předběžně 100kg/m3</t>
  </si>
  <si>
    <t>223Rpol</t>
  </si>
  <si>
    <t>Prefa žel-bet.základový práh ZP23 558/30/109cm výztuž předběžně 100kg/m3</t>
  </si>
  <si>
    <t>224Rpol</t>
  </si>
  <si>
    <t>Prefa žel-bet.základový práh ZP24 558/30/109cm výztuž předběžně 100kg/m3</t>
  </si>
  <si>
    <t>3</t>
  </si>
  <si>
    <t>Svislé a kompletní konstrukce</t>
  </si>
  <si>
    <t>311237135R00</t>
  </si>
  <si>
    <t xml:space="preserve">Zdivo z cihel HELUZ P 15 na MC 10 tl. 24 cm </t>
  </si>
  <si>
    <t>1NP - pod schodištěm:1,35*2+2,8*1,75+0,9*0,5</t>
  </si>
  <si>
    <t>311237372R00</t>
  </si>
  <si>
    <t xml:space="preserve">Zdivo z cihel HELUZ AKU P 20 na MC 15 tl. 20 cm </t>
  </si>
  <si>
    <t>1NP:(5,5+5,6+7,55+5,6*3)*3,15-1*2-0,9*2*3</t>
  </si>
  <si>
    <t>2NP:5,6*3*4,5+19,45*3,5-5*2,38</t>
  </si>
  <si>
    <t>311271175R00</t>
  </si>
  <si>
    <t xml:space="preserve">Zdivo z tvárnic Ytong hladkých tl. 20 cm </t>
  </si>
  <si>
    <t>přístavba trafostanice - první šár:(19,94+15,1+5,6*4+4,75+6,91+1,1)*0,25-2,5*0,25*2-1*0,25*4</t>
  </si>
  <si>
    <t>311271186R00</t>
  </si>
  <si>
    <t xml:space="preserve">Zdivo z tvárnic Ytong pero - drážka tl. 25 cm </t>
  </si>
  <si>
    <t>přístavba trafostanice:19,94*4,5+15,1*5,05+5,6*4,85*4+4,75*5,1+6,91*4,85+1,1*5,1-2,5*2,25*2</t>
  </si>
  <si>
    <t>-1*2,25*2-1,2*0,4*4-1*1,95*2+5,6*0,25*3</t>
  </si>
  <si>
    <t>317121044RT7</t>
  </si>
  <si>
    <t>Překlad nosný porobeton, světlost otv. do 180 cm překlad nosný NOP III / 2 / 21 149 x 24,9 x 20 cm</t>
  </si>
  <si>
    <t>překlady A:4</t>
  </si>
  <si>
    <t>317168131R00</t>
  </si>
  <si>
    <t xml:space="preserve">Překlad POROTHERM 7 vysoký 70x235x1250 mm </t>
  </si>
  <si>
    <t>admin.část - B1:8</t>
  </si>
  <si>
    <t>317234410RT2</t>
  </si>
  <si>
    <t>Vyzdívka mezi nosníky cihlami pálenými na MC s použitím suché maltové směsi</t>
  </si>
  <si>
    <t>ocel.překlady trafostanice:</t>
  </si>
  <si>
    <t>101 - IPE 140:2,9*0,3*0,14*2</t>
  </si>
  <si>
    <t>102 - IPE 100:1,2*0,3*0,1*3</t>
  </si>
  <si>
    <t>103 - IPE 100:0,8*0,3*0,1</t>
  </si>
  <si>
    <t>317941121R00</t>
  </si>
  <si>
    <t xml:space="preserve">Osazení ocelových válcovaných nosníků do č.12 </t>
  </si>
  <si>
    <t>102 - IPE 100:0,08748</t>
  </si>
  <si>
    <t>103 - IPE 100:0,01944</t>
  </si>
  <si>
    <t>317941123R00</t>
  </si>
  <si>
    <t xml:space="preserve">Osazení ocelových válcovaných nosníků  č.14-22 </t>
  </si>
  <si>
    <t>101 - IPE 140:0,14964</t>
  </si>
  <si>
    <t>331125001R00</t>
  </si>
  <si>
    <t xml:space="preserve">Montáž sloupů ze ŽB do dutiny patky do 1,5 t </t>
  </si>
  <si>
    <t>SL27, SL28 :5+2</t>
  </si>
  <si>
    <t>331125002R00</t>
  </si>
  <si>
    <t xml:space="preserve">Montáž sloupů ze ŽB do dutiny patky do 4 t </t>
  </si>
  <si>
    <t>montáž sloupů:</t>
  </si>
  <si>
    <t>SL9.1 - SL10.2:4</t>
  </si>
  <si>
    <t>SL26:5</t>
  </si>
  <si>
    <t>331125003R00</t>
  </si>
  <si>
    <t xml:space="preserve">Montáž sloupů ze ŽB do dutiny patky do 7 t </t>
  </si>
  <si>
    <t>SL1 - SL8:39</t>
  </si>
  <si>
    <t>SL11 - SL25 :53</t>
  </si>
  <si>
    <t>SL29:1</t>
  </si>
  <si>
    <t>342247133R00</t>
  </si>
  <si>
    <t xml:space="preserve">Příčky z cihel HELUZ P 10 na maltu MVC 5, tl. 14 </t>
  </si>
  <si>
    <t>2NP:19,45*1,25</t>
  </si>
  <si>
    <t>342261111RT4</t>
  </si>
  <si>
    <t>Příčka sádrokarton. ocel.kce, 1x oplášť. tl. 75 mm desky požár. impreg. tl. 12,5 mm, minerál tl.5 cm</t>
  </si>
  <si>
    <t>1NP:0,2*3,5*3+0,15*3,5*2+0,2*3,5*2</t>
  </si>
  <si>
    <t>2NP:0,4*4,1+0,15*4,1+0,35*4,1+0,275*4,1+0,2*4,1+0,15*4,1</t>
  </si>
  <si>
    <t>342261112RS2</t>
  </si>
  <si>
    <t>Příčka sádrokarton. ocel.kce, 1x oplášť. tl.100 mm desky protipožární tl. 12,5 mm, minerál tl. 8 cm</t>
  </si>
  <si>
    <t>vnitřní příčky:</t>
  </si>
  <si>
    <t>1NP:(5,9+9,15+18,15+0,25+7,8+2,95*2+7,35+1,35)*3,5-0,9*2*6</t>
  </si>
  <si>
    <t>-0,7*2*3-0,8*2-0,4*0,4*4-0,3*0,4*2-0,2*0,4*3</t>
  </si>
  <si>
    <t>(9,9+9+7,9+5,9+6,5+2,05+3,5)*3,5-0,8*2*2-0,9*2*2-0,7*2*2-0,6*1,2</t>
  </si>
  <si>
    <t>-2,4*1,25+(3,35+4,955+6,35)*3,5-0,8*2*2</t>
  </si>
  <si>
    <t>2NP:(9,96*2+6,2+7,7+20,2+5,9*2+5,6+6,55+4,75+4,9+6,35)*4,1</t>
  </si>
  <si>
    <t>-0,8*2*9-0,7*2*3+0,3*4,1</t>
  </si>
  <si>
    <t>342261112RS4</t>
  </si>
  <si>
    <t>Příčka sádrokarton. ocel.kce, 1x oplášť. tl.100 mm desky požár. impreg. tl. 12,5 mm, minerál tl.8 cm</t>
  </si>
  <si>
    <t>1NP:(1,35*3+1,05+2,15)*3,5-0,7*2</t>
  </si>
  <si>
    <t>(7,9+1,925*3+2)*3,5-0,7*2-0,8*2*2</t>
  </si>
  <si>
    <t>2NP:(1,875+1,65)*4,1-0,7*2</t>
  </si>
  <si>
    <t>342261213RS2</t>
  </si>
  <si>
    <t>Příčka sádrokarton. ocel.kce, 2x oplášť. tl.150 mm desky protipožární tl. 12,5 mm, minerál tl. 8 cm</t>
  </si>
  <si>
    <t>1NP:2,975*3,5</t>
  </si>
  <si>
    <t>2NP:(3+1,75+9,15)*4,1-0,8*2</t>
  </si>
  <si>
    <t>342261213RS4</t>
  </si>
  <si>
    <t>Příčka sádrokarton. ocel.kce, 2x oplášť. tl.150 mm desky požár. impreg. tl. 12,5 mm, minerál tl.8 cm</t>
  </si>
  <si>
    <t>2NP:(4,3+1,1+1,65)*4,1-0,7*2*2</t>
  </si>
  <si>
    <t>342262112RS4</t>
  </si>
  <si>
    <t>Příčka sádrokart. dvoj. oc. kce, 2x opl. tl.205 mm desky požár. impreg.tl.12,5 mm, minerál tl. 2x6 cm</t>
  </si>
  <si>
    <t>1NP:1,35*1,3*3+0,65*1,3+1,9*1,3+1,05*1,3+1,925*1,3</t>
  </si>
  <si>
    <t>2NP:1,1*1,25*2+0,95*1,25</t>
  </si>
  <si>
    <t>342263310RT3</t>
  </si>
  <si>
    <t>Úprava sádrokartonové příčky pro osazení umývadla do ocelové konstrukce, typ 0.50.11</t>
  </si>
  <si>
    <t>1NP:11</t>
  </si>
  <si>
    <t>2NP:2</t>
  </si>
  <si>
    <t>342263320RT3</t>
  </si>
  <si>
    <t>Úprava sádrokartonové příčky pro osazení WC WC - univerzální rám výškově nastav., typ 1.10.31</t>
  </si>
  <si>
    <t>1NP:9</t>
  </si>
  <si>
    <t>2NP:3</t>
  </si>
  <si>
    <t>342263330RT3</t>
  </si>
  <si>
    <t>Úprava sádrokartonové příčky pro držák potrubí držák potrubí 366 mm, typ 0.30.20</t>
  </si>
  <si>
    <t>1NP - odhad:20</t>
  </si>
  <si>
    <t>2NP - odhad:10</t>
  </si>
  <si>
    <t>342263340RT3</t>
  </si>
  <si>
    <t>Úprava sádrokartonové příčky pro osazení pisoáru univerzální rám pro pisoár, typ 0.40.25</t>
  </si>
  <si>
    <t>1NP:2</t>
  </si>
  <si>
    <t>2NP:1</t>
  </si>
  <si>
    <t>342263360RT1</t>
  </si>
  <si>
    <t>Úprava sádrokartonové příčky pro osazení baterie montážní deska, typ 0.20.10.17 - 0.20.10.20</t>
  </si>
  <si>
    <t>1NP:5</t>
  </si>
  <si>
    <t>342263990RW1</t>
  </si>
  <si>
    <t>Příplatek k příčce sádrokart. za desku tl. 12,5 mm GKFi na jedné straně příčky</t>
  </si>
  <si>
    <t>1NP:(4,225+3,425+2,975+4,05+0,95*2+1,05*2+1,955*2)*3,5-0,7*2-0,8*2*2</t>
  </si>
  <si>
    <t>(1,85*2+1,2+0,95+1,7*2+1,8*4)*3,5-0,9*2-0,7*2*3</t>
  </si>
  <si>
    <t>2NP:(1,75*2+1,1+1,55+1,4+1,65+1,1)*4,1-0,7*2*3</t>
  </si>
  <si>
    <t>342264051RT2</t>
  </si>
  <si>
    <t>Podhled sádrokartonový na zavěšenou ocel. konstr. desky protipožární tl. 12,5 mm, bez izolace</t>
  </si>
  <si>
    <t>2NP:8,29+23,08+18,23</t>
  </si>
  <si>
    <t>9,11+50,35+34,42+37,92+17,56+26,63+38,92+10,03+59,76</t>
  </si>
  <si>
    <t>trafostanice - skladba A2:73,09+33,2+18+36*2+45</t>
  </si>
  <si>
    <t>342264051RT4</t>
  </si>
  <si>
    <t>Podhled sádrokartonový na zavěšenou ocel. konstr. desky požár. impreg. tl. 12,5 mm, bez izolace</t>
  </si>
  <si>
    <t>2NP:2,31+2,06+3+2,56+2,28+1,6+11,25</t>
  </si>
  <si>
    <t>342264091R00</t>
  </si>
  <si>
    <t xml:space="preserve">Příplatek k podhledu sádrokart. za tl. desek 15 mm </t>
  </si>
  <si>
    <t>2NP ( nad kazet.podhledy ):9,11+50,35+34,42+37,92+17,56+26,63+38,92+10,03+59,76+11,25</t>
  </si>
  <si>
    <t>342264098R00</t>
  </si>
  <si>
    <t xml:space="preserve">Příplatek k podhledu sádrokart. za plochu do 10 m2 </t>
  </si>
  <si>
    <t>2NP:13,81</t>
  </si>
  <si>
    <t>342271421R00</t>
  </si>
  <si>
    <t xml:space="preserve">Příčky z příčkovek bet. plných  na MC 10, tl. 9 cm </t>
  </si>
  <si>
    <t>zdivo kanálů:(6,7*4+0,5*4+2,65*2+7,7+14,1+2,7+3,15+2,6+2,3+0,4*2+2,3*2+0,4)*0,4</t>
  </si>
  <si>
    <t>(2,35*2+0,4*2+10)*0,4</t>
  </si>
  <si>
    <t>346244381R00</t>
  </si>
  <si>
    <t xml:space="preserve">Plentování ocelových nosníků výšky do 20 cm </t>
  </si>
  <si>
    <t>101 - IPE 140:2,9*0,14*4</t>
  </si>
  <si>
    <t>102 - IPE 100:1,2*0,1*9</t>
  </si>
  <si>
    <t>103 - IPE 100:0,8*0,1*2</t>
  </si>
  <si>
    <t>381181001R00</t>
  </si>
  <si>
    <t xml:space="preserve">Montáž mobilních buněk samostatně stojících </t>
  </si>
  <si>
    <t>sanitární modul:1</t>
  </si>
  <si>
    <t>301Rpol</t>
  </si>
  <si>
    <t>Prefa žel-bet.sloup SL1 40/50/1022cm výztuž předběžně 350kg/m3</t>
  </si>
  <si>
    <t>302Rpol</t>
  </si>
  <si>
    <t>Prefa žel-bet.sloup SL2 40/50/999cm výztuž předběžně 350kg/m3</t>
  </si>
  <si>
    <t>303Rpol</t>
  </si>
  <si>
    <t>Prefa žel-bet.sloup SL2a 40/50/999cm výztuž předběžně 350kg/m3</t>
  </si>
  <si>
    <t>304Rpol</t>
  </si>
  <si>
    <t>Prefa žel-bet.sloup SL2b 40/50/999cm výztuž předběžně 350kg/m3</t>
  </si>
  <si>
    <t>305Rpol</t>
  </si>
  <si>
    <t>Prefa žel-bet.sloup SL2c 40/50/999cm výztuž předběžně 350kg/m3</t>
  </si>
  <si>
    <t>306Rpol</t>
  </si>
  <si>
    <t>Prefa žel-bet.sloup SL2d 40/50/999cm výztuž předběžně 350kg/m3</t>
  </si>
  <si>
    <t>307Rpol</t>
  </si>
  <si>
    <t>Prefa žel-bet.sloup SL2e 40/50/999cm výztuž předběžně 350kg/m3</t>
  </si>
  <si>
    <t>308Rpol</t>
  </si>
  <si>
    <t>Prefa žel-bet.sloup SL2f 40/50/999cm výztuž předběžně 350kg/m3</t>
  </si>
  <si>
    <t>309Rpol</t>
  </si>
  <si>
    <t>Prefa žel-bet.sloup SL3 40/50/999cm výztuž předběžně 350kg/m3</t>
  </si>
  <si>
    <t>310Rpol</t>
  </si>
  <si>
    <t>Prefa žel-bet.sloup SL3a 40/50/999cm výztuž předběžně 350kg/m3</t>
  </si>
  <si>
    <t>311Rpol</t>
  </si>
  <si>
    <t>Prefa žel-bet.sloup SL3b 40/50/999cm výztuž předběžně 350kg/m3</t>
  </si>
  <si>
    <t>312Rpol</t>
  </si>
  <si>
    <t>Prefa žel-bet.sloup SL4 40/50/1022cm výztuž předběžně 350kg/m3</t>
  </si>
  <si>
    <t>313Rpol</t>
  </si>
  <si>
    <t>Prefa žel-bet.sloup SL5 40/50/1079cm výztuž předběžně 350kg/m3</t>
  </si>
  <si>
    <t>314Rpol</t>
  </si>
  <si>
    <t>Prefa žel-bet.sloup SL5a 40/50/1079cm výztuž předběžně 350kg/m3</t>
  </si>
  <si>
    <t>315Rpol</t>
  </si>
  <si>
    <t>Prefa žel-bet.sloup SL5b 40/50/1079cm výztuž předběžně 350kg/m3</t>
  </si>
  <si>
    <t>316Rpol</t>
  </si>
  <si>
    <t>Prefa žel-bet.sloup SL5c 40/50/1079cm výztuž předběžně 350kg/m3</t>
  </si>
  <si>
    <t>317Rpol</t>
  </si>
  <si>
    <t>Prefa žel-bet.sloup SL6 40/50/1024cm výztuž předběžně 350kg/m3</t>
  </si>
  <si>
    <t>318Rpol</t>
  </si>
  <si>
    <t>Prefa žel-bet.sloup SL7 40/50/1024cm výztuž předběžně 350kg/m3</t>
  </si>
  <si>
    <t>319Rpol</t>
  </si>
  <si>
    <t>Prefa žel-bet.sloup SL8 40/50/1024cm výztuž předběžně 350kg/m3</t>
  </si>
  <si>
    <t>320Rpol</t>
  </si>
  <si>
    <t>Prefa žel-bet.sloup SL9.1 40/40/416cm výztuž předběžně 350kg/m3</t>
  </si>
  <si>
    <t>321Rpol</t>
  </si>
  <si>
    <t>Prefa žel-bet.sloup SL9.2 40/40/596cm výztuž předběžně 350kg/m3</t>
  </si>
  <si>
    <t>322Rpol</t>
  </si>
  <si>
    <t>Prefa žel-bet.sloup SL10.1 40/40/456cm výztuž předběžně 350kg/m3</t>
  </si>
  <si>
    <t>323Rpol</t>
  </si>
  <si>
    <t>Prefa žel-bet.sloup SL10.2 40/40/581cm výztuž předběžně 350kg/m3</t>
  </si>
  <si>
    <t>324Rpol</t>
  </si>
  <si>
    <t>Prefa žel-bet.sloup SL11 40/50/1026cm výztuž předběžně 350kg/m3</t>
  </si>
  <si>
    <t>325Rpol</t>
  </si>
  <si>
    <t>Prefa žel-bet.sloup SL12 40/50/1039cm výztuž předběžně 350kg/m3</t>
  </si>
  <si>
    <t>326Rpol</t>
  </si>
  <si>
    <t>Prefa žel-bet.sloup SL13 40/50/999cm výztuž předběžně 350kg/m3</t>
  </si>
  <si>
    <t>327Rpol</t>
  </si>
  <si>
    <t>Prefa žel-bet.sloup SL14 40/50/1022cm výztuž předběžně 350kg/m3</t>
  </si>
  <si>
    <t>328Rpol</t>
  </si>
  <si>
    <t>Prefa žel-bet.sloup SL15 40/50/1079cm výztuž předběžně 350kg/m3</t>
  </si>
  <si>
    <t>329Rpol</t>
  </si>
  <si>
    <t>Prefa žel-bet.sloup SL15a 40/50/1079cm výztuž předběžně 350kg/m3</t>
  </si>
  <si>
    <t>330Rpol</t>
  </si>
  <si>
    <t>Prefa žel-bet.sloup SL15b 40/50/1079cm výztuž předběžně 350kg/m3</t>
  </si>
  <si>
    <t>331Rpol</t>
  </si>
  <si>
    <t>Prefa žel-bet.sloup SL15c 40/50/1079cm výztuž předběžně 350kg/m3</t>
  </si>
  <si>
    <t>332Rpol</t>
  </si>
  <si>
    <t>Prefa žel-bet.sloup SL15d 40/50/1079cm výztuž předběžně 350kg/m3</t>
  </si>
  <si>
    <t>333Rpol</t>
  </si>
  <si>
    <t>Prefa žel-bet.sloup SL16 40/50/1024cm výztuž předběžně 350kg/m3</t>
  </si>
  <si>
    <t>334Rpol</t>
  </si>
  <si>
    <t>Prefa žel-bet.sloup SL17 40/50/1022cm výztuž předběžně 350kg/m3</t>
  </si>
  <si>
    <t>335Rpol</t>
  </si>
  <si>
    <t>Prefa žel-bet.sloup SL18 40/50/1022cm výztuž předběžně 350kg/m3</t>
  </si>
  <si>
    <t>336Rpol</t>
  </si>
  <si>
    <t>Prefa žel-bet.sloup SL19 40/50/1024cm výztuž předběžně 350kg/m3</t>
  </si>
  <si>
    <t>337Rpol</t>
  </si>
  <si>
    <t>Prefa žel-bet.sloup SL20 40/50/1109cm výztuž předběžně 350kg/m3</t>
  </si>
  <si>
    <t>338Rpol</t>
  </si>
  <si>
    <t>Prefa žel-bet.sloup SL21 40/50/988cm výztuž předběžně 350kg/m3</t>
  </si>
  <si>
    <t>339Rpol</t>
  </si>
  <si>
    <t>Prefa žel-bet.sloup SL22 40/50/988cm výztuž předběžně 350kg/m3</t>
  </si>
  <si>
    <t>340Rpol</t>
  </si>
  <si>
    <t>Prefa žel-bet.sloup SL23 40/50/988cm výztuž předběžně 350kg/m3</t>
  </si>
  <si>
    <t>341Rpol</t>
  </si>
  <si>
    <t>Prefa žel-bet.sloup SL24 40/50/988cm výztuž předběžně 350kg/m3</t>
  </si>
  <si>
    <t>342Rpol</t>
  </si>
  <si>
    <t>Prefa žel-bet.sloup SL25 40/50/988cm výztuž předběžně 350kg/m3</t>
  </si>
  <si>
    <t>343Rpol</t>
  </si>
  <si>
    <t>Prefa žel-bet.sloup SL26 40/40/402cm výztuž předběžně 350kg/m3</t>
  </si>
  <si>
    <t>344Rpol</t>
  </si>
  <si>
    <t>Prefa žel-bet.sloup SL27 30/30/382cm výztuž předběžně 350kg/m3</t>
  </si>
  <si>
    <t>345Rpol</t>
  </si>
  <si>
    <t>Prefa žel-bet.sloup SL27 30/30/392cm výztuž předběžně 350kg/m3</t>
  </si>
  <si>
    <t>346Rpol</t>
  </si>
  <si>
    <t>Prefa žel-bet.sloup SL29 40/50/999cm výztuž předběžně 350kg/m3</t>
  </si>
  <si>
    <t>347Rpol</t>
  </si>
  <si>
    <t>Sanitární kontejner 750/244/280cm Standard Line C3 kompletní dodávka vč.vnitřního vybavení dle PD</t>
  </si>
  <si>
    <t>13383415</t>
  </si>
  <si>
    <t>Tyč průřezu IPE 100, střední, jakost oceli 11375</t>
  </si>
  <si>
    <t>T</t>
  </si>
  <si>
    <t>102 - IPE 100:0,08748*1,1</t>
  </si>
  <si>
    <t>103 - IPE 100:0,01944*1,1</t>
  </si>
  <si>
    <t>13383425</t>
  </si>
  <si>
    <t>Tyč průřezu IPE 140, střední, jakost oceli 11375</t>
  </si>
  <si>
    <t>101 - IPE 140:0,14964*1,1</t>
  </si>
  <si>
    <t>34</t>
  </si>
  <si>
    <t>Opláštění</t>
  </si>
  <si>
    <t>342172010R00</t>
  </si>
  <si>
    <t xml:space="preserve">Montáž panelů Kingspan, stěna jednod., tl. do 8 cm </t>
  </si>
  <si>
    <t>kompresorovna:10,24*5,15+8,95*5,4+5*5,6+7,25*5,5-3*2,5*2</t>
  </si>
  <si>
    <t>střecha:6,7*2,5*2+3,84*2,5*2-6,1*1,4-6,1*1,4</t>
  </si>
  <si>
    <t>hala:</t>
  </si>
  <si>
    <t>tl.8cm:72,64*2,25+99,6*9-0,9*2-1*2-4,74*5,75+27*9,4-5,5*4,3</t>
  </si>
  <si>
    <t>342172020R00</t>
  </si>
  <si>
    <t xml:space="preserve">Montáž panelů Kingspan, stěna jednod., tl. nad 8cm </t>
  </si>
  <si>
    <t>tl.10cm:10,2*9,65*2+10*9,65*7*2+2,5*0,5*4-4*4,3*5-0,9*2</t>
  </si>
  <si>
    <t>342172051R00</t>
  </si>
  <si>
    <t xml:space="preserve">Montáž panelů Kingspan, lemovací prvky jednoduché </t>
  </si>
  <si>
    <t>m</t>
  </si>
  <si>
    <t>nároží, ostění otvorů apod.:</t>
  </si>
  <si>
    <t>kompresorovna:5,15+5,4+3*2+2,5*4</t>
  </si>
  <si>
    <t>střecha:2,5*4+6,1*4+1,3*2+1,4*2</t>
  </si>
  <si>
    <t>hala:0,9*2+2,2*4+4*5+4,5*10+9*2+9,5*3+1+2,2*2</t>
  </si>
  <si>
    <t>3401Rpol</t>
  </si>
  <si>
    <t>Lemovací prvky k panelům Kingspan, vč.kotvení ocel.poplast.plech, dodávka</t>
  </si>
  <si>
    <t>193,85*1,05</t>
  </si>
  <si>
    <t>3402Rpol</t>
  </si>
  <si>
    <t>Kotevní a systémový spojovací materiál Kingspan dodávka</t>
  </si>
  <si>
    <t>1448,496+1465,06</t>
  </si>
  <si>
    <t>61210108.A</t>
  </si>
  <si>
    <t>Panel stěnový - Kingspan KS 1000 TF tl.jádra 80 mm vněj.plech tl.0,6mm, vnitř.plech tl.0,4 popř.0,6mm</t>
  </si>
  <si>
    <t>1448,496*1,07</t>
  </si>
  <si>
    <t>61210110.A</t>
  </si>
  <si>
    <t>Panel stěnový Kingspan KS 1000 TF tl.jádra 100 mm vněj.plech tl.0,6mm, vnitř.plech tl.0,4 popř.0,6mm</t>
  </si>
  <si>
    <t>1465,06*1,07</t>
  </si>
  <si>
    <t>4</t>
  </si>
  <si>
    <t>Vodorovné konstrukce</t>
  </si>
  <si>
    <t>413123911R00</t>
  </si>
  <si>
    <t xml:space="preserve">Montáž plochých průvlaků, v budov.H do 18 m, 1,5 t </t>
  </si>
  <si>
    <t>montáž ztužidel ZT:</t>
  </si>
  <si>
    <t>ZT1 - ZT10:75</t>
  </si>
  <si>
    <t>413123912R00</t>
  </si>
  <si>
    <t xml:space="preserve">Montáž plochých průvlaků, v budov.H do 18 m, 3 t </t>
  </si>
  <si>
    <t>montáž průvlaků:</t>
  </si>
  <si>
    <t>PP1 - PP9:14</t>
  </si>
  <si>
    <t>PP11 - PP14:4</t>
  </si>
  <si>
    <t>413123913R00</t>
  </si>
  <si>
    <t xml:space="preserve">Montáž plochých průvlaků, v budov.H do 18 m, 7 t </t>
  </si>
  <si>
    <t>PP10:1</t>
  </si>
  <si>
    <t>PP15:1</t>
  </si>
  <si>
    <t>417321414R00</t>
  </si>
  <si>
    <t>Ztužující pásy a věnce z betonu železového C 25/30 XC1, CI 0,20-Dmax.22 S3, max.průsak 20mm</t>
  </si>
  <si>
    <t>beton žel-bet.věnců trafostanice:</t>
  </si>
  <si>
    <t>V101:55,2*0,2*0,25</t>
  </si>
  <si>
    <t>V102:18,3*0,25*0,25</t>
  </si>
  <si>
    <t>V103:19,94*0,2*0,2</t>
  </si>
  <si>
    <t>V104:15,45*0,2*0,2</t>
  </si>
  <si>
    <t>V105:4,74*0,2*0,2</t>
  </si>
  <si>
    <t>V106:6,1*0,2*0,2</t>
  </si>
  <si>
    <t>V107:18,3*0,25*0,2</t>
  </si>
  <si>
    <t>V108:7,4*0,2*0,2</t>
  </si>
  <si>
    <t>V109:1,31*0,2*0,2</t>
  </si>
  <si>
    <t>beton žel-bet.věnců admin.budovy:</t>
  </si>
  <si>
    <t>V201:36,25*0,2*0,2+19,45*0,2*0,2</t>
  </si>
  <si>
    <t>V202:16,8*0,14*0,2</t>
  </si>
  <si>
    <t>417351115R00</t>
  </si>
  <si>
    <t xml:space="preserve">Bednění ztužujících pásů a věnců - zřízení </t>
  </si>
  <si>
    <t>bednění žel-bet.věnců trafostanice:</t>
  </si>
  <si>
    <t>V101:55,2*0,35*2</t>
  </si>
  <si>
    <t>V102:18,3*0,35*2</t>
  </si>
  <si>
    <t>V103:19,94*0,3*2</t>
  </si>
  <si>
    <t>V104:15,45*0,3*2</t>
  </si>
  <si>
    <t>V105:4,74*0,3*2</t>
  </si>
  <si>
    <t>V106:6,1*0,3*2</t>
  </si>
  <si>
    <t>V107:18,3*0,3*2</t>
  </si>
  <si>
    <t>V108:7,4*0,3*2</t>
  </si>
  <si>
    <t>V109:1,31*0,3*2</t>
  </si>
  <si>
    <t>v místech, kde tvoří zároveň překlady:1,2*0,25*4</t>
  </si>
  <si>
    <t>bednění žel-bet.věnců admin.budovy:</t>
  </si>
  <si>
    <t>V201:36,25*0,3*2+19,45*0,3*2</t>
  </si>
  <si>
    <t>V202:16,8*0,3*2</t>
  </si>
  <si>
    <t>417351116R00</t>
  </si>
  <si>
    <t xml:space="preserve">Bednění ztužujících pásů a věnců - odstranění </t>
  </si>
  <si>
    <t>140,094</t>
  </si>
  <si>
    <t>417361821R00</t>
  </si>
  <si>
    <t xml:space="preserve">Výztuž ztužujících pásů a věnců z oceli 10505 </t>
  </si>
  <si>
    <t>výztuž žel-bet.věnců trafostanice:1*1,05</t>
  </si>
  <si>
    <t>výztuž žel-bet.věnců admin.budovy:0,45*1,05</t>
  </si>
  <si>
    <t>430321414R00</t>
  </si>
  <si>
    <t>Schodišťové konstrukce, železobeton C 25/30 XC4, XF3</t>
  </si>
  <si>
    <t>venkovní schodiště:2,5*1,35*0,12+2,5*1,4*0,12</t>
  </si>
  <si>
    <t>430361921R00</t>
  </si>
  <si>
    <t xml:space="preserve">Výztuž schodišťových konstrukcí svařovanou sítí </t>
  </si>
  <si>
    <t>výztuž venk.schodiště:(2,5*1,35+2,5*1,4+2,5*0,5)*0,0085*1,3</t>
  </si>
  <si>
    <t>431351121R00</t>
  </si>
  <si>
    <t xml:space="preserve">Bednění podest přímočarých - zřízení </t>
  </si>
  <si>
    <t>bednění venk.schodiště:1,35*0,3*2+1,45*0,3*2+2,5*0,3*2</t>
  </si>
  <si>
    <t>431351122R00</t>
  </si>
  <si>
    <t xml:space="preserve">Bednění podest přímočarých - odstranění </t>
  </si>
  <si>
    <t>3,18</t>
  </si>
  <si>
    <t>434311114R00</t>
  </si>
  <si>
    <t xml:space="preserve">Stupně dusané na terén, na desku, z betonu C 16/20 </t>
  </si>
  <si>
    <t>venk.schodiště:2,5*4</t>
  </si>
  <si>
    <t>434351141R00</t>
  </si>
  <si>
    <t xml:space="preserve">Bednění stupňů přímočarých - zřízení </t>
  </si>
  <si>
    <t>10*0,2+1,2*0,4*2</t>
  </si>
  <si>
    <t>434351142R00</t>
  </si>
  <si>
    <t xml:space="preserve">Bednění stupňů přímočarých - odstranění </t>
  </si>
  <si>
    <t>2,96</t>
  </si>
  <si>
    <t>441125001R00</t>
  </si>
  <si>
    <t xml:space="preserve">Montáž ŽB vazníků plnostěnných, hmotnosti do 4 t </t>
  </si>
  <si>
    <t>montáž štítových vazníků ŠV:</t>
  </si>
  <si>
    <t>ŠV1 -ŠV11:23</t>
  </si>
  <si>
    <t>441125005R00</t>
  </si>
  <si>
    <t xml:space="preserve">Montáž ŽB vazníků plnostěnných, hmotnosti do 19 t </t>
  </si>
  <si>
    <t>montáž vazníků VA:</t>
  </si>
  <si>
    <t>VA1 - VA4:27+4+1+22</t>
  </si>
  <si>
    <t>401Rpol</t>
  </si>
  <si>
    <t>Prefa žel-bet.průvlak PP1 40/40/558cm výztuž předběžně 250kg/m3</t>
  </si>
  <si>
    <t>402Rpol</t>
  </si>
  <si>
    <t>Prefa žel-bet.průvlak PP2 30/40/639cm výztuž předběžně 250kg/m3</t>
  </si>
  <si>
    <t>403Rpol</t>
  </si>
  <si>
    <t>Prefa žel-bet.průvlak PP3 30/40/553cm výztuž předběžně 250kg/m3</t>
  </si>
  <si>
    <t>404Rpol</t>
  </si>
  <si>
    <t>Prefa žel-bet.průvlak PP4 30/40/644cm výztuž předběžně 250kg/m3</t>
  </si>
  <si>
    <t>405Rpol</t>
  </si>
  <si>
    <t>Prefa žel-bet.průvlak PP5 30/30/735cm výztuž předběžně 250kg/m3</t>
  </si>
  <si>
    <t>406Rpol</t>
  </si>
  <si>
    <t>Prefa žel-bet.průvlak PP6 30/40/474cm výztuž předběžně 250kg/m3</t>
  </si>
  <si>
    <t>407Rpol</t>
  </si>
  <si>
    <t>Prefa žel-bet.průvlak PP7 30/40/393cm výztuž předběžně 250kg/m3</t>
  </si>
  <si>
    <t>408Rpol</t>
  </si>
  <si>
    <t>Prefa žel-bet.průvlak PP8 30/40/574cm výztuž předběžně 250kg/m3</t>
  </si>
  <si>
    <t>409Rpol</t>
  </si>
  <si>
    <t>Prefa žel-bet.průvlak PP9 50/40/558cm výztuž předběžně 250kg/m3</t>
  </si>
  <si>
    <t>410Rpol</t>
  </si>
  <si>
    <t>Prefa žel-bet.průvlak PP10 40/40/753cm výztuž předběžně 250kg/m3</t>
  </si>
  <si>
    <t>411Rpol</t>
  </si>
  <si>
    <t>Prefa žel-bet.průvlak PP11 40/40/558cm výztuž předběžně 250kg/m3</t>
  </si>
  <si>
    <t>412Rpol</t>
  </si>
  <si>
    <t>Prefa žel-bet.průvlak PP12 40/40/548cm výztuž předběžně 250kg/m3</t>
  </si>
  <si>
    <t>413Rpol</t>
  </si>
  <si>
    <t>Prefa žel-bet.průvlak PP13 40/40/548cm výztuž předběžně 250kg/m3</t>
  </si>
  <si>
    <t>414Rpol</t>
  </si>
  <si>
    <t>Prefa žel-bet.průvlak PP14 40/40/558cm výztuž předběžně 250kg/m3</t>
  </si>
  <si>
    <t>415Rpol</t>
  </si>
  <si>
    <t>Prefa žel-bet.průvlak PP15 40/40/753cm výztuž předběžně 250kg/m3</t>
  </si>
  <si>
    <t>416Rpol</t>
  </si>
  <si>
    <t>Prefa žel-bet.vazník VA1 40/160/1998cm výztuž předběžně 275kg/m3</t>
  </si>
  <si>
    <t>417Rpol</t>
  </si>
  <si>
    <t>Prefa žel-bet.vazník VA2 40/160/2003cm výztuž předběžně 275kg/m3</t>
  </si>
  <si>
    <t>418Rpol</t>
  </si>
  <si>
    <t>Prefa žel-bet.vazník VA3 40/160/1998cm výztuž předběžně 275kg/m3</t>
  </si>
  <si>
    <t>419Rpol</t>
  </si>
  <si>
    <t>Prefa žel-bet.vazník VA4 40/160/1998cm výztuž předběžně 275kg/m3</t>
  </si>
  <si>
    <t>420Rpol</t>
  </si>
  <si>
    <t>Prefa žel-bet.vazník ŠV1 25/60/1002cm výztuž předběžně 220kg/m3</t>
  </si>
  <si>
    <t>421Rpol</t>
  </si>
  <si>
    <t>Prefa žel-bet.vazník ŠV2 25/60/1002cm výztuž předběžně 220kg/m3</t>
  </si>
  <si>
    <t>423Rpol</t>
  </si>
  <si>
    <t>Prefa žel-bet.vazník ŠV3 25/40/665,7cm výztuž předběžně 220kg/m3</t>
  </si>
  <si>
    <t>424Rpol</t>
  </si>
  <si>
    <t>Prefa žel-bet.vazník ŠV4 25/70,4/668cm výztuž předběžně 220kg/m3</t>
  </si>
  <si>
    <t>425Rpol</t>
  </si>
  <si>
    <t>Prefa žel-bet.vazník ŠV5 25/40/670,7cm výztuž předběžně 220kg/m3</t>
  </si>
  <si>
    <t>426Rpol</t>
  </si>
  <si>
    <t>Prefa žel-bet.vazník ŠV6 25/40/665,7cm výztuž předběžně 220kg/m3</t>
  </si>
  <si>
    <t>427Rpol</t>
  </si>
  <si>
    <t>Prefa žel-bet.vazník ŠV7 25/40/665,7cm výztuž předběžně 220kg/m3</t>
  </si>
  <si>
    <t>428Rpol</t>
  </si>
  <si>
    <t>Prefa žel-bet.vazník ŠV8 25/40/665,7cm výztuž předběžně 220kg/m3</t>
  </si>
  <si>
    <t>429Rpol</t>
  </si>
  <si>
    <t>Prefa žel-bet.vazník ŠV9 25/40/801,2cm výztuž předběžně 220kg/m3</t>
  </si>
  <si>
    <t>430Rpol</t>
  </si>
  <si>
    <t>Prefa žel-bet.vazník ŠV10 25/68,3/598cm výztuž předběžně 220kg/m3</t>
  </si>
  <si>
    <t>431Rpol</t>
  </si>
  <si>
    <t>Prefa žel-bet.vazník ŠV11 25/40/600,4cm výztuž předběžně 220kg/m3</t>
  </si>
  <si>
    <t>432Rpol</t>
  </si>
  <si>
    <t>Prefa žel-bet.ztužidlo ZT1 18/40/619cm výztuž předběžně 200kg/m3</t>
  </si>
  <si>
    <t>433Rpol</t>
  </si>
  <si>
    <t>Prefa žel-bet.ztužidlo ZT2 18/40/598cm výztuž předběžně 200kg/m3</t>
  </si>
  <si>
    <t>434Rpol</t>
  </si>
  <si>
    <t>Prefa žel-bet.ztužidlo ZT3 18/40/298cm výztuž předběžně 200kg/m3</t>
  </si>
  <si>
    <t>435Rpol</t>
  </si>
  <si>
    <t>Prefa žel-bet.ztužidlo ZT4 18/40/619cm výztuž předběžně 200kg/m3</t>
  </si>
  <si>
    <t>436Rpol</t>
  </si>
  <si>
    <t>Prefa žel-bet.ztužidlo ZT5 18/40/584cm výztuž předběžně 200kg/m3</t>
  </si>
  <si>
    <t>437Rpol</t>
  </si>
  <si>
    <t>Prefa žel-bet.ztužidlo ZT6 18/40/582cm výztuž předběžně 200kg/m3</t>
  </si>
  <si>
    <t>438Rpol</t>
  </si>
  <si>
    <t>Prefa žel-bet.ztužidlo ZT7 18/40/280cm výztuž předběžně 200kg/m3</t>
  </si>
  <si>
    <t>439Rpol</t>
  </si>
  <si>
    <t>Prefa žel-bet.ztužidlo ZT8 18/40/584cm výztuž předběžně 200kg/m3</t>
  </si>
  <si>
    <t>440Rpol</t>
  </si>
  <si>
    <t>Prefa žel-bet.ztužidlo ZT9 18/40/578cm výztuž předběžně 200kg/m3</t>
  </si>
  <si>
    <t>441Rpol</t>
  </si>
  <si>
    <t>Prefa žel-bet.ztužidlo ZT10 18/40/582cm výztuž předběžně 200kg/m3</t>
  </si>
  <si>
    <t>41</t>
  </si>
  <si>
    <t>Stropy a stropní konstrukce</t>
  </si>
  <si>
    <t>411125001R00</t>
  </si>
  <si>
    <t xml:space="preserve">Montáž stropních panelů ze ŽB hmotnosti do 1,5 t </t>
  </si>
  <si>
    <t>montáž stropních panelů:</t>
  </si>
  <si>
    <t>F6, F7, F9, F13, F14:5</t>
  </si>
  <si>
    <t>411125002R00</t>
  </si>
  <si>
    <t xml:space="preserve">Montáž stropních panelů ze ŽB hmotnosti do 3 t </t>
  </si>
  <si>
    <t>F1 - F5, F8, F10 - F12, F15 - F19:8+1+3+8</t>
  </si>
  <si>
    <t>411321414R00</t>
  </si>
  <si>
    <t xml:space="preserve">Stropy deskové ze železobetonu C 25/30 XC1 </t>
  </si>
  <si>
    <t>beton stropní desky D10:18,4*20,45*0,14-7*1,33*0,14</t>
  </si>
  <si>
    <t>411354173R00</t>
  </si>
  <si>
    <t xml:space="preserve">Podpěrná konstr. stropů do 12 kPa - zřízení </t>
  </si>
  <si>
    <t>podpěrná kce stropu:18,4*20,45-7*1,35-18,4*0,3*2-18,4*0,4*2-5,5*0,4*2-5,6*0,4*2-7,55*0,4*2</t>
  </si>
  <si>
    <t>411354174R00</t>
  </si>
  <si>
    <t xml:space="preserve">Podpěrná konstr. stropů do 12 kPa - odstranění </t>
  </si>
  <si>
    <t>326,15</t>
  </si>
  <si>
    <t>411361821R00</t>
  </si>
  <si>
    <t xml:space="preserve">Výztuž stropů z betonářské oceli 10505 </t>
  </si>
  <si>
    <t>výztuž stropní desky D10 ( 140kg/m3 ):51,3758*0,14</t>
  </si>
  <si>
    <t>bednění čel stropní desky D10:20,45*0,3*2+18,4*0,3*2+7*0,3*2+1,35*0,3*2</t>
  </si>
  <si>
    <t>bednění prostupů desky D10:0,8*0,3*2+0,5*0,3*2+2*3,14*0,2*0,3+2*3,14*0,11*0,3+0,15*0,3*20</t>
  </si>
  <si>
    <t>0,125*0,3*2+0,3*0,3*2+0,2*0,3*8+0,2*0,3*2+0,1*0,3*2+0,1*0,3*4</t>
  </si>
  <si>
    <t>31,619</t>
  </si>
  <si>
    <t>59347090</t>
  </si>
  <si>
    <t>Deska stropní Filigran F-L/B/6 vyzt. do 12 kg</t>
  </si>
  <si>
    <t>stropní desky filigran Fx:17,325*2+18,48*4+13,86*2+8,41*2+9,72*2+8,667+13,92*2+8,874*2</t>
  </si>
  <si>
    <t>12,938+13,8*4+10,35*2+12,938</t>
  </si>
  <si>
    <t>43</t>
  </si>
  <si>
    <t>Schodiště</t>
  </si>
  <si>
    <t>435125002R00</t>
  </si>
  <si>
    <t xml:space="preserve">Montáž schodišťových ramen hmotnosti do 5 t </t>
  </si>
  <si>
    <t>montáž schodiště SCH1:</t>
  </si>
  <si>
    <t>RN1:1</t>
  </si>
  <si>
    <t>RS1:1</t>
  </si>
  <si>
    <t>RV1:1</t>
  </si>
  <si>
    <t>4301Rpol</t>
  </si>
  <si>
    <t>Prefa schodišťový prvek RN1, š.135cm, tl.16cm výztuž předběžně 120kg/m3</t>
  </si>
  <si>
    <t>4302Rpol</t>
  </si>
  <si>
    <t>Prefa schodišťový prvek RS1, š.135cm, tl.14cm výztuž předběžně 120kg/m3</t>
  </si>
  <si>
    <t>4303Rpol</t>
  </si>
  <si>
    <t>Prefa schodišťový prvek RV1, š.135cm, tl.14cm výztuž předběžně 120kg/m3</t>
  </si>
  <si>
    <t>61</t>
  </si>
  <si>
    <t>Upravy povrchů vnitřní</t>
  </si>
  <si>
    <t>610451132R00</t>
  </si>
  <si>
    <t xml:space="preserve">Vnitřní omítky cem. kanálů, rovina, plst. hladítko </t>
  </si>
  <si>
    <t>kanály:(6,5*4+0,5*4+2,85*2+7,7+14,1+2,7+3,15+2,6+2,3+0,4*2+2,3*2+0,4)*0,5</t>
  </si>
  <si>
    <t>(2,35*2+0,4*2+10)*0,5</t>
  </si>
  <si>
    <t>610991111R00</t>
  </si>
  <si>
    <t xml:space="preserve">Zakrývání výplní vnitřních otvorů </t>
  </si>
  <si>
    <t>1NP:(5,5+2,65+5,5+2,8+5,6+2,75)*2,85</t>
  </si>
  <si>
    <t>(4,2+3,2+2,75)*3,25</t>
  </si>
  <si>
    <t>2NP:(2,75*2+5,6+5,5+5,65+2,9+4,4+6,3)*3,5+5*2,4*2</t>
  </si>
  <si>
    <t>trafostanice:3*2,5*2+1*2,5*2+1*2,2*2+1,2*0,4*4</t>
  </si>
  <si>
    <t>612425931R00</t>
  </si>
  <si>
    <t xml:space="preserve">Omítka vápenná vnitřního ostění - štuková </t>
  </si>
  <si>
    <t>2NP:5*0,1*2+2,38*0,1*4</t>
  </si>
  <si>
    <t>612456119R00</t>
  </si>
  <si>
    <t xml:space="preserve">Příplatek za tažení mělkého žlábku </t>
  </si>
  <si>
    <t>začištění ker.soklu:182,75+13,575</t>
  </si>
  <si>
    <t>612473181R00</t>
  </si>
  <si>
    <t xml:space="preserve">Omítka vnitřního zdiva ze suché směsi, hladká </t>
  </si>
  <si>
    <t>pod keram.obklady na zdivu:</t>
  </si>
  <si>
    <t>1NP:</t>
  </si>
  <si>
    <t>m.č..113:3,8*2,1-0,8*2</t>
  </si>
  <si>
    <t>m.č.116, 118:1,45*2,1+3,5*2,1-0,8*2</t>
  </si>
  <si>
    <t>m.č.122:3,9*2,1</t>
  </si>
  <si>
    <t>m.č.112:2,15*2,1</t>
  </si>
  <si>
    <t>m.č.114:2,975*2,1</t>
  </si>
  <si>
    <t>2NP:</t>
  </si>
  <si>
    <t>m.č.211:1,875*2,1</t>
  </si>
  <si>
    <t>612473182R00</t>
  </si>
  <si>
    <t xml:space="preserve">Omítka vnitřního zdiva ze suché směsi, štuková </t>
  </si>
  <si>
    <t>hala:20,45*8,35+18,4*8-0,9*2-0,8*2*3-5*2,38</t>
  </si>
  <si>
    <t>m.č.105:1,7*2,85+1,9*2,85-0,9*2-0,8*2</t>
  </si>
  <si>
    <t>m.č.120:1,6*3,25</t>
  </si>
  <si>
    <t>m.č.113, 116, 118, 122:(3,8+1,45+3,5+3,9)*1,15</t>
  </si>
  <si>
    <t>m.č.114:2,975*1,15</t>
  </si>
  <si>
    <t>m.č.115:3,5*3,25</t>
  </si>
  <si>
    <t>m.č.112:2,15*1,15</t>
  </si>
  <si>
    <t>m.č.110, 111:3,225*1,15+2,675*1,15</t>
  </si>
  <si>
    <t>m.č.102:1,35*1,9+2,55*1,7+0,6*0,4</t>
  </si>
  <si>
    <t>m.č.218, 217:6,985*3,5+6*3,5-5*2,38</t>
  </si>
  <si>
    <t>m.č.219, 216:6,05*2,8+2,7*2,8+4,5*2,8</t>
  </si>
  <si>
    <t>m.č.211:1,875*0,7</t>
  </si>
  <si>
    <t>m.č.207, 208:1,75*2,8+5,5*3,5</t>
  </si>
  <si>
    <t>trafostanice:(5,715*2+5,83*2+2,905*2+4,25*2+6,91*2+5,6*6)*4,5-2,5*2,5*2-1*2,5*2</t>
  </si>
  <si>
    <t>-1*2,2*2-1,2*0,4*4+(2,5*6+1*4+2,5*4+2,2*4+1,2*8+0,4*8)*0,25</t>
  </si>
  <si>
    <t>trafostanice ze strany haly:4,34*5,5-1*2,2</t>
  </si>
  <si>
    <t>612473186R00</t>
  </si>
  <si>
    <t xml:space="preserve">Příplatek za zabudované rohovníky </t>
  </si>
  <si>
    <t>1NP - admin.část:2</t>
  </si>
  <si>
    <t>2NP - admin.část:5*4+2,4*4</t>
  </si>
  <si>
    <t>trafostanice:1*2+2,2*2+1*2+2,5*4+2,5*3*2+1,2*8+0,4*8</t>
  </si>
  <si>
    <t>612481211RT2</t>
  </si>
  <si>
    <t>Montáž výztužné sítě (perlinky) do stěrky-stěny včetně výztužné sítě a stěrkového tmelu Baumit</t>
  </si>
  <si>
    <t>stěna admin.části směrem do haly:0,6*8,35*4+0,5*8*2+0,6*8*2+0,3*8</t>
  </si>
  <si>
    <t>1NP:0,3*3,25</t>
  </si>
  <si>
    <t>2NP:5,6*0,35*2+5*0,2+3</t>
  </si>
  <si>
    <t>62</t>
  </si>
  <si>
    <t>Úpravy povrchů vnější</t>
  </si>
  <si>
    <t>602011184RT6</t>
  </si>
  <si>
    <t>Omítka stěn tenkovrstvá silikátová barevná Cemix TZC, zatíraná, tloušťka vrstvy 1,5 mm</t>
  </si>
  <si>
    <t>finální úprava omítek fasády:248,9808</t>
  </si>
  <si>
    <t>finální úprava viditelné části zateplení soklu haly:(99,6+80,62*2+27)*0,3+72,64*0,6-4*0,3*5-5,4*0,3-0,9*0,3*3-4,75*0,3</t>
  </si>
  <si>
    <t>0,3*2*18</t>
  </si>
  <si>
    <t>finální úprava zateplení boků venk.schodiště:1,615*0,7*2+0,96*0,205*2+0,66*0,3/2*2+0,15*0,3/2*4</t>
  </si>
  <si>
    <t>602011191R00</t>
  </si>
  <si>
    <t xml:space="preserve">Podkladní nátěr pod tenkovrstvé omítky Cemix PASN </t>
  </si>
  <si>
    <t>382,8044</t>
  </si>
  <si>
    <t>622421131R00</t>
  </si>
  <si>
    <t xml:space="preserve">Omítka vnější stěn, MVC, hladká, složitost 1-2 </t>
  </si>
  <si>
    <t>omítka fasády trafostanice:19,94*5,12-2,5*2,5*2-1*2,5*2</t>
  </si>
  <si>
    <t>6,1*5,4+7,25*5,45</t>
  </si>
  <si>
    <t>15,1*5,8+1,23*5,85-1,2*0,4*4-1*2,2+1,2*0,1*8+0,4*0,1*8</t>
  </si>
  <si>
    <t>622473186R00</t>
  </si>
  <si>
    <t xml:space="preserve">Příplatek za rohovník vnějš.omítek ze suché směsi </t>
  </si>
  <si>
    <t>AL rohy fasády:5,2*2+5,8+1,2*8+0,4*8+0,3*3+0,6*2+0,3+0,3*9</t>
  </si>
  <si>
    <t>622473187RT2</t>
  </si>
  <si>
    <t>Příplatek za okenní lištu (APU) - montáž včetně dodávky lišty</t>
  </si>
  <si>
    <t>trafostanice ( oboustranně ):(2,5*6+1*4+2,5*4+2,2*4+1,2*8+0,4*8)*2</t>
  </si>
  <si>
    <t>622481211RT2</t>
  </si>
  <si>
    <t>přesíťování fasády trafostanice:19,94*5,12-2,5*2,5*2-1*2,5*2</t>
  </si>
  <si>
    <t>přesíťování viditelné části zateplení soklu haly:(99,6+80,62*2+27)*0,3+72,64*0,6-4*0,3*5-5,4*0,3-0,9*0,3*3-4,75*0,3</t>
  </si>
  <si>
    <t>přesíťování zateplení boků venk.schodiště:1,615*0,7*2+0,96*0,205*2+0,66*0,3/2*2+0,15*0,3/2*4</t>
  </si>
  <si>
    <t>625990000R00</t>
  </si>
  <si>
    <t xml:space="preserve">Obklad vnějších konstrukcí polystyrenem tl. 50 mm </t>
  </si>
  <si>
    <t>tep.izolace věnců trafostanice:</t>
  </si>
  <si>
    <t>V101:55,2*0,25</t>
  </si>
  <si>
    <t>V103:19,94*0,2</t>
  </si>
  <si>
    <t>V104:15,45*0,2</t>
  </si>
  <si>
    <t>V105:4,74*0,2</t>
  </si>
  <si>
    <t>V106:6,1*0,2</t>
  </si>
  <si>
    <t>V108:7,4*0,2</t>
  </si>
  <si>
    <t>V109:1,31*0,2</t>
  </si>
  <si>
    <t>tep.izolace horní části zdiva trafostanice:19,94*0,525+7,31*0,52*2+19,94*0,48+19,94*0,1*2+7,11*0,1*2</t>
  </si>
  <si>
    <t>63</t>
  </si>
  <si>
    <t>Podlahy a podlahové konstrukce</t>
  </si>
  <si>
    <t>564772111R00</t>
  </si>
  <si>
    <t xml:space="preserve">Podklad z kam.drceného 32-63mm, tl.25 cm </t>
  </si>
  <si>
    <t>prohlubně:1,8*2,3*2</t>
  </si>
  <si>
    <t>631312611R00</t>
  </si>
  <si>
    <t xml:space="preserve">Mazanina betonová tl. 5 - 8 cm C 16/20, XC2 </t>
  </si>
  <si>
    <t>podkladní mazanina zákl.pasů ZPM01 - ZPM04:27,4*0,4*0,07</t>
  </si>
  <si>
    <t>ochranná mazanina hydroizolace přístavku pro technologii:19,94*7,41*0,05</t>
  </si>
  <si>
    <t>bet.mazanina podlah 1NP:</t>
  </si>
  <si>
    <t>skladba D1.2:130,2*0,065</t>
  </si>
  <si>
    <t>skladba D1.3:76,35*0,05</t>
  </si>
  <si>
    <t>skladba D1.4:92,97*0,05</t>
  </si>
  <si>
    <t>skladba D1.5:55,29*0,05</t>
  </si>
  <si>
    <t>beton.mazanina podlah 2NP:</t>
  </si>
  <si>
    <t>skladba D2.1:61,6*0,05</t>
  </si>
  <si>
    <t>skladba D2.2:13,81*0,05</t>
  </si>
  <si>
    <t>skladba D2.3:59,63*0,055</t>
  </si>
  <si>
    <t>skladba D2.4:215,21*0,055</t>
  </si>
  <si>
    <t>631313611R00</t>
  </si>
  <si>
    <t xml:space="preserve">Mazanina betonová tl. 8 - 12 cm C 16/20 XC2 </t>
  </si>
  <si>
    <t>spádová mazanina prohlubní ( prům.hl.10cm ):2,3*1,8*0,1*2</t>
  </si>
  <si>
    <t>631313711R00</t>
  </si>
  <si>
    <t xml:space="preserve">Mazanina betonová tl. 8 - 12 cm C 25/30 XC4 XF2 </t>
  </si>
  <si>
    <t>skladba D1.8:(6,7*0,7*2+2,84*0,6+8,1*1+2,3*0,6+2,54*0,5+6,1*0,6+2,7*0,6)*0,12</t>
  </si>
  <si>
    <t>2,3*0,6*0,12</t>
  </si>
  <si>
    <t>skladba D1.10:(33,2+18-6,5*0,5*2-2,84*0,4-2,905*0,8-0,3*0,3)*0,12</t>
  </si>
  <si>
    <t>skladba D1.6:(36*2-4,5*0,8-1,5*0,4-1,35*0,4-4,45*0,4-1,9*0,4-1,2*0,3-1,55*0,3)*0,12</t>
  </si>
  <si>
    <t>631315711R00</t>
  </si>
  <si>
    <t xml:space="preserve">Mazanina betonová tl. 12 - 24 cm C 25/30 XC4, XF2 </t>
  </si>
  <si>
    <t>skladba D1.1+ D1.9:(6517,03+73,09+45)*0,2</t>
  </si>
  <si>
    <t>631316115R00</t>
  </si>
  <si>
    <t xml:space="preserve">Postřik nových beton. podlah proti prvotn. vysych. </t>
  </si>
  <si>
    <t>6517,03</t>
  </si>
  <si>
    <t>631316211RT4</t>
  </si>
  <si>
    <t>Povrchový vsyp na betonové podlahy strojně hlazený minerální posypová směs</t>
  </si>
  <si>
    <t>skladba D1.1:6517,03</t>
  </si>
  <si>
    <t>631319151R00</t>
  </si>
  <si>
    <t xml:space="preserve">Příplatek za přehlaz. mazanin pod povlaky tl. 8 cm </t>
  </si>
  <si>
    <t>46,7352</t>
  </si>
  <si>
    <t>631319153R00</t>
  </si>
  <si>
    <t xml:space="preserve">Příplatek za přehlaz. mazanin pod povlaky tl. 12cm </t>
  </si>
  <si>
    <t>16,0247+0,828</t>
  </si>
  <si>
    <t>631319155R00</t>
  </si>
  <si>
    <t>Příplatek za přehlaz. mazanin pod povlaky tl. 24cm strojní přehlazení !</t>
  </si>
  <si>
    <t>1327,024</t>
  </si>
  <si>
    <t>631319171R00</t>
  </si>
  <si>
    <t xml:space="preserve">Příplatek za stržení povrchu mazaniny tl. 8 cm </t>
  </si>
  <si>
    <t>26,9918</t>
  </si>
  <si>
    <t>631319183R00</t>
  </si>
  <si>
    <t xml:space="preserve">Příplatek za sklon mazaniny 15°-35°  tl. 8 - 12 cm </t>
  </si>
  <si>
    <t>0,828</t>
  </si>
  <si>
    <t>631351101R00</t>
  </si>
  <si>
    <t xml:space="preserve">Bednění stěn, rýh a otvorů v podlahách - zřízení </t>
  </si>
  <si>
    <t>bednění u technol.kanálů a prohlubní:(6,5*4+0,5*4+2,85*2+0,2*2+2,905*2+0,35*2+5,83*2+2,35*2)*0,2</t>
  </si>
  <si>
    <t>(1,2*2+0,3+4,45*2+2,4*2+1,6*2+0,4*2+2,5*2+1*4)*0,2</t>
  </si>
  <si>
    <t>(1,8*4+2,3*4+1,6*2+3,05*2)*0,3</t>
  </si>
  <si>
    <t>631351102R00</t>
  </si>
  <si>
    <t xml:space="preserve">Bednění stěn, rýh a otvorů v podlahách -odstranění </t>
  </si>
  <si>
    <t>24,984</t>
  </si>
  <si>
    <t>631361921RT2</t>
  </si>
  <si>
    <t>Výztuž mazanin svařovanou sítí průměr drátu  5,0, oka 100/100 mm</t>
  </si>
  <si>
    <t>skladba D1.8:(6,7*0,7*2+2,84*0,6+8,1*1+2,3*0,6+2,54*0,5+6,1*0,6)*0,003113*1,3</t>
  </si>
  <si>
    <t>(2,3*0,6+2,7*0,6)*0,003113*1,3</t>
  </si>
  <si>
    <t>skladba D1.10:(33,2+18-6,5*0,5*2-2,84*0,4-2,905*0,8-0,3*0,3)*0,003113*1,3</t>
  </si>
  <si>
    <t>skladba D1.6:(36*2-4,5*0,8-1,5*0,4-1,35*0,4-4,45*0,4-1,9*0,4-1,2*0,3)*0,003113*1,3</t>
  </si>
  <si>
    <t>-1,55*0,3*0,003113*1,3</t>
  </si>
  <si>
    <t>631571003R00</t>
  </si>
  <si>
    <t xml:space="preserve">Násyp ze štěrkopísku 0 - 63,  zpevňující </t>
  </si>
  <si>
    <t>skladba D1.9:(73,09+45)*0,25</t>
  </si>
  <si>
    <t>násyp skladby D1.6 - D1.8:(33,2+18+36*2)*0,95-2,4*2,9*0,95-2,2*3,35*0,95-0,7*0,45*6,6*2</t>
  </si>
  <si>
    <t>-1,65*0,5*0,45-1*2,905*0,45-4,55*1*0,45-1,3*0,7*0,45-2,1*0,5*0,45</t>
  </si>
  <si>
    <t>-4,5*0,6*0,45-2,55*0,6*0,45-2,1*0,45*0,45</t>
  </si>
  <si>
    <t>podspy pod venkovní schodiště:1,76*1,35*0,2+1,76*1,4*0,2</t>
  </si>
  <si>
    <t>632415106RT2</t>
  </si>
  <si>
    <t>Potěr Morfico samonivelační ručně tl. 6 mm MFC Level 320 - vyrovnávací</t>
  </si>
  <si>
    <t>skladba D1.4:92,97</t>
  </si>
  <si>
    <t>skladba D1.5:55,29</t>
  </si>
  <si>
    <t>skladba D2.3:59,63</t>
  </si>
  <si>
    <t>skladba D2.4:215,21</t>
  </si>
  <si>
    <t>31414966.A</t>
  </si>
  <si>
    <t>Vlákno ocel. do betonu Fatek SW 35 N</t>
  </si>
  <si>
    <t>kg</t>
  </si>
  <si>
    <t>drátky do betonu skladby D1.1:1327,024*50*1,01</t>
  </si>
  <si>
    <t>93</t>
  </si>
  <si>
    <t>Dokončovací práce inženýrských staveb</t>
  </si>
  <si>
    <t>919723111R00</t>
  </si>
  <si>
    <t xml:space="preserve">Dilatační spáry - řezání, podélné, šířka 2 - 5 mm </t>
  </si>
  <si>
    <t>smršťovací spáry drátkobeton.podlahy haly:19,6*19+39,6*16+5,6*37+2,6+61,8*2+43,4*2+98,85*4+0,9*5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</si>
</sst>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19" xfId="0" applyNumberFormat="1" applyFont="1" applyBorder="1" applyAlignment="1">
      <alignment/>
    </xf>
    <xf numFmtId="0" fontId="25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2" fillId="0" borderId="27" xfId="0" applyFont="1" applyBorder="1" applyAlignment="1">
      <alignment horizontal="centerContinuous" vertical="center"/>
    </xf>
    <xf numFmtId="0" fontId="27" fillId="0" borderId="28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24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left"/>
    </xf>
    <xf numFmtId="0" fontId="23" fillId="18" borderId="32" xfId="0" applyFont="1" applyFill="1" applyBorder="1" applyAlignment="1">
      <alignment horizontal="centerContinuous"/>
    </xf>
    <xf numFmtId="0" fontId="24" fillId="18" borderId="31" xfId="0" applyFont="1" applyFill="1" applyBorder="1" applyAlignment="1">
      <alignment horizontal="centerContinuous"/>
    </xf>
    <xf numFmtId="0" fontId="23" fillId="18" borderId="31" xfId="0" applyFont="1" applyFill="1" applyBorder="1" applyAlignment="1">
      <alignment horizontal="centerContinuous"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4" xfId="0" applyFont="1" applyBorder="1" applyAlignment="1">
      <alignment shrinkToFit="1"/>
    </xf>
    <xf numFmtId="0" fontId="23" fillId="0" borderId="36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3" fontId="23" fillId="0" borderId="39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4" fillId="18" borderId="42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166" fontId="23" fillId="0" borderId="49" xfId="0" applyNumberFormat="1" applyFont="1" applyBorder="1" applyAlignment="1">
      <alignment horizontal="right"/>
    </xf>
    <xf numFmtId="0" fontId="23" fillId="0" borderId="49" xfId="0" applyFont="1" applyBorder="1" applyAlignment="1">
      <alignment/>
    </xf>
    <xf numFmtId="167" fontId="23" fillId="0" borderId="24" xfId="0" applyNumberFormat="1" applyFont="1" applyBorder="1" applyAlignment="1">
      <alignment horizontal="right" indent="2"/>
    </xf>
    <xf numFmtId="167" fontId="23" fillId="0" borderId="25" xfId="0" applyNumberFormat="1" applyFont="1" applyBorder="1" applyAlignment="1">
      <alignment horizontal="right" indent="2"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40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167" fontId="27" fillId="18" borderId="50" xfId="0" applyNumberFormat="1" applyFont="1" applyFill="1" applyBorder="1" applyAlignment="1">
      <alignment horizontal="right" indent="2"/>
    </xf>
    <xf numFmtId="167" fontId="27" fillId="18" borderId="51" xfId="0" applyNumberFormat="1" applyFont="1" applyFill="1" applyBorder="1" applyAlignment="1">
      <alignment horizontal="right" indent="2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23" fillId="0" borderId="52" xfId="47" applyFont="1" applyBorder="1" applyAlignment="1">
      <alignment horizontal="center"/>
      <protection/>
    </xf>
    <xf numFmtId="0" fontId="23" fillId="0" borderId="53" xfId="47" applyFont="1" applyBorder="1" applyAlignment="1">
      <alignment horizontal="center"/>
      <protection/>
    </xf>
    <xf numFmtId="49" fontId="24" fillId="0" borderId="54" xfId="47" applyNumberFormat="1" applyFont="1" applyBorder="1">
      <alignment/>
      <protection/>
    </xf>
    <xf numFmtId="49" fontId="23" fillId="0" borderId="54" xfId="47" applyNumberFormat="1" applyFont="1" applyBorder="1">
      <alignment/>
      <protection/>
    </xf>
    <xf numFmtId="49" fontId="23" fillId="0" borderId="54" xfId="47" applyNumberFormat="1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49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0" fontId="23" fillId="0" borderId="57" xfId="47" applyFont="1" applyBorder="1" applyAlignment="1">
      <alignment horizontal="center"/>
      <protection/>
    </xf>
    <xf numFmtId="0" fontId="23" fillId="0" borderId="58" xfId="47" applyFont="1" applyBorder="1" applyAlignment="1">
      <alignment horizontal="center"/>
      <protection/>
    </xf>
    <xf numFmtId="49" fontId="24" fillId="0" borderId="59" xfId="47" applyNumberFormat="1" applyFont="1" applyBorder="1">
      <alignment/>
      <protection/>
    </xf>
    <xf numFmtId="49" fontId="23" fillId="0" borderId="59" xfId="47" applyNumberFormat="1" applyFont="1" applyBorder="1">
      <alignment/>
      <protection/>
    </xf>
    <xf numFmtId="49" fontId="23" fillId="0" borderId="59" xfId="47" applyNumberFormat="1" applyFont="1" applyBorder="1" applyAlignment="1">
      <alignment horizontal="right"/>
      <protection/>
    </xf>
    <xf numFmtId="0" fontId="23" fillId="0" borderId="60" xfId="47" applyFont="1" applyBorder="1" applyAlignment="1">
      <alignment horizontal="left"/>
      <protection/>
    </xf>
    <xf numFmtId="0" fontId="23" fillId="0" borderId="59" xfId="47" applyFont="1" applyBorder="1" applyAlignment="1">
      <alignment horizontal="left"/>
      <protection/>
    </xf>
    <xf numFmtId="0" fontId="23" fillId="0" borderId="61" xfId="47" applyFont="1" applyBorder="1" applyAlignment="1">
      <alignment horizontal="lef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30" xfId="0" applyNumberFormat="1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32" xfId="0" applyFont="1" applyFill="1" applyBorder="1" applyAlignment="1">
      <alignment horizontal="center"/>
    </xf>
    <xf numFmtId="0" fontId="24" fillId="18" borderId="62" xfId="0" applyFont="1" applyFill="1" applyBorder="1" applyAlignment="1">
      <alignment horizontal="center"/>
    </xf>
    <xf numFmtId="0" fontId="24" fillId="18" borderId="63" xfId="0" applyFont="1" applyFill="1" applyBorder="1" applyAlignment="1">
      <alignment horizontal="center"/>
    </xf>
    <xf numFmtId="0" fontId="24" fillId="18" borderId="6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4" fillId="18" borderId="30" xfId="0" applyFont="1" applyFill="1" applyBorder="1" applyAlignment="1">
      <alignment/>
    </xf>
    <xf numFmtId="0" fontId="24" fillId="18" borderId="31" xfId="0" applyFont="1" applyFill="1" applyBorder="1" applyAlignment="1">
      <alignment/>
    </xf>
    <xf numFmtId="3" fontId="24" fillId="18" borderId="32" xfId="0" applyNumberFormat="1" applyFont="1" applyFill="1" applyBorder="1" applyAlignment="1">
      <alignment/>
    </xf>
    <xf numFmtId="3" fontId="24" fillId="18" borderId="62" xfId="0" applyNumberFormat="1" applyFont="1" applyFill="1" applyBorder="1" applyAlignment="1">
      <alignment/>
    </xf>
    <xf numFmtId="3" fontId="24" fillId="18" borderId="63" xfId="0" applyNumberFormat="1" applyFont="1" applyFill="1" applyBorder="1" applyAlignment="1">
      <alignment/>
    </xf>
    <xf numFmtId="3" fontId="24" fillId="18" borderId="6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2" xfId="0" applyFont="1" applyFill="1" applyBorder="1" applyAlignment="1">
      <alignment/>
    </xf>
    <xf numFmtId="0" fontId="24" fillId="18" borderId="65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2" xfId="0" applyNumberFormat="1" applyFont="1" applyFill="1" applyBorder="1" applyAlignment="1">
      <alignment horizontal="right"/>
    </xf>
    <xf numFmtId="0" fontId="23" fillId="0" borderId="26" xfId="0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4" fontId="23" fillId="0" borderId="34" xfId="0" applyNumberFormat="1" applyFont="1" applyBorder="1" applyAlignment="1">
      <alignment horizontal="right"/>
    </xf>
    <xf numFmtId="3" fontId="23" fillId="0" borderId="26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3" fillId="18" borderId="40" xfId="0" applyFont="1" applyFill="1" applyBorder="1" applyAlignment="1">
      <alignment/>
    </xf>
    <xf numFmtId="4" fontId="23" fillId="18" borderId="51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40" xfId="0" applyNumberFormat="1" applyFont="1" applyFill="1" applyBorder="1" applyAlignment="1">
      <alignment/>
    </xf>
    <xf numFmtId="3" fontId="24" fillId="18" borderId="40" xfId="0" applyNumberFormat="1" applyFont="1" applyFill="1" applyBorder="1" applyAlignment="1">
      <alignment horizontal="right"/>
    </xf>
    <xf numFmtId="3" fontId="24" fillId="18" borderId="51" xfId="0" applyNumberFormat="1" applyFont="1" applyFill="1" applyBorder="1" applyAlignment="1">
      <alignment horizontal="right"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1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54" xfId="47" applyFont="1" applyBorder="1">
      <alignment/>
      <protection/>
    </xf>
    <xf numFmtId="0" fontId="25" fillId="0" borderId="55" xfId="47" applyFont="1" applyBorder="1" applyAlignment="1">
      <alignment horizontal="right"/>
      <protection/>
    </xf>
    <xf numFmtId="49" fontId="23" fillId="0" borderId="54" xfId="47" applyNumberFormat="1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49" fontId="23" fillId="0" borderId="57" xfId="47" applyNumberFormat="1" applyFont="1" applyBorder="1" applyAlignment="1">
      <alignment horizontal="center"/>
      <protection/>
    </xf>
    <xf numFmtId="0" fontId="23" fillId="0" borderId="59" xfId="47" applyFont="1" applyBorder="1">
      <alignment/>
      <protection/>
    </xf>
    <xf numFmtId="0" fontId="23" fillId="0" borderId="60" xfId="47" applyFont="1" applyBorder="1" applyAlignment="1">
      <alignment horizontal="center" shrinkToFit="1"/>
      <protection/>
    </xf>
    <xf numFmtId="0" fontId="23" fillId="0" borderId="59" xfId="47" applyFont="1" applyBorder="1" applyAlignment="1">
      <alignment horizontal="center" shrinkToFit="1"/>
      <protection/>
    </xf>
    <xf numFmtId="0" fontId="23" fillId="0" borderId="61" xfId="47" applyFont="1" applyBorder="1" applyAlignment="1">
      <alignment horizontal="center" shrinkToFit="1"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66" xfId="47" applyFont="1" applyBorder="1" applyAlignment="1">
      <alignment horizontal="center"/>
      <protection/>
    </xf>
    <xf numFmtId="49" fontId="24" fillId="0" borderId="66" xfId="47" applyNumberFormat="1" applyFont="1" applyBorder="1" applyAlignment="1">
      <alignment horizontal="left"/>
      <protection/>
    </xf>
    <xf numFmtId="0" fontId="24" fillId="0" borderId="24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7" xfId="47" applyFont="1" applyBorder="1" applyAlignment="1">
      <alignment horizontal="center" vertical="top"/>
      <protection/>
    </xf>
    <xf numFmtId="49" fontId="35" fillId="0" borderId="67" xfId="47" applyNumberFormat="1" applyFont="1" applyBorder="1" applyAlignment="1">
      <alignment horizontal="left" vertical="top"/>
      <protection/>
    </xf>
    <xf numFmtId="0" fontId="35" fillId="0" borderId="67" xfId="47" applyFont="1" applyBorder="1" applyAlignment="1">
      <alignment vertical="top" wrapText="1"/>
      <protection/>
    </xf>
    <xf numFmtId="49" fontId="35" fillId="0" borderId="67" xfId="47" applyNumberFormat="1" applyFont="1" applyBorder="1" applyAlignment="1">
      <alignment horizontal="center" shrinkToFit="1"/>
      <protection/>
    </xf>
    <xf numFmtId="4" fontId="35" fillId="0" borderId="67" xfId="47" applyNumberFormat="1" applyFont="1" applyBorder="1" applyAlignment="1">
      <alignment horizontal="right"/>
      <protection/>
    </xf>
    <xf numFmtId="4" fontId="35" fillId="0" borderId="67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66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66" xfId="47" applyNumberFormat="1" applyFont="1" applyBorder="1" applyAlignment="1">
      <alignment horizontal="right"/>
      <protection/>
    </xf>
    <xf numFmtId="49" fontId="37" fillId="19" borderId="68" xfId="47" applyNumberFormat="1" applyFont="1" applyFill="1" applyBorder="1" applyAlignment="1">
      <alignment horizontal="left" wrapText="1"/>
      <protection/>
    </xf>
    <xf numFmtId="49" fontId="38" fillId="0" borderId="69" xfId="0" applyNumberFormat="1" applyFont="1" applyBorder="1" applyAlignment="1">
      <alignment horizontal="left" wrapText="1"/>
    </xf>
    <xf numFmtId="4" fontId="37" fillId="19" borderId="70" xfId="47" applyNumberFormat="1" applyFont="1" applyFill="1" applyBorder="1" applyAlignment="1">
      <alignment horizontal="right" wrapText="1"/>
      <protection/>
    </xf>
    <xf numFmtId="0" fontId="37" fillId="19" borderId="43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24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36" fillId="0" borderId="0" xfId="47" applyNumberFormat="1" applyFont="1" applyAlignment="1">
      <alignment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C12" sqref="C12:E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198</v>
      </c>
      <c r="B1" s="2"/>
      <c r="C1" s="2"/>
      <c r="D1" s="2"/>
      <c r="E1" s="2"/>
      <c r="F1" s="2"/>
      <c r="G1" s="2"/>
    </row>
    <row r="2" spans="1:7" ht="12.75" customHeight="1">
      <c r="A2" s="3" t="s">
        <v>1001</v>
      </c>
      <c r="B2" s="4"/>
      <c r="C2" s="5" t="str">
        <f>Rekapitulace!H1</f>
        <v>01</v>
      </c>
      <c r="D2" s="5" t="str">
        <f>Rekapitulace!G2</f>
        <v>Objekt haly ( stavební a statická část )</v>
      </c>
      <c r="E2" s="6"/>
      <c r="F2" s="7" t="s">
        <v>1002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1003</v>
      </c>
      <c r="B4" s="10"/>
      <c r="C4" s="11" t="s">
        <v>1004</v>
      </c>
      <c r="D4" s="11"/>
      <c r="E4" s="12"/>
      <c r="F4" s="13" t="s">
        <v>1005</v>
      </c>
      <c r="G4" s="16"/>
    </row>
    <row r="5" spans="1:7" ht="12.75" customHeight="1">
      <c r="A5" s="17" t="s">
        <v>1079</v>
      </c>
      <c r="B5" s="18"/>
      <c r="C5" s="19" t="s">
        <v>1080</v>
      </c>
      <c r="D5" s="20"/>
      <c r="E5" s="18"/>
      <c r="F5" s="13" t="s">
        <v>1007</v>
      </c>
      <c r="G5" s="14"/>
    </row>
    <row r="6" spans="1:15" ht="12.75" customHeight="1">
      <c r="A6" s="15" t="s">
        <v>1008</v>
      </c>
      <c r="B6" s="10"/>
      <c r="C6" s="11" t="s">
        <v>1009</v>
      </c>
      <c r="D6" s="11"/>
      <c r="E6" s="12"/>
      <c r="F6" s="21" t="s">
        <v>1010</v>
      </c>
      <c r="G6" s="22"/>
      <c r="O6" s="23"/>
    </row>
    <row r="7" spans="1:7" ht="12.75" customHeight="1">
      <c r="A7" s="24" t="s">
        <v>1077</v>
      </c>
      <c r="B7" s="25"/>
      <c r="C7" s="26" t="s">
        <v>1078</v>
      </c>
      <c r="D7" s="27"/>
      <c r="E7" s="27"/>
      <c r="F7" s="28" t="s">
        <v>1011</v>
      </c>
      <c r="G7" s="22">
        <f>IF(PocetMJ=0,,ROUND((F30+F32)/PocetMJ,1))</f>
        <v>0</v>
      </c>
    </row>
    <row r="8" spans="1:9" ht="12.75">
      <c r="A8" s="29" t="s">
        <v>1012</v>
      </c>
      <c r="B8" s="13"/>
      <c r="C8" s="30"/>
      <c r="D8" s="30"/>
      <c r="E8" s="31"/>
      <c r="F8" s="32" t="s">
        <v>1013</v>
      </c>
      <c r="G8" s="33"/>
      <c r="H8" s="34"/>
      <c r="I8" s="35"/>
    </row>
    <row r="9" spans="1:8" ht="12.75">
      <c r="A9" s="29" t="s">
        <v>1014</v>
      </c>
      <c r="B9" s="13"/>
      <c r="C9" s="30"/>
      <c r="D9" s="30"/>
      <c r="E9" s="31"/>
      <c r="F9" s="13"/>
      <c r="G9" s="36"/>
      <c r="H9" s="37"/>
    </row>
    <row r="10" spans="1:8" ht="12.75">
      <c r="A10" s="29" t="s">
        <v>1015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1016</v>
      </c>
      <c r="B11" s="13"/>
      <c r="C11" s="30"/>
      <c r="D11" s="30"/>
      <c r="E11" s="30"/>
      <c r="F11" s="41" t="s">
        <v>1017</v>
      </c>
      <c r="G11" s="42" t="s">
        <v>1077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1018</v>
      </c>
      <c r="B12" s="10"/>
      <c r="C12" s="45"/>
      <c r="D12" s="45"/>
      <c r="E12" s="45"/>
      <c r="F12" s="46" t="s">
        <v>1019</v>
      </c>
      <c r="G12" s="47"/>
      <c r="H12" s="37"/>
    </row>
    <row r="13" spans="1:8" ht="28.5" customHeight="1" thickBot="1">
      <c r="A13" s="48" t="s">
        <v>1020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1021</v>
      </c>
      <c r="B14" s="53"/>
      <c r="C14" s="54"/>
      <c r="D14" s="55" t="s">
        <v>1022</v>
      </c>
      <c r="E14" s="56"/>
      <c r="F14" s="56"/>
      <c r="G14" s="54"/>
    </row>
    <row r="15" spans="1:7" ht="15.75" customHeight="1">
      <c r="A15" s="57"/>
      <c r="B15" s="58" t="s">
        <v>1023</v>
      </c>
      <c r="C15" s="59">
        <f>HSV</f>
        <v>0</v>
      </c>
      <c r="D15" s="60" t="str">
        <f>Rekapitulace!A40</f>
        <v>Ztížené výrobní podmínky</v>
      </c>
      <c r="E15" s="61"/>
      <c r="F15" s="62"/>
      <c r="G15" s="59">
        <f>Rekapitulace!I40</f>
        <v>0</v>
      </c>
    </row>
    <row r="16" spans="1:7" ht="15.75" customHeight="1">
      <c r="A16" s="57" t="s">
        <v>1024</v>
      </c>
      <c r="B16" s="58" t="s">
        <v>1025</v>
      </c>
      <c r="C16" s="59">
        <f>PSV</f>
        <v>0</v>
      </c>
      <c r="D16" s="9" t="str">
        <f>Rekapitulace!A41</f>
        <v>Oborová přirážka</v>
      </c>
      <c r="E16" s="63"/>
      <c r="F16" s="64"/>
      <c r="G16" s="59">
        <f>Rekapitulace!I41</f>
        <v>0</v>
      </c>
    </row>
    <row r="17" spans="1:7" ht="15.75" customHeight="1">
      <c r="A17" s="57" t="s">
        <v>1026</v>
      </c>
      <c r="B17" s="58" t="s">
        <v>1027</v>
      </c>
      <c r="C17" s="59">
        <f>Mont</f>
        <v>0</v>
      </c>
      <c r="D17" s="9" t="str">
        <f>Rekapitulace!A42</f>
        <v>Přesun stavebních kapacit</v>
      </c>
      <c r="E17" s="63"/>
      <c r="F17" s="64"/>
      <c r="G17" s="59">
        <f>Rekapitulace!I42</f>
        <v>0</v>
      </c>
    </row>
    <row r="18" spans="1:7" ht="15.75" customHeight="1">
      <c r="A18" s="65" t="s">
        <v>1028</v>
      </c>
      <c r="B18" s="66" t="s">
        <v>1029</v>
      </c>
      <c r="C18" s="59">
        <f>Dodavka</f>
        <v>0</v>
      </c>
      <c r="D18" s="9" t="str">
        <f>Rekapitulace!A43</f>
        <v>Mimostaveništní doprava</v>
      </c>
      <c r="E18" s="63"/>
      <c r="F18" s="64"/>
      <c r="G18" s="59">
        <f>Rekapitulace!I43</f>
        <v>0</v>
      </c>
    </row>
    <row r="19" spans="1:7" ht="15.75" customHeight="1">
      <c r="A19" s="67" t="s">
        <v>1030</v>
      </c>
      <c r="B19" s="58"/>
      <c r="C19" s="59">
        <f>SUM(C15:C18)</f>
        <v>0</v>
      </c>
      <c r="D19" s="9" t="str">
        <f>Rekapitulace!A44</f>
        <v>Zařízení staveniště</v>
      </c>
      <c r="E19" s="63"/>
      <c r="F19" s="64"/>
      <c r="G19" s="59">
        <f>Rekapitulace!I44</f>
        <v>0</v>
      </c>
    </row>
    <row r="20" spans="1:7" ht="15.75" customHeight="1">
      <c r="A20" s="67"/>
      <c r="B20" s="58"/>
      <c r="C20" s="59"/>
      <c r="D20" s="9" t="str">
        <f>Rekapitulace!A45</f>
        <v>Provoz investora</v>
      </c>
      <c r="E20" s="63"/>
      <c r="F20" s="64"/>
      <c r="G20" s="59">
        <f>Rekapitulace!I45</f>
        <v>0</v>
      </c>
    </row>
    <row r="21" spans="1:7" ht="15.75" customHeight="1">
      <c r="A21" s="67" t="s">
        <v>1031</v>
      </c>
      <c r="B21" s="58"/>
      <c r="C21" s="59">
        <f>HZS</f>
        <v>0</v>
      </c>
      <c r="D21" s="9" t="str">
        <f>Rekapitulace!A46</f>
        <v>Kompletační činnost (IČD)</v>
      </c>
      <c r="E21" s="63"/>
      <c r="F21" s="64"/>
      <c r="G21" s="59">
        <f>Rekapitulace!I46</f>
        <v>0</v>
      </c>
    </row>
    <row r="22" spans="1:7" ht="15.75" customHeight="1">
      <c r="A22" s="68" t="s">
        <v>1032</v>
      </c>
      <c r="B22" s="69"/>
      <c r="C22" s="59">
        <f>C19+C21</f>
        <v>0</v>
      </c>
      <c r="D22" s="9" t="s">
        <v>1033</v>
      </c>
      <c r="E22" s="63"/>
      <c r="F22" s="64"/>
      <c r="G22" s="59">
        <f>G23-SUM(G15:G21)</f>
        <v>0</v>
      </c>
    </row>
    <row r="23" spans="1:7" ht="15.75" customHeight="1" thickBot="1">
      <c r="A23" s="70" t="s">
        <v>1034</v>
      </c>
      <c r="B23" s="71"/>
      <c r="C23" s="72">
        <f>C22+G23</f>
        <v>0</v>
      </c>
      <c r="D23" s="73" t="s">
        <v>1035</v>
      </c>
      <c r="E23" s="74"/>
      <c r="F23" s="75"/>
      <c r="G23" s="59">
        <f>VRN</f>
        <v>0</v>
      </c>
    </row>
    <row r="24" spans="1:7" ht="12.75">
      <c r="A24" s="76" t="s">
        <v>1036</v>
      </c>
      <c r="B24" s="77"/>
      <c r="C24" s="78"/>
      <c r="D24" s="77" t="s">
        <v>1037</v>
      </c>
      <c r="E24" s="77"/>
      <c r="F24" s="79" t="s">
        <v>1038</v>
      </c>
      <c r="G24" s="80"/>
    </row>
    <row r="25" spans="1:7" ht="12.75">
      <c r="A25" s="68" t="s">
        <v>1039</v>
      </c>
      <c r="B25" s="69"/>
      <c r="C25" s="81"/>
      <c r="D25" s="69" t="s">
        <v>1039</v>
      </c>
      <c r="E25" s="82"/>
      <c r="F25" s="83" t="s">
        <v>1039</v>
      </c>
      <c r="G25" s="84"/>
    </row>
    <row r="26" spans="1:7" ht="37.5" customHeight="1">
      <c r="A26" s="68" t="s">
        <v>1040</v>
      </c>
      <c r="B26" s="85"/>
      <c r="C26" s="81"/>
      <c r="D26" s="69" t="s">
        <v>1040</v>
      </c>
      <c r="E26" s="82"/>
      <c r="F26" s="83" t="s">
        <v>1040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1041</v>
      </c>
      <c r="B28" s="69"/>
      <c r="C28" s="81"/>
      <c r="D28" s="83" t="s">
        <v>1042</v>
      </c>
      <c r="E28" s="81"/>
      <c r="F28" s="87" t="s">
        <v>1042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1043</v>
      </c>
      <c r="B30" s="91"/>
      <c r="C30" s="92">
        <v>21</v>
      </c>
      <c r="D30" s="91" t="s">
        <v>1044</v>
      </c>
      <c r="E30" s="93"/>
      <c r="F30" s="94">
        <f>C23-F32</f>
        <v>0</v>
      </c>
      <c r="G30" s="95"/>
    </row>
    <row r="31" spans="1:7" ht="12.75">
      <c r="A31" s="90" t="s">
        <v>1045</v>
      </c>
      <c r="B31" s="91"/>
      <c r="C31" s="92">
        <f>SazbaDPH1</f>
        <v>21</v>
      </c>
      <c r="D31" s="91" t="s">
        <v>1046</v>
      </c>
      <c r="E31" s="93"/>
      <c r="F31" s="94">
        <f>ROUND(PRODUCT(F30,C31/100),0)</f>
        <v>0</v>
      </c>
      <c r="G31" s="95"/>
    </row>
    <row r="32" spans="1:7" ht="12.75">
      <c r="A32" s="90" t="s">
        <v>1043</v>
      </c>
      <c r="B32" s="91"/>
      <c r="C32" s="92">
        <v>0</v>
      </c>
      <c r="D32" s="91" t="s">
        <v>1046</v>
      </c>
      <c r="E32" s="93"/>
      <c r="F32" s="94">
        <v>0</v>
      </c>
      <c r="G32" s="95"/>
    </row>
    <row r="33" spans="1:7" ht="12.75">
      <c r="A33" s="90" t="s">
        <v>1045</v>
      </c>
      <c r="B33" s="96"/>
      <c r="C33" s="97">
        <f>SazbaDPH2</f>
        <v>0</v>
      </c>
      <c r="D33" s="91" t="s">
        <v>1046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1047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1048</v>
      </c>
      <c r="B36" s="104"/>
      <c r="C36" s="104"/>
      <c r="D36" s="104"/>
      <c r="E36" s="104"/>
      <c r="F36" s="104"/>
      <c r="G36" s="104"/>
      <c r="H36" t="s">
        <v>1006</v>
      </c>
    </row>
    <row r="37" spans="1:8" ht="14.25" customHeight="1">
      <c r="A37" s="104"/>
      <c r="B37" s="105" t="s">
        <v>197</v>
      </c>
      <c r="C37" s="105"/>
      <c r="D37" s="105"/>
      <c r="E37" s="105"/>
      <c r="F37" s="105"/>
      <c r="G37" s="105"/>
      <c r="H37" t="s">
        <v>1006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1006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1006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1006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1006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1006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1006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1006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1006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9"/>
  <sheetViews>
    <sheetView workbookViewId="0" topLeftCell="A1">
      <selection activeCell="H48" sqref="H48:I4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1049</v>
      </c>
      <c r="B1" s="109"/>
      <c r="C1" s="110" t="str">
        <f>CONCATENATE(cislostavby," ",nazevstavby)</f>
        <v>2014/255 Lázně Toušeň - hala pro úpravu plochého skla</v>
      </c>
      <c r="D1" s="111"/>
      <c r="E1" s="112"/>
      <c r="F1" s="111"/>
      <c r="G1" s="113" t="s">
        <v>1050</v>
      </c>
      <c r="H1" s="114" t="s">
        <v>1079</v>
      </c>
      <c r="I1" s="115"/>
    </row>
    <row r="2" spans="1:9" ht="13.5" thickBot="1">
      <c r="A2" s="116" t="s">
        <v>1051</v>
      </c>
      <c r="B2" s="117"/>
      <c r="C2" s="118" t="str">
        <f>CONCATENATE(cisloobjektu," ",nazevobjektu)</f>
        <v>01 Objekt haly</v>
      </c>
      <c r="D2" s="119"/>
      <c r="E2" s="120"/>
      <c r="F2" s="119"/>
      <c r="G2" s="121" t="s">
        <v>1081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1052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1053</v>
      </c>
      <c r="C6" s="128"/>
      <c r="D6" s="129"/>
      <c r="E6" s="130" t="s">
        <v>1054</v>
      </c>
      <c r="F6" s="131" t="s">
        <v>1055</v>
      </c>
      <c r="G6" s="131" t="s">
        <v>1056</v>
      </c>
      <c r="H6" s="131" t="s">
        <v>1057</v>
      </c>
      <c r="I6" s="132" t="s">
        <v>1031</v>
      </c>
    </row>
    <row r="7" spans="1:9" s="37" customFormat="1" ht="12.75">
      <c r="A7" s="227" t="str">
        <f>Položky!B7</f>
        <v>1</v>
      </c>
      <c r="B7" s="133" t="str">
        <f>Položky!C7</f>
        <v>Zemní práce</v>
      </c>
      <c r="C7" s="69"/>
      <c r="D7" s="134"/>
      <c r="E7" s="228">
        <f>Položky!BA24</f>
        <v>0</v>
      </c>
      <c r="F7" s="229">
        <f>Položky!BB24</f>
        <v>0</v>
      </c>
      <c r="G7" s="229">
        <f>Položky!BC24</f>
        <v>0</v>
      </c>
      <c r="H7" s="229">
        <f>Položky!BD24</f>
        <v>0</v>
      </c>
      <c r="I7" s="230">
        <f>Položky!BE24</f>
        <v>0</v>
      </c>
    </row>
    <row r="8" spans="1:9" s="37" customFormat="1" ht="12.75">
      <c r="A8" s="227" t="str">
        <f>Položky!B25</f>
        <v>2</v>
      </c>
      <c r="B8" s="133" t="str">
        <f>Položky!C25</f>
        <v>Základy a zvláštní zakládání</v>
      </c>
      <c r="C8" s="69"/>
      <c r="D8" s="134"/>
      <c r="E8" s="228">
        <f>Položky!BA103</f>
        <v>0</v>
      </c>
      <c r="F8" s="229">
        <f>Položky!BB103</f>
        <v>0</v>
      </c>
      <c r="G8" s="229">
        <f>Položky!BC103</f>
        <v>0</v>
      </c>
      <c r="H8" s="229">
        <f>Položky!BD103</f>
        <v>0</v>
      </c>
      <c r="I8" s="230">
        <f>Položky!BE103</f>
        <v>0</v>
      </c>
    </row>
    <row r="9" spans="1:9" s="37" customFormat="1" ht="12.75">
      <c r="A9" s="227" t="str">
        <f>Položky!B104</f>
        <v>3</v>
      </c>
      <c r="B9" s="133" t="str">
        <f>Položky!C104</f>
        <v>Svislé a kompletní konstrukce</v>
      </c>
      <c r="C9" s="69"/>
      <c r="D9" s="134"/>
      <c r="E9" s="228">
        <f>Položky!BA261</f>
        <v>0</v>
      </c>
      <c r="F9" s="229">
        <f>Položky!BB261</f>
        <v>0</v>
      </c>
      <c r="G9" s="229">
        <f>Položky!BC261</f>
        <v>0</v>
      </c>
      <c r="H9" s="229">
        <f>Položky!BD261</f>
        <v>0</v>
      </c>
      <c r="I9" s="230">
        <f>Položky!BE261</f>
        <v>0</v>
      </c>
    </row>
    <row r="10" spans="1:9" s="37" customFormat="1" ht="12.75">
      <c r="A10" s="227" t="str">
        <f>Položky!B262</f>
        <v>34</v>
      </c>
      <c r="B10" s="133" t="str">
        <f>Položky!C262</f>
        <v>Opláštění</v>
      </c>
      <c r="C10" s="69"/>
      <c r="D10" s="134"/>
      <c r="E10" s="228">
        <f>Položky!BA284</f>
        <v>0</v>
      </c>
      <c r="F10" s="229">
        <f>Položky!BB284</f>
        <v>0</v>
      </c>
      <c r="G10" s="229">
        <f>Položky!BC284</f>
        <v>0</v>
      </c>
      <c r="H10" s="229">
        <f>Položky!BD284</f>
        <v>0</v>
      </c>
      <c r="I10" s="230">
        <f>Položky!BE284</f>
        <v>0</v>
      </c>
    </row>
    <row r="11" spans="1:9" s="37" customFormat="1" ht="12.75">
      <c r="A11" s="227" t="str">
        <f>Položky!B285</f>
        <v>4</v>
      </c>
      <c r="B11" s="133" t="str">
        <f>Položky!C285</f>
        <v>Vodorovné konstrukce</v>
      </c>
      <c r="C11" s="69"/>
      <c r="D11" s="134"/>
      <c r="E11" s="228">
        <f>Položky!BA391</f>
        <v>0</v>
      </c>
      <c r="F11" s="229">
        <f>Položky!BB391</f>
        <v>0</v>
      </c>
      <c r="G11" s="229">
        <f>Položky!BC391</f>
        <v>0</v>
      </c>
      <c r="H11" s="229">
        <f>Položky!BD391</f>
        <v>0</v>
      </c>
      <c r="I11" s="230">
        <f>Položky!BE391</f>
        <v>0</v>
      </c>
    </row>
    <row r="12" spans="1:9" s="37" customFormat="1" ht="12.75">
      <c r="A12" s="227" t="str">
        <f>Položky!B392</f>
        <v>41</v>
      </c>
      <c r="B12" s="133" t="str">
        <f>Položky!C392</f>
        <v>Stropy a stropní konstrukce</v>
      </c>
      <c r="C12" s="69"/>
      <c r="D12" s="134"/>
      <c r="E12" s="228">
        <f>Položky!BA416</f>
        <v>0</v>
      </c>
      <c r="F12" s="229">
        <f>Položky!BB416</f>
        <v>0</v>
      </c>
      <c r="G12" s="229">
        <f>Položky!BC416</f>
        <v>0</v>
      </c>
      <c r="H12" s="229">
        <f>Položky!BD416</f>
        <v>0</v>
      </c>
      <c r="I12" s="230">
        <f>Položky!BE416</f>
        <v>0</v>
      </c>
    </row>
    <row r="13" spans="1:9" s="37" customFormat="1" ht="12.75">
      <c r="A13" s="227" t="str">
        <f>Položky!B417</f>
        <v>43</v>
      </c>
      <c r="B13" s="133" t="str">
        <f>Položky!C417</f>
        <v>Schodiště</v>
      </c>
      <c r="C13" s="69"/>
      <c r="D13" s="134"/>
      <c r="E13" s="228">
        <f>Položky!BA426</f>
        <v>0</v>
      </c>
      <c r="F13" s="229">
        <f>Položky!BB426</f>
        <v>0</v>
      </c>
      <c r="G13" s="229">
        <f>Položky!BC426</f>
        <v>0</v>
      </c>
      <c r="H13" s="229">
        <f>Položky!BD426</f>
        <v>0</v>
      </c>
      <c r="I13" s="230">
        <f>Položky!BE426</f>
        <v>0</v>
      </c>
    </row>
    <row r="14" spans="1:9" s="37" customFormat="1" ht="12.75">
      <c r="A14" s="227" t="str">
        <f>Položky!B427</f>
        <v>61</v>
      </c>
      <c r="B14" s="133" t="str">
        <f>Položky!C427</f>
        <v>Upravy povrchů vnitřní</v>
      </c>
      <c r="C14" s="69"/>
      <c r="D14" s="134"/>
      <c r="E14" s="228">
        <f>Položky!BA480</f>
        <v>0</v>
      </c>
      <c r="F14" s="229">
        <f>Položky!BB480</f>
        <v>0</v>
      </c>
      <c r="G14" s="229">
        <f>Položky!BC480</f>
        <v>0</v>
      </c>
      <c r="H14" s="229">
        <f>Položky!BD480</f>
        <v>0</v>
      </c>
      <c r="I14" s="230">
        <f>Položky!BE480</f>
        <v>0</v>
      </c>
    </row>
    <row r="15" spans="1:9" s="37" customFormat="1" ht="12.75">
      <c r="A15" s="227" t="str">
        <f>Položky!B481</f>
        <v>62</v>
      </c>
      <c r="B15" s="133" t="str">
        <f>Položky!C481</f>
        <v>Úpravy povrchů vnější</v>
      </c>
      <c r="C15" s="69"/>
      <c r="D15" s="134"/>
      <c r="E15" s="228">
        <f>Položky!BA514</f>
        <v>0</v>
      </c>
      <c r="F15" s="229">
        <f>Položky!BB514</f>
        <v>0</v>
      </c>
      <c r="G15" s="229">
        <f>Položky!BC514</f>
        <v>0</v>
      </c>
      <c r="H15" s="229">
        <f>Položky!BD514</f>
        <v>0</v>
      </c>
      <c r="I15" s="230">
        <f>Položky!BE514</f>
        <v>0</v>
      </c>
    </row>
    <row r="16" spans="1:9" s="37" customFormat="1" ht="12.75">
      <c r="A16" s="227" t="str">
        <f>Položky!B515</f>
        <v>63</v>
      </c>
      <c r="B16" s="133" t="str">
        <f>Položky!C515</f>
        <v>Podlahy a podlahové konstrukce</v>
      </c>
      <c r="C16" s="69"/>
      <c r="D16" s="134"/>
      <c r="E16" s="228">
        <f>Položky!BA581</f>
        <v>0</v>
      </c>
      <c r="F16" s="229">
        <f>Položky!BB581</f>
        <v>0</v>
      </c>
      <c r="G16" s="229">
        <f>Položky!BC581</f>
        <v>0</v>
      </c>
      <c r="H16" s="229">
        <f>Položky!BD581</f>
        <v>0</v>
      </c>
      <c r="I16" s="230">
        <f>Položky!BE581</f>
        <v>0</v>
      </c>
    </row>
    <row r="17" spans="1:9" s="37" customFormat="1" ht="12.75">
      <c r="A17" s="227" t="str">
        <f>Položky!B582</f>
        <v>93</v>
      </c>
      <c r="B17" s="133" t="str">
        <f>Položky!C582</f>
        <v>Dokončovací práce inženýrských staveb</v>
      </c>
      <c r="C17" s="69"/>
      <c r="D17" s="134"/>
      <c r="E17" s="228">
        <f>Položky!BA593</f>
        <v>0</v>
      </c>
      <c r="F17" s="229">
        <f>Položky!BB593</f>
        <v>0</v>
      </c>
      <c r="G17" s="229">
        <f>Položky!BC593</f>
        <v>0</v>
      </c>
      <c r="H17" s="229">
        <f>Položky!BD593</f>
        <v>0</v>
      </c>
      <c r="I17" s="230">
        <f>Položky!BE593</f>
        <v>0</v>
      </c>
    </row>
    <row r="18" spans="1:9" s="37" customFormat="1" ht="12.75">
      <c r="A18" s="227" t="str">
        <f>Položky!B594</f>
        <v>94</v>
      </c>
      <c r="B18" s="133" t="str">
        <f>Položky!C594</f>
        <v>Lešení a stavební výtahy</v>
      </c>
      <c r="C18" s="69"/>
      <c r="D18" s="134"/>
      <c r="E18" s="228">
        <f>Položky!BA622</f>
        <v>0</v>
      </c>
      <c r="F18" s="229">
        <f>Položky!BB622</f>
        <v>0</v>
      </c>
      <c r="G18" s="229">
        <f>Položky!BC622</f>
        <v>0</v>
      </c>
      <c r="H18" s="229">
        <f>Položky!BD622</f>
        <v>0</v>
      </c>
      <c r="I18" s="230">
        <f>Položky!BE622</f>
        <v>0</v>
      </c>
    </row>
    <row r="19" spans="1:9" s="37" customFormat="1" ht="12.75">
      <c r="A19" s="227" t="str">
        <f>Položky!B623</f>
        <v>95</v>
      </c>
      <c r="B19" s="133" t="str">
        <f>Položky!C623</f>
        <v>Dokončovací konstrukce na pozemních stavbách</v>
      </c>
      <c r="C19" s="69"/>
      <c r="D19" s="134"/>
      <c r="E19" s="228">
        <f>Položky!BA639</f>
        <v>0</v>
      </c>
      <c r="F19" s="229">
        <f>Položky!BB639</f>
        <v>0</v>
      </c>
      <c r="G19" s="229">
        <f>Položky!BC639</f>
        <v>0</v>
      </c>
      <c r="H19" s="229">
        <f>Položky!BD639</f>
        <v>0</v>
      </c>
      <c r="I19" s="230">
        <f>Položky!BE639</f>
        <v>0</v>
      </c>
    </row>
    <row r="20" spans="1:9" s="37" customFormat="1" ht="12.75">
      <c r="A20" s="227" t="str">
        <f>Položky!B640</f>
        <v>99</v>
      </c>
      <c r="B20" s="133" t="str">
        <f>Položky!C640</f>
        <v>Staveništní přesun hmot</v>
      </c>
      <c r="C20" s="69"/>
      <c r="D20" s="134"/>
      <c r="E20" s="228">
        <f>Položky!BA642</f>
        <v>0</v>
      </c>
      <c r="F20" s="229">
        <f>Položky!BB642</f>
        <v>0</v>
      </c>
      <c r="G20" s="229">
        <f>Položky!BC642</f>
        <v>0</v>
      </c>
      <c r="H20" s="229">
        <f>Položky!BD642</f>
        <v>0</v>
      </c>
      <c r="I20" s="230">
        <f>Položky!BE642</f>
        <v>0</v>
      </c>
    </row>
    <row r="21" spans="1:9" s="37" customFormat="1" ht="12.75">
      <c r="A21" s="227" t="str">
        <f>Položky!B643</f>
        <v>711</v>
      </c>
      <c r="B21" s="133" t="str">
        <f>Položky!C643</f>
        <v>Izolace proti vodě</v>
      </c>
      <c r="C21" s="69"/>
      <c r="D21" s="134"/>
      <c r="E21" s="228">
        <f>Položky!BA700</f>
        <v>0</v>
      </c>
      <c r="F21" s="229">
        <f>Položky!BB700</f>
        <v>0</v>
      </c>
      <c r="G21" s="229">
        <f>Položky!BC700</f>
        <v>0</v>
      </c>
      <c r="H21" s="229">
        <f>Položky!BD700</f>
        <v>0</v>
      </c>
      <c r="I21" s="230">
        <f>Položky!BE700</f>
        <v>0</v>
      </c>
    </row>
    <row r="22" spans="1:9" s="37" customFormat="1" ht="12.75">
      <c r="A22" s="227" t="str">
        <f>Položky!B701</f>
        <v>712</v>
      </c>
      <c r="B22" s="133" t="str">
        <f>Položky!C701</f>
        <v>Živičné krytiny</v>
      </c>
      <c r="C22" s="69"/>
      <c r="D22" s="134"/>
      <c r="E22" s="228">
        <f>Položky!BA739</f>
        <v>0</v>
      </c>
      <c r="F22" s="229">
        <f>Položky!BB739</f>
        <v>0</v>
      </c>
      <c r="G22" s="229">
        <f>Položky!BC739</f>
        <v>0</v>
      </c>
      <c r="H22" s="229">
        <f>Položky!BD739</f>
        <v>0</v>
      </c>
      <c r="I22" s="230">
        <f>Položky!BE739</f>
        <v>0</v>
      </c>
    </row>
    <row r="23" spans="1:9" s="37" customFormat="1" ht="12.75">
      <c r="A23" s="227" t="str">
        <f>Položky!B740</f>
        <v>713</v>
      </c>
      <c r="B23" s="133" t="str">
        <f>Položky!C740</f>
        <v>Izolace tepelné</v>
      </c>
      <c r="C23" s="69"/>
      <c r="D23" s="134"/>
      <c r="E23" s="228">
        <f>Položky!BA834</f>
        <v>0</v>
      </c>
      <c r="F23" s="229">
        <f>Položky!BB834</f>
        <v>0</v>
      </c>
      <c r="G23" s="229">
        <f>Položky!BC834</f>
        <v>0</v>
      </c>
      <c r="H23" s="229">
        <f>Položky!BD834</f>
        <v>0</v>
      </c>
      <c r="I23" s="230">
        <f>Položky!BE834</f>
        <v>0</v>
      </c>
    </row>
    <row r="24" spans="1:9" s="37" customFormat="1" ht="12.75">
      <c r="A24" s="227" t="str">
        <f>Položky!B835</f>
        <v>764</v>
      </c>
      <c r="B24" s="133" t="str">
        <f>Položky!C835</f>
        <v>Konstrukce klempířské</v>
      </c>
      <c r="C24" s="69"/>
      <c r="D24" s="134"/>
      <c r="E24" s="228">
        <f>Položky!BA869</f>
        <v>0</v>
      </c>
      <c r="F24" s="229">
        <f>Položky!BB869</f>
        <v>0</v>
      </c>
      <c r="G24" s="229">
        <f>Položky!BC869</f>
        <v>0</v>
      </c>
      <c r="H24" s="229">
        <f>Položky!BD869</f>
        <v>0</v>
      </c>
      <c r="I24" s="230">
        <f>Položky!BE869</f>
        <v>0</v>
      </c>
    </row>
    <row r="25" spans="1:9" s="37" customFormat="1" ht="12.75">
      <c r="A25" s="227" t="str">
        <f>Položky!B870</f>
        <v>767</v>
      </c>
      <c r="B25" s="133" t="str">
        <f>Položky!C870</f>
        <v>Konstrukce zámečnické</v>
      </c>
      <c r="C25" s="69"/>
      <c r="D25" s="134"/>
      <c r="E25" s="228">
        <f>Položky!BA1244</f>
        <v>0</v>
      </c>
      <c r="F25" s="229">
        <f>Položky!BB1244</f>
        <v>0</v>
      </c>
      <c r="G25" s="229">
        <f>Položky!BC1244</f>
        <v>0</v>
      </c>
      <c r="H25" s="229">
        <f>Položky!BD1244</f>
        <v>0</v>
      </c>
      <c r="I25" s="230">
        <f>Položky!BE1244</f>
        <v>0</v>
      </c>
    </row>
    <row r="26" spans="1:9" s="37" customFormat="1" ht="12.75">
      <c r="A26" s="227" t="str">
        <f>Položky!B1245</f>
        <v>769</v>
      </c>
      <c r="B26" s="133" t="str">
        <f>Položky!C1245</f>
        <v>Otvorové prvky</v>
      </c>
      <c r="C26" s="69"/>
      <c r="D26" s="134"/>
      <c r="E26" s="228">
        <f>Položky!BA1280</f>
        <v>0</v>
      </c>
      <c r="F26" s="229">
        <f>Položky!BB1280</f>
        <v>0</v>
      </c>
      <c r="G26" s="229">
        <f>Položky!BC1280</f>
        <v>0</v>
      </c>
      <c r="H26" s="229">
        <f>Položky!BD1280</f>
        <v>0</v>
      </c>
      <c r="I26" s="230">
        <f>Položky!BE1280</f>
        <v>0</v>
      </c>
    </row>
    <row r="27" spans="1:9" s="37" customFormat="1" ht="12.75">
      <c r="A27" s="227" t="str">
        <f>Položky!B1281</f>
        <v>771</v>
      </c>
      <c r="B27" s="133" t="str">
        <f>Položky!C1281</f>
        <v>Podlahy z dlaždic a obklady</v>
      </c>
      <c r="C27" s="69"/>
      <c r="D27" s="134"/>
      <c r="E27" s="228">
        <f>Položky!BA1337</f>
        <v>0</v>
      </c>
      <c r="F27" s="229">
        <f>Položky!BB1337</f>
        <v>0</v>
      </c>
      <c r="G27" s="229">
        <f>Položky!BC1337</f>
        <v>0</v>
      </c>
      <c r="H27" s="229">
        <f>Položky!BD1337</f>
        <v>0</v>
      </c>
      <c r="I27" s="230">
        <f>Položky!BE1337</f>
        <v>0</v>
      </c>
    </row>
    <row r="28" spans="1:9" s="37" customFormat="1" ht="12.75">
      <c r="A28" s="227" t="str">
        <f>Položky!B1338</f>
        <v>772</v>
      </c>
      <c r="B28" s="133" t="str">
        <f>Položky!C1338</f>
        <v>Kamenné  dlažby</v>
      </c>
      <c r="C28" s="69"/>
      <c r="D28" s="134"/>
      <c r="E28" s="228">
        <f>Položky!BA1350</f>
        <v>0</v>
      </c>
      <c r="F28" s="229">
        <f>Položky!BB1350</f>
        <v>0</v>
      </c>
      <c r="G28" s="229">
        <f>Položky!BC1350</f>
        <v>0</v>
      </c>
      <c r="H28" s="229">
        <f>Položky!BD1350</f>
        <v>0</v>
      </c>
      <c r="I28" s="230">
        <f>Položky!BE1350</f>
        <v>0</v>
      </c>
    </row>
    <row r="29" spans="1:9" s="37" customFormat="1" ht="12.75">
      <c r="A29" s="227" t="str">
        <f>Položky!B1351</f>
        <v>776</v>
      </c>
      <c r="B29" s="133" t="str">
        <f>Položky!C1351</f>
        <v>Podlahy povlakové</v>
      </c>
      <c r="C29" s="69"/>
      <c r="D29" s="134"/>
      <c r="E29" s="228">
        <f>Položky!BA1382</f>
        <v>0</v>
      </c>
      <c r="F29" s="229">
        <f>Položky!BB1382</f>
        <v>0</v>
      </c>
      <c r="G29" s="229">
        <f>Položky!BC1382</f>
        <v>0</v>
      </c>
      <c r="H29" s="229">
        <f>Položky!BD1382</f>
        <v>0</v>
      </c>
      <c r="I29" s="230">
        <f>Položky!BE1382</f>
        <v>0</v>
      </c>
    </row>
    <row r="30" spans="1:9" s="37" customFormat="1" ht="12.75">
      <c r="A30" s="227" t="str">
        <f>Položky!B1383</f>
        <v>777</v>
      </c>
      <c r="B30" s="133" t="str">
        <f>Položky!C1383</f>
        <v>Podlahy ze syntetických hmot</v>
      </c>
      <c r="C30" s="69"/>
      <c r="D30" s="134"/>
      <c r="E30" s="228">
        <f>Položky!BA1394</f>
        <v>0</v>
      </c>
      <c r="F30" s="229">
        <f>Položky!BB1394</f>
        <v>0</v>
      </c>
      <c r="G30" s="229">
        <f>Položky!BC1394</f>
        <v>0</v>
      </c>
      <c r="H30" s="229">
        <f>Položky!BD1394</f>
        <v>0</v>
      </c>
      <c r="I30" s="230">
        <f>Položky!BE1394</f>
        <v>0</v>
      </c>
    </row>
    <row r="31" spans="1:9" s="37" customFormat="1" ht="12.75">
      <c r="A31" s="227" t="str">
        <f>Položky!B1395</f>
        <v>781</v>
      </c>
      <c r="B31" s="133" t="str">
        <f>Položky!C1395</f>
        <v>Obklady keramické</v>
      </c>
      <c r="C31" s="69"/>
      <c r="D31" s="134"/>
      <c r="E31" s="228">
        <f>Položky!BA1423</f>
        <v>0</v>
      </c>
      <c r="F31" s="229">
        <f>Položky!BB1423</f>
        <v>0</v>
      </c>
      <c r="G31" s="229">
        <f>Položky!BC1423</f>
        <v>0</v>
      </c>
      <c r="H31" s="229">
        <f>Položky!BD1423</f>
        <v>0</v>
      </c>
      <c r="I31" s="230">
        <f>Položky!BE1423</f>
        <v>0</v>
      </c>
    </row>
    <row r="32" spans="1:9" s="37" customFormat="1" ht="12.75">
      <c r="A32" s="227" t="str">
        <f>Položky!B1424</f>
        <v>783</v>
      </c>
      <c r="B32" s="133" t="str">
        <f>Položky!C1424</f>
        <v>Nátěry</v>
      </c>
      <c r="C32" s="69"/>
      <c r="D32" s="134"/>
      <c r="E32" s="228">
        <f>Položky!BA1500</f>
        <v>0</v>
      </c>
      <c r="F32" s="229">
        <f>Položky!BB1500</f>
        <v>0</v>
      </c>
      <c r="G32" s="229">
        <f>Položky!BC1500</f>
        <v>0</v>
      </c>
      <c r="H32" s="229">
        <f>Položky!BD1500</f>
        <v>0</v>
      </c>
      <c r="I32" s="230">
        <f>Položky!BE1500</f>
        <v>0</v>
      </c>
    </row>
    <row r="33" spans="1:9" s="37" customFormat="1" ht="12.75">
      <c r="A33" s="227" t="str">
        <f>Položky!B1501</f>
        <v>784</v>
      </c>
      <c r="B33" s="133" t="str">
        <f>Položky!C1501</f>
        <v>Malby</v>
      </c>
      <c r="C33" s="69"/>
      <c r="D33" s="134"/>
      <c r="E33" s="228">
        <f>Položky!BA1510</f>
        <v>0</v>
      </c>
      <c r="F33" s="229">
        <f>Položky!BB1510</f>
        <v>0</v>
      </c>
      <c r="G33" s="229">
        <f>Položky!BC1510</f>
        <v>0</v>
      </c>
      <c r="H33" s="229">
        <f>Položky!BD1510</f>
        <v>0</v>
      </c>
      <c r="I33" s="230">
        <f>Položky!BE1510</f>
        <v>0</v>
      </c>
    </row>
    <row r="34" spans="1:9" s="37" customFormat="1" ht="13.5" thickBot="1">
      <c r="A34" s="227" t="str">
        <f>Položky!B1511</f>
        <v>791</v>
      </c>
      <c r="B34" s="133" t="str">
        <f>Položky!C1511</f>
        <v>Montáž zařízení kuchyní</v>
      </c>
      <c r="C34" s="69"/>
      <c r="D34" s="134"/>
      <c r="E34" s="228">
        <f>Položky!BA1528</f>
        <v>0</v>
      </c>
      <c r="F34" s="229">
        <f>Položky!BB1528</f>
        <v>0</v>
      </c>
      <c r="G34" s="229">
        <f>Položky!BC1528</f>
        <v>0</v>
      </c>
      <c r="H34" s="229">
        <f>Položky!BD1528</f>
        <v>0</v>
      </c>
      <c r="I34" s="230">
        <f>Položky!BE1528</f>
        <v>0</v>
      </c>
    </row>
    <row r="35" spans="1:9" s="141" customFormat="1" ht="13.5" thickBot="1">
      <c r="A35" s="135"/>
      <c r="B35" s="136" t="s">
        <v>1058</v>
      </c>
      <c r="C35" s="136"/>
      <c r="D35" s="137"/>
      <c r="E35" s="138">
        <f>SUM(E7:E34)</f>
        <v>0</v>
      </c>
      <c r="F35" s="139">
        <f>SUM(F7:F34)</f>
        <v>0</v>
      </c>
      <c r="G35" s="139">
        <f>SUM(G7:G34)</f>
        <v>0</v>
      </c>
      <c r="H35" s="139">
        <f>SUM(H7:H34)</f>
        <v>0</v>
      </c>
      <c r="I35" s="140">
        <f>SUM(I7:I34)</f>
        <v>0</v>
      </c>
    </row>
    <row r="36" spans="1:9" ht="12.75">
      <c r="A36" s="69"/>
      <c r="B36" s="69"/>
      <c r="C36" s="69"/>
      <c r="D36" s="69"/>
      <c r="E36" s="69"/>
      <c r="F36" s="69"/>
      <c r="G36" s="69"/>
      <c r="H36" s="69"/>
      <c r="I36" s="69"/>
    </row>
    <row r="37" spans="1:57" ht="19.5" customHeight="1">
      <c r="A37" s="125" t="s">
        <v>1059</v>
      </c>
      <c r="B37" s="125"/>
      <c r="C37" s="125"/>
      <c r="D37" s="125"/>
      <c r="E37" s="125"/>
      <c r="F37" s="125"/>
      <c r="G37" s="142"/>
      <c r="H37" s="125"/>
      <c r="I37" s="125"/>
      <c r="BA37" s="43"/>
      <c r="BB37" s="43"/>
      <c r="BC37" s="43"/>
      <c r="BD37" s="43"/>
      <c r="BE37" s="43"/>
    </row>
    <row r="38" spans="1:9" ht="13.5" thickBot="1">
      <c r="A38" s="82"/>
      <c r="B38" s="82"/>
      <c r="C38" s="82"/>
      <c r="D38" s="82"/>
      <c r="E38" s="82"/>
      <c r="F38" s="82"/>
      <c r="G38" s="82"/>
      <c r="H38" s="82"/>
      <c r="I38" s="82"/>
    </row>
    <row r="39" spans="1:9" ht="12.75">
      <c r="A39" s="76" t="s">
        <v>1060</v>
      </c>
      <c r="B39" s="77"/>
      <c r="C39" s="77"/>
      <c r="D39" s="143"/>
      <c r="E39" s="144" t="s">
        <v>1061</v>
      </c>
      <c r="F39" s="145" t="s">
        <v>1062</v>
      </c>
      <c r="G39" s="146" t="s">
        <v>1063</v>
      </c>
      <c r="H39" s="147"/>
      <c r="I39" s="148" t="s">
        <v>1061</v>
      </c>
    </row>
    <row r="40" spans="1:53" ht="12.75">
      <c r="A40" s="67" t="s">
        <v>189</v>
      </c>
      <c r="B40" s="58"/>
      <c r="C40" s="58"/>
      <c r="D40" s="149"/>
      <c r="E40" s="150"/>
      <c r="F40" s="151"/>
      <c r="G40" s="152">
        <f>CHOOSE(BA40+1,HSV+PSV,HSV+PSV+Mont,HSV+PSV+Dodavka+Mont,HSV,PSV,Mont,Dodavka,Mont+Dodavka,0)</f>
        <v>0</v>
      </c>
      <c r="H40" s="153"/>
      <c r="I40" s="154">
        <f>E40+F40*G40/100</f>
        <v>0</v>
      </c>
      <c r="BA40">
        <v>0</v>
      </c>
    </row>
    <row r="41" spans="1:53" ht="12.75">
      <c r="A41" s="67" t="s">
        <v>190</v>
      </c>
      <c r="B41" s="58"/>
      <c r="C41" s="58"/>
      <c r="D41" s="149"/>
      <c r="E41" s="150"/>
      <c r="F41" s="151"/>
      <c r="G41" s="152">
        <f>CHOOSE(BA41+1,HSV+PSV,HSV+PSV+Mont,HSV+PSV+Dodavka+Mont,HSV,PSV,Mont,Dodavka,Mont+Dodavka,0)</f>
        <v>0</v>
      </c>
      <c r="H41" s="153"/>
      <c r="I41" s="154">
        <f>E41+F41*G41/100</f>
        <v>0</v>
      </c>
      <c r="BA41">
        <v>0</v>
      </c>
    </row>
    <row r="42" spans="1:53" ht="12.75">
      <c r="A42" s="67" t="s">
        <v>191</v>
      </c>
      <c r="B42" s="58"/>
      <c r="C42" s="58"/>
      <c r="D42" s="149"/>
      <c r="E42" s="150"/>
      <c r="F42" s="151"/>
      <c r="G42" s="152">
        <f>CHOOSE(BA42+1,HSV+PSV,HSV+PSV+Mont,HSV+PSV+Dodavka+Mont,HSV,PSV,Mont,Dodavka,Mont+Dodavka,0)</f>
        <v>0</v>
      </c>
      <c r="H42" s="153"/>
      <c r="I42" s="154">
        <f>E42+F42*G42/100</f>
        <v>0</v>
      </c>
      <c r="BA42">
        <v>0</v>
      </c>
    </row>
    <row r="43" spans="1:53" ht="12.75">
      <c r="A43" s="67" t="s">
        <v>192</v>
      </c>
      <c r="B43" s="58"/>
      <c r="C43" s="58"/>
      <c r="D43" s="149"/>
      <c r="E43" s="150"/>
      <c r="F43" s="151"/>
      <c r="G43" s="152">
        <f>CHOOSE(BA43+1,HSV+PSV,HSV+PSV+Mont,HSV+PSV+Dodavka+Mont,HSV,PSV,Mont,Dodavka,Mont+Dodavka,0)</f>
        <v>0</v>
      </c>
      <c r="H43" s="153"/>
      <c r="I43" s="154">
        <f>E43+F43*G43/100</f>
        <v>0</v>
      </c>
      <c r="BA43">
        <v>0</v>
      </c>
    </row>
    <row r="44" spans="1:53" ht="12.75">
      <c r="A44" s="67" t="s">
        <v>193</v>
      </c>
      <c r="B44" s="58"/>
      <c r="C44" s="58"/>
      <c r="D44" s="149"/>
      <c r="E44" s="150"/>
      <c r="F44" s="151"/>
      <c r="G44" s="152">
        <f>CHOOSE(BA44+1,HSV+PSV,HSV+PSV+Mont,HSV+PSV+Dodavka+Mont,HSV,PSV,Mont,Dodavka,Mont+Dodavka,0)</f>
        <v>0</v>
      </c>
      <c r="H44" s="153"/>
      <c r="I44" s="154">
        <f>E44+F44*G44/100</f>
        <v>0</v>
      </c>
      <c r="BA44">
        <v>1</v>
      </c>
    </row>
    <row r="45" spans="1:53" ht="12.75">
      <c r="A45" s="67" t="s">
        <v>194</v>
      </c>
      <c r="B45" s="58"/>
      <c r="C45" s="58"/>
      <c r="D45" s="149"/>
      <c r="E45" s="150"/>
      <c r="F45" s="151"/>
      <c r="G45" s="152">
        <f>CHOOSE(BA45+1,HSV+PSV,HSV+PSV+Mont,HSV+PSV+Dodavka+Mont,HSV,PSV,Mont,Dodavka,Mont+Dodavka,0)</f>
        <v>0</v>
      </c>
      <c r="H45" s="153"/>
      <c r="I45" s="154">
        <f>E45+F45*G45/100</f>
        <v>0</v>
      </c>
      <c r="BA45">
        <v>1</v>
      </c>
    </row>
    <row r="46" spans="1:53" ht="12.75">
      <c r="A46" s="67" t="s">
        <v>195</v>
      </c>
      <c r="B46" s="58"/>
      <c r="C46" s="58"/>
      <c r="D46" s="149"/>
      <c r="E46" s="150"/>
      <c r="F46" s="151"/>
      <c r="G46" s="152">
        <f>CHOOSE(BA46+1,HSV+PSV,HSV+PSV+Mont,HSV+PSV+Dodavka+Mont,HSV,PSV,Mont,Dodavka,Mont+Dodavka,0)</f>
        <v>0</v>
      </c>
      <c r="H46" s="153"/>
      <c r="I46" s="154">
        <f>E46+F46*G46/100</f>
        <v>0</v>
      </c>
      <c r="BA46">
        <v>2</v>
      </c>
    </row>
    <row r="47" spans="1:53" ht="12.75">
      <c r="A47" s="67" t="s">
        <v>196</v>
      </c>
      <c r="B47" s="58"/>
      <c r="C47" s="58"/>
      <c r="D47" s="149"/>
      <c r="E47" s="150"/>
      <c r="F47" s="151"/>
      <c r="G47" s="152">
        <f>CHOOSE(BA47+1,HSV+PSV,HSV+PSV+Mont,HSV+PSV+Dodavka+Mont,HSV,PSV,Mont,Dodavka,Mont+Dodavka,0)</f>
        <v>0</v>
      </c>
      <c r="H47" s="153"/>
      <c r="I47" s="154">
        <f>E47+F47*G47/100</f>
        <v>0</v>
      </c>
      <c r="BA47">
        <v>2</v>
      </c>
    </row>
    <row r="48" spans="1:9" ht="13.5" thickBot="1">
      <c r="A48" s="155"/>
      <c r="B48" s="156" t="s">
        <v>1064</v>
      </c>
      <c r="C48" s="157"/>
      <c r="D48" s="158"/>
      <c r="E48" s="159"/>
      <c r="F48" s="160"/>
      <c r="G48" s="160"/>
      <c r="H48" s="161">
        <f>SUM(I40:I47)</f>
        <v>0</v>
      </c>
      <c r="I48" s="162"/>
    </row>
    <row r="50" spans="2:9" ht="12.75">
      <c r="B50" s="141"/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  <row r="84" spans="6:9" ht="12.75">
      <c r="F84" s="163"/>
      <c r="G84" s="164"/>
      <c r="H84" s="164"/>
      <c r="I84" s="165"/>
    </row>
    <row r="85" spans="6:9" ht="12.75">
      <c r="F85" s="163"/>
      <c r="G85" s="164"/>
      <c r="H85" s="164"/>
      <c r="I85" s="165"/>
    </row>
    <row r="86" spans="6:9" ht="12.75">
      <c r="F86" s="163"/>
      <c r="G86" s="164"/>
      <c r="H86" s="164"/>
      <c r="I86" s="165"/>
    </row>
    <row r="87" spans="6:9" ht="12.75">
      <c r="F87" s="163"/>
      <c r="G87" s="164"/>
      <c r="H87" s="164"/>
      <c r="I87" s="165"/>
    </row>
    <row r="88" spans="6:9" ht="12.75">
      <c r="F88" s="163"/>
      <c r="G88" s="164"/>
      <c r="H88" s="164"/>
      <c r="I88" s="165"/>
    </row>
    <row r="89" spans="6:9" ht="12.75">
      <c r="F89" s="163"/>
      <c r="G89" s="164"/>
      <c r="H89" s="164"/>
      <c r="I89" s="165"/>
    </row>
    <row r="90" spans="6:9" ht="12.75">
      <c r="F90" s="163"/>
      <c r="G90" s="164"/>
      <c r="H90" s="164"/>
      <c r="I90" s="165"/>
    </row>
    <row r="91" spans="6:9" ht="12.75">
      <c r="F91" s="163"/>
      <c r="G91" s="164"/>
      <c r="H91" s="164"/>
      <c r="I91" s="165"/>
    </row>
    <row r="92" spans="6:9" ht="12.75">
      <c r="F92" s="163"/>
      <c r="G92" s="164"/>
      <c r="H92" s="164"/>
      <c r="I92" s="165"/>
    </row>
    <row r="93" spans="6:9" ht="12.75">
      <c r="F93" s="163"/>
      <c r="G93" s="164"/>
      <c r="H93" s="164"/>
      <c r="I93" s="165"/>
    </row>
    <row r="94" spans="6:9" ht="12.75">
      <c r="F94" s="163"/>
      <c r="G94" s="164"/>
      <c r="H94" s="164"/>
      <c r="I94" s="165"/>
    </row>
    <row r="95" spans="6:9" ht="12.75">
      <c r="F95" s="163"/>
      <c r="G95" s="164"/>
      <c r="H95" s="164"/>
      <c r="I95" s="165"/>
    </row>
    <row r="96" spans="6:9" ht="12.75">
      <c r="F96" s="163"/>
      <c r="G96" s="164"/>
      <c r="H96" s="164"/>
      <c r="I96" s="165"/>
    </row>
    <row r="97" spans="6:9" ht="12.75">
      <c r="F97" s="163"/>
      <c r="G97" s="164"/>
      <c r="H97" s="164"/>
      <c r="I97" s="165"/>
    </row>
    <row r="98" spans="6:9" ht="12.75">
      <c r="F98" s="163"/>
      <c r="G98" s="164"/>
      <c r="H98" s="164"/>
      <c r="I98" s="165"/>
    </row>
    <row r="99" spans="6:9" ht="12.75">
      <c r="F99" s="163"/>
      <c r="G99" s="164"/>
      <c r="H99" s="164"/>
      <c r="I99" s="165"/>
    </row>
  </sheetData>
  <sheetProtection/>
  <mergeCells count="4">
    <mergeCell ref="H48:I48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601"/>
  <sheetViews>
    <sheetView showGridLines="0" showZeros="0" workbookViewId="0" topLeftCell="A1">
      <selection activeCell="C7" sqref="C7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199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1049</v>
      </c>
      <c r="B3" s="109"/>
      <c r="C3" s="110" t="str">
        <f>CONCATENATE(cislostavby," ",nazevstavby)</f>
        <v>2014/255 Lázně Toušeň - hala pro úpravu plochého skla</v>
      </c>
      <c r="D3" s="172"/>
      <c r="E3" s="173" t="s">
        <v>1065</v>
      </c>
      <c r="F3" s="174" t="str">
        <f>Rekapitulace!H1</f>
        <v>01</v>
      </c>
      <c r="G3" s="175"/>
    </row>
    <row r="4" spans="1:7" ht="13.5" thickBot="1">
      <c r="A4" s="176" t="s">
        <v>1051</v>
      </c>
      <c r="B4" s="117"/>
      <c r="C4" s="118" t="str">
        <f>CONCATENATE(cisloobjektu," ",nazevobjektu)</f>
        <v>01 Objekt haly</v>
      </c>
      <c r="D4" s="177"/>
      <c r="E4" s="178" t="str">
        <f>Rekapitulace!G2</f>
        <v>Objekt haly ( stavební a statická část )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1066</v>
      </c>
      <c r="B6" s="185" t="s">
        <v>1067</v>
      </c>
      <c r="C6" s="185" t="s">
        <v>1068</v>
      </c>
      <c r="D6" s="185" t="s">
        <v>1069</v>
      </c>
      <c r="E6" s="186" t="s">
        <v>1070</v>
      </c>
      <c r="F6" s="185" t="s">
        <v>1071</v>
      </c>
      <c r="G6" s="187" t="s">
        <v>1072</v>
      </c>
    </row>
    <row r="7" spans="1:15" ht="12.75">
      <c r="A7" s="188" t="s">
        <v>1073</v>
      </c>
      <c r="B7" s="189" t="s">
        <v>1074</v>
      </c>
      <c r="C7" s="190" t="s">
        <v>1075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1082</v>
      </c>
      <c r="C8" s="198" t="s">
        <v>1083</v>
      </c>
      <c r="D8" s="199" t="s">
        <v>1084</v>
      </c>
      <c r="E8" s="200">
        <v>14.0468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5" ht="12.75">
      <c r="A9" s="203"/>
      <c r="B9" s="205"/>
      <c r="C9" s="206" t="s">
        <v>1085</v>
      </c>
      <c r="D9" s="207"/>
      <c r="E9" s="208">
        <v>0</v>
      </c>
      <c r="F9" s="209"/>
      <c r="G9" s="210"/>
      <c r="M9" s="204" t="s">
        <v>1085</v>
      </c>
      <c r="O9" s="195"/>
    </row>
    <row r="10" spans="1:15" ht="12.75">
      <c r="A10" s="203"/>
      <c r="B10" s="205"/>
      <c r="C10" s="206" t="s">
        <v>1086</v>
      </c>
      <c r="D10" s="207"/>
      <c r="E10" s="208">
        <v>0.1867</v>
      </c>
      <c r="F10" s="209"/>
      <c r="G10" s="210"/>
      <c r="M10" s="204" t="s">
        <v>1086</v>
      </c>
      <c r="O10" s="195"/>
    </row>
    <row r="11" spans="1:15" ht="12.75">
      <c r="A11" s="203"/>
      <c r="B11" s="205"/>
      <c r="C11" s="206" t="s">
        <v>1087</v>
      </c>
      <c r="D11" s="207"/>
      <c r="E11" s="208">
        <v>0.9926</v>
      </c>
      <c r="F11" s="209"/>
      <c r="G11" s="210"/>
      <c r="M11" s="204" t="s">
        <v>1087</v>
      </c>
      <c r="O11" s="195"/>
    </row>
    <row r="12" spans="1:15" ht="12.75">
      <c r="A12" s="203"/>
      <c r="B12" s="205"/>
      <c r="C12" s="206" t="s">
        <v>1088</v>
      </c>
      <c r="D12" s="207"/>
      <c r="E12" s="208">
        <v>1.7543</v>
      </c>
      <c r="F12" s="209"/>
      <c r="G12" s="210"/>
      <c r="M12" s="204" t="s">
        <v>1088</v>
      </c>
      <c r="O12" s="195"/>
    </row>
    <row r="13" spans="1:15" ht="33.75">
      <c r="A13" s="203"/>
      <c r="B13" s="205"/>
      <c r="C13" s="206" t="s">
        <v>1089</v>
      </c>
      <c r="D13" s="207"/>
      <c r="E13" s="208">
        <v>4.9714</v>
      </c>
      <c r="F13" s="209"/>
      <c r="G13" s="210"/>
      <c r="M13" s="204" t="s">
        <v>1089</v>
      </c>
      <c r="O13" s="195"/>
    </row>
    <row r="14" spans="1:15" ht="22.5">
      <c r="A14" s="203"/>
      <c r="B14" s="205"/>
      <c r="C14" s="206" t="s">
        <v>1090</v>
      </c>
      <c r="D14" s="207"/>
      <c r="E14" s="208">
        <v>1.9133</v>
      </c>
      <c r="F14" s="209"/>
      <c r="G14" s="210"/>
      <c r="M14" s="204" t="s">
        <v>1090</v>
      </c>
      <c r="O14" s="195"/>
    </row>
    <row r="15" spans="1:15" ht="22.5">
      <c r="A15" s="203"/>
      <c r="B15" s="205"/>
      <c r="C15" s="206" t="s">
        <v>1091</v>
      </c>
      <c r="D15" s="207"/>
      <c r="E15" s="208">
        <v>0.7776</v>
      </c>
      <c r="F15" s="209"/>
      <c r="G15" s="210"/>
      <c r="M15" s="204" t="s">
        <v>1091</v>
      </c>
      <c r="O15" s="195"/>
    </row>
    <row r="16" spans="1:15" ht="12.75">
      <c r="A16" s="203"/>
      <c r="B16" s="205"/>
      <c r="C16" s="206" t="s">
        <v>1092</v>
      </c>
      <c r="D16" s="207"/>
      <c r="E16" s="208">
        <v>1.5161</v>
      </c>
      <c r="F16" s="209"/>
      <c r="G16" s="210"/>
      <c r="M16" s="204" t="s">
        <v>1092</v>
      </c>
      <c r="O16" s="195"/>
    </row>
    <row r="17" spans="1:15" ht="12.75">
      <c r="A17" s="203"/>
      <c r="B17" s="205"/>
      <c r="C17" s="206" t="s">
        <v>1093</v>
      </c>
      <c r="D17" s="207"/>
      <c r="E17" s="208">
        <v>1.9348</v>
      </c>
      <c r="F17" s="209"/>
      <c r="G17" s="210"/>
      <c r="M17" s="204" t="s">
        <v>1093</v>
      </c>
      <c r="O17" s="195"/>
    </row>
    <row r="18" spans="1:104" ht="12.75">
      <c r="A18" s="196">
        <v>2</v>
      </c>
      <c r="B18" s="197" t="s">
        <v>1094</v>
      </c>
      <c r="C18" s="198" t="s">
        <v>1095</v>
      </c>
      <c r="D18" s="199" t="s">
        <v>1084</v>
      </c>
      <c r="E18" s="200">
        <v>14.0468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1</v>
      </c>
      <c r="AC18" s="167">
        <v>1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</v>
      </c>
      <c r="CB18" s="202">
        <v>1</v>
      </c>
      <c r="CZ18" s="167">
        <v>0</v>
      </c>
    </row>
    <row r="19" spans="1:15" ht="12.75">
      <c r="A19" s="203"/>
      <c r="B19" s="205"/>
      <c r="C19" s="206" t="s">
        <v>1096</v>
      </c>
      <c r="D19" s="207"/>
      <c r="E19" s="208">
        <v>14.0468</v>
      </c>
      <c r="F19" s="209"/>
      <c r="G19" s="210"/>
      <c r="M19" s="231">
        <v>140468</v>
      </c>
      <c r="O19" s="195"/>
    </row>
    <row r="20" spans="1:104" ht="12.75">
      <c r="A20" s="196">
        <v>3</v>
      </c>
      <c r="B20" s="197" t="s">
        <v>1097</v>
      </c>
      <c r="C20" s="198" t="s">
        <v>1098</v>
      </c>
      <c r="D20" s="199" t="s">
        <v>1084</v>
      </c>
      <c r="E20" s="200">
        <v>14.0468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1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1</v>
      </c>
      <c r="CZ20" s="167">
        <v>0</v>
      </c>
    </row>
    <row r="21" spans="1:15" ht="12.75">
      <c r="A21" s="203"/>
      <c r="B21" s="205"/>
      <c r="C21" s="206" t="s">
        <v>1099</v>
      </c>
      <c r="D21" s="207"/>
      <c r="E21" s="208">
        <v>14.0468</v>
      </c>
      <c r="F21" s="209"/>
      <c r="G21" s="210"/>
      <c r="M21" s="204" t="s">
        <v>1099</v>
      </c>
      <c r="O21" s="195"/>
    </row>
    <row r="22" spans="1:104" ht="12.75">
      <c r="A22" s="196">
        <v>4</v>
      </c>
      <c r="B22" s="197" t="s">
        <v>1100</v>
      </c>
      <c r="C22" s="198" t="s">
        <v>1101</v>
      </c>
      <c r="D22" s="199" t="s">
        <v>1084</v>
      </c>
      <c r="E22" s="200">
        <v>14.0468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0</v>
      </c>
    </row>
    <row r="23" spans="1:15" ht="12.75">
      <c r="A23" s="203"/>
      <c r="B23" s="205"/>
      <c r="C23" s="206" t="s">
        <v>1102</v>
      </c>
      <c r="D23" s="207"/>
      <c r="E23" s="208">
        <v>14.0468</v>
      </c>
      <c r="F23" s="209"/>
      <c r="G23" s="210"/>
      <c r="M23" s="204" t="s">
        <v>1102</v>
      </c>
      <c r="O23" s="195"/>
    </row>
    <row r="24" spans="1:57" ht="12.75">
      <c r="A24" s="211"/>
      <c r="B24" s="212" t="s">
        <v>1076</v>
      </c>
      <c r="C24" s="213" t="str">
        <f>CONCATENATE(B7," ",C7)</f>
        <v>1 Zemní práce</v>
      </c>
      <c r="D24" s="214"/>
      <c r="E24" s="215"/>
      <c r="F24" s="216"/>
      <c r="G24" s="217">
        <f>SUM(G7:G23)</f>
        <v>0</v>
      </c>
      <c r="O24" s="195">
        <v>4</v>
      </c>
      <c r="BA24" s="218">
        <f>SUM(BA7:BA23)</f>
        <v>0</v>
      </c>
      <c r="BB24" s="218">
        <f>SUM(BB7:BB23)</f>
        <v>0</v>
      </c>
      <c r="BC24" s="218">
        <f>SUM(BC7:BC23)</f>
        <v>0</v>
      </c>
      <c r="BD24" s="218">
        <f>SUM(BD7:BD23)</f>
        <v>0</v>
      </c>
      <c r="BE24" s="218">
        <f>SUM(BE7:BE23)</f>
        <v>0</v>
      </c>
    </row>
    <row r="25" spans="1:15" ht="12.75">
      <c r="A25" s="188" t="s">
        <v>1073</v>
      </c>
      <c r="B25" s="189" t="s">
        <v>1103</v>
      </c>
      <c r="C25" s="190" t="s">
        <v>1104</v>
      </c>
      <c r="D25" s="191"/>
      <c r="E25" s="192"/>
      <c r="F25" s="192"/>
      <c r="G25" s="193"/>
      <c r="H25" s="194"/>
      <c r="I25" s="194"/>
      <c r="O25" s="195">
        <v>1</v>
      </c>
    </row>
    <row r="26" spans="1:104" ht="12.75">
      <c r="A26" s="196">
        <v>5</v>
      </c>
      <c r="B26" s="197" t="s">
        <v>1105</v>
      </c>
      <c r="C26" s="198" t="s">
        <v>1106</v>
      </c>
      <c r="D26" s="199" t="s">
        <v>1084</v>
      </c>
      <c r="E26" s="200">
        <v>9.5298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2.525</v>
      </c>
    </row>
    <row r="27" spans="1:15" ht="22.5">
      <c r="A27" s="203"/>
      <c r="B27" s="205"/>
      <c r="C27" s="206" t="s">
        <v>1107</v>
      </c>
      <c r="D27" s="207"/>
      <c r="E27" s="208">
        <v>9.5298</v>
      </c>
      <c r="F27" s="209"/>
      <c r="G27" s="210"/>
      <c r="M27" s="204" t="s">
        <v>1107</v>
      </c>
      <c r="O27" s="195"/>
    </row>
    <row r="28" spans="1:104" ht="22.5">
      <c r="A28" s="196">
        <v>6</v>
      </c>
      <c r="B28" s="197" t="s">
        <v>1108</v>
      </c>
      <c r="C28" s="198" t="s">
        <v>1109</v>
      </c>
      <c r="D28" s="199" t="s">
        <v>1084</v>
      </c>
      <c r="E28" s="200">
        <v>31.9281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1</v>
      </c>
      <c r="CZ28" s="167">
        <v>2.62628</v>
      </c>
    </row>
    <row r="29" spans="1:15" ht="22.5">
      <c r="A29" s="203"/>
      <c r="B29" s="205"/>
      <c r="C29" s="206" t="s">
        <v>1110</v>
      </c>
      <c r="D29" s="207"/>
      <c r="E29" s="208">
        <v>31.9281</v>
      </c>
      <c r="F29" s="209"/>
      <c r="G29" s="210"/>
      <c r="M29" s="204" t="s">
        <v>1110</v>
      </c>
      <c r="O29" s="195"/>
    </row>
    <row r="30" spans="1:104" ht="12.75">
      <c r="A30" s="196">
        <v>7</v>
      </c>
      <c r="B30" s="197" t="s">
        <v>1111</v>
      </c>
      <c r="C30" s="198" t="s">
        <v>1112</v>
      </c>
      <c r="D30" s="199" t="s">
        <v>1113</v>
      </c>
      <c r="E30" s="200">
        <v>27.335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1</v>
      </c>
      <c r="AC30" s="167">
        <v>1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1</v>
      </c>
      <c r="CZ30" s="167">
        <v>0.0002</v>
      </c>
    </row>
    <row r="31" spans="1:15" ht="22.5">
      <c r="A31" s="203"/>
      <c r="B31" s="205"/>
      <c r="C31" s="206" t="s">
        <v>1114</v>
      </c>
      <c r="D31" s="207"/>
      <c r="E31" s="208">
        <v>19.145</v>
      </c>
      <c r="F31" s="209"/>
      <c r="G31" s="210"/>
      <c r="M31" s="204" t="s">
        <v>1114</v>
      </c>
      <c r="O31" s="195"/>
    </row>
    <row r="32" spans="1:15" ht="22.5">
      <c r="A32" s="203"/>
      <c r="B32" s="205"/>
      <c r="C32" s="206" t="s">
        <v>1115</v>
      </c>
      <c r="D32" s="207"/>
      <c r="E32" s="208">
        <v>8.19</v>
      </c>
      <c r="F32" s="209"/>
      <c r="G32" s="210"/>
      <c r="M32" s="204" t="s">
        <v>1115</v>
      </c>
      <c r="O32" s="195"/>
    </row>
    <row r="33" spans="1:104" ht="12.75">
      <c r="A33" s="196">
        <v>8</v>
      </c>
      <c r="B33" s="197" t="s">
        <v>1116</v>
      </c>
      <c r="C33" s="198" t="s">
        <v>1117</v>
      </c>
      <c r="D33" s="199" t="s">
        <v>1113</v>
      </c>
      <c r="E33" s="200">
        <v>27.335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0</v>
      </c>
    </row>
    <row r="34" spans="1:15" ht="12.75">
      <c r="A34" s="203"/>
      <c r="B34" s="205"/>
      <c r="C34" s="206" t="s">
        <v>1118</v>
      </c>
      <c r="D34" s="207"/>
      <c r="E34" s="208">
        <v>27.335</v>
      </c>
      <c r="F34" s="209"/>
      <c r="G34" s="210"/>
      <c r="M34" s="231">
        <v>27335</v>
      </c>
      <c r="O34" s="195"/>
    </row>
    <row r="35" spans="1:104" ht="12.75">
      <c r="A35" s="196">
        <v>9</v>
      </c>
      <c r="B35" s="197" t="s">
        <v>1119</v>
      </c>
      <c r="C35" s="198" t="s">
        <v>1120</v>
      </c>
      <c r="D35" s="199" t="s">
        <v>1121</v>
      </c>
      <c r="E35" s="200">
        <v>5.733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1</v>
      </c>
      <c r="AC35" s="167">
        <v>1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1</v>
      </c>
      <c r="CZ35" s="167">
        <v>1.02174</v>
      </c>
    </row>
    <row r="36" spans="1:15" ht="12.75">
      <c r="A36" s="203"/>
      <c r="B36" s="205"/>
      <c r="C36" s="206" t="s">
        <v>1122</v>
      </c>
      <c r="D36" s="207"/>
      <c r="E36" s="208">
        <v>5.733</v>
      </c>
      <c r="F36" s="209"/>
      <c r="G36" s="210"/>
      <c r="M36" s="204" t="s">
        <v>1122</v>
      </c>
      <c r="O36" s="195"/>
    </row>
    <row r="37" spans="1:104" ht="12.75">
      <c r="A37" s="196">
        <v>10</v>
      </c>
      <c r="B37" s="197" t="s">
        <v>1123</v>
      </c>
      <c r="C37" s="198" t="s">
        <v>1124</v>
      </c>
      <c r="D37" s="199" t="s">
        <v>1125</v>
      </c>
      <c r="E37" s="200">
        <v>57</v>
      </c>
      <c r="F37" s="200">
        <v>0</v>
      </c>
      <c r="G37" s="201">
        <f>E37*F37</f>
        <v>0</v>
      </c>
      <c r="O37" s="195">
        <v>2</v>
      </c>
      <c r="AA37" s="167">
        <v>1</v>
      </c>
      <c r="AB37" s="167">
        <v>1</v>
      </c>
      <c r="AC37" s="167">
        <v>1</v>
      </c>
      <c r="AZ37" s="167">
        <v>1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1</v>
      </c>
      <c r="CB37" s="202">
        <v>1</v>
      </c>
      <c r="CZ37" s="167">
        <v>0.09604</v>
      </c>
    </row>
    <row r="38" spans="1:15" ht="12.75">
      <c r="A38" s="203"/>
      <c r="B38" s="205"/>
      <c r="C38" s="206" t="s">
        <v>1126</v>
      </c>
      <c r="D38" s="207"/>
      <c r="E38" s="208">
        <v>0</v>
      </c>
      <c r="F38" s="209"/>
      <c r="G38" s="210"/>
      <c r="M38" s="204" t="s">
        <v>1126</v>
      </c>
      <c r="O38" s="195"/>
    </row>
    <row r="39" spans="1:15" ht="12.75">
      <c r="A39" s="203"/>
      <c r="B39" s="205"/>
      <c r="C39" s="206" t="s">
        <v>1127</v>
      </c>
      <c r="D39" s="207"/>
      <c r="E39" s="208">
        <v>57</v>
      </c>
      <c r="F39" s="209"/>
      <c r="G39" s="210"/>
      <c r="M39" s="204" t="s">
        <v>1127</v>
      </c>
      <c r="O39" s="195"/>
    </row>
    <row r="40" spans="1:104" ht="22.5">
      <c r="A40" s="196">
        <v>11</v>
      </c>
      <c r="B40" s="197" t="s">
        <v>1128</v>
      </c>
      <c r="C40" s="198" t="s">
        <v>1129</v>
      </c>
      <c r="D40" s="199" t="s">
        <v>1113</v>
      </c>
      <c r="E40" s="200">
        <v>1.95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1</v>
      </c>
      <c r="AC40" s="167">
        <v>1</v>
      </c>
      <c r="AZ40" s="167">
        <v>1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1</v>
      </c>
      <c r="CZ40" s="167">
        <v>0.59</v>
      </c>
    </row>
    <row r="41" spans="1:15" ht="12.75">
      <c r="A41" s="203"/>
      <c r="B41" s="205"/>
      <c r="C41" s="206" t="s">
        <v>1130</v>
      </c>
      <c r="D41" s="207"/>
      <c r="E41" s="208">
        <v>1.95</v>
      </c>
      <c r="F41" s="209"/>
      <c r="G41" s="210"/>
      <c r="M41" s="204" t="s">
        <v>1130</v>
      </c>
      <c r="O41" s="195"/>
    </row>
    <row r="42" spans="1:104" ht="22.5">
      <c r="A42" s="196">
        <v>12</v>
      </c>
      <c r="B42" s="197" t="s">
        <v>1131</v>
      </c>
      <c r="C42" s="198" t="s">
        <v>1132</v>
      </c>
      <c r="D42" s="199" t="s">
        <v>1113</v>
      </c>
      <c r="E42" s="200">
        <v>91.44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1</v>
      </c>
      <c r="AC42" s="167">
        <v>1</v>
      </c>
      <c r="AZ42" s="167">
        <v>1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</v>
      </c>
      <c r="CB42" s="202">
        <v>1</v>
      </c>
      <c r="CZ42" s="167">
        <v>0.74</v>
      </c>
    </row>
    <row r="43" spans="1:15" ht="22.5">
      <c r="A43" s="203"/>
      <c r="B43" s="205"/>
      <c r="C43" s="206" t="s">
        <v>1133</v>
      </c>
      <c r="D43" s="207"/>
      <c r="E43" s="208">
        <v>59.075</v>
      </c>
      <c r="F43" s="209"/>
      <c r="G43" s="210"/>
      <c r="M43" s="204" t="s">
        <v>1133</v>
      </c>
      <c r="O43" s="195"/>
    </row>
    <row r="44" spans="1:15" ht="12.75">
      <c r="A44" s="203"/>
      <c r="B44" s="205"/>
      <c r="C44" s="206" t="s">
        <v>1134</v>
      </c>
      <c r="D44" s="207"/>
      <c r="E44" s="208">
        <v>27.365</v>
      </c>
      <c r="F44" s="209"/>
      <c r="G44" s="210"/>
      <c r="M44" s="204" t="s">
        <v>1134</v>
      </c>
      <c r="O44" s="195"/>
    </row>
    <row r="45" spans="1:15" ht="12.75">
      <c r="A45" s="203"/>
      <c r="B45" s="205"/>
      <c r="C45" s="206" t="s">
        <v>1135</v>
      </c>
      <c r="D45" s="207"/>
      <c r="E45" s="208">
        <v>5</v>
      </c>
      <c r="F45" s="209"/>
      <c r="G45" s="210"/>
      <c r="M45" s="204" t="s">
        <v>1135</v>
      </c>
      <c r="O45" s="195"/>
    </row>
    <row r="46" spans="1:104" ht="12.75">
      <c r="A46" s="196">
        <v>13</v>
      </c>
      <c r="B46" s="197" t="s">
        <v>1136</v>
      </c>
      <c r="C46" s="198" t="s">
        <v>1137</v>
      </c>
      <c r="D46" s="199" t="s">
        <v>1084</v>
      </c>
      <c r="E46" s="200">
        <v>1.9348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1</v>
      </c>
      <c r="AC46" s="167">
        <v>1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1</v>
      </c>
      <c r="CZ46" s="167">
        <v>2.525</v>
      </c>
    </row>
    <row r="47" spans="1:15" ht="12.75">
      <c r="A47" s="203"/>
      <c r="B47" s="205"/>
      <c r="C47" s="206" t="s">
        <v>1138</v>
      </c>
      <c r="D47" s="207"/>
      <c r="E47" s="208">
        <v>1.9348</v>
      </c>
      <c r="F47" s="209"/>
      <c r="G47" s="210"/>
      <c r="M47" s="204" t="s">
        <v>1138</v>
      </c>
      <c r="O47" s="195"/>
    </row>
    <row r="48" spans="1:104" ht="22.5">
      <c r="A48" s="196">
        <v>14</v>
      </c>
      <c r="B48" s="197" t="s">
        <v>1139</v>
      </c>
      <c r="C48" s="198" t="s">
        <v>1140</v>
      </c>
      <c r="D48" s="199" t="s">
        <v>1084</v>
      </c>
      <c r="E48" s="200">
        <v>16.1315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1</v>
      </c>
      <c r="AC48" s="167">
        <v>1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1</v>
      </c>
      <c r="CZ48" s="167">
        <v>2.525</v>
      </c>
    </row>
    <row r="49" spans="1:15" ht="12.75">
      <c r="A49" s="203"/>
      <c r="B49" s="205"/>
      <c r="C49" s="206" t="s">
        <v>1141</v>
      </c>
      <c r="D49" s="207"/>
      <c r="E49" s="208">
        <v>0</v>
      </c>
      <c r="F49" s="209"/>
      <c r="G49" s="210"/>
      <c r="M49" s="204" t="s">
        <v>1141</v>
      </c>
      <c r="O49" s="195"/>
    </row>
    <row r="50" spans="1:15" ht="12.75">
      <c r="A50" s="203"/>
      <c r="B50" s="205"/>
      <c r="C50" s="206" t="s">
        <v>1142</v>
      </c>
      <c r="D50" s="207"/>
      <c r="E50" s="208">
        <v>1.5735</v>
      </c>
      <c r="F50" s="209"/>
      <c r="G50" s="210"/>
      <c r="M50" s="204" t="s">
        <v>1142</v>
      </c>
      <c r="O50" s="195"/>
    </row>
    <row r="51" spans="1:15" ht="12.75">
      <c r="A51" s="203"/>
      <c r="B51" s="205"/>
      <c r="C51" s="206" t="s">
        <v>1143</v>
      </c>
      <c r="D51" s="207"/>
      <c r="E51" s="208">
        <v>8.3662</v>
      </c>
      <c r="F51" s="209"/>
      <c r="G51" s="210"/>
      <c r="M51" s="204" t="s">
        <v>1143</v>
      </c>
      <c r="O51" s="195"/>
    </row>
    <row r="52" spans="1:15" ht="12.75">
      <c r="A52" s="203"/>
      <c r="B52" s="205"/>
      <c r="C52" s="206" t="s">
        <v>1144</v>
      </c>
      <c r="D52" s="207"/>
      <c r="E52" s="208">
        <v>6.1918</v>
      </c>
      <c r="F52" s="209"/>
      <c r="G52" s="210"/>
      <c r="M52" s="204" t="s">
        <v>1144</v>
      </c>
      <c r="O52" s="195"/>
    </row>
    <row r="53" spans="1:104" ht="12.75">
      <c r="A53" s="196">
        <v>15</v>
      </c>
      <c r="B53" s="197" t="s">
        <v>1145</v>
      </c>
      <c r="C53" s="198" t="s">
        <v>1146</v>
      </c>
      <c r="D53" s="199" t="s">
        <v>1113</v>
      </c>
      <c r="E53" s="200">
        <v>98.3928</v>
      </c>
      <c r="F53" s="200">
        <v>0</v>
      </c>
      <c r="G53" s="201">
        <f>E53*F53</f>
        <v>0</v>
      </c>
      <c r="O53" s="195">
        <v>2</v>
      </c>
      <c r="AA53" s="167">
        <v>1</v>
      </c>
      <c r="AB53" s="167">
        <v>1</v>
      </c>
      <c r="AC53" s="167">
        <v>1</v>
      </c>
      <c r="AZ53" s="167">
        <v>1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1</v>
      </c>
      <c r="CB53" s="202">
        <v>1</v>
      </c>
      <c r="CZ53" s="167">
        <v>0.04026</v>
      </c>
    </row>
    <row r="54" spans="1:15" ht="12.75">
      <c r="A54" s="203"/>
      <c r="B54" s="205"/>
      <c r="C54" s="206" t="s">
        <v>1147</v>
      </c>
      <c r="D54" s="207"/>
      <c r="E54" s="208">
        <v>0</v>
      </c>
      <c r="F54" s="209"/>
      <c r="G54" s="210"/>
      <c r="M54" s="204" t="s">
        <v>1147</v>
      </c>
      <c r="O54" s="195"/>
    </row>
    <row r="55" spans="1:15" ht="12.75">
      <c r="A55" s="203"/>
      <c r="B55" s="205"/>
      <c r="C55" s="206" t="s">
        <v>1148</v>
      </c>
      <c r="D55" s="207"/>
      <c r="E55" s="208">
        <v>7.854</v>
      </c>
      <c r="F55" s="209"/>
      <c r="G55" s="210"/>
      <c r="M55" s="204" t="s">
        <v>1148</v>
      </c>
      <c r="O55" s="195"/>
    </row>
    <row r="56" spans="1:15" ht="12.75">
      <c r="A56" s="203"/>
      <c r="B56" s="205"/>
      <c r="C56" s="206" t="s">
        <v>1149</v>
      </c>
      <c r="D56" s="207"/>
      <c r="E56" s="208">
        <v>45.42</v>
      </c>
      <c r="F56" s="209"/>
      <c r="G56" s="210"/>
      <c r="M56" s="204" t="s">
        <v>1149</v>
      </c>
      <c r="O56" s="195"/>
    </row>
    <row r="57" spans="1:15" ht="12.75">
      <c r="A57" s="203"/>
      <c r="B57" s="205"/>
      <c r="C57" s="206" t="s">
        <v>1150</v>
      </c>
      <c r="D57" s="207"/>
      <c r="E57" s="208">
        <v>32.3988</v>
      </c>
      <c r="F57" s="209"/>
      <c r="G57" s="210"/>
      <c r="M57" s="204" t="s">
        <v>1150</v>
      </c>
      <c r="O57" s="195"/>
    </row>
    <row r="58" spans="1:15" ht="12.75">
      <c r="A58" s="203"/>
      <c r="B58" s="205"/>
      <c r="C58" s="206" t="s">
        <v>1151</v>
      </c>
      <c r="D58" s="207"/>
      <c r="E58" s="208">
        <v>2.72</v>
      </c>
      <c r="F58" s="209"/>
      <c r="G58" s="210"/>
      <c r="M58" s="204" t="s">
        <v>1151</v>
      </c>
      <c r="O58" s="195"/>
    </row>
    <row r="59" spans="1:15" ht="12.75">
      <c r="A59" s="203"/>
      <c r="B59" s="205"/>
      <c r="C59" s="206" t="s">
        <v>1152</v>
      </c>
      <c r="D59" s="207"/>
      <c r="E59" s="208">
        <v>10</v>
      </c>
      <c r="F59" s="209"/>
      <c r="G59" s="210"/>
      <c r="M59" s="204" t="s">
        <v>1152</v>
      </c>
      <c r="O59" s="195"/>
    </row>
    <row r="60" spans="1:104" ht="12.75">
      <c r="A60" s="196">
        <v>16</v>
      </c>
      <c r="B60" s="197" t="s">
        <v>1153</v>
      </c>
      <c r="C60" s="198" t="s">
        <v>1154</v>
      </c>
      <c r="D60" s="199" t="s">
        <v>1113</v>
      </c>
      <c r="E60" s="200">
        <v>98.3928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1</v>
      </c>
      <c r="AC60" s="167">
        <v>1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1</v>
      </c>
      <c r="CZ60" s="167">
        <v>0</v>
      </c>
    </row>
    <row r="61" spans="1:15" ht="12.75">
      <c r="A61" s="203"/>
      <c r="B61" s="205"/>
      <c r="C61" s="206" t="s">
        <v>1155</v>
      </c>
      <c r="D61" s="207"/>
      <c r="E61" s="208">
        <v>98.3928</v>
      </c>
      <c r="F61" s="209"/>
      <c r="G61" s="210"/>
      <c r="M61" s="231">
        <v>983928</v>
      </c>
      <c r="O61" s="195"/>
    </row>
    <row r="62" spans="1:104" ht="12.75">
      <c r="A62" s="196">
        <v>17</v>
      </c>
      <c r="B62" s="197" t="s">
        <v>1156</v>
      </c>
      <c r="C62" s="198" t="s">
        <v>1157</v>
      </c>
      <c r="D62" s="199" t="s">
        <v>1121</v>
      </c>
      <c r="E62" s="200">
        <v>1.8936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1</v>
      </c>
      <c r="AC62" s="167">
        <v>1</v>
      </c>
      <c r="AZ62" s="167">
        <v>1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</v>
      </c>
      <c r="CB62" s="202">
        <v>1</v>
      </c>
      <c r="CZ62" s="167">
        <v>1.02116</v>
      </c>
    </row>
    <row r="63" spans="1:15" ht="12.75">
      <c r="A63" s="203"/>
      <c r="B63" s="205"/>
      <c r="C63" s="206" t="s">
        <v>1158</v>
      </c>
      <c r="D63" s="207"/>
      <c r="E63" s="208">
        <v>0.42</v>
      </c>
      <c r="F63" s="209"/>
      <c r="G63" s="210"/>
      <c r="M63" s="204" t="s">
        <v>1158</v>
      </c>
      <c r="O63" s="195"/>
    </row>
    <row r="64" spans="1:15" ht="12.75">
      <c r="A64" s="203"/>
      <c r="B64" s="205"/>
      <c r="C64" s="206" t="s">
        <v>1159</v>
      </c>
      <c r="D64" s="207"/>
      <c r="E64" s="208">
        <v>1.4385</v>
      </c>
      <c r="F64" s="209"/>
      <c r="G64" s="210"/>
      <c r="M64" s="204" t="s">
        <v>1159</v>
      </c>
      <c r="O64" s="195"/>
    </row>
    <row r="65" spans="1:15" ht="12.75">
      <c r="A65" s="203"/>
      <c r="B65" s="205"/>
      <c r="C65" s="206" t="s">
        <v>1160</v>
      </c>
      <c r="D65" s="207"/>
      <c r="E65" s="208">
        <v>0.0351</v>
      </c>
      <c r="F65" s="209"/>
      <c r="G65" s="210"/>
      <c r="M65" s="204" t="s">
        <v>1160</v>
      </c>
      <c r="O65" s="195"/>
    </row>
    <row r="66" spans="1:104" ht="12.75">
      <c r="A66" s="196">
        <v>18</v>
      </c>
      <c r="B66" s="197" t="s">
        <v>1161</v>
      </c>
      <c r="C66" s="198" t="s">
        <v>1162</v>
      </c>
      <c r="D66" s="199" t="s">
        <v>1084</v>
      </c>
      <c r="E66" s="200">
        <v>2.6898</v>
      </c>
      <c r="F66" s="200">
        <v>0</v>
      </c>
      <c r="G66" s="201">
        <f>E66*F66</f>
        <v>0</v>
      </c>
      <c r="O66" s="195">
        <v>2</v>
      </c>
      <c r="AA66" s="167">
        <v>1</v>
      </c>
      <c r="AB66" s="167">
        <v>1</v>
      </c>
      <c r="AC66" s="167">
        <v>1</v>
      </c>
      <c r="AZ66" s="167">
        <v>1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1</v>
      </c>
      <c r="CB66" s="202">
        <v>1</v>
      </c>
      <c r="CZ66" s="167">
        <v>2.525</v>
      </c>
    </row>
    <row r="67" spans="1:15" ht="12.75">
      <c r="A67" s="203"/>
      <c r="B67" s="205"/>
      <c r="C67" s="206" t="s">
        <v>1163</v>
      </c>
      <c r="D67" s="207"/>
      <c r="E67" s="208">
        <v>0</v>
      </c>
      <c r="F67" s="209"/>
      <c r="G67" s="210"/>
      <c r="M67" s="204" t="s">
        <v>1163</v>
      </c>
      <c r="O67" s="195"/>
    </row>
    <row r="68" spans="1:15" ht="12.75">
      <c r="A68" s="203"/>
      <c r="B68" s="205"/>
      <c r="C68" s="206" t="s">
        <v>1164</v>
      </c>
      <c r="D68" s="207"/>
      <c r="E68" s="208">
        <v>0.0749</v>
      </c>
      <c r="F68" s="209"/>
      <c r="G68" s="210"/>
      <c r="M68" s="204" t="s">
        <v>1164</v>
      </c>
      <c r="O68" s="195"/>
    </row>
    <row r="69" spans="1:15" ht="12.75">
      <c r="A69" s="203"/>
      <c r="B69" s="205"/>
      <c r="C69" s="206" t="s">
        <v>1165</v>
      </c>
      <c r="D69" s="207"/>
      <c r="E69" s="208">
        <v>1.4564</v>
      </c>
      <c r="F69" s="209"/>
      <c r="G69" s="210"/>
      <c r="M69" s="204" t="s">
        <v>1165</v>
      </c>
      <c r="O69" s="195"/>
    </row>
    <row r="70" spans="1:15" ht="12.75">
      <c r="A70" s="203"/>
      <c r="B70" s="205"/>
      <c r="C70" s="206" t="s">
        <v>1166</v>
      </c>
      <c r="D70" s="207"/>
      <c r="E70" s="208">
        <v>0.0638</v>
      </c>
      <c r="F70" s="209"/>
      <c r="G70" s="210"/>
      <c r="M70" s="204" t="s">
        <v>1166</v>
      </c>
      <c r="O70" s="195"/>
    </row>
    <row r="71" spans="1:15" ht="12.75">
      <c r="A71" s="203"/>
      <c r="B71" s="205"/>
      <c r="C71" s="206" t="s">
        <v>1167</v>
      </c>
      <c r="D71" s="207"/>
      <c r="E71" s="208">
        <v>1.0168</v>
      </c>
      <c r="F71" s="209"/>
      <c r="G71" s="210"/>
      <c r="M71" s="204" t="s">
        <v>1167</v>
      </c>
      <c r="O71" s="195"/>
    </row>
    <row r="72" spans="1:15" ht="12.75">
      <c r="A72" s="203"/>
      <c r="B72" s="205"/>
      <c r="C72" s="206" t="s">
        <v>1168</v>
      </c>
      <c r="D72" s="207"/>
      <c r="E72" s="208">
        <v>0.039</v>
      </c>
      <c r="F72" s="209"/>
      <c r="G72" s="210"/>
      <c r="M72" s="204" t="s">
        <v>1168</v>
      </c>
      <c r="O72" s="195"/>
    </row>
    <row r="73" spans="1:15" ht="12.75">
      <c r="A73" s="203"/>
      <c r="B73" s="205"/>
      <c r="C73" s="206" t="s">
        <v>1169</v>
      </c>
      <c r="D73" s="207"/>
      <c r="E73" s="208">
        <v>0.0195</v>
      </c>
      <c r="F73" s="209"/>
      <c r="G73" s="210"/>
      <c r="M73" s="204" t="s">
        <v>1169</v>
      </c>
      <c r="O73" s="195"/>
    </row>
    <row r="74" spans="1:15" ht="12.75">
      <c r="A74" s="203"/>
      <c r="B74" s="205"/>
      <c r="C74" s="206" t="s">
        <v>1170</v>
      </c>
      <c r="D74" s="207"/>
      <c r="E74" s="208">
        <v>0.0195</v>
      </c>
      <c r="F74" s="209"/>
      <c r="G74" s="210"/>
      <c r="M74" s="204" t="s">
        <v>1170</v>
      </c>
      <c r="O74" s="195"/>
    </row>
    <row r="75" spans="1:104" ht="12.75">
      <c r="A75" s="196">
        <v>19</v>
      </c>
      <c r="B75" s="197" t="s">
        <v>1171</v>
      </c>
      <c r="C75" s="198" t="s">
        <v>1172</v>
      </c>
      <c r="D75" s="199" t="s">
        <v>1121</v>
      </c>
      <c r="E75" s="200">
        <v>0.6078</v>
      </c>
      <c r="F75" s="200">
        <v>0</v>
      </c>
      <c r="G75" s="201">
        <f>E75*F75</f>
        <v>0</v>
      </c>
      <c r="O75" s="195">
        <v>2</v>
      </c>
      <c r="AA75" s="167">
        <v>1</v>
      </c>
      <c r="AB75" s="167">
        <v>1</v>
      </c>
      <c r="AC75" s="167">
        <v>1</v>
      </c>
      <c r="AZ75" s="167">
        <v>1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</v>
      </c>
      <c r="CB75" s="202">
        <v>1</v>
      </c>
      <c r="CZ75" s="167">
        <v>1.00448</v>
      </c>
    </row>
    <row r="76" spans="1:15" ht="12.75">
      <c r="A76" s="203"/>
      <c r="B76" s="205"/>
      <c r="C76" s="206" t="s">
        <v>1173</v>
      </c>
      <c r="D76" s="207"/>
      <c r="E76" s="208">
        <v>0.6078</v>
      </c>
      <c r="F76" s="209"/>
      <c r="G76" s="210"/>
      <c r="M76" s="204" t="s">
        <v>1173</v>
      </c>
      <c r="O76" s="195"/>
    </row>
    <row r="77" spans="1:104" ht="22.5">
      <c r="A77" s="196">
        <v>20</v>
      </c>
      <c r="B77" s="197" t="s">
        <v>1174</v>
      </c>
      <c r="C77" s="198" t="s">
        <v>1175</v>
      </c>
      <c r="D77" s="199" t="s">
        <v>1084</v>
      </c>
      <c r="E77" s="200">
        <v>5.365</v>
      </c>
      <c r="F77" s="200">
        <v>0</v>
      </c>
      <c r="G77" s="201">
        <f>E77*F77</f>
        <v>0</v>
      </c>
      <c r="O77" s="195">
        <v>2</v>
      </c>
      <c r="AA77" s="167">
        <v>1</v>
      </c>
      <c r="AB77" s="167">
        <v>1</v>
      </c>
      <c r="AC77" s="167">
        <v>1</v>
      </c>
      <c r="AZ77" s="167">
        <v>1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1</v>
      </c>
      <c r="CB77" s="202">
        <v>1</v>
      </c>
      <c r="CZ77" s="167">
        <v>2.78732</v>
      </c>
    </row>
    <row r="78" spans="1:15" ht="12.75">
      <c r="A78" s="203"/>
      <c r="B78" s="205"/>
      <c r="C78" s="206" t="s">
        <v>1176</v>
      </c>
      <c r="D78" s="207"/>
      <c r="E78" s="208">
        <v>5.365</v>
      </c>
      <c r="F78" s="209"/>
      <c r="G78" s="210"/>
      <c r="M78" s="204" t="s">
        <v>1176</v>
      </c>
      <c r="O78" s="195"/>
    </row>
    <row r="79" spans="1:104" ht="22.5">
      <c r="A79" s="196">
        <v>21</v>
      </c>
      <c r="B79" s="197" t="s">
        <v>1177</v>
      </c>
      <c r="C79" s="198" t="s">
        <v>1178</v>
      </c>
      <c r="D79" s="199" t="s">
        <v>1125</v>
      </c>
      <c r="E79" s="200">
        <v>10</v>
      </c>
      <c r="F79" s="200">
        <v>0</v>
      </c>
      <c r="G79" s="201">
        <f>E79*F79</f>
        <v>0</v>
      </c>
      <c r="O79" s="195">
        <v>2</v>
      </c>
      <c r="AA79" s="167">
        <v>12</v>
      </c>
      <c r="AB79" s="167">
        <v>0</v>
      </c>
      <c r="AC79" s="167">
        <v>39</v>
      </c>
      <c r="AZ79" s="167">
        <v>1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12</v>
      </c>
      <c r="CB79" s="202">
        <v>0</v>
      </c>
      <c r="CZ79" s="167">
        <v>2.423</v>
      </c>
    </row>
    <row r="80" spans="1:104" ht="22.5">
      <c r="A80" s="196">
        <v>22</v>
      </c>
      <c r="B80" s="197" t="s">
        <v>1179</v>
      </c>
      <c r="C80" s="198" t="s">
        <v>1180</v>
      </c>
      <c r="D80" s="199" t="s">
        <v>1125</v>
      </c>
      <c r="E80" s="200">
        <v>1</v>
      </c>
      <c r="F80" s="200">
        <v>0</v>
      </c>
      <c r="G80" s="201">
        <f>E80*F80</f>
        <v>0</v>
      </c>
      <c r="O80" s="195">
        <v>2</v>
      </c>
      <c r="AA80" s="167">
        <v>12</v>
      </c>
      <c r="AB80" s="167">
        <v>0</v>
      </c>
      <c r="AC80" s="167">
        <v>40</v>
      </c>
      <c r="AZ80" s="167">
        <v>1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12</v>
      </c>
      <c r="CB80" s="202">
        <v>0</v>
      </c>
      <c r="CZ80" s="167">
        <v>4.472</v>
      </c>
    </row>
    <row r="81" spans="1:104" ht="22.5">
      <c r="A81" s="196">
        <v>23</v>
      </c>
      <c r="B81" s="197" t="s">
        <v>1181</v>
      </c>
      <c r="C81" s="198" t="s">
        <v>1182</v>
      </c>
      <c r="D81" s="199" t="s">
        <v>1125</v>
      </c>
      <c r="E81" s="200">
        <v>1</v>
      </c>
      <c r="F81" s="200">
        <v>0</v>
      </c>
      <c r="G81" s="201">
        <f>E81*F81</f>
        <v>0</v>
      </c>
      <c r="O81" s="195">
        <v>2</v>
      </c>
      <c r="AA81" s="167">
        <v>12</v>
      </c>
      <c r="AB81" s="167">
        <v>0</v>
      </c>
      <c r="AC81" s="167">
        <v>41</v>
      </c>
      <c r="AZ81" s="167">
        <v>1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12</v>
      </c>
      <c r="CB81" s="202">
        <v>0</v>
      </c>
      <c r="CZ81" s="167">
        <v>4.446</v>
      </c>
    </row>
    <row r="82" spans="1:104" ht="22.5">
      <c r="A82" s="196">
        <v>24</v>
      </c>
      <c r="B82" s="197" t="s">
        <v>1183</v>
      </c>
      <c r="C82" s="198" t="s">
        <v>1184</v>
      </c>
      <c r="D82" s="199" t="s">
        <v>1125</v>
      </c>
      <c r="E82" s="200">
        <v>1</v>
      </c>
      <c r="F82" s="200">
        <v>0</v>
      </c>
      <c r="G82" s="201">
        <f>E82*F82</f>
        <v>0</v>
      </c>
      <c r="O82" s="195">
        <v>2</v>
      </c>
      <c r="AA82" s="167">
        <v>12</v>
      </c>
      <c r="AB82" s="167">
        <v>0</v>
      </c>
      <c r="AC82" s="167">
        <v>42</v>
      </c>
      <c r="AZ82" s="167">
        <v>1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12</v>
      </c>
      <c r="CB82" s="202">
        <v>0</v>
      </c>
      <c r="CZ82" s="167">
        <v>4.388</v>
      </c>
    </row>
    <row r="83" spans="1:104" ht="22.5">
      <c r="A83" s="196">
        <v>25</v>
      </c>
      <c r="B83" s="197" t="s">
        <v>1185</v>
      </c>
      <c r="C83" s="198" t="s">
        <v>1186</v>
      </c>
      <c r="D83" s="199" t="s">
        <v>1125</v>
      </c>
      <c r="E83" s="200">
        <v>1</v>
      </c>
      <c r="F83" s="200">
        <v>0</v>
      </c>
      <c r="G83" s="201">
        <f>E83*F83</f>
        <v>0</v>
      </c>
      <c r="O83" s="195">
        <v>2</v>
      </c>
      <c r="AA83" s="167">
        <v>12</v>
      </c>
      <c r="AB83" s="167">
        <v>0</v>
      </c>
      <c r="AC83" s="167">
        <v>43</v>
      </c>
      <c r="AZ83" s="167">
        <v>1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12</v>
      </c>
      <c r="CB83" s="202">
        <v>0</v>
      </c>
      <c r="CZ83" s="167">
        <v>3.1226</v>
      </c>
    </row>
    <row r="84" spans="1:104" ht="22.5">
      <c r="A84" s="196">
        <v>26</v>
      </c>
      <c r="B84" s="197" t="s">
        <v>1187</v>
      </c>
      <c r="C84" s="198" t="s">
        <v>1188</v>
      </c>
      <c r="D84" s="199" t="s">
        <v>1125</v>
      </c>
      <c r="E84" s="200">
        <v>2</v>
      </c>
      <c r="F84" s="200">
        <v>0</v>
      </c>
      <c r="G84" s="201">
        <f>E84*F84</f>
        <v>0</v>
      </c>
      <c r="O84" s="195">
        <v>2</v>
      </c>
      <c r="AA84" s="167">
        <v>12</v>
      </c>
      <c r="AB84" s="167">
        <v>0</v>
      </c>
      <c r="AC84" s="167">
        <v>44</v>
      </c>
      <c r="AZ84" s="167">
        <v>1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12</v>
      </c>
      <c r="CB84" s="202">
        <v>0</v>
      </c>
      <c r="CZ84" s="167">
        <v>3.2656</v>
      </c>
    </row>
    <row r="85" spans="1:104" ht="22.5">
      <c r="A85" s="196">
        <v>27</v>
      </c>
      <c r="B85" s="197" t="s">
        <v>1189</v>
      </c>
      <c r="C85" s="198" t="s">
        <v>1190</v>
      </c>
      <c r="D85" s="199" t="s">
        <v>1125</v>
      </c>
      <c r="E85" s="200">
        <v>4</v>
      </c>
      <c r="F85" s="200">
        <v>0</v>
      </c>
      <c r="G85" s="201">
        <f>E85*F85</f>
        <v>0</v>
      </c>
      <c r="O85" s="195">
        <v>2</v>
      </c>
      <c r="AA85" s="167">
        <v>12</v>
      </c>
      <c r="AB85" s="167">
        <v>0</v>
      </c>
      <c r="AC85" s="167">
        <v>45</v>
      </c>
      <c r="AZ85" s="167">
        <v>1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12</v>
      </c>
      <c r="CB85" s="202">
        <v>0</v>
      </c>
      <c r="CZ85" s="167">
        <v>3.1226</v>
      </c>
    </row>
    <row r="86" spans="1:104" ht="22.5">
      <c r="A86" s="196">
        <v>28</v>
      </c>
      <c r="B86" s="197" t="s">
        <v>1191</v>
      </c>
      <c r="C86" s="198" t="s">
        <v>1192</v>
      </c>
      <c r="D86" s="199" t="s">
        <v>1125</v>
      </c>
      <c r="E86" s="200">
        <v>4</v>
      </c>
      <c r="F86" s="200">
        <v>0</v>
      </c>
      <c r="G86" s="201">
        <f>E86*F86</f>
        <v>0</v>
      </c>
      <c r="O86" s="195">
        <v>2</v>
      </c>
      <c r="AA86" s="167">
        <v>12</v>
      </c>
      <c r="AB86" s="167">
        <v>0</v>
      </c>
      <c r="AC86" s="167">
        <v>46</v>
      </c>
      <c r="AZ86" s="167">
        <v>1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12</v>
      </c>
      <c r="CB86" s="202">
        <v>0</v>
      </c>
      <c r="CZ86" s="167">
        <v>3.1226</v>
      </c>
    </row>
    <row r="87" spans="1:104" ht="22.5">
      <c r="A87" s="196">
        <v>29</v>
      </c>
      <c r="B87" s="197" t="s">
        <v>1193</v>
      </c>
      <c r="C87" s="198" t="s">
        <v>1194</v>
      </c>
      <c r="D87" s="199" t="s">
        <v>1125</v>
      </c>
      <c r="E87" s="200">
        <v>3</v>
      </c>
      <c r="F87" s="200">
        <v>0</v>
      </c>
      <c r="G87" s="201">
        <f>E87*F87</f>
        <v>0</v>
      </c>
      <c r="O87" s="195">
        <v>2</v>
      </c>
      <c r="AA87" s="167">
        <v>12</v>
      </c>
      <c r="AB87" s="167">
        <v>0</v>
      </c>
      <c r="AC87" s="167">
        <v>47</v>
      </c>
      <c r="AZ87" s="167">
        <v>1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12</v>
      </c>
      <c r="CB87" s="202">
        <v>0</v>
      </c>
      <c r="CZ87" s="167">
        <v>3.2656</v>
      </c>
    </row>
    <row r="88" spans="1:104" ht="22.5">
      <c r="A88" s="196">
        <v>30</v>
      </c>
      <c r="B88" s="197" t="s">
        <v>1195</v>
      </c>
      <c r="C88" s="198" t="s">
        <v>1196</v>
      </c>
      <c r="D88" s="199" t="s">
        <v>1125</v>
      </c>
      <c r="E88" s="200">
        <v>3</v>
      </c>
      <c r="F88" s="200">
        <v>0</v>
      </c>
      <c r="G88" s="201">
        <f>E88*F88</f>
        <v>0</v>
      </c>
      <c r="O88" s="195">
        <v>2</v>
      </c>
      <c r="AA88" s="167">
        <v>12</v>
      </c>
      <c r="AB88" s="167">
        <v>0</v>
      </c>
      <c r="AC88" s="167">
        <v>48</v>
      </c>
      <c r="AZ88" s="167">
        <v>1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12</v>
      </c>
      <c r="CB88" s="202">
        <v>0</v>
      </c>
      <c r="CZ88" s="167">
        <v>3.096</v>
      </c>
    </row>
    <row r="89" spans="1:104" ht="22.5">
      <c r="A89" s="196">
        <v>31</v>
      </c>
      <c r="B89" s="197" t="s">
        <v>1197</v>
      </c>
      <c r="C89" s="198" t="s">
        <v>1198</v>
      </c>
      <c r="D89" s="199" t="s">
        <v>1125</v>
      </c>
      <c r="E89" s="200">
        <v>1</v>
      </c>
      <c r="F89" s="200">
        <v>0</v>
      </c>
      <c r="G89" s="201">
        <f>E89*F89</f>
        <v>0</v>
      </c>
      <c r="O89" s="195">
        <v>2</v>
      </c>
      <c r="AA89" s="167">
        <v>12</v>
      </c>
      <c r="AB89" s="167">
        <v>0</v>
      </c>
      <c r="AC89" s="167">
        <v>49</v>
      </c>
      <c r="AZ89" s="167">
        <v>1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12</v>
      </c>
      <c r="CB89" s="202">
        <v>0</v>
      </c>
      <c r="CZ89" s="167">
        <v>2.901</v>
      </c>
    </row>
    <row r="90" spans="1:104" ht="22.5">
      <c r="A90" s="196">
        <v>32</v>
      </c>
      <c r="B90" s="197" t="s">
        <v>1199</v>
      </c>
      <c r="C90" s="198" t="s">
        <v>1200</v>
      </c>
      <c r="D90" s="199" t="s">
        <v>1125</v>
      </c>
      <c r="E90" s="200">
        <v>15</v>
      </c>
      <c r="F90" s="200">
        <v>0</v>
      </c>
      <c r="G90" s="201">
        <f>E90*F90</f>
        <v>0</v>
      </c>
      <c r="O90" s="195">
        <v>2</v>
      </c>
      <c r="AA90" s="167">
        <v>12</v>
      </c>
      <c r="AB90" s="167">
        <v>0</v>
      </c>
      <c r="AC90" s="167">
        <v>50</v>
      </c>
      <c r="AZ90" s="167">
        <v>1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12</v>
      </c>
      <c r="CB90" s="202">
        <v>0</v>
      </c>
      <c r="CZ90" s="167">
        <v>2.901</v>
      </c>
    </row>
    <row r="91" spans="1:104" ht="22.5">
      <c r="A91" s="196">
        <v>33</v>
      </c>
      <c r="B91" s="197" t="s">
        <v>1201</v>
      </c>
      <c r="C91" s="198" t="s">
        <v>1202</v>
      </c>
      <c r="D91" s="199" t="s">
        <v>1125</v>
      </c>
      <c r="E91" s="200">
        <v>1</v>
      </c>
      <c r="F91" s="200">
        <v>0</v>
      </c>
      <c r="G91" s="201">
        <f>E91*F91</f>
        <v>0</v>
      </c>
      <c r="O91" s="195">
        <v>2</v>
      </c>
      <c r="AA91" s="167">
        <v>12</v>
      </c>
      <c r="AB91" s="167">
        <v>0</v>
      </c>
      <c r="AC91" s="167">
        <v>51</v>
      </c>
      <c r="AZ91" s="167">
        <v>1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12</v>
      </c>
      <c r="CB91" s="202">
        <v>0</v>
      </c>
      <c r="CZ91" s="167">
        <v>2.901</v>
      </c>
    </row>
    <row r="92" spans="1:104" ht="22.5">
      <c r="A92" s="196">
        <v>34</v>
      </c>
      <c r="B92" s="197" t="s">
        <v>1203</v>
      </c>
      <c r="C92" s="198" t="s">
        <v>1204</v>
      </c>
      <c r="D92" s="199" t="s">
        <v>1125</v>
      </c>
      <c r="E92" s="200">
        <v>2</v>
      </c>
      <c r="F92" s="200">
        <v>0</v>
      </c>
      <c r="G92" s="201">
        <f>E92*F92</f>
        <v>0</v>
      </c>
      <c r="O92" s="195">
        <v>2</v>
      </c>
      <c r="AA92" s="167">
        <v>12</v>
      </c>
      <c r="AB92" s="167">
        <v>0</v>
      </c>
      <c r="AC92" s="167">
        <v>52</v>
      </c>
      <c r="AZ92" s="167">
        <v>1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12</v>
      </c>
      <c r="CB92" s="202">
        <v>0</v>
      </c>
      <c r="CZ92" s="167">
        <v>1.3416</v>
      </c>
    </row>
    <row r="93" spans="1:104" ht="22.5">
      <c r="A93" s="196">
        <v>35</v>
      </c>
      <c r="B93" s="197" t="s">
        <v>1205</v>
      </c>
      <c r="C93" s="198" t="s">
        <v>1206</v>
      </c>
      <c r="D93" s="199" t="s">
        <v>1125</v>
      </c>
      <c r="E93" s="200">
        <v>1</v>
      </c>
      <c r="F93" s="200">
        <v>0</v>
      </c>
      <c r="G93" s="201">
        <f>E93*F93</f>
        <v>0</v>
      </c>
      <c r="O93" s="195">
        <v>2</v>
      </c>
      <c r="AA93" s="167">
        <v>12</v>
      </c>
      <c r="AB93" s="167">
        <v>0</v>
      </c>
      <c r="AC93" s="167">
        <v>53</v>
      </c>
      <c r="AZ93" s="167">
        <v>1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12</v>
      </c>
      <c r="CB93" s="202">
        <v>0</v>
      </c>
      <c r="CZ93" s="167">
        <v>2.901</v>
      </c>
    </row>
    <row r="94" spans="1:104" ht="22.5">
      <c r="A94" s="196">
        <v>36</v>
      </c>
      <c r="B94" s="197" t="s">
        <v>1207</v>
      </c>
      <c r="C94" s="198" t="s">
        <v>1208</v>
      </c>
      <c r="D94" s="199" t="s">
        <v>1125</v>
      </c>
      <c r="E94" s="200">
        <v>1</v>
      </c>
      <c r="F94" s="200">
        <v>0</v>
      </c>
      <c r="G94" s="201">
        <f>E94*F94</f>
        <v>0</v>
      </c>
      <c r="O94" s="195">
        <v>2</v>
      </c>
      <c r="AA94" s="167">
        <v>12</v>
      </c>
      <c r="AB94" s="167">
        <v>0</v>
      </c>
      <c r="AC94" s="167">
        <v>54</v>
      </c>
      <c r="AZ94" s="167">
        <v>1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12</v>
      </c>
      <c r="CB94" s="202">
        <v>0</v>
      </c>
      <c r="CZ94" s="167">
        <v>2.901</v>
      </c>
    </row>
    <row r="95" spans="1:104" ht="22.5">
      <c r="A95" s="196">
        <v>37</v>
      </c>
      <c r="B95" s="197" t="s">
        <v>1209</v>
      </c>
      <c r="C95" s="198" t="s">
        <v>1210</v>
      </c>
      <c r="D95" s="199" t="s">
        <v>1125</v>
      </c>
      <c r="E95" s="200">
        <v>1</v>
      </c>
      <c r="F95" s="200">
        <v>0</v>
      </c>
      <c r="G95" s="201">
        <f>E95*F95</f>
        <v>0</v>
      </c>
      <c r="O95" s="195">
        <v>2</v>
      </c>
      <c r="AA95" s="167">
        <v>12</v>
      </c>
      <c r="AB95" s="167">
        <v>0</v>
      </c>
      <c r="AC95" s="167">
        <v>55</v>
      </c>
      <c r="AZ95" s="167">
        <v>1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12</v>
      </c>
      <c r="CB95" s="202">
        <v>0</v>
      </c>
      <c r="CZ95" s="167">
        <v>3.1876</v>
      </c>
    </row>
    <row r="96" spans="1:104" ht="22.5">
      <c r="A96" s="196">
        <v>38</v>
      </c>
      <c r="B96" s="197" t="s">
        <v>1211</v>
      </c>
      <c r="C96" s="198" t="s">
        <v>1212</v>
      </c>
      <c r="D96" s="199" t="s">
        <v>1125</v>
      </c>
      <c r="E96" s="200">
        <v>1</v>
      </c>
      <c r="F96" s="200">
        <v>0</v>
      </c>
      <c r="G96" s="201">
        <f>E96*F96</f>
        <v>0</v>
      </c>
      <c r="O96" s="195">
        <v>2</v>
      </c>
      <c r="AA96" s="167">
        <v>12</v>
      </c>
      <c r="AB96" s="167">
        <v>0</v>
      </c>
      <c r="AC96" s="167">
        <v>56</v>
      </c>
      <c r="AZ96" s="167">
        <v>1</v>
      </c>
      <c r="BA96" s="167">
        <f>IF(AZ96=1,G96,0)</f>
        <v>0</v>
      </c>
      <c r="BB96" s="167">
        <f>IF(AZ96=2,G96,0)</f>
        <v>0</v>
      </c>
      <c r="BC96" s="167">
        <f>IF(AZ96=3,G96,0)</f>
        <v>0</v>
      </c>
      <c r="BD96" s="167">
        <f>IF(AZ96=4,G96,0)</f>
        <v>0</v>
      </c>
      <c r="BE96" s="167">
        <f>IF(AZ96=5,G96,0)</f>
        <v>0</v>
      </c>
      <c r="CA96" s="202">
        <v>12</v>
      </c>
      <c r="CB96" s="202">
        <v>0</v>
      </c>
      <c r="CZ96" s="167">
        <v>3.2136</v>
      </c>
    </row>
    <row r="97" spans="1:104" ht="22.5">
      <c r="A97" s="196">
        <v>39</v>
      </c>
      <c r="B97" s="197" t="s">
        <v>1213</v>
      </c>
      <c r="C97" s="198" t="s">
        <v>1214</v>
      </c>
      <c r="D97" s="199" t="s">
        <v>1125</v>
      </c>
      <c r="E97" s="200">
        <v>1</v>
      </c>
      <c r="F97" s="200">
        <v>0</v>
      </c>
      <c r="G97" s="201">
        <f>E97*F97</f>
        <v>0</v>
      </c>
      <c r="O97" s="195">
        <v>2</v>
      </c>
      <c r="AA97" s="167">
        <v>12</v>
      </c>
      <c r="AB97" s="167">
        <v>0</v>
      </c>
      <c r="AC97" s="167">
        <v>57</v>
      </c>
      <c r="AZ97" s="167">
        <v>1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12</v>
      </c>
      <c r="CB97" s="202">
        <v>0</v>
      </c>
      <c r="CZ97" s="167">
        <v>3.2656</v>
      </c>
    </row>
    <row r="98" spans="1:104" ht="22.5">
      <c r="A98" s="196">
        <v>40</v>
      </c>
      <c r="B98" s="197" t="s">
        <v>1215</v>
      </c>
      <c r="C98" s="198" t="s">
        <v>1216</v>
      </c>
      <c r="D98" s="199" t="s">
        <v>1125</v>
      </c>
      <c r="E98" s="200">
        <v>1</v>
      </c>
      <c r="F98" s="200">
        <v>0</v>
      </c>
      <c r="G98" s="201">
        <f>E98*F98</f>
        <v>0</v>
      </c>
      <c r="O98" s="195">
        <v>2</v>
      </c>
      <c r="AA98" s="167">
        <v>12</v>
      </c>
      <c r="AB98" s="167">
        <v>0</v>
      </c>
      <c r="AC98" s="167">
        <v>58</v>
      </c>
      <c r="AZ98" s="167">
        <v>1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12</v>
      </c>
      <c r="CB98" s="202">
        <v>0</v>
      </c>
      <c r="CZ98" s="167">
        <v>4.9556</v>
      </c>
    </row>
    <row r="99" spans="1:104" ht="22.5">
      <c r="A99" s="196">
        <v>41</v>
      </c>
      <c r="B99" s="197" t="s">
        <v>1217</v>
      </c>
      <c r="C99" s="198" t="s">
        <v>1218</v>
      </c>
      <c r="D99" s="199" t="s">
        <v>1125</v>
      </c>
      <c r="E99" s="200">
        <v>1</v>
      </c>
      <c r="F99" s="200">
        <v>0</v>
      </c>
      <c r="G99" s="201">
        <f>E99*F99</f>
        <v>0</v>
      </c>
      <c r="O99" s="195">
        <v>2</v>
      </c>
      <c r="AA99" s="167">
        <v>12</v>
      </c>
      <c r="AB99" s="167">
        <v>0</v>
      </c>
      <c r="AC99" s="167">
        <v>59</v>
      </c>
      <c r="AZ99" s="167">
        <v>1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12</v>
      </c>
      <c r="CB99" s="202">
        <v>0</v>
      </c>
      <c r="CZ99" s="167">
        <v>4.9296</v>
      </c>
    </row>
    <row r="100" spans="1:104" ht="22.5">
      <c r="A100" s="196">
        <v>42</v>
      </c>
      <c r="B100" s="197" t="s">
        <v>1219</v>
      </c>
      <c r="C100" s="198" t="s">
        <v>1220</v>
      </c>
      <c r="D100" s="199" t="s">
        <v>1125</v>
      </c>
      <c r="E100" s="200">
        <v>1</v>
      </c>
      <c r="F100" s="200">
        <v>0</v>
      </c>
      <c r="G100" s="201">
        <f>E100*F100</f>
        <v>0</v>
      </c>
      <c r="O100" s="195">
        <v>2</v>
      </c>
      <c r="AA100" s="167">
        <v>12</v>
      </c>
      <c r="AB100" s="167">
        <v>0</v>
      </c>
      <c r="AC100" s="167">
        <v>60</v>
      </c>
      <c r="AZ100" s="167">
        <v>1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202">
        <v>12</v>
      </c>
      <c r="CB100" s="202">
        <v>0</v>
      </c>
      <c r="CZ100" s="167">
        <v>2.901</v>
      </c>
    </row>
    <row r="101" spans="1:104" ht="22.5">
      <c r="A101" s="196">
        <v>43</v>
      </c>
      <c r="B101" s="197" t="s">
        <v>1221</v>
      </c>
      <c r="C101" s="198" t="s">
        <v>1222</v>
      </c>
      <c r="D101" s="199" t="s">
        <v>1125</v>
      </c>
      <c r="E101" s="200">
        <v>1</v>
      </c>
      <c r="F101" s="200">
        <v>0</v>
      </c>
      <c r="G101" s="201">
        <f>E101*F101</f>
        <v>0</v>
      </c>
      <c r="O101" s="195">
        <v>2</v>
      </c>
      <c r="AA101" s="167">
        <v>12</v>
      </c>
      <c r="AB101" s="167">
        <v>0</v>
      </c>
      <c r="AC101" s="167">
        <v>61</v>
      </c>
      <c r="AZ101" s="167">
        <v>1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12</v>
      </c>
      <c r="CB101" s="202">
        <v>0</v>
      </c>
      <c r="CZ101" s="167">
        <v>4.7441</v>
      </c>
    </row>
    <row r="102" spans="1:104" ht="22.5">
      <c r="A102" s="196">
        <v>44</v>
      </c>
      <c r="B102" s="197" t="s">
        <v>1223</v>
      </c>
      <c r="C102" s="198" t="s">
        <v>1224</v>
      </c>
      <c r="D102" s="199" t="s">
        <v>1125</v>
      </c>
      <c r="E102" s="200">
        <v>1</v>
      </c>
      <c r="F102" s="200">
        <v>0</v>
      </c>
      <c r="G102" s="201">
        <f>E102*F102</f>
        <v>0</v>
      </c>
      <c r="O102" s="195">
        <v>2</v>
      </c>
      <c r="AA102" s="167">
        <v>12</v>
      </c>
      <c r="AB102" s="167">
        <v>0</v>
      </c>
      <c r="AC102" s="167">
        <v>62</v>
      </c>
      <c r="AZ102" s="167">
        <v>1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12</v>
      </c>
      <c r="CB102" s="202">
        <v>0</v>
      </c>
      <c r="CZ102" s="167">
        <v>4.7441</v>
      </c>
    </row>
    <row r="103" spans="1:57" ht="12.75">
      <c r="A103" s="211"/>
      <c r="B103" s="212" t="s">
        <v>1076</v>
      </c>
      <c r="C103" s="213" t="str">
        <f>CONCATENATE(B25," ",C25)</f>
        <v>2 Základy a zvláštní zakládání</v>
      </c>
      <c r="D103" s="214"/>
      <c r="E103" s="215"/>
      <c r="F103" s="216"/>
      <c r="G103" s="217">
        <f>SUM(G25:G102)</f>
        <v>0</v>
      </c>
      <c r="O103" s="195">
        <v>4</v>
      </c>
      <c r="BA103" s="218">
        <f>SUM(BA25:BA102)</f>
        <v>0</v>
      </c>
      <c r="BB103" s="218">
        <f>SUM(BB25:BB102)</f>
        <v>0</v>
      </c>
      <c r="BC103" s="218">
        <f>SUM(BC25:BC102)</f>
        <v>0</v>
      </c>
      <c r="BD103" s="218">
        <f>SUM(BD25:BD102)</f>
        <v>0</v>
      </c>
      <c r="BE103" s="218">
        <f>SUM(BE25:BE102)</f>
        <v>0</v>
      </c>
    </row>
    <row r="104" spans="1:15" ht="12.75">
      <c r="A104" s="188" t="s">
        <v>1073</v>
      </c>
      <c r="B104" s="189" t="s">
        <v>1225</v>
      </c>
      <c r="C104" s="190" t="s">
        <v>1226</v>
      </c>
      <c r="D104" s="191"/>
      <c r="E104" s="192"/>
      <c r="F104" s="192"/>
      <c r="G104" s="193"/>
      <c r="H104" s="194"/>
      <c r="I104" s="194"/>
      <c r="O104" s="195">
        <v>1</v>
      </c>
    </row>
    <row r="105" spans="1:104" ht="12.75">
      <c r="A105" s="196">
        <v>45</v>
      </c>
      <c r="B105" s="197" t="s">
        <v>1227</v>
      </c>
      <c r="C105" s="198" t="s">
        <v>1228</v>
      </c>
      <c r="D105" s="199" t="s">
        <v>1113</v>
      </c>
      <c r="E105" s="200">
        <v>8.05</v>
      </c>
      <c r="F105" s="200">
        <v>0</v>
      </c>
      <c r="G105" s="201">
        <f>E105*F105</f>
        <v>0</v>
      </c>
      <c r="O105" s="195">
        <v>2</v>
      </c>
      <c r="AA105" s="167">
        <v>1</v>
      </c>
      <c r="AB105" s="167">
        <v>1</v>
      </c>
      <c r="AC105" s="167">
        <v>1</v>
      </c>
      <c r="AZ105" s="167">
        <v>1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1</v>
      </c>
      <c r="CB105" s="202">
        <v>1</v>
      </c>
      <c r="CZ105" s="167">
        <v>0.22122</v>
      </c>
    </row>
    <row r="106" spans="1:15" ht="12.75">
      <c r="A106" s="203"/>
      <c r="B106" s="205"/>
      <c r="C106" s="206" t="s">
        <v>1229</v>
      </c>
      <c r="D106" s="207"/>
      <c r="E106" s="208">
        <v>8.05</v>
      </c>
      <c r="F106" s="209"/>
      <c r="G106" s="210"/>
      <c r="M106" s="204" t="s">
        <v>1229</v>
      </c>
      <c r="O106" s="195"/>
    </row>
    <row r="107" spans="1:104" ht="12.75">
      <c r="A107" s="196">
        <v>46</v>
      </c>
      <c r="B107" s="197" t="s">
        <v>1230</v>
      </c>
      <c r="C107" s="198" t="s">
        <v>1231</v>
      </c>
      <c r="D107" s="199" t="s">
        <v>1113</v>
      </c>
      <c r="E107" s="200">
        <v>236.0425</v>
      </c>
      <c r="F107" s="200">
        <v>0</v>
      </c>
      <c r="G107" s="201">
        <f>E107*F107</f>
        <v>0</v>
      </c>
      <c r="O107" s="195">
        <v>2</v>
      </c>
      <c r="AA107" s="167">
        <v>1</v>
      </c>
      <c r="AB107" s="167">
        <v>1</v>
      </c>
      <c r="AC107" s="167">
        <v>1</v>
      </c>
      <c r="AZ107" s="167">
        <v>1</v>
      </c>
      <c r="BA107" s="167">
        <f>IF(AZ107=1,G107,0)</f>
        <v>0</v>
      </c>
      <c r="BB107" s="167">
        <f>IF(AZ107=2,G107,0)</f>
        <v>0</v>
      </c>
      <c r="BC107" s="167">
        <f>IF(AZ107=3,G107,0)</f>
        <v>0</v>
      </c>
      <c r="BD107" s="167">
        <f>IF(AZ107=4,G107,0)</f>
        <v>0</v>
      </c>
      <c r="BE107" s="167">
        <f>IF(AZ107=5,G107,0)</f>
        <v>0</v>
      </c>
      <c r="CA107" s="202">
        <v>1</v>
      </c>
      <c r="CB107" s="202">
        <v>1</v>
      </c>
      <c r="CZ107" s="167">
        <v>0.23998</v>
      </c>
    </row>
    <row r="108" spans="1:15" ht="12.75">
      <c r="A108" s="203"/>
      <c r="B108" s="205"/>
      <c r="C108" s="206" t="s">
        <v>1232</v>
      </c>
      <c r="D108" s="207"/>
      <c r="E108" s="208">
        <v>104.2675</v>
      </c>
      <c r="F108" s="209"/>
      <c r="G108" s="210"/>
      <c r="M108" s="204" t="s">
        <v>1232</v>
      </c>
      <c r="O108" s="195"/>
    </row>
    <row r="109" spans="1:15" ht="12.75">
      <c r="A109" s="203"/>
      <c r="B109" s="205"/>
      <c r="C109" s="206" t="s">
        <v>1233</v>
      </c>
      <c r="D109" s="207"/>
      <c r="E109" s="208">
        <v>131.775</v>
      </c>
      <c r="F109" s="209"/>
      <c r="G109" s="210"/>
      <c r="M109" s="204" t="s">
        <v>1233</v>
      </c>
      <c r="O109" s="195"/>
    </row>
    <row r="110" spans="1:104" ht="12.75">
      <c r="A110" s="196">
        <v>47</v>
      </c>
      <c r="B110" s="197" t="s">
        <v>1234</v>
      </c>
      <c r="C110" s="198" t="s">
        <v>1235</v>
      </c>
      <c r="D110" s="199" t="s">
        <v>1113</v>
      </c>
      <c r="E110" s="200">
        <v>15.3</v>
      </c>
      <c r="F110" s="200">
        <v>0</v>
      </c>
      <c r="G110" s="201">
        <f>E110*F110</f>
        <v>0</v>
      </c>
      <c r="O110" s="195">
        <v>2</v>
      </c>
      <c r="AA110" s="167">
        <v>1</v>
      </c>
      <c r="AB110" s="167">
        <v>1</v>
      </c>
      <c r="AC110" s="167">
        <v>1</v>
      </c>
      <c r="AZ110" s="167">
        <v>1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1</v>
      </c>
      <c r="CB110" s="202">
        <v>1</v>
      </c>
      <c r="CZ110" s="167">
        <v>0.14802</v>
      </c>
    </row>
    <row r="111" spans="1:15" ht="33.75">
      <c r="A111" s="203"/>
      <c r="B111" s="205"/>
      <c r="C111" s="206" t="s">
        <v>1236</v>
      </c>
      <c r="D111" s="207"/>
      <c r="E111" s="208">
        <v>15.3</v>
      </c>
      <c r="F111" s="209"/>
      <c r="G111" s="210"/>
      <c r="M111" s="204" t="s">
        <v>1236</v>
      </c>
      <c r="O111" s="195"/>
    </row>
    <row r="112" spans="1:104" ht="12.75">
      <c r="A112" s="196">
        <v>48</v>
      </c>
      <c r="B112" s="197" t="s">
        <v>1237</v>
      </c>
      <c r="C112" s="198" t="s">
        <v>1238</v>
      </c>
      <c r="D112" s="199" t="s">
        <v>1113</v>
      </c>
      <c r="E112" s="200">
        <v>320.6035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1</v>
      </c>
      <c r="AC112" s="167">
        <v>1</v>
      </c>
      <c r="AZ112" s="167">
        <v>1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1</v>
      </c>
      <c r="CZ112" s="167">
        <v>0.17178</v>
      </c>
    </row>
    <row r="113" spans="1:15" ht="33.75">
      <c r="A113" s="203"/>
      <c r="B113" s="205"/>
      <c r="C113" s="206" t="s">
        <v>1239</v>
      </c>
      <c r="D113" s="207"/>
      <c r="E113" s="208">
        <v>326.7235</v>
      </c>
      <c r="F113" s="209"/>
      <c r="G113" s="210"/>
      <c r="M113" s="204" t="s">
        <v>1239</v>
      </c>
      <c r="O113" s="195"/>
    </row>
    <row r="114" spans="1:15" ht="12.75">
      <c r="A114" s="203"/>
      <c r="B114" s="205"/>
      <c r="C114" s="206" t="s">
        <v>1240</v>
      </c>
      <c r="D114" s="207"/>
      <c r="E114" s="208">
        <v>-6.12</v>
      </c>
      <c r="F114" s="209"/>
      <c r="G114" s="210"/>
      <c r="M114" s="204" t="s">
        <v>1240</v>
      </c>
      <c r="O114" s="195"/>
    </row>
    <row r="115" spans="1:104" ht="22.5">
      <c r="A115" s="196">
        <v>49</v>
      </c>
      <c r="B115" s="197" t="s">
        <v>1241</v>
      </c>
      <c r="C115" s="198" t="s">
        <v>1242</v>
      </c>
      <c r="D115" s="199" t="s">
        <v>1125</v>
      </c>
      <c r="E115" s="200">
        <v>4</v>
      </c>
      <c r="F115" s="200">
        <v>0</v>
      </c>
      <c r="G115" s="201">
        <f>E115*F115</f>
        <v>0</v>
      </c>
      <c r="O115" s="195">
        <v>2</v>
      </c>
      <c r="AA115" s="167">
        <v>1</v>
      </c>
      <c r="AB115" s="167">
        <v>1</v>
      </c>
      <c r="AC115" s="167">
        <v>1</v>
      </c>
      <c r="AZ115" s="167">
        <v>1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202">
        <v>1</v>
      </c>
      <c r="CB115" s="202">
        <v>1</v>
      </c>
      <c r="CZ115" s="167">
        <v>0.06313</v>
      </c>
    </row>
    <row r="116" spans="1:15" ht="12.75">
      <c r="A116" s="203"/>
      <c r="B116" s="205"/>
      <c r="C116" s="206" t="s">
        <v>1243</v>
      </c>
      <c r="D116" s="207"/>
      <c r="E116" s="208">
        <v>4</v>
      </c>
      <c r="F116" s="209"/>
      <c r="G116" s="210"/>
      <c r="M116" s="204" t="s">
        <v>1243</v>
      </c>
      <c r="O116" s="195"/>
    </row>
    <row r="117" spans="1:104" ht="12.75">
      <c r="A117" s="196">
        <v>50</v>
      </c>
      <c r="B117" s="197" t="s">
        <v>1244</v>
      </c>
      <c r="C117" s="198" t="s">
        <v>1245</v>
      </c>
      <c r="D117" s="199" t="s">
        <v>1125</v>
      </c>
      <c r="E117" s="200">
        <v>8</v>
      </c>
      <c r="F117" s="200">
        <v>0</v>
      </c>
      <c r="G117" s="201">
        <f>E117*F117</f>
        <v>0</v>
      </c>
      <c r="O117" s="195">
        <v>2</v>
      </c>
      <c r="AA117" s="167">
        <v>1</v>
      </c>
      <c r="AB117" s="167">
        <v>1</v>
      </c>
      <c r="AC117" s="167">
        <v>1</v>
      </c>
      <c r="AZ117" s="167">
        <v>1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1</v>
      </c>
      <c r="CB117" s="202">
        <v>1</v>
      </c>
      <c r="CZ117" s="167">
        <v>0.04529</v>
      </c>
    </row>
    <row r="118" spans="1:15" ht="12.75">
      <c r="A118" s="203"/>
      <c r="B118" s="205"/>
      <c r="C118" s="206" t="s">
        <v>1246</v>
      </c>
      <c r="D118" s="207"/>
      <c r="E118" s="208">
        <v>8</v>
      </c>
      <c r="F118" s="209"/>
      <c r="G118" s="210"/>
      <c r="M118" s="204" t="s">
        <v>1246</v>
      </c>
      <c r="O118" s="195"/>
    </row>
    <row r="119" spans="1:104" ht="22.5">
      <c r="A119" s="196">
        <v>51</v>
      </c>
      <c r="B119" s="197" t="s">
        <v>1247</v>
      </c>
      <c r="C119" s="198" t="s">
        <v>1248</v>
      </c>
      <c r="D119" s="199" t="s">
        <v>1084</v>
      </c>
      <c r="E119" s="200">
        <v>0.3756</v>
      </c>
      <c r="F119" s="200">
        <v>0</v>
      </c>
      <c r="G119" s="201">
        <f>E119*F119</f>
        <v>0</v>
      </c>
      <c r="O119" s="195">
        <v>2</v>
      </c>
      <c r="AA119" s="167">
        <v>1</v>
      </c>
      <c r="AB119" s="167">
        <v>1</v>
      </c>
      <c r="AC119" s="167">
        <v>1</v>
      </c>
      <c r="AZ119" s="167">
        <v>1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202">
        <v>1</v>
      </c>
      <c r="CB119" s="202">
        <v>1</v>
      </c>
      <c r="CZ119" s="167">
        <v>1.796</v>
      </c>
    </row>
    <row r="120" spans="1:15" ht="12.75">
      <c r="A120" s="203"/>
      <c r="B120" s="205"/>
      <c r="C120" s="206" t="s">
        <v>1249</v>
      </c>
      <c r="D120" s="207"/>
      <c r="E120" s="208">
        <v>0</v>
      </c>
      <c r="F120" s="209"/>
      <c r="G120" s="210"/>
      <c r="M120" s="204" t="s">
        <v>1249</v>
      </c>
      <c r="O120" s="195"/>
    </row>
    <row r="121" spans="1:15" ht="12.75">
      <c r="A121" s="203"/>
      <c r="B121" s="205"/>
      <c r="C121" s="206" t="s">
        <v>1250</v>
      </c>
      <c r="D121" s="207"/>
      <c r="E121" s="208">
        <v>0.2436</v>
      </c>
      <c r="F121" s="209"/>
      <c r="G121" s="210"/>
      <c r="M121" s="204" t="s">
        <v>1250</v>
      </c>
      <c r="O121" s="195"/>
    </row>
    <row r="122" spans="1:15" ht="12.75">
      <c r="A122" s="203"/>
      <c r="B122" s="205"/>
      <c r="C122" s="206" t="s">
        <v>1251</v>
      </c>
      <c r="D122" s="207"/>
      <c r="E122" s="208">
        <v>0.108</v>
      </c>
      <c r="F122" s="209"/>
      <c r="G122" s="210"/>
      <c r="M122" s="204" t="s">
        <v>1251</v>
      </c>
      <c r="O122" s="195"/>
    </row>
    <row r="123" spans="1:15" ht="12.75">
      <c r="A123" s="203"/>
      <c r="B123" s="205"/>
      <c r="C123" s="206" t="s">
        <v>1252</v>
      </c>
      <c r="D123" s="207"/>
      <c r="E123" s="208">
        <v>0.024</v>
      </c>
      <c r="F123" s="209"/>
      <c r="G123" s="210"/>
      <c r="M123" s="204" t="s">
        <v>1252</v>
      </c>
      <c r="O123" s="195"/>
    </row>
    <row r="124" spans="1:104" ht="12.75">
      <c r="A124" s="196">
        <v>52</v>
      </c>
      <c r="B124" s="197" t="s">
        <v>1253</v>
      </c>
      <c r="C124" s="198" t="s">
        <v>1254</v>
      </c>
      <c r="D124" s="199" t="s">
        <v>1121</v>
      </c>
      <c r="E124" s="200">
        <v>0.1069</v>
      </c>
      <c r="F124" s="200">
        <v>0</v>
      </c>
      <c r="G124" s="201">
        <f>E124*F124</f>
        <v>0</v>
      </c>
      <c r="O124" s="195">
        <v>2</v>
      </c>
      <c r="AA124" s="167">
        <v>1</v>
      </c>
      <c r="AB124" s="167">
        <v>1</v>
      </c>
      <c r="AC124" s="167">
        <v>1</v>
      </c>
      <c r="AZ124" s="167">
        <v>1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1</v>
      </c>
      <c r="CB124" s="202">
        <v>1</v>
      </c>
      <c r="CZ124" s="167">
        <v>0.01954</v>
      </c>
    </row>
    <row r="125" spans="1:15" ht="12.75">
      <c r="A125" s="203"/>
      <c r="B125" s="205"/>
      <c r="C125" s="206" t="s">
        <v>1249</v>
      </c>
      <c r="D125" s="207"/>
      <c r="E125" s="208">
        <v>0</v>
      </c>
      <c r="F125" s="209"/>
      <c r="G125" s="210"/>
      <c r="M125" s="204" t="s">
        <v>1249</v>
      </c>
      <c r="O125" s="195"/>
    </row>
    <row r="126" spans="1:15" ht="12.75">
      <c r="A126" s="203"/>
      <c r="B126" s="205"/>
      <c r="C126" s="206" t="s">
        <v>1255</v>
      </c>
      <c r="D126" s="207"/>
      <c r="E126" s="208">
        <v>0.0875</v>
      </c>
      <c r="F126" s="209"/>
      <c r="G126" s="210"/>
      <c r="M126" s="204" t="s">
        <v>1255</v>
      </c>
      <c r="O126" s="195"/>
    </row>
    <row r="127" spans="1:15" ht="12.75">
      <c r="A127" s="203"/>
      <c r="B127" s="205"/>
      <c r="C127" s="206" t="s">
        <v>1256</v>
      </c>
      <c r="D127" s="207"/>
      <c r="E127" s="208">
        <v>0.0194</v>
      </c>
      <c r="F127" s="209"/>
      <c r="G127" s="210"/>
      <c r="M127" s="204" t="s">
        <v>1256</v>
      </c>
      <c r="O127" s="195"/>
    </row>
    <row r="128" spans="1:104" ht="12.75">
      <c r="A128" s="196">
        <v>53</v>
      </c>
      <c r="B128" s="197" t="s">
        <v>1257</v>
      </c>
      <c r="C128" s="198" t="s">
        <v>1258</v>
      </c>
      <c r="D128" s="199" t="s">
        <v>1121</v>
      </c>
      <c r="E128" s="200">
        <v>0.1496</v>
      </c>
      <c r="F128" s="200">
        <v>0</v>
      </c>
      <c r="G128" s="201">
        <f>E128*F128</f>
        <v>0</v>
      </c>
      <c r="O128" s="195">
        <v>2</v>
      </c>
      <c r="AA128" s="167">
        <v>1</v>
      </c>
      <c r="AB128" s="167">
        <v>1</v>
      </c>
      <c r="AC128" s="167">
        <v>1</v>
      </c>
      <c r="AZ128" s="167">
        <v>1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202">
        <v>1</v>
      </c>
      <c r="CB128" s="202">
        <v>1</v>
      </c>
      <c r="CZ128" s="167">
        <v>0.01709</v>
      </c>
    </row>
    <row r="129" spans="1:15" ht="12.75">
      <c r="A129" s="203"/>
      <c r="B129" s="205"/>
      <c r="C129" s="206" t="s">
        <v>1249</v>
      </c>
      <c r="D129" s="207"/>
      <c r="E129" s="208">
        <v>0</v>
      </c>
      <c r="F129" s="209"/>
      <c r="G129" s="210"/>
      <c r="M129" s="204" t="s">
        <v>1249</v>
      </c>
      <c r="O129" s="195"/>
    </row>
    <row r="130" spans="1:15" ht="12.75">
      <c r="A130" s="203"/>
      <c r="B130" s="205"/>
      <c r="C130" s="206" t="s">
        <v>1259</v>
      </c>
      <c r="D130" s="207"/>
      <c r="E130" s="208">
        <v>0.1496</v>
      </c>
      <c r="F130" s="209"/>
      <c r="G130" s="210"/>
      <c r="M130" s="204" t="s">
        <v>1259</v>
      </c>
      <c r="O130" s="195"/>
    </row>
    <row r="131" spans="1:104" ht="12.75">
      <c r="A131" s="196">
        <v>54</v>
      </c>
      <c r="B131" s="197" t="s">
        <v>1260</v>
      </c>
      <c r="C131" s="198" t="s">
        <v>1261</v>
      </c>
      <c r="D131" s="199" t="s">
        <v>1125</v>
      </c>
      <c r="E131" s="200">
        <v>7</v>
      </c>
      <c r="F131" s="200">
        <v>0</v>
      </c>
      <c r="G131" s="201">
        <f>E131*F131</f>
        <v>0</v>
      </c>
      <c r="O131" s="195">
        <v>2</v>
      </c>
      <c r="AA131" s="167">
        <v>1</v>
      </c>
      <c r="AB131" s="167">
        <v>1</v>
      </c>
      <c r="AC131" s="167">
        <v>1</v>
      </c>
      <c r="AZ131" s="167">
        <v>1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202">
        <v>1</v>
      </c>
      <c r="CB131" s="202">
        <v>1</v>
      </c>
      <c r="CZ131" s="167">
        <v>0.41944</v>
      </c>
    </row>
    <row r="132" spans="1:15" ht="12.75">
      <c r="A132" s="203"/>
      <c r="B132" s="205"/>
      <c r="C132" s="206" t="s">
        <v>1262</v>
      </c>
      <c r="D132" s="207"/>
      <c r="E132" s="208">
        <v>7</v>
      </c>
      <c r="F132" s="209"/>
      <c r="G132" s="210"/>
      <c r="M132" s="204" t="s">
        <v>1262</v>
      </c>
      <c r="O132" s="195"/>
    </row>
    <row r="133" spans="1:104" ht="12.75">
      <c r="A133" s="196">
        <v>55</v>
      </c>
      <c r="B133" s="197" t="s">
        <v>1263</v>
      </c>
      <c r="C133" s="198" t="s">
        <v>1264</v>
      </c>
      <c r="D133" s="199" t="s">
        <v>1125</v>
      </c>
      <c r="E133" s="200">
        <v>9</v>
      </c>
      <c r="F133" s="200">
        <v>0</v>
      </c>
      <c r="G133" s="201">
        <f>E133*F133</f>
        <v>0</v>
      </c>
      <c r="O133" s="195">
        <v>2</v>
      </c>
      <c r="AA133" s="167">
        <v>1</v>
      </c>
      <c r="AB133" s="167">
        <v>1</v>
      </c>
      <c r="AC133" s="167">
        <v>1</v>
      </c>
      <c r="AZ133" s="167">
        <v>1</v>
      </c>
      <c r="BA133" s="167">
        <f>IF(AZ133=1,G133,0)</f>
        <v>0</v>
      </c>
      <c r="BB133" s="167">
        <f>IF(AZ133=2,G133,0)</f>
        <v>0</v>
      </c>
      <c r="BC133" s="167">
        <f>IF(AZ133=3,G133,0)</f>
        <v>0</v>
      </c>
      <c r="BD133" s="167">
        <f>IF(AZ133=4,G133,0)</f>
        <v>0</v>
      </c>
      <c r="BE133" s="167">
        <f>IF(AZ133=5,G133,0)</f>
        <v>0</v>
      </c>
      <c r="CA133" s="202">
        <v>1</v>
      </c>
      <c r="CB133" s="202">
        <v>1</v>
      </c>
      <c r="CZ133" s="167">
        <v>0.48762</v>
      </c>
    </row>
    <row r="134" spans="1:15" ht="12.75">
      <c r="A134" s="203"/>
      <c r="B134" s="205"/>
      <c r="C134" s="206" t="s">
        <v>1265</v>
      </c>
      <c r="D134" s="207"/>
      <c r="E134" s="208">
        <v>0</v>
      </c>
      <c r="F134" s="209"/>
      <c r="G134" s="210"/>
      <c r="M134" s="204" t="s">
        <v>1265</v>
      </c>
      <c r="O134" s="195"/>
    </row>
    <row r="135" spans="1:15" ht="12.75">
      <c r="A135" s="203"/>
      <c r="B135" s="205"/>
      <c r="C135" s="206" t="s">
        <v>1266</v>
      </c>
      <c r="D135" s="207"/>
      <c r="E135" s="208">
        <v>4</v>
      </c>
      <c r="F135" s="209"/>
      <c r="G135" s="210"/>
      <c r="M135" s="204" t="s">
        <v>1266</v>
      </c>
      <c r="O135" s="195"/>
    </row>
    <row r="136" spans="1:15" ht="12.75">
      <c r="A136" s="203"/>
      <c r="B136" s="205"/>
      <c r="C136" s="206" t="s">
        <v>1267</v>
      </c>
      <c r="D136" s="207"/>
      <c r="E136" s="208">
        <v>5</v>
      </c>
      <c r="F136" s="209"/>
      <c r="G136" s="210"/>
      <c r="M136" s="204" t="s">
        <v>1267</v>
      </c>
      <c r="O136" s="195"/>
    </row>
    <row r="137" spans="1:104" ht="12.75">
      <c r="A137" s="196">
        <v>56</v>
      </c>
      <c r="B137" s="197" t="s">
        <v>1268</v>
      </c>
      <c r="C137" s="198" t="s">
        <v>1269</v>
      </c>
      <c r="D137" s="199" t="s">
        <v>1125</v>
      </c>
      <c r="E137" s="200">
        <v>93</v>
      </c>
      <c r="F137" s="200">
        <v>0</v>
      </c>
      <c r="G137" s="201">
        <f>E137*F137</f>
        <v>0</v>
      </c>
      <c r="O137" s="195">
        <v>2</v>
      </c>
      <c r="AA137" s="167">
        <v>1</v>
      </c>
      <c r="AB137" s="167">
        <v>1</v>
      </c>
      <c r="AC137" s="167">
        <v>1</v>
      </c>
      <c r="AZ137" s="167">
        <v>1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202">
        <v>1</v>
      </c>
      <c r="CB137" s="202">
        <v>1</v>
      </c>
      <c r="CZ137" s="167">
        <v>0.53138</v>
      </c>
    </row>
    <row r="138" spans="1:15" ht="12.75">
      <c r="A138" s="203"/>
      <c r="B138" s="205"/>
      <c r="C138" s="206" t="s">
        <v>1265</v>
      </c>
      <c r="D138" s="207"/>
      <c r="E138" s="208">
        <v>0</v>
      </c>
      <c r="F138" s="209"/>
      <c r="G138" s="210"/>
      <c r="M138" s="204" t="s">
        <v>1265</v>
      </c>
      <c r="O138" s="195"/>
    </row>
    <row r="139" spans="1:15" ht="12.75">
      <c r="A139" s="203"/>
      <c r="B139" s="205"/>
      <c r="C139" s="206" t="s">
        <v>1270</v>
      </c>
      <c r="D139" s="207"/>
      <c r="E139" s="208">
        <v>39</v>
      </c>
      <c r="F139" s="209"/>
      <c r="G139" s="210"/>
      <c r="M139" s="204" t="s">
        <v>1270</v>
      </c>
      <c r="O139" s="195"/>
    </row>
    <row r="140" spans="1:15" ht="12.75">
      <c r="A140" s="203"/>
      <c r="B140" s="205"/>
      <c r="C140" s="206" t="s">
        <v>1271</v>
      </c>
      <c r="D140" s="207"/>
      <c r="E140" s="208">
        <v>53</v>
      </c>
      <c r="F140" s="209"/>
      <c r="G140" s="210"/>
      <c r="M140" s="204" t="s">
        <v>1271</v>
      </c>
      <c r="O140" s="195"/>
    </row>
    <row r="141" spans="1:15" ht="12.75">
      <c r="A141" s="203"/>
      <c r="B141" s="205"/>
      <c r="C141" s="206" t="s">
        <v>1272</v>
      </c>
      <c r="D141" s="207"/>
      <c r="E141" s="208">
        <v>1</v>
      </c>
      <c r="F141" s="209"/>
      <c r="G141" s="210"/>
      <c r="M141" s="204" t="s">
        <v>1272</v>
      </c>
      <c r="O141" s="195"/>
    </row>
    <row r="142" spans="1:104" ht="12.75">
      <c r="A142" s="196">
        <v>57</v>
      </c>
      <c r="B142" s="197" t="s">
        <v>1273</v>
      </c>
      <c r="C142" s="198" t="s">
        <v>1274</v>
      </c>
      <c r="D142" s="199" t="s">
        <v>1113</v>
      </c>
      <c r="E142" s="200">
        <v>24.3125</v>
      </c>
      <c r="F142" s="200">
        <v>0</v>
      </c>
      <c r="G142" s="201">
        <f>E142*F142</f>
        <v>0</v>
      </c>
      <c r="O142" s="195">
        <v>2</v>
      </c>
      <c r="AA142" s="167">
        <v>1</v>
      </c>
      <c r="AB142" s="167">
        <v>1</v>
      </c>
      <c r="AC142" s="167">
        <v>1</v>
      </c>
      <c r="AZ142" s="167">
        <v>1</v>
      </c>
      <c r="BA142" s="167">
        <f>IF(AZ142=1,G142,0)</f>
        <v>0</v>
      </c>
      <c r="BB142" s="167">
        <f>IF(AZ142=2,G142,0)</f>
        <v>0</v>
      </c>
      <c r="BC142" s="167">
        <f>IF(AZ142=3,G142,0)</f>
        <v>0</v>
      </c>
      <c r="BD142" s="167">
        <f>IF(AZ142=4,G142,0)</f>
        <v>0</v>
      </c>
      <c r="BE142" s="167">
        <f>IF(AZ142=5,G142,0)</f>
        <v>0</v>
      </c>
      <c r="CA142" s="202">
        <v>1</v>
      </c>
      <c r="CB142" s="202">
        <v>1</v>
      </c>
      <c r="CZ142" s="167">
        <v>0.12521</v>
      </c>
    </row>
    <row r="143" spans="1:15" ht="12.75">
      <c r="A143" s="203"/>
      <c r="B143" s="205"/>
      <c r="C143" s="206" t="s">
        <v>1275</v>
      </c>
      <c r="D143" s="207"/>
      <c r="E143" s="208">
        <v>24.3125</v>
      </c>
      <c r="F143" s="209"/>
      <c r="G143" s="210"/>
      <c r="M143" s="204" t="s">
        <v>1275</v>
      </c>
      <c r="O143" s="195"/>
    </row>
    <row r="144" spans="1:104" ht="22.5">
      <c r="A144" s="196">
        <v>58</v>
      </c>
      <c r="B144" s="197" t="s">
        <v>1276</v>
      </c>
      <c r="C144" s="198" t="s">
        <v>1277</v>
      </c>
      <c r="D144" s="199" t="s">
        <v>1113</v>
      </c>
      <c r="E144" s="200">
        <v>10.8025</v>
      </c>
      <c r="F144" s="200">
        <v>0</v>
      </c>
      <c r="G144" s="201">
        <f>E144*F144</f>
        <v>0</v>
      </c>
      <c r="O144" s="195">
        <v>2</v>
      </c>
      <c r="AA144" s="167">
        <v>1</v>
      </c>
      <c r="AB144" s="167">
        <v>1</v>
      </c>
      <c r="AC144" s="167">
        <v>1</v>
      </c>
      <c r="AZ144" s="167">
        <v>1</v>
      </c>
      <c r="BA144" s="167">
        <f>IF(AZ144=1,G144,0)</f>
        <v>0</v>
      </c>
      <c r="BB144" s="167">
        <f>IF(AZ144=2,G144,0)</f>
        <v>0</v>
      </c>
      <c r="BC144" s="167">
        <f>IF(AZ144=3,G144,0)</f>
        <v>0</v>
      </c>
      <c r="BD144" s="167">
        <f>IF(AZ144=4,G144,0)</f>
        <v>0</v>
      </c>
      <c r="BE144" s="167">
        <f>IF(AZ144=5,G144,0)</f>
        <v>0</v>
      </c>
      <c r="CA144" s="202">
        <v>1</v>
      </c>
      <c r="CB144" s="202">
        <v>1</v>
      </c>
      <c r="CZ144" s="167">
        <v>0.03069</v>
      </c>
    </row>
    <row r="145" spans="1:15" ht="12.75">
      <c r="A145" s="203"/>
      <c r="B145" s="205"/>
      <c r="C145" s="206" t="s">
        <v>1278</v>
      </c>
      <c r="D145" s="207"/>
      <c r="E145" s="208">
        <v>4.55</v>
      </c>
      <c r="F145" s="209"/>
      <c r="G145" s="210"/>
      <c r="M145" s="204" t="s">
        <v>1278</v>
      </c>
      <c r="O145" s="195"/>
    </row>
    <row r="146" spans="1:15" ht="12.75">
      <c r="A146" s="203"/>
      <c r="B146" s="205"/>
      <c r="C146" s="206" t="s">
        <v>1279</v>
      </c>
      <c r="D146" s="207"/>
      <c r="E146" s="208">
        <v>6.2525</v>
      </c>
      <c r="F146" s="209"/>
      <c r="G146" s="210"/>
      <c r="M146" s="204" t="s">
        <v>1279</v>
      </c>
      <c r="O146" s="195"/>
    </row>
    <row r="147" spans="1:104" ht="22.5">
      <c r="A147" s="196">
        <v>59</v>
      </c>
      <c r="B147" s="197" t="s">
        <v>1280</v>
      </c>
      <c r="C147" s="198" t="s">
        <v>1281</v>
      </c>
      <c r="D147" s="199" t="s">
        <v>1113</v>
      </c>
      <c r="E147" s="200">
        <v>737.0595</v>
      </c>
      <c r="F147" s="200">
        <v>0</v>
      </c>
      <c r="G147" s="201">
        <f>E147*F147</f>
        <v>0</v>
      </c>
      <c r="O147" s="195">
        <v>2</v>
      </c>
      <c r="AA147" s="167">
        <v>1</v>
      </c>
      <c r="AB147" s="167">
        <v>1</v>
      </c>
      <c r="AC147" s="167">
        <v>1</v>
      </c>
      <c r="AZ147" s="167">
        <v>1</v>
      </c>
      <c r="BA147" s="167">
        <f>IF(AZ147=1,G147,0)</f>
        <v>0</v>
      </c>
      <c r="BB147" s="167">
        <f>IF(AZ147=2,G147,0)</f>
        <v>0</v>
      </c>
      <c r="BC147" s="167">
        <f>IF(AZ147=3,G147,0)</f>
        <v>0</v>
      </c>
      <c r="BD147" s="167">
        <f>IF(AZ147=4,G147,0)</f>
        <v>0</v>
      </c>
      <c r="BE147" s="167">
        <f>IF(AZ147=5,G147,0)</f>
        <v>0</v>
      </c>
      <c r="CA147" s="202">
        <v>1</v>
      </c>
      <c r="CB147" s="202">
        <v>1</v>
      </c>
      <c r="CZ147" s="167">
        <v>0.03445</v>
      </c>
    </row>
    <row r="148" spans="1:15" ht="12.75">
      <c r="A148" s="203"/>
      <c r="B148" s="205"/>
      <c r="C148" s="206" t="s">
        <v>1282</v>
      </c>
      <c r="D148" s="207"/>
      <c r="E148" s="208">
        <v>0</v>
      </c>
      <c r="F148" s="209"/>
      <c r="G148" s="210"/>
      <c r="M148" s="204" t="s">
        <v>1282</v>
      </c>
      <c r="O148" s="195"/>
    </row>
    <row r="149" spans="1:15" ht="12.75">
      <c r="A149" s="203"/>
      <c r="B149" s="205"/>
      <c r="C149" s="206" t="s">
        <v>1283</v>
      </c>
      <c r="D149" s="207"/>
      <c r="E149" s="208">
        <v>184.675</v>
      </c>
      <c r="F149" s="209"/>
      <c r="G149" s="210"/>
      <c r="M149" s="204" t="s">
        <v>1283</v>
      </c>
      <c r="O149" s="195"/>
    </row>
    <row r="150" spans="1:15" ht="12.75">
      <c r="A150" s="203"/>
      <c r="B150" s="205"/>
      <c r="C150" s="206" t="s">
        <v>1284</v>
      </c>
      <c r="D150" s="207"/>
      <c r="E150" s="208">
        <v>-6.92</v>
      </c>
      <c r="F150" s="209"/>
      <c r="G150" s="210"/>
      <c r="M150" s="204" t="s">
        <v>1284</v>
      </c>
      <c r="O150" s="195"/>
    </row>
    <row r="151" spans="1:15" ht="22.5">
      <c r="A151" s="203"/>
      <c r="B151" s="205"/>
      <c r="C151" s="206" t="s">
        <v>1285</v>
      </c>
      <c r="D151" s="207"/>
      <c r="E151" s="208">
        <v>146.305</v>
      </c>
      <c r="F151" s="209"/>
      <c r="G151" s="210"/>
      <c r="M151" s="204" t="s">
        <v>1285</v>
      </c>
      <c r="O151" s="195"/>
    </row>
    <row r="152" spans="1:15" ht="12.75">
      <c r="A152" s="203"/>
      <c r="B152" s="205"/>
      <c r="C152" s="206" t="s">
        <v>1286</v>
      </c>
      <c r="D152" s="207"/>
      <c r="E152" s="208">
        <v>45.0925</v>
      </c>
      <c r="F152" s="209"/>
      <c r="G152" s="210"/>
      <c r="M152" s="204" t="s">
        <v>1286</v>
      </c>
      <c r="O152" s="195"/>
    </row>
    <row r="153" spans="1:15" ht="22.5">
      <c r="A153" s="203"/>
      <c r="B153" s="205"/>
      <c r="C153" s="206" t="s">
        <v>1287</v>
      </c>
      <c r="D153" s="207"/>
      <c r="E153" s="208">
        <v>385.277</v>
      </c>
      <c r="F153" s="209"/>
      <c r="G153" s="210"/>
      <c r="M153" s="204" t="s">
        <v>1287</v>
      </c>
      <c r="O153" s="195"/>
    </row>
    <row r="154" spans="1:15" ht="12.75">
      <c r="A154" s="203"/>
      <c r="B154" s="205"/>
      <c r="C154" s="206" t="s">
        <v>1288</v>
      </c>
      <c r="D154" s="207"/>
      <c r="E154" s="208">
        <v>-17.37</v>
      </c>
      <c r="F154" s="209"/>
      <c r="G154" s="210"/>
      <c r="M154" s="204" t="s">
        <v>1288</v>
      </c>
      <c r="O154" s="195"/>
    </row>
    <row r="155" spans="1:104" ht="22.5">
      <c r="A155" s="196">
        <v>60</v>
      </c>
      <c r="B155" s="197" t="s">
        <v>1289</v>
      </c>
      <c r="C155" s="198" t="s">
        <v>1290</v>
      </c>
      <c r="D155" s="199" t="s">
        <v>1113</v>
      </c>
      <c r="E155" s="200">
        <v>87.29</v>
      </c>
      <c r="F155" s="200">
        <v>0</v>
      </c>
      <c r="G155" s="201">
        <f>E155*F155</f>
        <v>0</v>
      </c>
      <c r="O155" s="195">
        <v>2</v>
      </c>
      <c r="AA155" s="167">
        <v>1</v>
      </c>
      <c r="AB155" s="167">
        <v>1</v>
      </c>
      <c r="AC155" s="167">
        <v>1</v>
      </c>
      <c r="AZ155" s="167">
        <v>1</v>
      </c>
      <c r="BA155" s="167">
        <f>IF(AZ155=1,G155,0)</f>
        <v>0</v>
      </c>
      <c r="BB155" s="167">
        <f>IF(AZ155=2,G155,0)</f>
        <v>0</v>
      </c>
      <c r="BC155" s="167">
        <f>IF(AZ155=3,G155,0)</f>
        <v>0</v>
      </c>
      <c r="BD155" s="167">
        <f>IF(AZ155=4,G155,0)</f>
        <v>0</v>
      </c>
      <c r="BE155" s="167">
        <f>IF(AZ155=5,G155,0)</f>
        <v>0</v>
      </c>
      <c r="CA155" s="202">
        <v>1</v>
      </c>
      <c r="CB155" s="202">
        <v>1</v>
      </c>
      <c r="CZ155" s="167">
        <v>0.03292</v>
      </c>
    </row>
    <row r="156" spans="1:15" ht="12.75">
      <c r="A156" s="203"/>
      <c r="B156" s="205"/>
      <c r="C156" s="206" t="s">
        <v>1282</v>
      </c>
      <c r="D156" s="207"/>
      <c r="E156" s="208">
        <v>0</v>
      </c>
      <c r="F156" s="209"/>
      <c r="G156" s="210"/>
      <c r="M156" s="204" t="s">
        <v>1282</v>
      </c>
      <c r="O156" s="195"/>
    </row>
    <row r="157" spans="1:15" ht="12.75">
      <c r="A157" s="203"/>
      <c r="B157" s="205"/>
      <c r="C157" s="206" t="s">
        <v>1291</v>
      </c>
      <c r="D157" s="207"/>
      <c r="E157" s="208">
        <v>23.975</v>
      </c>
      <c r="F157" s="209"/>
      <c r="G157" s="210"/>
      <c r="M157" s="204" t="s">
        <v>1291</v>
      </c>
      <c r="O157" s="195"/>
    </row>
    <row r="158" spans="1:15" ht="12.75">
      <c r="A158" s="203"/>
      <c r="B158" s="205"/>
      <c r="C158" s="206" t="s">
        <v>1292</v>
      </c>
      <c r="D158" s="207"/>
      <c r="E158" s="208">
        <v>50.2625</v>
      </c>
      <c r="F158" s="209"/>
      <c r="G158" s="210"/>
      <c r="M158" s="204" t="s">
        <v>1292</v>
      </c>
      <c r="O158" s="195"/>
    </row>
    <row r="159" spans="1:15" ht="12.75">
      <c r="A159" s="203"/>
      <c r="B159" s="205"/>
      <c r="C159" s="206" t="s">
        <v>1293</v>
      </c>
      <c r="D159" s="207"/>
      <c r="E159" s="208">
        <v>13.0525</v>
      </c>
      <c r="F159" s="209"/>
      <c r="G159" s="210"/>
      <c r="M159" s="204" t="s">
        <v>1293</v>
      </c>
      <c r="O159" s="195"/>
    </row>
    <row r="160" spans="1:104" ht="22.5">
      <c r="A160" s="196">
        <v>61</v>
      </c>
      <c r="B160" s="197" t="s">
        <v>1294</v>
      </c>
      <c r="C160" s="198" t="s">
        <v>1295</v>
      </c>
      <c r="D160" s="199" t="s">
        <v>1113</v>
      </c>
      <c r="E160" s="200">
        <v>65.8025</v>
      </c>
      <c r="F160" s="200">
        <v>0</v>
      </c>
      <c r="G160" s="201">
        <f>E160*F160</f>
        <v>0</v>
      </c>
      <c r="O160" s="195">
        <v>2</v>
      </c>
      <c r="AA160" s="167">
        <v>1</v>
      </c>
      <c r="AB160" s="167">
        <v>1</v>
      </c>
      <c r="AC160" s="167">
        <v>1</v>
      </c>
      <c r="AZ160" s="167">
        <v>1</v>
      </c>
      <c r="BA160" s="167">
        <f>IF(AZ160=1,G160,0)</f>
        <v>0</v>
      </c>
      <c r="BB160" s="167">
        <f>IF(AZ160=2,G160,0)</f>
        <v>0</v>
      </c>
      <c r="BC160" s="167">
        <f>IF(AZ160=3,G160,0)</f>
        <v>0</v>
      </c>
      <c r="BD160" s="167">
        <f>IF(AZ160=4,G160,0)</f>
        <v>0</v>
      </c>
      <c r="BE160" s="167">
        <f>IF(AZ160=5,G160,0)</f>
        <v>0</v>
      </c>
      <c r="CA160" s="202">
        <v>1</v>
      </c>
      <c r="CB160" s="202">
        <v>1</v>
      </c>
      <c r="CZ160" s="167">
        <v>0.05979</v>
      </c>
    </row>
    <row r="161" spans="1:15" ht="12.75">
      <c r="A161" s="203"/>
      <c r="B161" s="205"/>
      <c r="C161" s="206" t="s">
        <v>1296</v>
      </c>
      <c r="D161" s="207"/>
      <c r="E161" s="208">
        <v>10.4125</v>
      </c>
      <c r="F161" s="209"/>
      <c r="G161" s="210"/>
      <c r="M161" s="204" t="s">
        <v>1296</v>
      </c>
      <c r="O161" s="195"/>
    </row>
    <row r="162" spans="1:15" ht="12.75">
      <c r="A162" s="203"/>
      <c r="B162" s="205"/>
      <c r="C162" s="206" t="s">
        <v>1297</v>
      </c>
      <c r="D162" s="207"/>
      <c r="E162" s="208">
        <v>55.39</v>
      </c>
      <c r="F162" s="209"/>
      <c r="G162" s="210"/>
      <c r="M162" s="204" t="s">
        <v>1297</v>
      </c>
      <c r="O162" s="195"/>
    </row>
    <row r="163" spans="1:104" ht="22.5">
      <c r="A163" s="196">
        <v>62</v>
      </c>
      <c r="B163" s="197" t="s">
        <v>1298</v>
      </c>
      <c r="C163" s="198" t="s">
        <v>1299</v>
      </c>
      <c r="D163" s="199" t="s">
        <v>1113</v>
      </c>
      <c r="E163" s="200">
        <v>26.105</v>
      </c>
      <c r="F163" s="200">
        <v>0</v>
      </c>
      <c r="G163" s="201">
        <f>E163*F163</f>
        <v>0</v>
      </c>
      <c r="O163" s="195">
        <v>2</v>
      </c>
      <c r="AA163" s="167">
        <v>1</v>
      </c>
      <c r="AB163" s="167">
        <v>1</v>
      </c>
      <c r="AC163" s="167">
        <v>1</v>
      </c>
      <c r="AZ163" s="167">
        <v>1</v>
      </c>
      <c r="BA163" s="167">
        <f>IF(AZ163=1,G163,0)</f>
        <v>0</v>
      </c>
      <c r="BB163" s="167">
        <f>IF(AZ163=2,G163,0)</f>
        <v>0</v>
      </c>
      <c r="BC163" s="167">
        <f>IF(AZ163=3,G163,0)</f>
        <v>0</v>
      </c>
      <c r="BD163" s="167">
        <f>IF(AZ163=4,G163,0)</f>
        <v>0</v>
      </c>
      <c r="BE163" s="167">
        <f>IF(AZ163=5,G163,0)</f>
        <v>0</v>
      </c>
      <c r="CA163" s="202">
        <v>1</v>
      </c>
      <c r="CB163" s="202">
        <v>1</v>
      </c>
      <c r="CZ163" s="167">
        <v>0.06009</v>
      </c>
    </row>
    <row r="164" spans="1:15" ht="12.75">
      <c r="A164" s="203"/>
      <c r="B164" s="205"/>
      <c r="C164" s="206" t="s">
        <v>1300</v>
      </c>
      <c r="D164" s="207"/>
      <c r="E164" s="208">
        <v>26.105</v>
      </c>
      <c r="F164" s="209"/>
      <c r="G164" s="210"/>
      <c r="M164" s="204" t="s">
        <v>1300</v>
      </c>
      <c r="O164" s="195"/>
    </row>
    <row r="165" spans="1:104" ht="22.5">
      <c r="A165" s="196">
        <v>63</v>
      </c>
      <c r="B165" s="197" t="s">
        <v>1301</v>
      </c>
      <c r="C165" s="198" t="s">
        <v>1302</v>
      </c>
      <c r="D165" s="199" t="s">
        <v>1113</v>
      </c>
      <c r="E165" s="200">
        <v>16.385</v>
      </c>
      <c r="F165" s="200">
        <v>0</v>
      </c>
      <c r="G165" s="201">
        <f>E165*F165</f>
        <v>0</v>
      </c>
      <c r="O165" s="195">
        <v>2</v>
      </c>
      <c r="AA165" s="167">
        <v>1</v>
      </c>
      <c r="AB165" s="167">
        <v>1</v>
      </c>
      <c r="AC165" s="167">
        <v>1</v>
      </c>
      <c r="AZ165" s="167">
        <v>1</v>
      </c>
      <c r="BA165" s="167">
        <f>IF(AZ165=1,G165,0)</f>
        <v>0</v>
      </c>
      <c r="BB165" s="167">
        <f>IF(AZ165=2,G165,0)</f>
        <v>0</v>
      </c>
      <c r="BC165" s="167">
        <f>IF(AZ165=3,G165,0)</f>
        <v>0</v>
      </c>
      <c r="BD165" s="167">
        <f>IF(AZ165=4,G165,0)</f>
        <v>0</v>
      </c>
      <c r="BE165" s="167">
        <f>IF(AZ165=5,G165,0)</f>
        <v>0</v>
      </c>
      <c r="CA165" s="202">
        <v>1</v>
      </c>
      <c r="CB165" s="202">
        <v>1</v>
      </c>
      <c r="CZ165" s="167">
        <v>0.06379</v>
      </c>
    </row>
    <row r="166" spans="1:15" ht="12.75">
      <c r="A166" s="203"/>
      <c r="B166" s="205"/>
      <c r="C166" s="206" t="s">
        <v>1303</v>
      </c>
      <c r="D166" s="207"/>
      <c r="E166" s="208">
        <v>12.4475</v>
      </c>
      <c r="F166" s="209"/>
      <c r="G166" s="210"/>
      <c r="M166" s="204" t="s">
        <v>1303</v>
      </c>
      <c r="O166" s="195"/>
    </row>
    <row r="167" spans="1:15" ht="12.75">
      <c r="A167" s="203"/>
      <c r="B167" s="205"/>
      <c r="C167" s="206" t="s">
        <v>1304</v>
      </c>
      <c r="D167" s="207"/>
      <c r="E167" s="208">
        <v>3.9375</v>
      </c>
      <c r="F167" s="209"/>
      <c r="G167" s="210"/>
      <c r="M167" s="204" t="s">
        <v>1304</v>
      </c>
      <c r="O167" s="195"/>
    </row>
    <row r="168" spans="1:104" ht="22.5">
      <c r="A168" s="196">
        <v>64</v>
      </c>
      <c r="B168" s="197" t="s">
        <v>1305</v>
      </c>
      <c r="C168" s="198" t="s">
        <v>1306</v>
      </c>
      <c r="D168" s="199" t="s">
        <v>1125</v>
      </c>
      <c r="E168" s="200">
        <v>13</v>
      </c>
      <c r="F168" s="200">
        <v>0</v>
      </c>
      <c r="G168" s="201">
        <f>E168*F168</f>
        <v>0</v>
      </c>
      <c r="O168" s="195">
        <v>2</v>
      </c>
      <c r="AA168" s="167">
        <v>1</v>
      </c>
      <c r="AB168" s="167">
        <v>1</v>
      </c>
      <c r="AC168" s="167">
        <v>1</v>
      </c>
      <c r="AZ168" s="167">
        <v>1</v>
      </c>
      <c r="BA168" s="167">
        <f>IF(AZ168=1,G168,0)</f>
        <v>0</v>
      </c>
      <c r="BB168" s="167">
        <f>IF(AZ168=2,G168,0)</f>
        <v>0</v>
      </c>
      <c r="BC168" s="167">
        <f>IF(AZ168=3,G168,0)</f>
        <v>0</v>
      </c>
      <c r="BD168" s="167">
        <f>IF(AZ168=4,G168,0)</f>
        <v>0</v>
      </c>
      <c r="BE168" s="167">
        <f>IF(AZ168=5,G168,0)</f>
        <v>0</v>
      </c>
      <c r="CA168" s="202">
        <v>1</v>
      </c>
      <c r="CB168" s="202">
        <v>1</v>
      </c>
      <c r="CZ168" s="167">
        <v>0.0085</v>
      </c>
    </row>
    <row r="169" spans="1:15" ht="12.75">
      <c r="A169" s="203"/>
      <c r="B169" s="205"/>
      <c r="C169" s="206" t="s">
        <v>1307</v>
      </c>
      <c r="D169" s="207"/>
      <c r="E169" s="208">
        <v>11</v>
      </c>
      <c r="F169" s="209"/>
      <c r="G169" s="210"/>
      <c r="M169" s="204" t="s">
        <v>1307</v>
      </c>
      <c r="O169" s="195"/>
    </row>
    <row r="170" spans="1:15" ht="12.75">
      <c r="A170" s="203"/>
      <c r="B170" s="205"/>
      <c r="C170" s="206" t="s">
        <v>1308</v>
      </c>
      <c r="D170" s="207"/>
      <c r="E170" s="208">
        <v>2</v>
      </c>
      <c r="F170" s="209"/>
      <c r="G170" s="210"/>
      <c r="M170" s="204" t="s">
        <v>1308</v>
      </c>
      <c r="O170" s="195"/>
    </row>
    <row r="171" spans="1:104" ht="22.5">
      <c r="A171" s="196">
        <v>65</v>
      </c>
      <c r="B171" s="197" t="s">
        <v>1309</v>
      </c>
      <c r="C171" s="198" t="s">
        <v>1310</v>
      </c>
      <c r="D171" s="199" t="s">
        <v>1125</v>
      </c>
      <c r="E171" s="200">
        <v>12</v>
      </c>
      <c r="F171" s="200">
        <v>0</v>
      </c>
      <c r="G171" s="201">
        <f>E171*F171</f>
        <v>0</v>
      </c>
      <c r="O171" s="195">
        <v>2</v>
      </c>
      <c r="AA171" s="167">
        <v>1</v>
      </c>
      <c r="AB171" s="167">
        <v>1</v>
      </c>
      <c r="AC171" s="167">
        <v>1</v>
      </c>
      <c r="AZ171" s="167">
        <v>1</v>
      </c>
      <c r="BA171" s="167">
        <f>IF(AZ171=1,G171,0)</f>
        <v>0</v>
      </c>
      <c r="BB171" s="167">
        <f>IF(AZ171=2,G171,0)</f>
        <v>0</v>
      </c>
      <c r="BC171" s="167">
        <f>IF(AZ171=3,G171,0)</f>
        <v>0</v>
      </c>
      <c r="BD171" s="167">
        <f>IF(AZ171=4,G171,0)</f>
        <v>0</v>
      </c>
      <c r="BE171" s="167">
        <f>IF(AZ171=5,G171,0)</f>
        <v>0</v>
      </c>
      <c r="CA171" s="202">
        <v>1</v>
      </c>
      <c r="CB171" s="202">
        <v>1</v>
      </c>
      <c r="CZ171" s="167">
        <v>0.012</v>
      </c>
    </row>
    <row r="172" spans="1:15" ht="12.75">
      <c r="A172" s="203"/>
      <c r="B172" s="205"/>
      <c r="C172" s="206" t="s">
        <v>1311</v>
      </c>
      <c r="D172" s="207"/>
      <c r="E172" s="208">
        <v>9</v>
      </c>
      <c r="F172" s="209"/>
      <c r="G172" s="210"/>
      <c r="M172" s="204" t="s">
        <v>1311</v>
      </c>
      <c r="O172" s="195"/>
    </row>
    <row r="173" spans="1:15" ht="12.75">
      <c r="A173" s="203"/>
      <c r="B173" s="205"/>
      <c r="C173" s="206" t="s">
        <v>1312</v>
      </c>
      <c r="D173" s="207"/>
      <c r="E173" s="208">
        <v>3</v>
      </c>
      <c r="F173" s="209"/>
      <c r="G173" s="210"/>
      <c r="M173" s="204" t="s">
        <v>1312</v>
      </c>
      <c r="O173" s="195"/>
    </row>
    <row r="174" spans="1:104" ht="22.5">
      <c r="A174" s="196">
        <v>66</v>
      </c>
      <c r="B174" s="197" t="s">
        <v>1313</v>
      </c>
      <c r="C174" s="198" t="s">
        <v>1314</v>
      </c>
      <c r="D174" s="199" t="s">
        <v>1125</v>
      </c>
      <c r="E174" s="200">
        <v>30</v>
      </c>
      <c r="F174" s="200">
        <v>0</v>
      </c>
      <c r="G174" s="201">
        <f>E174*F174</f>
        <v>0</v>
      </c>
      <c r="O174" s="195">
        <v>2</v>
      </c>
      <c r="AA174" s="167">
        <v>1</v>
      </c>
      <c r="AB174" s="167">
        <v>1</v>
      </c>
      <c r="AC174" s="167">
        <v>1</v>
      </c>
      <c r="AZ174" s="167">
        <v>1</v>
      </c>
      <c r="BA174" s="167">
        <f>IF(AZ174=1,G174,0)</f>
        <v>0</v>
      </c>
      <c r="BB174" s="167">
        <f>IF(AZ174=2,G174,0)</f>
        <v>0</v>
      </c>
      <c r="BC174" s="167">
        <f>IF(AZ174=3,G174,0)</f>
        <v>0</v>
      </c>
      <c r="BD174" s="167">
        <f>IF(AZ174=4,G174,0)</f>
        <v>0</v>
      </c>
      <c r="BE174" s="167">
        <f>IF(AZ174=5,G174,0)</f>
        <v>0</v>
      </c>
      <c r="CA174" s="202">
        <v>1</v>
      </c>
      <c r="CB174" s="202">
        <v>1</v>
      </c>
      <c r="CZ174" s="167">
        <v>0.002</v>
      </c>
    </row>
    <row r="175" spans="1:15" ht="12.75">
      <c r="A175" s="203"/>
      <c r="B175" s="205"/>
      <c r="C175" s="206" t="s">
        <v>1315</v>
      </c>
      <c r="D175" s="207"/>
      <c r="E175" s="208">
        <v>20</v>
      </c>
      <c r="F175" s="209"/>
      <c r="G175" s="210"/>
      <c r="M175" s="204" t="s">
        <v>1315</v>
      </c>
      <c r="O175" s="195"/>
    </row>
    <row r="176" spans="1:15" ht="12.75">
      <c r="A176" s="203"/>
      <c r="B176" s="205"/>
      <c r="C176" s="206" t="s">
        <v>1316</v>
      </c>
      <c r="D176" s="207"/>
      <c r="E176" s="208">
        <v>10</v>
      </c>
      <c r="F176" s="209"/>
      <c r="G176" s="210"/>
      <c r="M176" s="204" t="s">
        <v>1316</v>
      </c>
      <c r="O176" s="195"/>
    </row>
    <row r="177" spans="1:104" ht="22.5">
      <c r="A177" s="196">
        <v>67</v>
      </c>
      <c r="B177" s="197" t="s">
        <v>1317</v>
      </c>
      <c r="C177" s="198" t="s">
        <v>1318</v>
      </c>
      <c r="D177" s="199" t="s">
        <v>1125</v>
      </c>
      <c r="E177" s="200">
        <v>3</v>
      </c>
      <c r="F177" s="200">
        <v>0</v>
      </c>
      <c r="G177" s="201">
        <f>E177*F177</f>
        <v>0</v>
      </c>
      <c r="O177" s="195">
        <v>2</v>
      </c>
      <c r="AA177" s="167">
        <v>1</v>
      </c>
      <c r="AB177" s="167">
        <v>1</v>
      </c>
      <c r="AC177" s="167">
        <v>1</v>
      </c>
      <c r="AZ177" s="167">
        <v>1</v>
      </c>
      <c r="BA177" s="167">
        <f>IF(AZ177=1,G177,0)</f>
        <v>0</v>
      </c>
      <c r="BB177" s="167">
        <f>IF(AZ177=2,G177,0)</f>
        <v>0</v>
      </c>
      <c r="BC177" s="167">
        <f>IF(AZ177=3,G177,0)</f>
        <v>0</v>
      </c>
      <c r="BD177" s="167">
        <f>IF(AZ177=4,G177,0)</f>
        <v>0</v>
      </c>
      <c r="BE177" s="167">
        <f>IF(AZ177=5,G177,0)</f>
        <v>0</v>
      </c>
      <c r="CA177" s="202">
        <v>1</v>
      </c>
      <c r="CB177" s="202">
        <v>1</v>
      </c>
      <c r="CZ177" s="167">
        <v>0.012</v>
      </c>
    </row>
    <row r="178" spans="1:15" ht="12.75">
      <c r="A178" s="203"/>
      <c r="B178" s="205"/>
      <c r="C178" s="206" t="s">
        <v>1319</v>
      </c>
      <c r="D178" s="207"/>
      <c r="E178" s="208">
        <v>2</v>
      </c>
      <c r="F178" s="209"/>
      <c r="G178" s="210"/>
      <c r="M178" s="204" t="s">
        <v>1319</v>
      </c>
      <c r="O178" s="195"/>
    </row>
    <row r="179" spans="1:15" ht="12.75">
      <c r="A179" s="203"/>
      <c r="B179" s="205"/>
      <c r="C179" s="206" t="s">
        <v>1320</v>
      </c>
      <c r="D179" s="207"/>
      <c r="E179" s="208">
        <v>1</v>
      </c>
      <c r="F179" s="209"/>
      <c r="G179" s="210"/>
      <c r="M179" s="204" t="s">
        <v>1320</v>
      </c>
      <c r="O179" s="195"/>
    </row>
    <row r="180" spans="1:104" ht="22.5">
      <c r="A180" s="196">
        <v>68</v>
      </c>
      <c r="B180" s="197" t="s">
        <v>1321</v>
      </c>
      <c r="C180" s="198" t="s">
        <v>1322</v>
      </c>
      <c r="D180" s="199" t="s">
        <v>1125</v>
      </c>
      <c r="E180" s="200">
        <v>5</v>
      </c>
      <c r="F180" s="200">
        <v>0</v>
      </c>
      <c r="G180" s="201">
        <f>E180*F180</f>
        <v>0</v>
      </c>
      <c r="O180" s="195">
        <v>2</v>
      </c>
      <c r="AA180" s="167">
        <v>1</v>
      </c>
      <c r="AB180" s="167">
        <v>1</v>
      </c>
      <c r="AC180" s="167">
        <v>1</v>
      </c>
      <c r="AZ180" s="167">
        <v>1</v>
      </c>
      <c r="BA180" s="167">
        <f>IF(AZ180=1,G180,0)</f>
        <v>0</v>
      </c>
      <c r="BB180" s="167">
        <f>IF(AZ180=2,G180,0)</f>
        <v>0</v>
      </c>
      <c r="BC180" s="167">
        <f>IF(AZ180=3,G180,0)</f>
        <v>0</v>
      </c>
      <c r="BD180" s="167">
        <f>IF(AZ180=4,G180,0)</f>
        <v>0</v>
      </c>
      <c r="BE180" s="167">
        <f>IF(AZ180=5,G180,0)</f>
        <v>0</v>
      </c>
      <c r="CA180" s="202">
        <v>1</v>
      </c>
      <c r="CB180" s="202">
        <v>1</v>
      </c>
      <c r="CZ180" s="167">
        <v>0.0005</v>
      </c>
    </row>
    <row r="181" spans="1:15" ht="12.75">
      <c r="A181" s="203"/>
      <c r="B181" s="205"/>
      <c r="C181" s="206" t="s">
        <v>1323</v>
      </c>
      <c r="D181" s="207"/>
      <c r="E181" s="208">
        <v>5</v>
      </c>
      <c r="F181" s="209"/>
      <c r="G181" s="210"/>
      <c r="M181" s="204" t="s">
        <v>1323</v>
      </c>
      <c r="O181" s="195"/>
    </row>
    <row r="182" spans="1:104" ht="22.5">
      <c r="A182" s="196">
        <v>69</v>
      </c>
      <c r="B182" s="197" t="s">
        <v>1324</v>
      </c>
      <c r="C182" s="198" t="s">
        <v>1325</v>
      </c>
      <c r="D182" s="199" t="s">
        <v>1113</v>
      </c>
      <c r="E182" s="200">
        <v>164.0525</v>
      </c>
      <c r="F182" s="200">
        <v>0</v>
      </c>
      <c r="G182" s="201">
        <f>E182*F182</f>
        <v>0</v>
      </c>
      <c r="O182" s="195">
        <v>2</v>
      </c>
      <c r="AA182" s="167">
        <v>1</v>
      </c>
      <c r="AB182" s="167">
        <v>1</v>
      </c>
      <c r="AC182" s="167">
        <v>1</v>
      </c>
      <c r="AZ182" s="167">
        <v>1</v>
      </c>
      <c r="BA182" s="167">
        <f>IF(AZ182=1,G182,0)</f>
        <v>0</v>
      </c>
      <c r="BB182" s="167">
        <f>IF(AZ182=2,G182,0)</f>
        <v>0</v>
      </c>
      <c r="BC182" s="167">
        <f>IF(AZ182=3,G182,0)</f>
        <v>0</v>
      </c>
      <c r="BD182" s="167">
        <f>IF(AZ182=4,G182,0)</f>
        <v>0</v>
      </c>
      <c r="BE182" s="167">
        <f>IF(AZ182=5,G182,0)</f>
        <v>0</v>
      </c>
      <c r="CA182" s="202">
        <v>1</v>
      </c>
      <c r="CB182" s="202">
        <v>1</v>
      </c>
      <c r="CZ182" s="167">
        <v>0.0015</v>
      </c>
    </row>
    <row r="183" spans="1:15" ht="22.5">
      <c r="A183" s="203"/>
      <c r="B183" s="205"/>
      <c r="C183" s="206" t="s">
        <v>1326</v>
      </c>
      <c r="D183" s="207"/>
      <c r="E183" s="208">
        <v>74.4475</v>
      </c>
      <c r="F183" s="209"/>
      <c r="G183" s="210"/>
      <c r="M183" s="204" t="s">
        <v>1326</v>
      </c>
      <c r="O183" s="195"/>
    </row>
    <row r="184" spans="1:15" ht="12.75">
      <c r="A184" s="203"/>
      <c r="B184" s="205"/>
      <c r="C184" s="206" t="s">
        <v>1327</v>
      </c>
      <c r="D184" s="207"/>
      <c r="E184" s="208">
        <v>51.575</v>
      </c>
      <c r="F184" s="209"/>
      <c r="G184" s="210"/>
      <c r="M184" s="204" t="s">
        <v>1327</v>
      </c>
      <c r="O184" s="195"/>
    </row>
    <row r="185" spans="1:15" ht="12.75">
      <c r="A185" s="203"/>
      <c r="B185" s="205"/>
      <c r="C185" s="206" t="s">
        <v>1328</v>
      </c>
      <c r="D185" s="207"/>
      <c r="E185" s="208">
        <v>38.03</v>
      </c>
      <c r="F185" s="209"/>
      <c r="G185" s="210"/>
      <c r="M185" s="204" t="s">
        <v>1328</v>
      </c>
      <c r="O185" s="195"/>
    </row>
    <row r="186" spans="1:104" ht="22.5">
      <c r="A186" s="196">
        <v>70</v>
      </c>
      <c r="B186" s="197" t="s">
        <v>1329</v>
      </c>
      <c r="C186" s="198" t="s">
        <v>1330</v>
      </c>
      <c r="D186" s="199" t="s">
        <v>1113</v>
      </c>
      <c r="E186" s="200">
        <v>334.3</v>
      </c>
      <c r="F186" s="200">
        <v>0</v>
      </c>
      <c r="G186" s="201">
        <f>E186*F186</f>
        <v>0</v>
      </c>
      <c r="O186" s="195">
        <v>2</v>
      </c>
      <c r="AA186" s="167">
        <v>1</v>
      </c>
      <c r="AB186" s="167">
        <v>1</v>
      </c>
      <c r="AC186" s="167">
        <v>1</v>
      </c>
      <c r="AZ186" s="167">
        <v>1</v>
      </c>
      <c r="BA186" s="167">
        <f>IF(AZ186=1,G186,0)</f>
        <v>0</v>
      </c>
      <c r="BB186" s="167">
        <f>IF(AZ186=2,G186,0)</f>
        <v>0</v>
      </c>
      <c r="BC186" s="167">
        <f>IF(AZ186=3,G186,0)</f>
        <v>0</v>
      </c>
      <c r="BD186" s="167">
        <f>IF(AZ186=4,G186,0)</f>
        <v>0</v>
      </c>
      <c r="BE186" s="167">
        <f>IF(AZ186=5,G186,0)</f>
        <v>0</v>
      </c>
      <c r="CA186" s="202">
        <v>1</v>
      </c>
      <c r="CB186" s="202">
        <v>1</v>
      </c>
      <c r="CZ186" s="167">
        <v>0.02017</v>
      </c>
    </row>
    <row r="187" spans="1:15" ht="12.75">
      <c r="A187" s="203"/>
      <c r="B187" s="205"/>
      <c r="C187" s="206" t="s">
        <v>1331</v>
      </c>
      <c r="D187" s="207"/>
      <c r="E187" s="208">
        <v>49.6</v>
      </c>
      <c r="F187" s="209"/>
      <c r="G187" s="210"/>
      <c r="M187" s="204" t="s">
        <v>1331</v>
      </c>
      <c r="O187" s="195"/>
    </row>
    <row r="188" spans="1:15" ht="12.75">
      <c r="A188" s="203"/>
      <c r="B188" s="205"/>
      <c r="C188" s="206" t="s">
        <v>1332</v>
      </c>
      <c r="D188" s="207"/>
      <c r="E188" s="208">
        <v>284.7</v>
      </c>
      <c r="F188" s="209"/>
      <c r="G188" s="210"/>
      <c r="M188" s="204" t="s">
        <v>1332</v>
      </c>
      <c r="O188" s="195"/>
    </row>
    <row r="189" spans="1:104" ht="22.5">
      <c r="A189" s="196">
        <v>71</v>
      </c>
      <c r="B189" s="197" t="s">
        <v>1329</v>
      </c>
      <c r="C189" s="198" t="s">
        <v>1330</v>
      </c>
      <c r="D189" s="199" t="s">
        <v>1113</v>
      </c>
      <c r="E189" s="200">
        <v>241.29</v>
      </c>
      <c r="F189" s="200">
        <v>0</v>
      </c>
      <c r="G189" s="201">
        <f>E189*F189</f>
        <v>0</v>
      </c>
      <c r="O189" s="195">
        <v>2</v>
      </c>
      <c r="AA189" s="167">
        <v>1</v>
      </c>
      <c r="AB189" s="167">
        <v>1</v>
      </c>
      <c r="AC189" s="167">
        <v>1</v>
      </c>
      <c r="AZ189" s="167">
        <v>1</v>
      </c>
      <c r="BA189" s="167">
        <f>IF(AZ189=1,G189,0)</f>
        <v>0</v>
      </c>
      <c r="BB189" s="167">
        <f>IF(AZ189=2,G189,0)</f>
        <v>0</v>
      </c>
      <c r="BC189" s="167">
        <f>IF(AZ189=3,G189,0)</f>
        <v>0</v>
      </c>
      <c r="BD189" s="167">
        <f>IF(AZ189=4,G189,0)</f>
        <v>0</v>
      </c>
      <c r="BE189" s="167">
        <f>IF(AZ189=5,G189,0)</f>
        <v>0</v>
      </c>
      <c r="CA189" s="202">
        <v>1</v>
      </c>
      <c r="CB189" s="202">
        <v>1</v>
      </c>
      <c r="CZ189" s="167">
        <v>0.02017</v>
      </c>
    </row>
    <row r="190" spans="1:15" ht="12.75">
      <c r="A190" s="203"/>
      <c r="B190" s="205"/>
      <c r="C190" s="206" t="s">
        <v>1333</v>
      </c>
      <c r="D190" s="207"/>
      <c r="E190" s="208">
        <v>241.29</v>
      </c>
      <c r="F190" s="209"/>
      <c r="G190" s="210"/>
      <c r="M190" s="204" t="s">
        <v>1333</v>
      </c>
      <c r="O190" s="195"/>
    </row>
    <row r="191" spans="1:104" ht="22.5">
      <c r="A191" s="196">
        <v>72</v>
      </c>
      <c r="B191" s="197" t="s">
        <v>1334</v>
      </c>
      <c r="C191" s="198" t="s">
        <v>1335</v>
      </c>
      <c r="D191" s="199" t="s">
        <v>1113</v>
      </c>
      <c r="E191" s="200">
        <v>25.06</v>
      </c>
      <c r="F191" s="200">
        <v>0</v>
      </c>
      <c r="G191" s="201">
        <f>E191*F191</f>
        <v>0</v>
      </c>
      <c r="O191" s="195">
        <v>2</v>
      </c>
      <c r="AA191" s="167">
        <v>1</v>
      </c>
      <c r="AB191" s="167">
        <v>1</v>
      </c>
      <c r="AC191" s="167">
        <v>1</v>
      </c>
      <c r="AZ191" s="167">
        <v>1</v>
      </c>
      <c r="BA191" s="167">
        <f>IF(AZ191=1,G191,0)</f>
        <v>0</v>
      </c>
      <c r="BB191" s="167">
        <f>IF(AZ191=2,G191,0)</f>
        <v>0</v>
      </c>
      <c r="BC191" s="167">
        <f>IF(AZ191=3,G191,0)</f>
        <v>0</v>
      </c>
      <c r="BD191" s="167">
        <f>IF(AZ191=4,G191,0)</f>
        <v>0</v>
      </c>
      <c r="BE191" s="167">
        <f>IF(AZ191=5,G191,0)</f>
        <v>0</v>
      </c>
      <c r="CA191" s="202">
        <v>1</v>
      </c>
      <c r="CB191" s="202">
        <v>1</v>
      </c>
      <c r="CZ191" s="167">
        <v>0.02017</v>
      </c>
    </row>
    <row r="192" spans="1:15" ht="12.75">
      <c r="A192" s="203"/>
      <c r="B192" s="205"/>
      <c r="C192" s="206" t="s">
        <v>1336</v>
      </c>
      <c r="D192" s="207"/>
      <c r="E192" s="208">
        <v>25.06</v>
      </c>
      <c r="F192" s="209"/>
      <c r="G192" s="210"/>
      <c r="M192" s="204" t="s">
        <v>1336</v>
      </c>
      <c r="O192" s="195"/>
    </row>
    <row r="193" spans="1:104" ht="12.75">
      <c r="A193" s="196">
        <v>73</v>
      </c>
      <c r="B193" s="197" t="s">
        <v>1337</v>
      </c>
      <c r="C193" s="198" t="s">
        <v>1338</v>
      </c>
      <c r="D193" s="199" t="s">
        <v>1113</v>
      </c>
      <c r="E193" s="200">
        <v>295.95</v>
      </c>
      <c r="F193" s="200">
        <v>0</v>
      </c>
      <c r="G193" s="201">
        <f>E193*F193</f>
        <v>0</v>
      </c>
      <c r="O193" s="195">
        <v>2</v>
      </c>
      <c r="AA193" s="167">
        <v>1</v>
      </c>
      <c r="AB193" s="167">
        <v>1</v>
      </c>
      <c r="AC193" s="167">
        <v>1</v>
      </c>
      <c r="AZ193" s="167">
        <v>1</v>
      </c>
      <c r="BA193" s="167">
        <f>IF(AZ193=1,G193,0)</f>
        <v>0</v>
      </c>
      <c r="BB193" s="167">
        <f>IF(AZ193=2,G193,0)</f>
        <v>0</v>
      </c>
      <c r="BC193" s="167">
        <f>IF(AZ193=3,G193,0)</f>
        <v>0</v>
      </c>
      <c r="BD193" s="167">
        <f>IF(AZ193=4,G193,0)</f>
        <v>0</v>
      </c>
      <c r="BE193" s="167">
        <f>IF(AZ193=5,G193,0)</f>
        <v>0</v>
      </c>
      <c r="CA193" s="202">
        <v>1</v>
      </c>
      <c r="CB193" s="202">
        <v>1</v>
      </c>
      <c r="CZ193" s="167">
        <v>0.00181</v>
      </c>
    </row>
    <row r="194" spans="1:15" ht="33.75">
      <c r="A194" s="203"/>
      <c r="B194" s="205"/>
      <c r="C194" s="206" t="s">
        <v>1339</v>
      </c>
      <c r="D194" s="207"/>
      <c r="E194" s="208">
        <v>295.95</v>
      </c>
      <c r="F194" s="209"/>
      <c r="G194" s="210"/>
      <c r="M194" s="204" t="s">
        <v>1339</v>
      </c>
      <c r="O194" s="195"/>
    </row>
    <row r="195" spans="1:104" ht="12.75">
      <c r="A195" s="196">
        <v>74</v>
      </c>
      <c r="B195" s="197" t="s">
        <v>1340</v>
      </c>
      <c r="C195" s="198" t="s">
        <v>1341</v>
      </c>
      <c r="D195" s="199" t="s">
        <v>1113</v>
      </c>
      <c r="E195" s="200">
        <v>13.81</v>
      </c>
      <c r="F195" s="200">
        <v>0</v>
      </c>
      <c r="G195" s="201">
        <f>E195*F195</f>
        <v>0</v>
      </c>
      <c r="O195" s="195">
        <v>2</v>
      </c>
      <c r="AA195" s="167">
        <v>1</v>
      </c>
      <c r="AB195" s="167">
        <v>1</v>
      </c>
      <c r="AC195" s="167">
        <v>1</v>
      </c>
      <c r="AZ195" s="167">
        <v>1</v>
      </c>
      <c r="BA195" s="167">
        <f>IF(AZ195=1,G195,0)</f>
        <v>0</v>
      </c>
      <c r="BB195" s="167">
        <f>IF(AZ195=2,G195,0)</f>
        <v>0</v>
      </c>
      <c r="BC195" s="167">
        <f>IF(AZ195=3,G195,0)</f>
        <v>0</v>
      </c>
      <c r="BD195" s="167">
        <f>IF(AZ195=4,G195,0)</f>
        <v>0</v>
      </c>
      <c r="BE195" s="167">
        <f>IF(AZ195=5,G195,0)</f>
        <v>0</v>
      </c>
      <c r="CA195" s="202">
        <v>1</v>
      </c>
      <c r="CB195" s="202">
        <v>1</v>
      </c>
      <c r="CZ195" s="167">
        <v>0</v>
      </c>
    </row>
    <row r="196" spans="1:15" ht="12.75">
      <c r="A196" s="203"/>
      <c r="B196" s="205"/>
      <c r="C196" s="206" t="s">
        <v>1342</v>
      </c>
      <c r="D196" s="207"/>
      <c r="E196" s="208">
        <v>13.81</v>
      </c>
      <c r="F196" s="209"/>
      <c r="G196" s="210"/>
      <c r="M196" s="204" t="s">
        <v>1342</v>
      </c>
      <c r="O196" s="195"/>
    </row>
    <row r="197" spans="1:104" ht="12.75">
      <c r="A197" s="196">
        <v>75</v>
      </c>
      <c r="B197" s="197" t="s">
        <v>1343</v>
      </c>
      <c r="C197" s="198" t="s">
        <v>1344</v>
      </c>
      <c r="D197" s="199" t="s">
        <v>1113</v>
      </c>
      <c r="E197" s="200">
        <v>35.18</v>
      </c>
      <c r="F197" s="200">
        <v>0</v>
      </c>
      <c r="G197" s="201">
        <f>E197*F197</f>
        <v>0</v>
      </c>
      <c r="O197" s="195">
        <v>2</v>
      </c>
      <c r="AA197" s="167">
        <v>1</v>
      </c>
      <c r="AB197" s="167">
        <v>1</v>
      </c>
      <c r="AC197" s="167">
        <v>1</v>
      </c>
      <c r="AZ197" s="167">
        <v>1</v>
      </c>
      <c r="BA197" s="167">
        <f>IF(AZ197=1,G197,0)</f>
        <v>0</v>
      </c>
      <c r="BB197" s="167">
        <f>IF(AZ197=2,G197,0)</f>
        <v>0</v>
      </c>
      <c r="BC197" s="167">
        <f>IF(AZ197=3,G197,0)</f>
        <v>0</v>
      </c>
      <c r="BD197" s="167">
        <f>IF(AZ197=4,G197,0)</f>
        <v>0</v>
      </c>
      <c r="BE197" s="167">
        <f>IF(AZ197=5,G197,0)</f>
        <v>0</v>
      </c>
      <c r="CA197" s="202">
        <v>1</v>
      </c>
      <c r="CB197" s="202">
        <v>1</v>
      </c>
      <c r="CZ197" s="167">
        <v>0.21345</v>
      </c>
    </row>
    <row r="198" spans="1:15" ht="33.75">
      <c r="A198" s="203"/>
      <c r="B198" s="205"/>
      <c r="C198" s="206" t="s">
        <v>1345</v>
      </c>
      <c r="D198" s="207"/>
      <c r="E198" s="208">
        <v>28.98</v>
      </c>
      <c r="F198" s="209"/>
      <c r="G198" s="210"/>
      <c r="M198" s="204" t="s">
        <v>1345</v>
      </c>
      <c r="O198" s="195"/>
    </row>
    <row r="199" spans="1:15" ht="12.75">
      <c r="A199" s="203"/>
      <c r="B199" s="205"/>
      <c r="C199" s="206" t="s">
        <v>1346</v>
      </c>
      <c r="D199" s="207"/>
      <c r="E199" s="208">
        <v>6.2</v>
      </c>
      <c r="F199" s="209"/>
      <c r="G199" s="210"/>
      <c r="M199" s="204" t="s">
        <v>1346</v>
      </c>
      <c r="O199" s="195"/>
    </row>
    <row r="200" spans="1:104" ht="12.75">
      <c r="A200" s="196">
        <v>76</v>
      </c>
      <c r="B200" s="197" t="s">
        <v>1347</v>
      </c>
      <c r="C200" s="198" t="s">
        <v>1348</v>
      </c>
      <c r="D200" s="199" t="s">
        <v>1113</v>
      </c>
      <c r="E200" s="200">
        <v>2.864</v>
      </c>
      <c r="F200" s="200">
        <v>0</v>
      </c>
      <c r="G200" s="201">
        <f>E200*F200</f>
        <v>0</v>
      </c>
      <c r="O200" s="195">
        <v>2</v>
      </c>
      <c r="AA200" s="167">
        <v>1</v>
      </c>
      <c r="AB200" s="167">
        <v>1</v>
      </c>
      <c r="AC200" s="167">
        <v>1</v>
      </c>
      <c r="AZ200" s="167">
        <v>1</v>
      </c>
      <c r="BA200" s="167">
        <f>IF(AZ200=1,G200,0)</f>
        <v>0</v>
      </c>
      <c r="BB200" s="167">
        <f>IF(AZ200=2,G200,0)</f>
        <v>0</v>
      </c>
      <c r="BC200" s="167">
        <f>IF(AZ200=3,G200,0)</f>
        <v>0</v>
      </c>
      <c r="BD200" s="167">
        <f>IF(AZ200=4,G200,0)</f>
        <v>0</v>
      </c>
      <c r="BE200" s="167">
        <f>IF(AZ200=5,G200,0)</f>
        <v>0</v>
      </c>
      <c r="CA200" s="202">
        <v>1</v>
      </c>
      <c r="CB200" s="202">
        <v>1</v>
      </c>
      <c r="CZ200" s="167">
        <v>0.18324</v>
      </c>
    </row>
    <row r="201" spans="1:15" ht="12.75">
      <c r="A201" s="203"/>
      <c r="B201" s="205"/>
      <c r="C201" s="206" t="s">
        <v>1249</v>
      </c>
      <c r="D201" s="207"/>
      <c r="E201" s="208">
        <v>0</v>
      </c>
      <c r="F201" s="209"/>
      <c r="G201" s="210"/>
      <c r="M201" s="204" t="s">
        <v>1249</v>
      </c>
      <c r="O201" s="195"/>
    </row>
    <row r="202" spans="1:15" ht="12.75">
      <c r="A202" s="203"/>
      <c r="B202" s="205"/>
      <c r="C202" s="206" t="s">
        <v>1349</v>
      </c>
      <c r="D202" s="207"/>
      <c r="E202" s="208">
        <v>1.624</v>
      </c>
      <c r="F202" s="209"/>
      <c r="G202" s="210"/>
      <c r="M202" s="204" t="s">
        <v>1349</v>
      </c>
      <c r="O202" s="195"/>
    </row>
    <row r="203" spans="1:15" ht="12.75">
      <c r="A203" s="203"/>
      <c r="B203" s="205"/>
      <c r="C203" s="206" t="s">
        <v>1350</v>
      </c>
      <c r="D203" s="207"/>
      <c r="E203" s="208">
        <v>1.08</v>
      </c>
      <c r="F203" s="209"/>
      <c r="G203" s="210"/>
      <c r="M203" s="204" t="s">
        <v>1350</v>
      </c>
      <c r="O203" s="195"/>
    </row>
    <row r="204" spans="1:15" ht="12.75">
      <c r="A204" s="203"/>
      <c r="B204" s="205"/>
      <c r="C204" s="206" t="s">
        <v>1351</v>
      </c>
      <c r="D204" s="207"/>
      <c r="E204" s="208">
        <v>0.16</v>
      </c>
      <c r="F204" s="209"/>
      <c r="G204" s="210"/>
      <c r="M204" s="204" t="s">
        <v>1351</v>
      </c>
      <c r="O204" s="195"/>
    </row>
    <row r="205" spans="1:104" ht="12.75">
      <c r="A205" s="196">
        <v>77</v>
      </c>
      <c r="B205" s="197" t="s">
        <v>1352</v>
      </c>
      <c r="C205" s="198" t="s">
        <v>1353</v>
      </c>
      <c r="D205" s="199" t="s">
        <v>1125</v>
      </c>
      <c r="E205" s="200">
        <v>1</v>
      </c>
      <c r="F205" s="200">
        <v>0</v>
      </c>
      <c r="G205" s="201">
        <f>E205*F205</f>
        <v>0</v>
      </c>
      <c r="O205" s="195">
        <v>2</v>
      </c>
      <c r="AA205" s="167">
        <v>1</v>
      </c>
      <c r="AB205" s="167">
        <v>1</v>
      </c>
      <c r="AC205" s="167">
        <v>1</v>
      </c>
      <c r="AZ205" s="167">
        <v>1</v>
      </c>
      <c r="BA205" s="167">
        <f>IF(AZ205=1,G205,0)</f>
        <v>0</v>
      </c>
      <c r="BB205" s="167">
        <f>IF(AZ205=2,G205,0)</f>
        <v>0</v>
      </c>
      <c r="BC205" s="167">
        <f>IF(AZ205=3,G205,0)</f>
        <v>0</v>
      </c>
      <c r="BD205" s="167">
        <f>IF(AZ205=4,G205,0)</f>
        <v>0</v>
      </c>
      <c r="BE205" s="167">
        <f>IF(AZ205=5,G205,0)</f>
        <v>0</v>
      </c>
      <c r="CA205" s="202">
        <v>1</v>
      </c>
      <c r="CB205" s="202">
        <v>1</v>
      </c>
      <c r="CZ205" s="167">
        <v>0</v>
      </c>
    </row>
    <row r="206" spans="1:15" ht="12.75">
      <c r="A206" s="203"/>
      <c r="B206" s="205"/>
      <c r="C206" s="206" t="s">
        <v>1354</v>
      </c>
      <c r="D206" s="207"/>
      <c r="E206" s="208">
        <v>1</v>
      </c>
      <c r="F206" s="209"/>
      <c r="G206" s="210"/>
      <c r="M206" s="204" t="s">
        <v>1354</v>
      </c>
      <c r="O206" s="195"/>
    </row>
    <row r="207" spans="1:104" ht="22.5">
      <c r="A207" s="196">
        <v>78</v>
      </c>
      <c r="B207" s="197" t="s">
        <v>1355</v>
      </c>
      <c r="C207" s="198" t="s">
        <v>1356</v>
      </c>
      <c r="D207" s="199" t="s">
        <v>1125</v>
      </c>
      <c r="E207" s="200">
        <v>1</v>
      </c>
      <c r="F207" s="200">
        <v>0</v>
      </c>
      <c r="G207" s="201">
        <f>E207*F207</f>
        <v>0</v>
      </c>
      <c r="O207" s="195">
        <v>2</v>
      </c>
      <c r="AA207" s="167">
        <v>12</v>
      </c>
      <c r="AB207" s="167">
        <v>0</v>
      </c>
      <c r="AC207" s="167">
        <v>66</v>
      </c>
      <c r="AZ207" s="167">
        <v>1</v>
      </c>
      <c r="BA207" s="167">
        <f>IF(AZ207=1,G207,0)</f>
        <v>0</v>
      </c>
      <c r="BB207" s="167">
        <f>IF(AZ207=2,G207,0)</f>
        <v>0</v>
      </c>
      <c r="BC207" s="167">
        <f>IF(AZ207=3,G207,0)</f>
        <v>0</v>
      </c>
      <c r="BD207" s="167">
        <f>IF(AZ207=4,G207,0)</f>
        <v>0</v>
      </c>
      <c r="BE207" s="167">
        <f>IF(AZ207=5,G207,0)</f>
        <v>0</v>
      </c>
      <c r="CA207" s="202">
        <v>12</v>
      </c>
      <c r="CB207" s="202">
        <v>0</v>
      </c>
      <c r="CZ207" s="167">
        <v>5.3144</v>
      </c>
    </row>
    <row r="208" spans="1:104" ht="22.5">
      <c r="A208" s="196">
        <v>79</v>
      </c>
      <c r="B208" s="197" t="s">
        <v>1357</v>
      </c>
      <c r="C208" s="198" t="s">
        <v>1358</v>
      </c>
      <c r="D208" s="199" t="s">
        <v>1125</v>
      </c>
      <c r="E208" s="200">
        <v>6</v>
      </c>
      <c r="F208" s="200">
        <v>0</v>
      </c>
      <c r="G208" s="201">
        <f>E208*F208</f>
        <v>0</v>
      </c>
      <c r="O208" s="195">
        <v>2</v>
      </c>
      <c r="AA208" s="167">
        <v>12</v>
      </c>
      <c r="AB208" s="167">
        <v>0</v>
      </c>
      <c r="AC208" s="167">
        <v>67</v>
      </c>
      <c r="AZ208" s="167">
        <v>1</v>
      </c>
      <c r="BA208" s="167">
        <f>IF(AZ208=1,G208,0)</f>
        <v>0</v>
      </c>
      <c r="BB208" s="167">
        <f>IF(AZ208=2,G208,0)</f>
        <v>0</v>
      </c>
      <c r="BC208" s="167">
        <f>IF(AZ208=3,G208,0)</f>
        <v>0</v>
      </c>
      <c r="BD208" s="167">
        <f>IF(AZ208=4,G208,0)</f>
        <v>0</v>
      </c>
      <c r="BE208" s="167">
        <f>IF(AZ208=5,G208,0)</f>
        <v>0</v>
      </c>
      <c r="CA208" s="202">
        <v>12</v>
      </c>
      <c r="CB208" s="202">
        <v>0</v>
      </c>
      <c r="CZ208" s="167">
        <v>5.1948</v>
      </c>
    </row>
    <row r="209" spans="1:104" ht="22.5">
      <c r="A209" s="196">
        <v>80</v>
      </c>
      <c r="B209" s="197" t="s">
        <v>1359</v>
      </c>
      <c r="C209" s="198" t="s">
        <v>1360</v>
      </c>
      <c r="D209" s="199" t="s">
        <v>1125</v>
      </c>
      <c r="E209" s="200">
        <v>1</v>
      </c>
      <c r="F209" s="200">
        <v>0</v>
      </c>
      <c r="G209" s="201">
        <f>E209*F209</f>
        <v>0</v>
      </c>
      <c r="O209" s="195">
        <v>2</v>
      </c>
      <c r="AA209" s="167">
        <v>12</v>
      </c>
      <c r="AB209" s="167">
        <v>0</v>
      </c>
      <c r="AC209" s="167">
        <v>68</v>
      </c>
      <c r="AZ209" s="167">
        <v>1</v>
      </c>
      <c r="BA209" s="167">
        <f>IF(AZ209=1,G209,0)</f>
        <v>0</v>
      </c>
      <c r="BB209" s="167">
        <f>IF(AZ209=2,G209,0)</f>
        <v>0</v>
      </c>
      <c r="BC209" s="167">
        <f>IF(AZ209=3,G209,0)</f>
        <v>0</v>
      </c>
      <c r="BD209" s="167">
        <f>IF(AZ209=4,G209,0)</f>
        <v>0</v>
      </c>
      <c r="BE209" s="167">
        <f>IF(AZ209=5,G209,0)</f>
        <v>0</v>
      </c>
      <c r="CA209" s="202">
        <v>12</v>
      </c>
      <c r="CB209" s="202">
        <v>0</v>
      </c>
      <c r="CZ209" s="167">
        <v>5.1948</v>
      </c>
    </row>
    <row r="210" spans="1:104" ht="22.5">
      <c r="A210" s="196">
        <v>81</v>
      </c>
      <c r="B210" s="197" t="s">
        <v>1361</v>
      </c>
      <c r="C210" s="198" t="s">
        <v>1362</v>
      </c>
      <c r="D210" s="199" t="s">
        <v>1125</v>
      </c>
      <c r="E210" s="200">
        <v>1</v>
      </c>
      <c r="F210" s="200">
        <v>0</v>
      </c>
      <c r="G210" s="201">
        <f>E210*F210</f>
        <v>0</v>
      </c>
      <c r="O210" s="195">
        <v>2</v>
      </c>
      <c r="AA210" s="167">
        <v>12</v>
      </c>
      <c r="AB210" s="167">
        <v>0</v>
      </c>
      <c r="AC210" s="167">
        <v>69</v>
      </c>
      <c r="AZ210" s="167">
        <v>1</v>
      </c>
      <c r="BA210" s="167">
        <f>IF(AZ210=1,G210,0)</f>
        <v>0</v>
      </c>
      <c r="BB210" s="167">
        <f>IF(AZ210=2,G210,0)</f>
        <v>0</v>
      </c>
      <c r="BC210" s="167">
        <f>IF(AZ210=3,G210,0)</f>
        <v>0</v>
      </c>
      <c r="BD210" s="167">
        <f>IF(AZ210=4,G210,0)</f>
        <v>0</v>
      </c>
      <c r="BE210" s="167">
        <f>IF(AZ210=5,G210,0)</f>
        <v>0</v>
      </c>
      <c r="CA210" s="202">
        <v>12</v>
      </c>
      <c r="CB210" s="202">
        <v>0</v>
      </c>
      <c r="CZ210" s="167">
        <v>5.1948</v>
      </c>
    </row>
    <row r="211" spans="1:104" ht="22.5">
      <c r="A211" s="196">
        <v>82</v>
      </c>
      <c r="B211" s="197" t="s">
        <v>1363</v>
      </c>
      <c r="C211" s="198" t="s">
        <v>1364</v>
      </c>
      <c r="D211" s="199" t="s">
        <v>1125</v>
      </c>
      <c r="E211" s="200">
        <v>8</v>
      </c>
      <c r="F211" s="200">
        <v>0</v>
      </c>
      <c r="G211" s="201">
        <f>E211*F211</f>
        <v>0</v>
      </c>
      <c r="O211" s="195">
        <v>2</v>
      </c>
      <c r="AA211" s="167">
        <v>12</v>
      </c>
      <c r="AB211" s="167">
        <v>0</v>
      </c>
      <c r="AC211" s="167">
        <v>70</v>
      </c>
      <c r="AZ211" s="167">
        <v>1</v>
      </c>
      <c r="BA211" s="167">
        <f>IF(AZ211=1,G211,0)</f>
        <v>0</v>
      </c>
      <c r="BB211" s="167">
        <f>IF(AZ211=2,G211,0)</f>
        <v>0</v>
      </c>
      <c r="BC211" s="167">
        <f>IF(AZ211=3,G211,0)</f>
        <v>0</v>
      </c>
      <c r="BD211" s="167">
        <f>IF(AZ211=4,G211,0)</f>
        <v>0</v>
      </c>
      <c r="BE211" s="167">
        <f>IF(AZ211=5,G211,0)</f>
        <v>0</v>
      </c>
      <c r="CA211" s="202">
        <v>12</v>
      </c>
      <c r="CB211" s="202">
        <v>0</v>
      </c>
      <c r="CZ211" s="167">
        <v>5.1948</v>
      </c>
    </row>
    <row r="212" spans="1:104" ht="22.5">
      <c r="A212" s="196">
        <v>83</v>
      </c>
      <c r="B212" s="197" t="s">
        <v>1365</v>
      </c>
      <c r="C212" s="198" t="s">
        <v>1366</v>
      </c>
      <c r="D212" s="199" t="s">
        <v>1125</v>
      </c>
      <c r="E212" s="200">
        <v>1</v>
      </c>
      <c r="F212" s="200">
        <v>0</v>
      </c>
      <c r="G212" s="201">
        <f>E212*F212</f>
        <v>0</v>
      </c>
      <c r="O212" s="195">
        <v>2</v>
      </c>
      <c r="AA212" s="167">
        <v>12</v>
      </c>
      <c r="AB212" s="167">
        <v>0</v>
      </c>
      <c r="AC212" s="167">
        <v>71</v>
      </c>
      <c r="AZ212" s="167">
        <v>1</v>
      </c>
      <c r="BA212" s="167">
        <f>IF(AZ212=1,G212,0)</f>
        <v>0</v>
      </c>
      <c r="BB212" s="167">
        <f>IF(AZ212=2,G212,0)</f>
        <v>0</v>
      </c>
      <c r="BC212" s="167">
        <f>IF(AZ212=3,G212,0)</f>
        <v>0</v>
      </c>
      <c r="BD212" s="167">
        <f>IF(AZ212=4,G212,0)</f>
        <v>0</v>
      </c>
      <c r="BE212" s="167">
        <f>IF(AZ212=5,G212,0)</f>
        <v>0</v>
      </c>
      <c r="CA212" s="202">
        <v>12</v>
      </c>
      <c r="CB212" s="202">
        <v>0</v>
      </c>
      <c r="CZ212" s="167">
        <v>5.1948</v>
      </c>
    </row>
    <row r="213" spans="1:104" ht="22.5">
      <c r="A213" s="196">
        <v>84</v>
      </c>
      <c r="B213" s="197" t="s">
        <v>1367</v>
      </c>
      <c r="C213" s="198" t="s">
        <v>1368</v>
      </c>
      <c r="D213" s="199" t="s">
        <v>1125</v>
      </c>
      <c r="E213" s="200">
        <v>1</v>
      </c>
      <c r="F213" s="200">
        <v>0</v>
      </c>
      <c r="G213" s="201">
        <f>E213*F213</f>
        <v>0</v>
      </c>
      <c r="O213" s="195">
        <v>2</v>
      </c>
      <c r="AA213" s="167">
        <v>12</v>
      </c>
      <c r="AB213" s="167">
        <v>0</v>
      </c>
      <c r="AC213" s="167">
        <v>72</v>
      </c>
      <c r="AZ213" s="167">
        <v>1</v>
      </c>
      <c r="BA213" s="167">
        <f>IF(AZ213=1,G213,0)</f>
        <v>0</v>
      </c>
      <c r="BB213" s="167">
        <f>IF(AZ213=2,G213,0)</f>
        <v>0</v>
      </c>
      <c r="BC213" s="167">
        <f>IF(AZ213=3,G213,0)</f>
        <v>0</v>
      </c>
      <c r="BD213" s="167">
        <f>IF(AZ213=4,G213,0)</f>
        <v>0</v>
      </c>
      <c r="BE213" s="167">
        <f>IF(AZ213=5,G213,0)</f>
        <v>0</v>
      </c>
      <c r="CA213" s="202">
        <v>12</v>
      </c>
      <c r="CB213" s="202">
        <v>0</v>
      </c>
      <c r="CZ213" s="167">
        <v>5.1948</v>
      </c>
    </row>
    <row r="214" spans="1:104" ht="22.5">
      <c r="A214" s="196">
        <v>85</v>
      </c>
      <c r="B214" s="197" t="s">
        <v>1369</v>
      </c>
      <c r="C214" s="198" t="s">
        <v>1370</v>
      </c>
      <c r="D214" s="199" t="s">
        <v>1125</v>
      </c>
      <c r="E214" s="200">
        <v>1</v>
      </c>
      <c r="F214" s="200">
        <v>0</v>
      </c>
      <c r="G214" s="201">
        <f>E214*F214</f>
        <v>0</v>
      </c>
      <c r="O214" s="195">
        <v>2</v>
      </c>
      <c r="AA214" s="167">
        <v>12</v>
      </c>
      <c r="AB214" s="167">
        <v>0</v>
      </c>
      <c r="AC214" s="167">
        <v>73</v>
      </c>
      <c r="AZ214" s="167">
        <v>1</v>
      </c>
      <c r="BA214" s="167">
        <f>IF(AZ214=1,G214,0)</f>
        <v>0</v>
      </c>
      <c r="BB214" s="167">
        <f>IF(AZ214=2,G214,0)</f>
        <v>0</v>
      </c>
      <c r="BC214" s="167">
        <f>IF(AZ214=3,G214,0)</f>
        <v>0</v>
      </c>
      <c r="BD214" s="167">
        <f>IF(AZ214=4,G214,0)</f>
        <v>0</v>
      </c>
      <c r="BE214" s="167">
        <f>IF(AZ214=5,G214,0)</f>
        <v>0</v>
      </c>
      <c r="CA214" s="202">
        <v>12</v>
      </c>
      <c r="CB214" s="202">
        <v>0</v>
      </c>
      <c r="CZ214" s="167">
        <v>5.1948</v>
      </c>
    </row>
    <row r="215" spans="1:104" ht="22.5">
      <c r="A215" s="196">
        <v>86</v>
      </c>
      <c r="B215" s="197" t="s">
        <v>1371</v>
      </c>
      <c r="C215" s="198" t="s">
        <v>1372</v>
      </c>
      <c r="D215" s="199" t="s">
        <v>1125</v>
      </c>
      <c r="E215" s="200">
        <v>7</v>
      </c>
      <c r="F215" s="200">
        <v>0</v>
      </c>
      <c r="G215" s="201">
        <f>E215*F215</f>
        <v>0</v>
      </c>
      <c r="O215" s="195">
        <v>2</v>
      </c>
      <c r="AA215" s="167">
        <v>12</v>
      </c>
      <c r="AB215" s="167">
        <v>0</v>
      </c>
      <c r="AC215" s="167">
        <v>74</v>
      </c>
      <c r="AZ215" s="167">
        <v>1</v>
      </c>
      <c r="BA215" s="167">
        <f>IF(AZ215=1,G215,0)</f>
        <v>0</v>
      </c>
      <c r="BB215" s="167">
        <f>IF(AZ215=2,G215,0)</f>
        <v>0</v>
      </c>
      <c r="BC215" s="167">
        <f>IF(AZ215=3,G215,0)</f>
        <v>0</v>
      </c>
      <c r="BD215" s="167">
        <f>IF(AZ215=4,G215,0)</f>
        <v>0</v>
      </c>
      <c r="BE215" s="167">
        <f>IF(AZ215=5,G215,0)</f>
        <v>0</v>
      </c>
      <c r="CA215" s="202">
        <v>12</v>
      </c>
      <c r="CB215" s="202">
        <v>0</v>
      </c>
      <c r="CZ215" s="167">
        <v>5.1948</v>
      </c>
    </row>
    <row r="216" spans="1:104" ht="22.5">
      <c r="A216" s="196">
        <v>87</v>
      </c>
      <c r="B216" s="197" t="s">
        <v>1373</v>
      </c>
      <c r="C216" s="198" t="s">
        <v>1374</v>
      </c>
      <c r="D216" s="199" t="s">
        <v>1125</v>
      </c>
      <c r="E216" s="200">
        <v>1</v>
      </c>
      <c r="F216" s="200">
        <v>0</v>
      </c>
      <c r="G216" s="201">
        <f>E216*F216</f>
        <v>0</v>
      </c>
      <c r="O216" s="195">
        <v>2</v>
      </c>
      <c r="AA216" s="167">
        <v>12</v>
      </c>
      <c r="AB216" s="167">
        <v>0</v>
      </c>
      <c r="AC216" s="167">
        <v>75</v>
      </c>
      <c r="AZ216" s="167">
        <v>1</v>
      </c>
      <c r="BA216" s="167">
        <f>IF(AZ216=1,G216,0)</f>
        <v>0</v>
      </c>
      <c r="BB216" s="167">
        <f>IF(AZ216=2,G216,0)</f>
        <v>0</v>
      </c>
      <c r="BC216" s="167">
        <f>IF(AZ216=3,G216,0)</f>
        <v>0</v>
      </c>
      <c r="BD216" s="167">
        <f>IF(AZ216=4,G216,0)</f>
        <v>0</v>
      </c>
      <c r="BE216" s="167">
        <f>IF(AZ216=5,G216,0)</f>
        <v>0</v>
      </c>
      <c r="CA216" s="202">
        <v>12</v>
      </c>
      <c r="CB216" s="202">
        <v>0</v>
      </c>
      <c r="CZ216" s="167">
        <v>5.1948</v>
      </c>
    </row>
    <row r="217" spans="1:104" ht="22.5">
      <c r="A217" s="196">
        <v>88</v>
      </c>
      <c r="B217" s="197" t="s">
        <v>1375</v>
      </c>
      <c r="C217" s="198" t="s">
        <v>1376</v>
      </c>
      <c r="D217" s="199" t="s">
        <v>1125</v>
      </c>
      <c r="E217" s="200">
        <v>1</v>
      </c>
      <c r="F217" s="200">
        <v>0</v>
      </c>
      <c r="G217" s="201">
        <f>E217*F217</f>
        <v>0</v>
      </c>
      <c r="O217" s="195">
        <v>2</v>
      </c>
      <c r="AA217" s="167">
        <v>12</v>
      </c>
      <c r="AB217" s="167">
        <v>0</v>
      </c>
      <c r="AC217" s="167">
        <v>76</v>
      </c>
      <c r="AZ217" s="167">
        <v>1</v>
      </c>
      <c r="BA217" s="167">
        <f>IF(AZ217=1,G217,0)</f>
        <v>0</v>
      </c>
      <c r="BB217" s="167">
        <f>IF(AZ217=2,G217,0)</f>
        <v>0</v>
      </c>
      <c r="BC217" s="167">
        <f>IF(AZ217=3,G217,0)</f>
        <v>0</v>
      </c>
      <c r="BD217" s="167">
        <f>IF(AZ217=4,G217,0)</f>
        <v>0</v>
      </c>
      <c r="BE217" s="167">
        <f>IF(AZ217=5,G217,0)</f>
        <v>0</v>
      </c>
      <c r="CA217" s="202">
        <v>12</v>
      </c>
      <c r="CB217" s="202">
        <v>0</v>
      </c>
      <c r="CZ217" s="167">
        <v>5.1948</v>
      </c>
    </row>
    <row r="218" spans="1:104" ht="22.5">
      <c r="A218" s="196">
        <v>89</v>
      </c>
      <c r="B218" s="197" t="s">
        <v>1377</v>
      </c>
      <c r="C218" s="198" t="s">
        <v>1378</v>
      </c>
      <c r="D218" s="199" t="s">
        <v>1125</v>
      </c>
      <c r="E218" s="200">
        <v>1</v>
      </c>
      <c r="F218" s="200">
        <v>0</v>
      </c>
      <c r="G218" s="201">
        <f>E218*F218</f>
        <v>0</v>
      </c>
      <c r="O218" s="195">
        <v>2</v>
      </c>
      <c r="AA218" s="167">
        <v>12</v>
      </c>
      <c r="AB218" s="167">
        <v>0</v>
      </c>
      <c r="AC218" s="167">
        <v>77</v>
      </c>
      <c r="AZ218" s="167">
        <v>1</v>
      </c>
      <c r="BA218" s="167">
        <f>IF(AZ218=1,G218,0)</f>
        <v>0</v>
      </c>
      <c r="BB218" s="167">
        <f>IF(AZ218=2,G218,0)</f>
        <v>0</v>
      </c>
      <c r="BC218" s="167">
        <f>IF(AZ218=3,G218,0)</f>
        <v>0</v>
      </c>
      <c r="BD218" s="167">
        <f>IF(AZ218=4,G218,0)</f>
        <v>0</v>
      </c>
      <c r="BE218" s="167">
        <f>IF(AZ218=5,G218,0)</f>
        <v>0</v>
      </c>
      <c r="CA218" s="202">
        <v>12</v>
      </c>
      <c r="CB218" s="202">
        <v>0</v>
      </c>
      <c r="CZ218" s="167">
        <v>5.3144</v>
      </c>
    </row>
    <row r="219" spans="1:104" ht="22.5">
      <c r="A219" s="196">
        <v>90</v>
      </c>
      <c r="B219" s="197" t="s">
        <v>1379</v>
      </c>
      <c r="C219" s="198" t="s">
        <v>1380</v>
      </c>
      <c r="D219" s="199" t="s">
        <v>1125</v>
      </c>
      <c r="E219" s="200">
        <v>3</v>
      </c>
      <c r="F219" s="200">
        <v>0</v>
      </c>
      <c r="G219" s="201">
        <f>E219*F219</f>
        <v>0</v>
      </c>
      <c r="O219" s="195">
        <v>2</v>
      </c>
      <c r="AA219" s="167">
        <v>12</v>
      </c>
      <c r="AB219" s="167">
        <v>0</v>
      </c>
      <c r="AC219" s="167">
        <v>78</v>
      </c>
      <c r="AZ219" s="167">
        <v>1</v>
      </c>
      <c r="BA219" s="167">
        <f>IF(AZ219=1,G219,0)</f>
        <v>0</v>
      </c>
      <c r="BB219" s="167">
        <f>IF(AZ219=2,G219,0)</f>
        <v>0</v>
      </c>
      <c r="BC219" s="167">
        <f>IF(AZ219=3,G219,0)</f>
        <v>0</v>
      </c>
      <c r="BD219" s="167">
        <f>IF(AZ219=4,G219,0)</f>
        <v>0</v>
      </c>
      <c r="BE219" s="167">
        <f>IF(AZ219=5,G219,0)</f>
        <v>0</v>
      </c>
      <c r="CA219" s="202">
        <v>12</v>
      </c>
      <c r="CB219" s="202">
        <v>0</v>
      </c>
      <c r="CZ219" s="167">
        <v>5.6108</v>
      </c>
    </row>
    <row r="220" spans="1:104" ht="22.5">
      <c r="A220" s="196">
        <v>91</v>
      </c>
      <c r="B220" s="197" t="s">
        <v>1381</v>
      </c>
      <c r="C220" s="198" t="s">
        <v>1382</v>
      </c>
      <c r="D220" s="199" t="s">
        <v>1125</v>
      </c>
      <c r="E220" s="200">
        <v>1</v>
      </c>
      <c r="F220" s="200">
        <v>0</v>
      </c>
      <c r="G220" s="201">
        <f>E220*F220</f>
        <v>0</v>
      </c>
      <c r="O220" s="195">
        <v>2</v>
      </c>
      <c r="AA220" s="167">
        <v>12</v>
      </c>
      <c r="AB220" s="167">
        <v>0</v>
      </c>
      <c r="AC220" s="167">
        <v>79</v>
      </c>
      <c r="AZ220" s="167">
        <v>1</v>
      </c>
      <c r="BA220" s="167">
        <f>IF(AZ220=1,G220,0)</f>
        <v>0</v>
      </c>
      <c r="BB220" s="167">
        <f>IF(AZ220=2,G220,0)</f>
        <v>0</v>
      </c>
      <c r="BC220" s="167">
        <f>IF(AZ220=3,G220,0)</f>
        <v>0</v>
      </c>
      <c r="BD220" s="167">
        <f>IF(AZ220=4,G220,0)</f>
        <v>0</v>
      </c>
      <c r="BE220" s="167">
        <f>IF(AZ220=5,G220,0)</f>
        <v>0</v>
      </c>
      <c r="CA220" s="202">
        <v>12</v>
      </c>
      <c r="CB220" s="202">
        <v>0</v>
      </c>
      <c r="CZ220" s="167">
        <v>5.6108</v>
      </c>
    </row>
    <row r="221" spans="1:104" ht="22.5">
      <c r="A221" s="196">
        <v>92</v>
      </c>
      <c r="B221" s="197" t="s">
        <v>1383</v>
      </c>
      <c r="C221" s="198" t="s">
        <v>1384</v>
      </c>
      <c r="D221" s="199" t="s">
        <v>1125</v>
      </c>
      <c r="E221" s="200">
        <v>1</v>
      </c>
      <c r="F221" s="200">
        <v>0</v>
      </c>
      <c r="G221" s="201">
        <f>E221*F221</f>
        <v>0</v>
      </c>
      <c r="O221" s="195">
        <v>2</v>
      </c>
      <c r="AA221" s="167">
        <v>12</v>
      </c>
      <c r="AB221" s="167">
        <v>0</v>
      </c>
      <c r="AC221" s="167">
        <v>80</v>
      </c>
      <c r="AZ221" s="167">
        <v>1</v>
      </c>
      <c r="BA221" s="167">
        <f>IF(AZ221=1,G221,0)</f>
        <v>0</v>
      </c>
      <c r="BB221" s="167">
        <f>IF(AZ221=2,G221,0)</f>
        <v>0</v>
      </c>
      <c r="BC221" s="167">
        <f>IF(AZ221=3,G221,0)</f>
        <v>0</v>
      </c>
      <c r="BD221" s="167">
        <f>IF(AZ221=4,G221,0)</f>
        <v>0</v>
      </c>
      <c r="BE221" s="167">
        <f>IF(AZ221=5,G221,0)</f>
        <v>0</v>
      </c>
      <c r="CA221" s="202">
        <v>12</v>
      </c>
      <c r="CB221" s="202">
        <v>0</v>
      </c>
      <c r="CZ221" s="167">
        <v>5.6108</v>
      </c>
    </row>
    <row r="222" spans="1:104" ht="22.5">
      <c r="A222" s="196">
        <v>93</v>
      </c>
      <c r="B222" s="197" t="s">
        <v>1385</v>
      </c>
      <c r="C222" s="198" t="s">
        <v>1386</v>
      </c>
      <c r="D222" s="199" t="s">
        <v>1125</v>
      </c>
      <c r="E222" s="200">
        <v>1</v>
      </c>
      <c r="F222" s="200">
        <v>0</v>
      </c>
      <c r="G222" s="201">
        <f>E222*F222</f>
        <v>0</v>
      </c>
      <c r="O222" s="195">
        <v>2</v>
      </c>
      <c r="AA222" s="167">
        <v>12</v>
      </c>
      <c r="AB222" s="167">
        <v>0</v>
      </c>
      <c r="AC222" s="167">
        <v>81</v>
      </c>
      <c r="AZ222" s="167">
        <v>1</v>
      </c>
      <c r="BA222" s="167">
        <f>IF(AZ222=1,G222,0)</f>
        <v>0</v>
      </c>
      <c r="BB222" s="167">
        <f>IF(AZ222=2,G222,0)</f>
        <v>0</v>
      </c>
      <c r="BC222" s="167">
        <f>IF(AZ222=3,G222,0)</f>
        <v>0</v>
      </c>
      <c r="BD222" s="167">
        <f>IF(AZ222=4,G222,0)</f>
        <v>0</v>
      </c>
      <c r="BE222" s="167">
        <f>IF(AZ222=5,G222,0)</f>
        <v>0</v>
      </c>
      <c r="CA222" s="202">
        <v>12</v>
      </c>
      <c r="CB222" s="202">
        <v>0</v>
      </c>
      <c r="CZ222" s="167">
        <v>5.6108</v>
      </c>
    </row>
    <row r="223" spans="1:104" ht="22.5">
      <c r="A223" s="196">
        <v>94</v>
      </c>
      <c r="B223" s="197" t="s">
        <v>1387</v>
      </c>
      <c r="C223" s="198" t="s">
        <v>1388</v>
      </c>
      <c r="D223" s="199" t="s">
        <v>1125</v>
      </c>
      <c r="E223" s="200">
        <v>1</v>
      </c>
      <c r="F223" s="200">
        <v>0</v>
      </c>
      <c r="G223" s="201">
        <f>E223*F223</f>
        <v>0</v>
      </c>
      <c r="O223" s="195">
        <v>2</v>
      </c>
      <c r="AA223" s="167">
        <v>12</v>
      </c>
      <c r="AB223" s="167">
        <v>0</v>
      </c>
      <c r="AC223" s="167">
        <v>82</v>
      </c>
      <c r="AZ223" s="167">
        <v>1</v>
      </c>
      <c r="BA223" s="167">
        <f>IF(AZ223=1,G223,0)</f>
        <v>0</v>
      </c>
      <c r="BB223" s="167">
        <f>IF(AZ223=2,G223,0)</f>
        <v>0</v>
      </c>
      <c r="BC223" s="167">
        <f>IF(AZ223=3,G223,0)</f>
        <v>0</v>
      </c>
      <c r="BD223" s="167">
        <f>IF(AZ223=4,G223,0)</f>
        <v>0</v>
      </c>
      <c r="BE223" s="167">
        <f>IF(AZ223=5,G223,0)</f>
        <v>0</v>
      </c>
      <c r="CA223" s="202">
        <v>12</v>
      </c>
      <c r="CB223" s="202">
        <v>0</v>
      </c>
      <c r="CZ223" s="167">
        <v>5.3248</v>
      </c>
    </row>
    <row r="224" spans="1:104" ht="22.5">
      <c r="A224" s="196">
        <v>95</v>
      </c>
      <c r="B224" s="197" t="s">
        <v>1389</v>
      </c>
      <c r="C224" s="198" t="s">
        <v>1390</v>
      </c>
      <c r="D224" s="199" t="s">
        <v>1125</v>
      </c>
      <c r="E224" s="200">
        <v>1</v>
      </c>
      <c r="F224" s="200">
        <v>0</v>
      </c>
      <c r="G224" s="201">
        <f>E224*F224</f>
        <v>0</v>
      </c>
      <c r="O224" s="195">
        <v>2</v>
      </c>
      <c r="AA224" s="167">
        <v>12</v>
      </c>
      <c r="AB224" s="167">
        <v>0</v>
      </c>
      <c r="AC224" s="167">
        <v>83</v>
      </c>
      <c r="AZ224" s="167">
        <v>1</v>
      </c>
      <c r="BA224" s="167">
        <f>IF(AZ224=1,G224,0)</f>
        <v>0</v>
      </c>
      <c r="BB224" s="167">
        <f>IF(AZ224=2,G224,0)</f>
        <v>0</v>
      </c>
      <c r="BC224" s="167">
        <f>IF(AZ224=3,G224,0)</f>
        <v>0</v>
      </c>
      <c r="BD224" s="167">
        <f>IF(AZ224=4,G224,0)</f>
        <v>0</v>
      </c>
      <c r="BE224" s="167">
        <f>IF(AZ224=5,G224,0)</f>
        <v>0</v>
      </c>
      <c r="CA224" s="202">
        <v>12</v>
      </c>
      <c r="CB224" s="202">
        <v>0</v>
      </c>
      <c r="CZ224" s="167">
        <v>5.3248</v>
      </c>
    </row>
    <row r="225" spans="1:104" ht="22.5">
      <c r="A225" s="196">
        <v>96</v>
      </c>
      <c r="B225" s="197" t="s">
        <v>1391</v>
      </c>
      <c r="C225" s="198" t="s">
        <v>1392</v>
      </c>
      <c r="D225" s="199" t="s">
        <v>1125</v>
      </c>
      <c r="E225" s="200">
        <v>1</v>
      </c>
      <c r="F225" s="200">
        <v>0</v>
      </c>
      <c r="G225" s="201">
        <f>E225*F225</f>
        <v>0</v>
      </c>
      <c r="O225" s="195">
        <v>2</v>
      </c>
      <c r="AA225" s="167">
        <v>12</v>
      </c>
      <c r="AB225" s="167">
        <v>0</v>
      </c>
      <c r="AC225" s="167">
        <v>84</v>
      </c>
      <c r="AZ225" s="167">
        <v>1</v>
      </c>
      <c r="BA225" s="167">
        <f>IF(AZ225=1,G225,0)</f>
        <v>0</v>
      </c>
      <c r="BB225" s="167">
        <f>IF(AZ225=2,G225,0)</f>
        <v>0</v>
      </c>
      <c r="BC225" s="167">
        <f>IF(AZ225=3,G225,0)</f>
        <v>0</v>
      </c>
      <c r="BD225" s="167">
        <f>IF(AZ225=4,G225,0)</f>
        <v>0</v>
      </c>
      <c r="BE225" s="167">
        <f>IF(AZ225=5,G225,0)</f>
        <v>0</v>
      </c>
      <c r="CA225" s="202">
        <v>12</v>
      </c>
      <c r="CB225" s="202">
        <v>0</v>
      </c>
      <c r="CZ225" s="167">
        <v>5.3248</v>
      </c>
    </row>
    <row r="226" spans="1:104" ht="22.5">
      <c r="A226" s="196">
        <v>97</v>
      </c>
      <c r="B226" s="197" t="s">
        <v>1393</v>
      </c>
      <c r="C226" s="198" t="s">
        <v>1394</v>
      </c>
      <c r="D226" s="199" t="s">
        <v>1125</v>
      </c>
      <c r="E226" s="200">
        <v>1</v>
      </c>
      <c r="F226" s="200">
        <v>0</v>
      </c>
      <c r="G226" s="201">
        <f>E226*F226</f>
        <v>0</v>
      </c>
      <c r="O226" s="195">
        <v>2</v>
      </c>
      <c r="AA226" s="167">
        <v>12</v>
      </c>
      <c r="AB226" s="167">
        <v>0</v>
      </c>
      <c r="AC226" s="167">
        <v>85</v>
      </c>
      <c r="AZ226" s="167">
        <v>1</v>
      </c>
      <c r="BA226" s="167">
        <f>IF(AZ226=1,G226,0)</f>
        <v>0</v>
      </c>
      <c r="BB226" s="167">
        <f>IF(AZ226=2,G226,0)</f>
        <v>0</v>
      </c>
      <c r="BC226" s="167">
        <f>IF(AZ226=3,G226,0)</f>
        <v>0</v>
      </c>
      <c r="BD226" s="167">
        <f>IF(AZ226=4,G226,0)</f>
        <v>0</v>
      </c>
      <c r="BE226" s="167">
        <f>IF(AZ226=5,G226,0)</f>
        <v>0</v>
      </c>
      <c r="CA226" s="202">
        <v>12</v>
      </c>
      <c r="CB226" s="202">
        <v>0</v>
      </c>
      <c r="CZ226" s="167">
        <v>1.73</v>
      </c>
    </row>
    <row r="227" spans="1:104" ht="22.5">
      <c r="A227" s="196">
        <v>98</v>
      </c>
      <c r="B227" s="197" t="s">
        <v>1395</v>
      </c>
      <c r="C227" s="198" t="s">
        <v>1396</v>
      </c>
      <c r="D227" s="199" t="s">
        <v>1125</v>
      </c>
      <c r="E227" s="200">
        <v>1</v>
      </c>
      <c r="F227" s="200">
        <v>0</v>
      </c>
      <c r="G227" s="201">
        <f>E227*F227</f>
        <v>0</v>
      </c>
      <c r="O227" s="195">
        <v>2</v>
      </c>
      <c r="AA227" s="167">
        <v>12</v>
      </c>
      <c r="AB227" s="167">
        <v>0</v>
      </c>
      <c r="AC227" s="167">
        <v>86</v>
      </c>
      <c r="AZ227" s="167">
        <v>1</v>
      </c>
      <c r="BA227" s="167">
        <f>IF(AZ227=1,G227,0)</f>
        <v>0</v>
      </c>
      <c r="BB227" s="167">
        <f>IF(AZ227=2,G227,0)</f>
        <v>0</v>
      </c>
      <c r="BC227" s="167">
        <f>IF(AZ227=3,G227,0)</f>
        <v>0</v>
      </c>
      <c r="BD227" s="167">
        <f>IF(AZ227=4,G227,0)</f>
        <v>0</v>
      </c>
      <c r="BE227" s="167">
        <f>IF(AZ227=5,G227,0)</f>
        <v>0</v>
      </c>
      <c r="CA227" s="202">
        <v>12</v>
      </c>
      <c r="CB227" s="202">
        <v>0</v>
      </c>
      <c r="CZ227" s="167">
        <v>2.479</v>
      </c>
    </row>
    <row r="228" spans="1:104" ht="22.5">
      <c r="A228" s="196">
        <v>99</v>
      </c>
      <c r="B228" s="197" t="s">
        <v>1397</v>
      </c>
      <c r="C228" s="198" t="s">
        <v>1398</v>
      </c>
      <c r="D228" s="199" t="s">
        <v>1125</v>
      </c>
      <c r="E228" s="200">
        <v>1</v>
      </c>
      <c r="F228" s="200">
        <v>0</v>
      </c>
      <c r="G228" s="201">
        <f>E228*F228</f>
        <v>0</v>
      </c>
      <c r="O228" s="195">
        <v>2</v>
      </c>
      <c r="AA228" s="167">
        <v>12</v>
      </c>
      <c r="AB228" s="167">
        <v>0</v>
      </c>
      <c r="AC228" s="167">
        <v>87</v>
      </c>
      <c r="AZ228" s="167">
        <v>1</v>
      </c>
      <c r="BA228" s="167">
        <f>IF(AZ228=1,G228,0)</f>
        <v>0</v>
      </c>
      <c r="BB228" s="167">
        <f>IF(AZ228=2,G228,0)</f>
        <v>0</v>
      </c>
      <c r="BC228" s="167">
        <f>IF(AZ228=3,G228,0)</f>
        <v>0</v>
      </c>
      <c r="BD228" s="167">
        <f>IF(AZ228=4,G228,0)</f>
        <v>0</v>
      </c>
      <c r="BE228" s="167">
        <f>IF(AZ228=5,G228,0)</f>
        <v>0</v>
      </c>
      <c r="CA228" s="202">
        <v>12</v>
      </c>
      <c r="CB228" s="202">
        <v>0</v>
      </c>
      <c r="CZ228" s="167">
        <v>1.8969</v>
      </c>
    </row>
    <row r="229" spans="1:104" ht="22.5">
      <c r="A229" s="196">
        <v>100</v>
      </c>
      <c r="B229" s="197" t="s">
        <v>1399</v>
      </c>
      <c r="C229" s="198" t="s">
        <v>1400</v>
      </c>
      <c r="D229" s="199" t="s">
        <v>1125</v>
      </c>
      <c r="E229" s="200">
        <v>1</v>
      </c>
      <c r="F229" s="200">
        <v>0</v>
      </c>
      <c r="G229" s="201">
        <f>E229*F229</f>
        <v>0</v>
      </c>
      <c r="O229" s="195">
        <v>2</v>
      </c>
      <c r="AA229" s="167">
        <v>12</v>
      </c>
      <c r="AB229" s="167">
        <v>0</v>
      </c>
      <c r="AC229" s="167">
        <v>88</v>
      </c>
      <c r="AZ229" s="167">
        <v>1</v>
      </c>
      <c r="BA229" s="167">
        <f>IF(AZ229=1,G229,0)</f>
        <v>0</v>
      </c>
      <c r="BB229" s="167">
        <f>IF(AZ229=2,G229,0)</f>
        <v>0</v>
      </c>
      <c r="BC229" s="167">
        <f>IF(AZ229=3,G229,0)</f>
        <v>0</v>
      </c>
      <c r="BD229" s="167">
        <f>IF(AZ229=4,G229,0)</f>
        <v>0</v>
      </c>
      <c r="BE229" s="167">
        <f>IF(AZ229=5,G229,0)</f>
        <v>0</v>
      </c>
      <c r="CA229" s="202">
        <v>12</v>
      </c>
      <c r="CB229" s="202">
        <v>0</v>
      </c>
      <c r="CZ229" s="167">
        <v>2.41696</v>
      </c>
    </row>
    <row r="230" spans="1:104" ht="22.5">
      <c r="A230" s="196">
        <v>101</v>
      </c>
      <c r="B230" s="197" t="s">
        <v>1401</v>
      </c>
      <c r="C230" s="198" t="s">
        <v>1402</v>
      </c>
      <c r="D230" s="199" t="s">
        <v>1125</v>
      </c>
      <c r="E230" s="200">
        <v>1</v>
      </c>
      <c r="F230" s="200">
        <v>0</v>
      </c>
      <c r="G230" s="201">
        <f>E230*F230</f>
        <v>0</v>
      </c>
      <c r="O230" s="195">
        <v>2</v>
      </c>
      <c r="AA230" s="167">
        <v>12</v>
      </c>
      <c r="AB230" s="167">
        <v>0</v>
      </c>
      <c r="AC230" s="167">
        <v>89</v>
      </c>
      <c r="AZ230" s="167">
        <v>1</v>
      </c>
      <c r="BA230" s="167">
        <f>IF(AZ230=1,G230,0)</f>
        <v>0</v>
      </c>
      <c r="BB230" s="167">
        <f>IF(AZ230=2,G230,0)</f>
        <v>0</v>
      </c>
      <c r="BC230" s="167">
        <f>IF(AZ230=3,G230,0)</f>
        <v>0</v>
      </c>
      <c r="BD230" s="167">
        <f>IF(AZ230=4,G230,0)</f>
        <v>0</v>
      </c>
      <c r="BE230" s="167">
        <f>IF(AZ230=5,G230,0)</f>
        <v>0</v>
      </c>
      <c r="CA230" s="202">
        <v>12</v>
      </c>
      <c r="CB230" s="202">
        <v>0</v>
      </c>
      <c r="CZ230" s="167">
        <v>5.3352</v>
      </c>
    </row>
    <row r="231" spans="1:104" ht="22.5">
      <c r="A231" s="196">
        <v>102</v>
      </c>
      <c r="B231" s="197" t="s">
        <v>1403</v>
      </c>
      <c r="C231" s="198" t="s">
        <v>1404</v>
      </c>
      <c r="D231" s="199" t="s">
        <v>1125</v>
      </c>
      <c r="E231" s="200">
        <v>1</v>
      </c>
      <c r="F231" s="200">
        <v>0</v>
      </c>
      <c r="G231" s="201">
        <f>E231*F231</f>
        <v>0</v>
      </c>
      <c r="O231" s="195">
        <v>2</v>
      </c>
      <c r="AA231" s="167">
        <v>12</v>
      </c>
      <c r="AB231" s="167">
        <v>0</v>
      </c>
      <c r="AC231" s="167">
        <v>90</v>
      </c>
      <c r="AZ231" s="167">
        <v>1</v>
      </c>
      <c r="BA231" s="167">
        <f>IF(AZ231=1,G231,0)</f>
        <v>0</v>
      </c>
      <c r="BB231" s="167">
        <f>IF(AZ231=2,G231,0)</f>
        <v>0</v>
      </c>
      <c r="BC231" s="167">
        <f>IF(AZ231=3,G231,0)</f>
        <v>0</v>
      </c>
      <c r="BD231" s="167">
        <f>IF(AZ231=4,G231,0)</f>
        <v>0</v>
      </c>
      <c r="BE231" s="167">
        <f>IF(AZ231=5,G231,0)</f>
        <v>0</v>
      </c>
      <c r="CA231" s="202">
        <v>12</v>
      </c>
      <c r="CB231" s="202">
        <v>0</v>
      </c>
      <c r="CZ231" s="167">
        <v>5.4028</v>
      </c>
    </row>
    <row r="232" spans="1:104" ht="22.5">
      <c r="A232" s="196">
        <v>103</v>
      </c>
      <c r="B232" s="197" t="s">
        <v>1405</v>
      </c>
      <c r="C232" s="198" t="s">
        <v>1406</v>
      </c>
      <c r="D232" s="199" t="s">
        <v>1125</v>
      </c>
      <c r="E232" s="200">
        <v>1</v>
      </c>
      <c r="F232" s="200">
        <v>0</v>
      </c>
      <c r="G232" s="201">
        <f>E232*F232</f>
        <v>0</v>
      </c>
      <c r="O232" s="195">
        <v>2</v>
      </c>
      <c r="AA232" s="167">
        <v>12</v>
      </c>
      <c r="AB232" s="167">
        <v>0</v>
      </c>
      <c r="AC232" s="167">
        <v>91</v>
      </c>
      <c r="AZ232" s="167">
        <v>1</v>
      </c>
      <c r="BA232" s="167">
        <f>IF(AZ232=1,G232,0)</f>
        <v>0</v>
      </c>
      <c r="BB232" s="167">
        <f>IF(AZ232=2,G232,0)</f>
        <v>0</v>
      </c>
      <c r="BC232" s="167">
        <f>IF(AZ232=3,G232,0)</f>
        <v>0</v>
      </c>
      <c r="BD232" s="167">
        <f>IF(AZ232=4,G232,0)</f>
        <v>0</v>
      </c>
      <c r="BE232" s="167">
        <f>IF(AZ232=5,G232,0)</f>
        <v>0</v>
      </c>
      <c r="CA232" s="202">
        <v>12</v>
      </c>
      <c r="CB232" s="202">
        <v>0</v>
      </c>
      <c r="CZ232" s="167">
        <v>5.1948</v>
      </c>
    </row>
    <row r="233" spans="1:104" ht="22.5">
      <c r="A233" s="196">
        <v>104</v>
      </c>
      <c r="B233" s="197" t="s">
        <v>1407</v>
      </c>
      <c r="C233" s="198" t="s">
        <v>1408</v>
      </c>
      <c r="D233" s="199" t="s">
        <v>1125</v>
      </c>
      <c r="E233" s="200">
        <v>1</v>
      </c>
      <c r="F233" s="200">
        <v>0</v>
      </c>
      <c r="G233" s="201">
        <f>E233*F233</f>
        <v>0</v>
      </c>
      <c r="O233" s="195">
        <v>2</v>
      </c>
      <c r="AA233" s="167">
        <v>12</v>
      </c>
      <c r="AB233" s="167">
        <v>0</v>
      </c>
      <c r="AC233" s="167">
        <v>92</v>
      </c>
      <c r="AZ233" s="167">
        <v>1</v>
      </c>
      <c r="BA233" s="167">
        <f>IF(AZ233=1,G233,0)</f>
        <v>0</v>
      </c>
      <c r="BB233" s="167">
        <f>IF(AZ233=2,G233,0)</f>
        <v>0</v>
      </c>
      <c r="BC233" s="167">
        <f>IF(AZ233=3,G233,0)</f>
        <v>0</v>
      </c>
      <c r="BD233" s="167">
        <f>IF(AZ233=4,G233,0)</f>
        <v>0</v>
      </c>
      <c r="BE233" s="167">
        <f>IF(AZ233=5,G233,0)</f>
        <v>0</v>
      </c>
      <c r="CA233" s="202">
        <v>12</v>
      </c>
      <c r="CB233" s="202">
        <v>0</v>
      </c>
      <c r="CZ233" s="167">
        <v>5.3144</v>
      </c>
    </row>
    <row r="234" spans="1:104" ht="22.5">
      <c r="A234" s="196">
        <v>105</v>
      </c>
      <c r="B234" s="197" t="s">
        <v>1409</v>
      </c>
      <c r="C234" s="198" t="s">
        <v>1410</v>
      </c>
      <c r="D234" s="199" t="s">
        <v>1125</v>
      </c>
      <c r="E234" s="200">
        <v>1</v>
      </c>
      <c r="F234" s="200">
        <v>0</v>
      </c>
      <c r="G234" s="201">
        <f>E234*F234</f>
        <v>0</v>
      </c>
      <c r="O234" s="195">
        <v>2</v>
      </c>
      <c r="AA234" s="167">
        <v>12</v>
      </c>
      <c r="AB234" s="167">
        <v>0</v>
      </c>
      <c r="AC234" s="167">
        <v>93</v>
      </c>
      <c r="AZ234" s="167">
        <v>1</v>
      </c>
      <c r="BA234" s="167">
        <f>IF(AZ234=1,G234,0)</f>
        <v>0</v>
      </c>
      <c r="BB234" s="167">
        <f>IF(AZ234=2,G234,0)</f>
        <v>0</v>
      </c>
      <c r="BC234" s="167">
        <f>IF(AZ234=3,G234,0)</f>
        <v>0</v>
      </c>
      <c r="BD234" s="167">
        <f>IF(AZ234=4,G234,0)</f>
        <v>0</v>
      </c>
      <c r="BE234" s="167">
        <f>IF(AZ234=5,G234,0)</f>
        <v>0</v>
      </c>
      <c r="CA234" s="202">
        <v>12</v>
      </c>
      <c r="CB234" s="202">
        <v>0</v>
      </c>
      <c r="CZ234" s="167">
        <v>5.6108</v>
      </c>
    </row>
    <row r="235" spans="1:104" ht="22.5">
      <c r="A235" s="196">
        <v>106</v>
      </c>
      <c r="B235" s="197" t="s">
        <v>1411</v>
      </c>
      <c r="C235" s="198" t="s">
        <v>1412</v>
      </c>
      <c r="D235" s="199" t="s">
        <v>1125</v>
      </c>
      <c r="E235" s="200">
        <v>1</v>
      </c>
      <c r="F235" s="200">
        <v>0</v>
      </c>
      <c r="G235" s="201">
        <f>E235*F235</f>
        <v>0</v>
      </c>
      <c r="O235" s="195">
        <v>2</v>
      </c>
      <c r="AA235" s="167">
        <v>12</v>
      </c>
      <c r="AB235" s="167">
        <v>0</v>
      </c>
      <c r="AC235" s="167">
        <v>94</v>
      </c>
      <c r="AZ235" s="167">
        <v>1</v>
      </c>
      <c r="BA235" s="167">
        <f>IF(AZ235=1,G235,0)</f>
        <v>0</v>
      </c>
      <c r="BB235" s="167">
        <f>IF(AZ235=2,G235,0)</f>
        <v>0</v>
      </c>
      <c r="BC235" s="167">
        <f>IF(AZ235=3,G235,0)</f>
        <v>0</v>
      </c>
      <c r="BD235" s="167">
        <f>IF(AZ235=4,G235,0)</f>
        <v>0</v>
      </c>
      <c r="BE235" s="167">
        <f>IF(AZ235=5,G235,0)</f>
        <v>0</v>
      </c>
      <c r="CA235" s="202">
        <v>12</v>
      </c>
      <c r="CB235" s="202">
        <v>0</v>
      </c>
      <c r="CZ235" s="167">
        <v>5.6108</v>
      </c>
    </row>
    <row r="236" spans="1:104" ht="22.5">
      <c r="A236" s="196">
        <v>107</v>
      </c>
      <c r="B236" s="197" t="s">
        <v>1413</v>
      </c>
      <c r="C236" s="198" t="s">
        <v>1414</v>
      </c>
      <c r="D236" s="199" t="s">
        <v>1125</v>
      </c>
      <c r="E236" s="200">
        <v>1</v>
      </c>
      <c r="F236" s="200">
        <v>0</v>
      </c>
      <c r="G236" s="201">
        <f>E236*F236</f>
        <v>0</v>
      </c>
      <c r="O236" s="195">
        <v>2</v>
      </c>
      <c r="AA236" s="167">
        <v>12</v>
      </c>
      <c r="AB236" s="167">
        <v>0</v>
      </c>
      <c r="AC236" s="167">
        <v>95</v>
      </c>
      <c r="AZ236" s="167">
        <v>1</v>
      </c>
      <c r="BA236" s="167">
        <f>IF(AZ236=1,G236,0)</f>
        <v>0</v>
      </c>
      <c r="BB236" s="167">
        <f>IF(AZ236=2,G236,0)</f>
        <v>0</v>
      </c>
      <c r="BC236" s="167">
        <f>IF(AZ236=3,G236,0)</f>
        <v>0</v>
      </c>
      <c r="BD236" s="167">
        <f>IF(AZ236=4,G236,0)</f>
        <v>0</v>
      </c>
      <c r="BE236" s="167">
        <f>IF(AZ236=5,G236,0)</f>
        <v>0</v>
      </c>
      <c r="CA236" s="202">
        <v>12</v>
      </c>
      <c r="CB236" s="202">
        <v>0</v>
      </c>
      <c r="CZ236" s="167">
        <v>5.6108</v>
      </c>
    </row>
    <row r="237" spans="1:104" ht="22.5">
      <c r="A237" s="196">
        <v>108</v>
      </c>
      <c r="B237" s="197" t="s">
        <v>1415</v>
      </c>
      <c r="C237" s="198" t="s">
        <v>1416</v>
      </c>
      <c r="D237" s="199" t="s">
        <v>1125</v>
      </c>
      <c r="E237" s="200">
        <v>2</v>
      </c>
      <c r="F237" s="200">
        <v>0</v>
      </c>
      <c r="G237" s="201">
        <f>E237*F237</f>
        <v>0</v>
      </c>
      <c r="O237" s="195">
        <v>2</v>
      </c>
      <c r="AA237" s="167">
        <v>12</v>
      </c>
      <c r="AB237" s="167">
        <v>0</v>
      </c>
      <c r="AC237" s="167">
        <v>96</v>
      </c>
      <c r="AZ237" s="167">
        <v>1</v>
      </c>
      <c r="BA237" s="167">
        <f>IF(AZ237=1,G237,0)</f>
        <v>0</v>
      </c>
      <c r="BB237" s="167">
        <f>IF(AZ237=2,G237,0)</f>
        <v>0</v>
      </c>
      <c r="BC237" s="167">
        <f>IF(AZ237=3,G237,0)</f>
        <v>0</v>
      </c>
      <c r="BD237" s="167">
        <f>IF(AZ237=4,G237,0)</f>
        <v>0</v>
      </c>
      <c r="BE237" s="167">
        <f>IF(AZ237=5,G237,0)</f>
        <v>0</v>
      </c>
      <c r="CA237" s="202">
        <v>12</v>
      </c>
      <c r="CB237" s="202">
        <v>0</v>
      </c>
      <c r="CZ237" s="167">
        <v>5.6108</v>
      </c>
    </row>
    <row r="238" spans="1:104" ht="22.5">
      <c r="A238" s="196">
        <v>109</v>
      </c>
      <c r="B238" s="197" t="s">
        <v>1417</v>
      </c>
      <c r="C238" s="198" t="s">
        <v>1418</v>
      </c>
      <c r="D238" s="199" t="s">
        <v>1125</v>
      </c>
      <c r="E238" s="200">
        <v>1</v>
      </c>
      <c r="F238" s="200">
        <v>0</v>
      </c>
      <c r="G238" s="201">
        <f>E238*F238</f>
        <v>0</v>
      </c>
      <c r="O238" s="195">
        <v>2</v>
      </c>
      <c r="AA238" s="167">
        <v>12</v>
      </c>
      <c r="AB238" s="167">
        <v>0</v>
      </c>
      <c r="AC238" s="167">
        <v>97</v>
      </c>
      <c r="AZ238" s="167">
        <v>1</v>
      </c>
      <c r="BA238" s="167">
        <f>IF(AZ238=1,G238,0)</f>
        <v>0</v>
      </c>
      <c r="BB238" s="167">
        <f>IF(AZ238=2,G238,0)</f>
        <v>0</v>
      </c>
      <c r="BC238" s="167">
        <f>IF(AZ238=3,G238,0)</f>
        <v>0</v>
      </c>
      <c r="BD238" s="167">
        <f>IF(AZ238=4,G238,0)</f>
        <v>0</v>
      </c>
      <c r="BE238" s="167">
        <f>IF(AZ238=5,G238,0)</f>
        <v>0</v>
      </c>
      <c r="CA238" s="202">
        <v>12</v>
      </c>
      <c r="CB238" s="202">
        <v>0</v>
      </c>
      <c r="CZ238" s="167">
        <v>5.6108</v>
      </c>
    </row>
    <row r="239" spans="1:104" ht="22.5">
      <c r="A239" s="196">
        <v>110</v>
      </c>
      <c r="B239" s="197" t="s">
        <v>1419</v>
      </c>
      <c r="C239" s="198" t="s">
        <v>1420</v>
      </c>
      <c r="D239" s="199" t="s">
        <v>1125</v>
      </c>
      <c r="E239" s="200">
        <v>1</v>
      </c>
      <c r="F239" s="200">
        <v>0</v>
      </c>
      <c r="G239" s="201">
        <f>E239*F239</f>
        <v>0</v>
      </c>
      <c r="O239" s="195">
        <v>2</v>
      </c>
      <c r="AA239" s="167">
        <v>12</v>
      </c>
      <c r="AB239" s="167">
        <v>0</v>
      </c>
      <c r="AC239" s="167">
        <v>98</v>
      </c>
      <c r="AZ239" s="167">
        <v>1</v>
      </c>
      <c r="BA239" s="167">
        <f>IF(AZ239=1,G239,0)</f>
        <v>0</v>
      </c>
      <c r="BB239" s="167">
        <f>IF(AZ239=2,G239,0)</f>
        <v>0</v>
      </c>
      <c r="BC239" s="167">
        <f>IF(AZ239=3,G239,0)</f>
        <v>0</v>
      </c>
      <c r="BD239" s="167">
        <f>IF(AZ239=4,G239,0)</f>
        <v>0</v>
      </c>
      <c r="BE239" s="167">
        <f>IF(AZ239=5,G239,0)</f>
        <v>0</v>
      </c>
      <c r="CA239" s="202">
        <v>12</v>
      </c>
      <c r="CB239" s="202">
        <v>0</v>
      </c>
      <c r="CZ239" s="167">
        <v>5.3248</v>
      </c>
    </row>
    <row r="240" spans="1:104" ht="22.5">
      <c r="A240" s="196">
        <v>111</v>
      </c>
      <c r="B240" s="197" t="s">
        <v>1421</v>
      </c>
      <c r="C240" s="198" t="s">
        <v>1422</v>
      </c>
      <c r="D240" s="199" t="s">
        <v>1125</v>
      </c>
      <c r="E240" s="200">
        <v>1</v>
      </c>
      <c r="F240" s="200">
        <v>0</v>
      </c>
      <c r="G240" s="201">
        <f>E240*F240</f>
        <v>0</v>
      </c>
      <c r="O240" s="195">
        <v>2</v>
      </c>
      <c r="AA240" s="167">
        <v>12</v>
      </c>
      <c r="AB240" s="167">
        <v>0</v>
      </c>
      <c r="AC240" s="167">
        <v>99</v>
      </c>
      <c r="AZ240" s="167">
        <v>1</v>
      </c>
      <c r="BA240" s="167">
        <f>IF(AZ240=1,G240,0)</f>
        <v>0</v>
      </c>
      <c r="BB240" s="167">
        <f>IF(AZ240=2,G240,0)</f>
        <v>0</v>
      </c>
      <c r="BC240" s="167">
        <f>IF(AZ240=3,G240,0)</f>
        <v>0</v>
      </c>
      <c r="BD240" s="167">
        <f>IF(AZ240=4,G240,0)</f>
        <v>0</v>
      </c>
      <c r="BE240" s="167">
        <f>IF(AZ240=5,G240,0)</f>
        <v>0</v>
      </c>
      <c r="CA240" s="202">
        <v>12</v>
      </c>
      <c r="CB240" s="202">
        <v>0</v>
      </c>
      <c r="CZ240" s="167">
        <v>5.3144</v>
      </c>
    </row>
    <row r="241" spans="1:104" ht="22.5">
      <c r="A241" s="196">
        <v>112</v>
      </c>
      <c r="B241" s="197" t="s">
        <v>1423</v>
      </c>
      <c r="C241" s="198" t="s">
        <v>1424</v>
      </c>
      <c r="D241" s="199" t="s">
        <v>1125</v>
      </c>
      <c r="E241" s="200">
        <v>1</v>
      </c>
      <c r="F241" s="200">
        <v>0</v>
      </c>
      <c r="G241" s="201">
        <f>E241*F241</f>
        <v>0</v>
      </c>
      <c r="O241" s="195">
        <v>2</v>
      </c>
      <c r="AA241" s="167">
        <v>12</v>
      </c>
      <c r="AB241" s="167">
        <v>0</v>
      </c>
      <c r="AC241" s="167">
        <v>100</v>
      </c>
      <c r="AZ241" s="167">
        <v>1</v>
      </c>
      <c r="BA241" s="167">
        <f>IF(AZ241=1,G241,0)</f>
        <v>0</v>
      </c>
      <c r="BB241" s="167">
        <f>IF(AZ241=2,G241,0)</f>
        <v>0</v>
      </c>
      <c r="BC241" s="167">
        <f>IF(AZ241=3,G241,0)</f>
        <v>0</v>
      </c>
      <c r="BD241" s="167">
        <f>IF(AZ241=4,G241,0)</f>
        <v>0</v>
      </c>
      <c r="BE241" s="167">
        <f>IF(AZ241=5,G241,0)</f>
        <v>0</v>
      </c>
      <c r="CA241" s="202">
        <v>12</v>
      </c>
      <c r="CB241" s="202">
        <v>0</v>
      </c>
      <c r="CZ241" s="167">
        <v>5.3144</v>
      </c>
    </row>
    <row r="242" spans="1:104" ht="22.5">
      <c r="A242" s="196">
        <v>113</v>
      </c>
      <c r="B242" s="197" t="s">
        <v>1425</v>
      </c>
      <c r="C242" s="198" t="s">
        <v>1426</v>
      </c>
      <c r="D242" s="199" t="s">
        <v>1125</v>
      </c>
      <c r="E242" s="200">
        <v>1</v>
      </c>
      <c r="F242" s="200">
        <v>0</v>
      </c>
      <c r="G242" s="201">
        <f>E242*F242</f>
        <v>0</v>
      </c>
      <c r="O242" s="195">
        <v>2</v>
      </c>
      <c r="AA242" s="167">
        <v>12</v>
      </c>
      <c r="AB242" s="167">
        <v>0</v>
      </c>
      <c r="AC242" s="167">
        <v>101</v>
      </c>
      <c r="AZ242" s="167">
        <v>1</v>
      </c>
      <c r="BA242" s="167">
        <f>IF(AZ242=1,G242,0)</f>
        <v>0</v>
      </c>
      <c r="BB242" s="167">
        <f>IF(AZ242=2,G242,0)</f>
        <v>0</v>
      </c>
      <c r="BC242" s="167">
        <f>IF(AZ242=3,G242,0)</f>
        <v>0</v>
      </c>
      <c r="BD242" s="167">
        <f>IF(AZ242=4,G242,0)</f>
        <v>0</v>
      </c>
      <c r="BE242" s="167">
        <f>IF(AZ242=5,G242,0)</f>
        <v>0</v>
      </c>
      <c r="CA242" s="202">
        <v>12</v>
      </c>
      <c r="CB242" s="202">
        <v>0</v>
      </c>
      <c r="CZ242" s="167">
        <v>5.3248</v>
      </c>
    </row>
    <row r="243" spans="1:104" ht="22.5">
      <c r="A243" s="196">
        <v>114</v>
      </c>
      <c r="B243" s="197" t="s">
        <v>1427</v>
      </c>
      <c r="C243" s="198" t="s">
        <v>1428</v>
      </c>
      <c r="D243" s="199" t="s">
        <v>1125</v>
      </c>
      <c r="E243" s="200">
        <v>1</v>
      </c>
      <c r="F243" s="200">
        <v>0</v>
      </c>
      <c r="G243" s="201">
        <f>E243*F243</f>
        <v>0</v>
      </c>
      <c r="O243" s="195">
        <v>2</v>
      </c>
      <c r="AA243" s="167">
        <v>12</v>
      </c>
      <c r="AB243" s="167">
        <v>0</v>
      </c>
      <c r="AC243" s="167">
        <v>102</v>
      </c>
      <c r="AZ243" s="167">
        <v>1</v>
      </c>
      <c r="BA243" s="167">
        <f>IF(AZ243=1,G243,0)</f>
        <v>0</v>
      </c>
      <c r="BB243" s="167">
        <f>IF(AZ243=2,G243,0)</f>
        <v>0</v>
      </c>
      <c r="BC243" s="167">
        <f>IF(AZ243=3,G243,0)</f>
        <v>0</v>
      </c>
      <c r="BD243" s="167">
        <f>IF(AZ243=4,G243,0)</f>
        <v>0</v>
      </c>
      <c r="BE243" s="167">
        <f>IF(AZ243=5,G243,0)</f>
        <v>0</v>
      </c>
      <c r="CA243" s="202">
        <v>12</v>
      </c>
      <c r="CB243" s="202">
        <v>0</v>
      </c>
      <c r="CZ243" s="167">
        <v>5.7668</v>
      </c>
    </row>
    <row r="244" spans="1:104" ht="22.5">
      <c r="A244" s="196">
        <v>115</v>
      </c>
      <c r="B244" s="197" t="s">
        <v>1429</v>
      </c>
      <c r="C244" s="198" t="s">
        <v>1430</v>
      </c>
      <c r="D244" s="199" t="s">
        <v>1125</v>
      </c>
      <c r="E244" s="200">
        <v>7</v>
      </c>
      <c r="F244" s="200">
        <v>0</v>
      </c>
      <c r="G244" s="201">
        <f>E244*F244</f>
        <v>0</v>
      </c>
      <c r="O244" s="195">
        <v>2</v>
      </c>
      <c r="AA244" s="167">
        <v>12</v>
      </c>
      <c r="AB244" s="167">
        <v>0</v>
      </c>
      <c r="AC244" s="167">
        <v>103</v>
      </c>
      <c r="AZ244" s="167">
        <v>1</v>
      </c>
      <c r="BA244" s="167">
        <f>IF(AZ244=1,G244,0)</f>
        <v>0</v>
      </c>
      <c r="BB244" s="167">
        <f>IF(AZ244=2,G244,0)</f>
        <v>0</v>
      </c>
      <c r="BC244" s="167">
        <f>IF(AZ244=3,G244,0)</f>
        <v>0</v>
      </c>
      <c r="BD244" s="167">
        <f>IF(AZ244=4,G244,0)</f>
        <v>0</v>
      </c>
      <c r="BE244" s="167">
        <f>IF(AZ244=5,G244,0)</f>
        <v>0</v>
      </c>
      <c r="CA244" s="202">
        <v>12</v>
      </c>
      <c r="CB244" s="202">
        <v>0</v>
      </c>
      <c r="CZ244" s="167">
        <v>5.1376</v>
      </c>
    </row>
    <row r="245" spans="1:104" ht="22.5">
      <c r="A245" s="196">
        <v>116</v>
      </c>
      <c r="B245" s="197" t="s">
        <v>1431</v>
      </c>
      <c r="C245" s="198" t="s">
        <v>1432</v>
      </c>
      <c r="D245" s="199" t="s">
        <v>1125</v>
      </c>
      <c r="E245" s="200">
        <v>17</v>
      </c>
      <c r="F245" s="200">
        <v>0</v>
      </c>
      <c r="G245" s="201">
        <f>E245*F245</f>
        <v>0</v>
      </c>
      <c r="O245" s="195">
        <v>2</v>
      </c>
      <c r="AA245" s="167">
        <v>12</v>
      </c>
      <c r="AB245" s="167">
        <v>0</v>
      </c>
      <c r="AC245" s="167">
        <v>104</v>
      </c>
      <c r="AZ245" s="167">
        <v>1</v>
      </c>
      <c r="BA245" s="167">
        <f>IF(AZ245=1,G245,0)</f>
        <v>0</v>
      </c>
      <c r="BB245" s="167">
        <f>IF(AZ245=2,G245,0)</f>
        <v>0</v>
      </c>
      <c r="BC245" s="167">
        <f>IF(AZ245=3,G245,0)</f>
        <v>0</v>
      </c>
      <c r="BD245" s="167">
        <f>IF(AZ245=4,G245,0)</f>
        <v>0</v>
      </c>
      <c r="BE245" s="167">
        <f>IF(AZ245=5,G245,0)</f>
        <v>0</v>
      </c>
      <c r="CA245" s="202">
        <v>12</v>
      </c>
      <c r="CB245" s="202">
        <v>0</v>
      </c>
      <c r="CZ245" s="167">
        <v>5.1376</v>
      </c>
    </row>
    <row r="246" spans="1:104" ht="22.5">
      <c r="A246" s="196">
        <v>117</v>
      </c>
      <c r="B246" s="197" t="s">
        <v>1433</v>
      </c>
      <c r="C246" s="198" t="s">
        <v>1434</v>
      </c>
      <c r="D246" s="199" t="s">
        <v>1125</v>
      </c>
      <c r="E246" s="200">
        <v>11</v>
      </c>
      <c r="F246" s="200">
        <v>0</v>
      </c>
      <c r="G246" s="201">
        <f>E246*F246</f>
        <v>0</v>
      </c>
      <c r="O246" s="195">
        <v>2</v>
      </c>
      <c r="AA246" s="167">
        <v>12</v>
      </c>
      <c r="AB246" s="167">
        <v>0</v>
      </c>
      <c r="AC246" s="167">
        <v>105</v>
      </c>
      <c r="AZ246" s="167">
        <v>1</v>
      </c>
      <c r="BA246" s="167">
        <f>IF(AZ246=1,G246,0)</f>
        <v>0</v>
      </c>
      <c r="BB246" s="167">
        <f>IF(AZ246=2,G246,0)</f>
        <v>0</v>
      </c>
      <c r="BC246" s="167">
        <f>IF(AZ246=3,G246,0)</f>
        <v>0</v>
      </c>
      <c r="BD246" s="167">
        <f>IF(AZ246=4,G246,0)</f>
        <v>0</v>
      </c>
      <c r="BE246" s="167">
        <f>IF(AZ246=5,G246,0)</f>
        <v>0</v>
      </c>
      <c r="CA246" s="202">
        <v>12</v>
      </c>
      <c r="CB246" s="202">
        <v>0</v>
      </c>
      <c r="CZ246" s="167">
        <v>5.1376</v>
      </c>
    </row>
    <row r="247" spans="1:104" ht="22.5">
      <c r="A247" s="196">
        <v>118</v>
      </c>
      <c r="B247" s="197" t="s">
        <v>1435</v>
      </c>
      <c r="C247" s="198" t="s">
        <v>1436</v>
      </c>
      <c r="D247" s="199" t="s">
        <v>1125</v>
      </c>
      <c r="E247" s="200">
        <v>1</v>
      </c>
      <c r="F247" s="200">
        <v>0</v>
      </c>
      <c r="G247" s="201">
        <f>E247*F247</f>
        <v>0</v>
      </c>
      <c r="O247" s="195">
        <v>2</v>
      </c>
      <c r="AA247" s="167">
        <v>12</v>
      </c>
      <c r="AB247" s="167">
        <v>0</v>
      </c>
      <c r="AC247" s="167">
        <v>106</v>
      </c>
      <c r="AZ247" s="167">
        <v>1</v>
      </c>
      <c r="BA247" s="167">
        <f>IF(AZ247=1,G247,0)</f>
        <v>0</v>
      </c>
      <c r="BB247" s="167">
        <f>IF(AZ247=2,G247,0)</f>
        <v>0</v>
      </c>
      <c r="BC247" s="167">
        <f>IF(AZ247=3,G247,0)</f>
        <v>0</v>
      </c>
      <c r="BD247" s="167">
        <f>IF(AZ247=4,G247,0)</f>
        <v>0</v>
      </c>
      <c r="BE247" s="167">
        <f>IF(AZ247=5,G247,0)</f>
        <v>0</v>
      </c>
      <c r="CA247" s="202">
        <v>12</v>
      </c>
      <c r="CB247" s="202">
        <v>0</v>
      </c>
      <c r="CZ247" s="167">
        <v>5.1376</v>
      </c>
    </row>
    <row r="248" spans="1:104" ht="22.5">
      <c r="A248" s="196">
        <v>119</v>
      </c>
      <c r="B248" s="197" t="s">
        <v>1437</v>
      </c>
      <c r="C248" s="198" t="s">
        <v>1438</v>
      </c>
      <c r="D248" s="199" t="s">
        <v>1125</v>
      </c>
      <c r="E248" s="200">
        <v>2</v>
      </c>
      <c r="F248" s="200">
        <v>0</v>
      </c>
      <c r="G248" s="201">
        <f>E248*F248</f>
        <v>0</v>
      </c>
      <c r="O248" s="195">
        <v>2</v>
      </c>
      <c r="AA248" s="167">
        <v>12</v>
      </c>
      <c r="AB248" s="167">
        <v>0</v>
      </c>
      <c r="AC248" s="167">
        <v>107</v>
      </c>
      <c r="AZ248" s="167">
        <v>1</v>
      </c>
      <c r="BA248" s="167">
        <f>IF(AZ248=1,G248,0)</f>
        <v>0</v>
      </c>
      <c r="BB248" s="167">
        <f>IF(AZ248=2,G248,0)</f>
        <v>0</v>
      </c>
      <c r="BC248" s="167">
        <f>IF(AZ248=3,G248,0)</f>
        <v>0</v>
      </c>
      <c r="BD248" s="167">
        <f>IF(AZ248=4,G248,0)</f>
        <v>0</v>
      </c>
      <c r="BE248" s="167">
        <f>IF(AZ248=5,G248,0)</f>
        <v>0</v>
      </c>
      <c r="CA248" s="202">
        <v>12</v>
      </c>
      <c r="CB248" s="202">
        <v>0</v>
      </c>
      <c r="CZ248" s="167">
        <v>5.1376</v>
      </c>
    </row>
    <row r="249" spans="1:104" ht="22.5">
      <c r="A249" s="196">
        <v>120</v>
      </c>
      <c r="B249" s="197" t="s">
        <v>1439</v>
      </c>
      <c r="C249" s="198" t="s">
        <v>1440</v>
      </c>
      <c r="D249" s="199" t="s">
        <v>1125</v>
      </c>
      <c r="E249" s="200">
        <v>2</v>
      </c>
      <c r="F249" s="200">
        <v>0</v>
      </c>
      <c r="G249" s="201">
        <f>E249*F249</f>
        <v>0</v>
      </c>
      <c r="O249" s="195">
        <v>2</v>
      </c>
      <c r="AA249" s="167">
        <v>12</v>
      </c>
      <c r="AB249" s="167">
        <v>0</v>
      </c>
      <c r="AC249" s="167">
        <v>108</v>
      </c>
      <c r="AZ249" s="167">
        <v>1</v>
      </c>
      <c r="BA249" s="167">
        <f>IF(AZ249=1,G249,0)</f>
        <v>0</v>
      </c>
      <c r="BB249" s="167">
        <f>IF(AZ249=2,G249,0)</f>
        <v>0</v>
      </c>
      <c r="BC249" s="167">
        <f>IF(AZ249=3,G249,0)</f>
        <v>0</v>
      </c>
      <c r="BD249" s="167">
        <f>IF(AZ249=4,G249,0)</f>
        <v>0</v>
      </c>
      <c r="BE249" s="167">
        <f>IF(AZ249=5,G249,0)</f>
        <v>0</v>
      </c>
      <c r="CA249" s="202">
        <v>12</v>
      </c>
      <c r="CB249" s="202">
        <v>0</v>
      </c>
      <c r="CZ249" s="167">
        <v>1.67232</v>
      </c>
    </row>
    <row r="250" spans="1:104" ht="22.5">
      <c r="A250" s="196">
        <v>121</v>
      </c>
      <c r="B250" s="197" t="s">
        <v>1441</v>
      </c>
      <c r="C250" s="198" t="s">
        <v>1442</v>
      </c>
      <c r="D250" s="199" t="s">
        <v>1125</v>
      </c>
      <c r="E250" s="200">
        <v>5</v>
      </c>
      <c r="F250" s="200">
        <v>0</v>
      </c>
      <c r="G250" s="201">
        <f>E250*F250</f>
        <v>0</v>
      </c>
      <c r="O250" s="195">
        <v>2</v>
      </c>
      <c r="AA250" s="167">
        <v>12</v>
      </c>
      <c r="AB250" s="167">
        <v>0</v>
      </c>
      <c r="AC250" s="167">
        <v>109</v>
      </c>
      <c r="AZ250" s="167">
        <v>1</v>
      </c>
      <c r="BA250" s="167">
        <f>IF(AZ250=1,G250,0)</f>
        <v>0</v>
      </c>
      <c r="BB250" s="167">
        <f>IF(AZ250=2,G250,0)</f>
        <v>0</v>
      </c>
      <c r="BC250" s="167">
        <f>IF(AZ250=3,G250,0)</f>
        <v>0</v>
      </c>
      <c r="BD250" s="167">
        <f>IF(AZ250=4,G250,0)</f>
        <v>0</v>
      </c>
      <c r="BE250" s="167">
        <f>IF(AZ250=5,G250,0)</f>
        <v>0</v>
      </c>
      <c r="CA250" s="202">
        <v>12</v>
      </c>
      <c r="CB250" s="202">
        <v>0</v>
      </c>
      <c r="CZ250" s="167">
        <v>0.89388</v>
      </c>
    </row>
    <row r="251" spans="1:104" ht="22.5">
      <c r="A251" s="196">
        <v>122</v>
      </c>
      <c r="B251" s="197" t="s">
        <v>1443</v>
      </c>
      <c r="C251" s="198" t="s">
        <v>1444</v>
      </c>
      <c r="D251" s="199" t="s">
        <v>1125</v>
      </c>
      <c r="E251" s="200">
        <v>2</v>
      </c>
      <c r="F251" s="200">
        <v>0</v>
      </c>
      <c r="G251" s="201">
        <f>E251*F251</f>
        <v>0</v>
      </c>
      <c r="O251" s="195">
        <v>2</v>
      </c>
      <c r="AA251" s="167">
        <v>12</v>
      </c>
      <c r="AB251" s="167">
        <v>0</v>
      </c>
      <c r="AC251" s="167">
        <v>110</v>
      </c>
      <c r="AZ251" s="167">
        <v>1</v>
      </c>
      <c r="BA251" s="167">
        <f>IF(AZ251=1,G251,0)</f>
        <v>0</v>
      </c>
      <c r="BB251" s="167">
        <f>IF(AZ251=2,G251,0)</f>
        <v>0</v>
      </c>
      <c r="BC251" s="167">
        <f>IF(AZ251=3,G251,0)</f>
        <v>0</v>
      </c>
      <c r="BD251" s="167">
        <f>IF(AZ251=4,G251,0)</f>
        <v>0</v>
      </c>
      <c r="BE251" s="167">
        <f>IF(AZ251=5,G251,0)</f>
        <v>0</v>
      </c>
      <c r="CA251" s="202">
        <v>12</v>
      </c>
      <c r="CB251" s="202">
        <v>0</v>
      </c>
      <c r="CZ251" s="167">
        <v>0.91728</v>
      </c>
    </row>
    <row r="252" spans="1:104" ht="22.5">
      <c r="A252" s="196">
        <v>123</v>
      </c>
      <c r="B252" s="197" t="s">
        <v>1445</v>
      </c>
      <c r="C252" s="198" t="s">
        <v>1446</v>
      </c>
      <c r="D252" s="199" t="s">
        <v>1125</v>
      </c>
      <c r="E252" s="200">
        <v>1</v>
      </c>
      <c r="F252" s="200">
        <v>0</v>
      </c>
      <c r="G252" s="201">
        <f>E252*F252</f>
        <v>0</v>
      </c>
      <c r="O252" s="195">
        <v>2</v>
      </c>
      <c r="AA252" s="167">
        <v>12</v>
      </c>
      <c r="AB252" s="167">
        <v>0</v>
      </c>
      <c r="AC252" s="167">
        <v>111</v>
      </c>
      <c r="AZ252" s="167">
        <v>1</v>
      </c>
      <c r="BA252" s="167">
        <f>IF(AZ252=1,G252,0)</f>
        <v>0</v>
      </c>
      <c r="BB252" s="167">
        <f>IF(AZ252=2,G252,0)</f>
        <v>0</v>
      </c>
      <c r="BC252" s="167">
        <f>IF(AZ252=3,G252,0)</f>
        <v>0</v>
      </c>
      <c r="BD252" s="167">
        <f>IF(AZ252=4,G252,0)</f>
        <v>0</v>
      </c>
      <c r="BE252" s="167">
        <f>IF(AZ252=5,G252,0)</f>
        <v>0</v>
      </c>
      <c r="CA252" s="202">
        <v>12</v>
      </c>
      <c r="CB252" s="202">
        <v>0</v>
      </c>
      <c r="CZ252" s="167">
        <v>5.1948</v>
      </c>
    </row>
    <row r="253" spans="1:104" ht="22.5">
      <c r="A253" s="196">
        <v>124</v>
      </c>
      <c r="B253" s="197" t="s">
        <v>1447</v>
      </c>
      <c r="C253" s="198" t="s">
        <v>1448</v>
      </c>
      <c r="D253" s="199" t="s">
        <v>1125</v>
      </c>
      <c r="E253" s="200">
        <v>1</v>
      </c>
      <c r="F253" s="200">
        <v>0</v>
      </c>
      <c r="G253" s="201">
        <f>E253*F253</f>
        <v>0</v>
      </c>
      <c r="O253" s="195">
        <v>2</v>
      </c>
      <c r="AA253" s="167">
        <v>12</v>
      </c>
      <c r="AB253" s="167">
        <v>0</v>
      </c>
      <c r="AC253" s="167">
        <v>384</v>
      </c>
      <c r="AZ253" s="167">
        <v>1</v>
      </c>
      <c r="BA253" s="167">
        <f>IF(AZ253=1,G253,0)</f>
        <v>0</v>
      </c>
      <c r="BB253" s="167">
        <f>IF(AZ253=2,G253,0)</f>
        <v>0</v>
      </c>
      <c r="BC253" s="167">
        <f>IF(AZ253=3,G253,0)</f>
        <v>0</v>
      </c>
      <c r="BD253" s="167">
        <f>IF(AZ253=4,G253,0)</f>
        <v>0</v>
      </c>
      <c r="BE253" s="167">
        <f>IF(AZ253=5,G253,0)</f>
        <v>0</v>
      </c>
      <c r="CA253" s="202">
        <v>12</v>
      </c>
      <c r="CB253" s="202">
        <v>0</v>
      </c>
      <c r="CZ253" s="167">
        <v>14</v>
      </c>
    </row>
    <row r="254" spans="1:104" ht="12.75">
      <c r="A254" s="196">
        <v>125</v>
      </c>
      <c r="B254" s="197" t="s">
        <v>1449</v>
      </c>
      <c r="C254" s="198" t="s">
        <v>1450</v>
      </c>
      <c r="D254" s="199" t="s">
        <v>1451</v>
      </c>
      <c r="E254" s="200">
        <v>0.1176</v>
      </c>
      <c r="F254" s="200">
        <v>0</v>
      </c>
      <c r="G254" s="201">
        <f>E254*F254</f>
        <v>0</v>
      </c>
      <c r="O254" s="195">
        <v>2</v>
      </c>
      <c r="AA254" s="167">
        <v>3</v>
      </c>
      <c r="AB254" s="167">
        <v>7</v>
      </c>
      <c r="AC254" s="167">
        <v>13383415</v>
      </c>
      <c r="AZ254" s="167">
        <v>1</v>
      </c>
      <c r="BA254" s="167">
        <f>IF(AZ254=1,G254,0)</f>
        <v>0</v>
      </c>
      <c r="BB254" s="167">
        <f>IF(AZ254=2,G254,0)</f>
        <v>0</v>
      </c>
      <c r="BC254" s="167">
        <f>IF(AZ254=3,G254,0)</f>
        <v>0</v>
      </c>
      <c r="BD254" s="167">
        <f>IF(AZ254=4,G254,0)</f>
        <v>0</v>
      </c>
      <c r="BE254" s="167">
        <f>IF(AZ254=5,G254,0)</f>
        <v>0</v>
      </c>
      <c r="CA254" s="202">
        <v>3</v>
      </c>
      <c r="CB254" s="202">
        <v>7</v>
      </c>
      <c r="CZ254" s="167">
        <v>1</v>
      </c>
    </row>
    <row r="255" spans="1:15" ht="12.75">
      <c r="A255" s="203"/>
      <c r="B255" s="205"/>
      <c r="C255" s="206" t="s">
        <v>1249</v>
      </c>
      <c r="D255" s="207"/>
      <c r="E255" s="208">
        <v>0</v>
      </c>
      <c r="F255" s="209"/>
      <c r="G255" s="210"/>
      <c r="M255" s="204" t="s">
        <v>1249</v>
      </c>
      <c r="O255" s="195"/>
    </row>
    <row r="256" spans="1:15" ht="12.75">
      <c r="A256" s="203"/>
      <c r="B256" s="205"/>
      <c r="C256" s="206" t="s">
        <v>1452</v>
      </c>
      <c r="D256" s="207"/>
      <c r="E256" s="208">
        <v>0.0962</v>
      </c>
      <c r="F256" s="209"/>
      <c r="G256" s="210"/>
      <c r="M256" s="204" t="s">
        <v>1452</v>
      </c>
      <c r="O256" s="195"/>
    </row>
    <row r="257" spans="1:15" ht="12.75">
      <c r="A257" s="203"/>
      <c r="B257" s="205"/>
      <c r="C257" s="206" t="s">
        <v>1453</v>
      </c>
      <c r="D257" s="207"/>
      <c r="E257" s="208">
        <v>0.0214</v>
      </c>
      <c r="F257" s="209"/>
      <c r="G257" s="210"/>
      <c r="M257" s="204" t="s">
        <v>1453</v>
      </c>
      <c r="O257" s="195"/>
    </row>
    <row r="258" spans="1:104" ht="12.75">
      <c r="A258" s="196">
        <v>126</v>
      </c>
      <c r="B258" s="197" t="s">
        <v>1454</v>
      </c>
      <c r="C258" s="198" t="s">
        <v>1455</v>
      </c>
      <c r="D258" s="199" t="s">
        <v>1451</v>
      </c>
      <c r="E258" s="200">
        <v>0.1646</v>
      </c>
      <c r="F258" s="200">
        <v>0</v>
      </c>
      <c r="G258" s="201">
        <f>E258*F258</f>
        <v>0</v>
      </c>
      <c r="O258" s="195">
        <v>2</v>
      </c>
      <c r="AA258" s="167">
        <v>3</v>
      </c>
      <c r="AB258" s="167">
        <v>1</v>
      </c>
      <c r="AC258" s="167">
        <v>13383425</v>
      </c>
      <c r="AZ258" s="167">
        <v>1</v>
      </c>
      <c r="BA258" s="167">
        <f>IF(AZ258=1,G258,0)</f>
        <v>0</v>
      </c>
      <c r="BB258" s="167">
        <f>IF(AZ258=2,G258,0)</f>
        <v>0</v>
      </c>
      <c r="BC258" s="167">
        <f>IF(AZ258=3,G258,0)</f>
        <v>0</v>
      </c>
      <c r="BD258" s="167">
        <f>IF(AZ258=4,G258,0)</f>
        <v>0</v>
      </c>
      <c r="BE258" s="167">
        <f>IF(AZ258=5,G258,0)</f>
        <v>0</v>
      </c>
      <c r="CA258" s="202">
        <v>3</v>
      </c>
      <c r="CB258" s="202">
        <v>1</v>
      </c>
      <c r="CZ258" s="167">
        <v>1</v>
      </c>
    </row>
    <row r="259" spans="1:15" ht="12.75">
      <c r="A259" s="203"/>
      <c r="B259" s="205"/>
      <c r="C259" s="206" t="s">
        <v>1249</v>
      </c>
      <c r="D259" s="207"/>
      <c r="E259" s="208">
        <v>0</v>
      </c>
      <c r="F259" s="209"/>
      <c r="G259" s="210"/>
      <c r="M259" s="204" t="s">
        <v>1249</v>
      </c>
      <c r="O259" s="195"/>
    </row>
    <row r="260" spans="1:15" ht="12.75">
      <c r="A260" s="203"/>
      <c r="B260" s="205"/>
      <c r="C260" s="206" t="s">
        <v>1456</v>
      </c>
      <c r="D260" s="207"/>
      <c r="E260" s="208">
        <v>0.1646</v>
      </c>
      <c r="F260" s="209"/>
      <c r="G260" s="210"/>
      <c r="M260" s="204" t="s">
        <v>1456</v>
      </c>
      <c r="O260" s="195"/>
    </row>
    <row r="261" spans="1:57" ht="12.75">
      <c r="A261" s="211"/>
      <c r="B261" s="212" t="s">
        <v>1076</v>
      </c>
      <c r="C261" s="213" t="str">
        <f>CONCATENATE(B104," ",C104)</f>
        <v>3 Svislé a kompletní konstrukce</v>
      </c>
      <c r="D261" s="214"/>
      <c r="E261" s="215"/>
      <c r="F261" s="216"/>
      <c r="G261" s="217">
        <f>SUM(G104:G260)</f>
        <v>0</v>
      </c>
      <c r="O261" s="195">
        <v>4</v>
      </c>
      <c r="BA261" s="218">
        <f>SUM(BA104:BA260)</f>
        <v>0</v>
      </c>
      <c r="BB261" s="218">
        <f>SUM(BB104:BB260)</f>
        <v>0</v>
      </c>
      <c r="BC261" s="218">
        <f>SUM(BC104:BC260)</f>
        <v>0</v>
      </c>
      <c r="BD261" s="218">
        <f>SUM(BD104:BD260)</f>
        <v>0</v>
      </c>
      <c r="BE261" s="218">
        <f>SUM(BE104:BE260)</f>
        <v>0</v>
      </c>
    </row>
    <row r="262" spans="1:15" ht="12.75">
      <c r="A262" s="188" t="s">
        <v>1073</v>
      </c>
      <c r="B262" s="189" t="s">
        <v>1457</v>
      </c>
      <c r="C262" s="190" t="s">
        <v>1458</v>
      </c>
      <c r="D262" s="191"/>
      <c r="E262" s="192"/>
      <c r="F262" s="192"/>
      <c r="G262" s="193"/>
      <c r="H262" s="194"/>
      <c r="I262" s="194"/>
      <c r="O262" s="195">
        <v>1</v>
      </c>
    </row>
    <row r="263" spans="1:104" ht="12.75">
      <c r="A263" s="196">
        <v>127</v>
      </c>
      <c r="B263" s="197" t="s">
        <v>1459</v>
      </c>
      <c r="C263" s="198" t="s">
        <v>1460</v>
      </c>
      <c r="D263" s="199" t="s">
        <v>1113</v>
      </c>
      <c r="E263" s="200">
        <v>1448.496</v>
      </c>
      <c r="F263" s="200">
        <v>0</v>
      </c>
      <c r="G263" s="201">
        <f>E263*F263</f>
        <v>0</v>
      </c>
      <c r="O263" s="195">
        <v>2</v>
      </c>
      <c r="AA263" s="167">
        <v>1</v>
      </c>
      <c r="AB263" s="167">
        <v>1</v>
      </c>
      <c r="AC263" s="167">
        <v>1</v>
      </c>
      <c r="AZ263" s="167">
        <v>1</v>
      </c>
      <c r="BA263" s="167">
        <f>IF(AZ263=1,G263,0)</f>
        <v>0</v>
      </c>
      <c r="BB263" s="167">
        <f>IF(AZ263=2,G263,0)</f>
        <v>0</v>
      </c>
      <c r="BC263" s="167">
        <f>IF(AZ263=3,G263,0)</f>
        <v>0</v>
      </c>
      <c r="BD263" s="167">
        <f>IF(AZ263=4,G263,0)</f>
        <v>0</v>
      </c>
      <c r="BE263" s="167">
        <f>IF(AZ263=5,G263,0)</f>
        <v>0</v>
      </c>
      <c r="CA263" s="202">
        <v>1</v>
      </c>
      <c r="CB263" s="202">
        <v>1</v>
      </c>
      <c r="CZ263" s="167">
        <v>0</v>
      </c>
    </row>
    <row r="264" spans="1:15" ht="12.75">
      <c r="A264" s="203"/>
      <c r="B264" s="205"/>
      <c r="C264" s="206" t="s">
        <v>1461</v>
      </c>
      <c r="D264" s="207"/>
      <c r="E264" s="208">
        <v>153.941</v>
      </c>
      <c r="F264" s="209"/>
      <c r="G264" s="210"/>
      <c r="M264" s="204" t="s">
        <v>1461</v>
      </c>
      <c r="O264" s="195"/>
    </row>
    <row r="265" spans="1:15" ht="12.75">
      <c r="A265" s="203"/>
      <c r="B265" s="205"/>
      <c r="C265" s="206" t="s">
        <v>1462</v>
      </c>
      <c r="D265" s="207"/>
      <c r="E265" s="208">
        <v>35.62</v>
      </c>
      <c r="F265" s="209"/>
      <c r="G265" s="210"/>
      <c r="M265" s="204" t="s">
        <v>1462</v>
      </c>
      <c r="O265" s="195"/>
    </row>
    <row r="266" spans="1:15" ht="12.75">
      <c r="A266" s="203"/>
      <c r="B266" s="205"/>
      <c r="C266" s="206" t="s">
        <v>1463</v>
      </c>
      <c r="D266" s="207"/>
      <c r="E266" s="208">
        <v>0</v>
      </c>
      <c r="F266" s="209"/>
      <c r="G266" s="210"/>
      <c r="M266" s="204" t="s">
        <v>1463</v>
      </c>
      <c r="O266" s="195"/>
    </row>
    <row r="267" spans="1:15" ht="12.75">
      <c r="A267" s="203"/>
      <c r="B267" s="205"/>
      <c r="C267" s="206" t="s">
        <v>1464</v>
      </c>
      <c r="D267" s="207"/>
      <c r="E267" s="208">
        <v>1258.935</v>
      </c>
      <c r="F267" s="209"/>
      <c r="G267" s="210"/>
      <c r="M267" s="204" t="s">
        <v>1464</v>
      </c>
      <c r="O267" s="195"/>
    </row>
    <row r="268" spans="1:104" ht="12.75">
      <c r="A268" s="196">
        <v>128</v>
      </c>
      <c r="B268" s="197" t="s">
        <v>1465</v>
      </c>
      <c r="C268" s="198" t="s">
        <v>1466</v>
      </c>
      <c r="D268" s="199" t="s">
        <v>1113</v>
      </c>
      <c r="E268" s="200">
        <v>1465.06</v>
      </c>
      <c r="F268" s="200">
        <v>0</v>
      </c>
      <c r="G268" s="201">
        <f>E268*F268</f>
        <v>0</v>
      </c>
      <c r="O268" s="195">
        <v>2</v>
      </c>
      <c r="AA268" s="167">
        <v>1</v>
      </c>
      <c r="AB268" s="167">
        <v>1</v>
      </c>
      <c r="AC268" s="167">
        <v>1</v>
      </c>
      <c r="AZ268" s="167">
        <v>1</v>
      </c>
      <c r="BA268" s="167">
        <f>IF(AZ268=1,G268,0)</f>
        <v>0</v>
      </c>
      <c r="BB268" s="167">
        <f>IF(AZ268=2,G268,0)</f>
        <v>0</v>
      </c>
      <c r="BC268" s="167">
        <f>IF(AZ268=3,G268,0)</f>
        <v>0</v>
      </c>
      <c r="BD268" s="167">
        <f>IF(AZ268=4,G268,0)</f>
        <v>0</v>
      </c>
      <c r="BE268" s="167">
        <f>IF(AZ268=5,G268,0)</f>
        <v>0</v>
      </c>
      <c r="CA268" s="202">
        <v>1</v>
      </c>
      <c r="CB268" s="202">
        <v>1</v>
      </c>
      <c r="CZ268" s="167">
        <v>0</v>
      </c>
    </row>
    <row r="269" spans="1:15" ht="12.75">
      <c r="A269" s="203"/>
      <c r="B269" s="205"/>
      <c r="C269" s="206" t="s">
        <v>1463</v>
      </c>
      <c r="D269" s="207"/>
      <c r="E269" s="208">
        <v>0</v>
      </c>
      <c r="F269" s="209"/>
      <c r="G269" s="210"/>
      <c r="M269" s="204" t="s">
        <v>1463</v>
      </c>
      <c r="O269" s="195"/>
    </row>
    <row r="270" spans="1:15" ht="12.75">
      <c r="A270" s="203"/>
      <c r="B270" s="205"/>
      <c r="C270" s="206" t="s">
        <v>1467</v>
      </c>
      <c r="D270" s="207"/>
      <c r="E270" s="208">
        <v>1465.06</v>
      </c>
      <c r="F270" s="209"/>
      <c r="G270" s="210"/>
      <c r="M270" s="204" t="s">
        <v>1467</v>
      </c>
      <c r="O270" s="195"/>
    </row>
    <row r="271" spans="1:104" ht="12.75">
      <c r="A271" s="196">
        <v>129</v>
      </c>
      <c r="B271" s="197" t="s">
        <v>1468</v>
      </c>
      <c r="C271" s="198" t="s">
        <v>1469</v>
      </c>
      <c r="D271" s="199" t="s">
        <v>1470</v>
      </c>
      <c r="E271" s="200">
        <v>193.85</v>
      </c>
      <c r="F271" s="200">
        <v>0</v>
      </c>
      <c r="G271" s="201">
        <f>E271*F271</f>
        <v>0</v>
      </c>
      <c r="O271" s="195">
        <v>2</v>
      </c>
      <c r="AA271" s="167">
        <v>1</v>
      </c>
      <c r="AB271" s="167">
        <v>1</v>
      </c>
      <c r="AC271" s="167">
        <v>1</v>
      </c>
      <c r="AZ271" s="167">
        <v>1</v>
      </c>
      <c r="BA271" s="167">
        <f>IF(AZ271=1,G271,0)</f>
        <v>0</v>
      </c>
      <c r="BB271" s="167">
        <f>IF(AZ271=2,G271,0)</f>
        <v>0</v>
      </c>
      <c r="BC271" s="167">
        <f>IF(AZ271=3,G271,0)</f>
        <v>0</v>
      </c>
      <c r="BD271" s="167">
        <f>IF(AZ271=4,G271,0)</f>
        <v>0</v>
      </c>
      <c r="BE271" s="167">
        <f>IF(AZ271=5,G271,0)</f>
        <v>0</v>
      </c>
      <c r="CA271" s="202">
        <v>1</v>
      </c>
      <c r="CB271" s="202">
        <v>1</v>
      </c>
      <c r="CZ271" s="167">
        <v>0</v>
      </c>
    </row>
    <row r="272" spans="1:15" ht="12.75">
      <c r="A272" s="203"/>
      <c r="B272" s="205"/>
      <c r="C272" s="206" t="s">
        <v>1471</v>
      </c>
      <c r="D272" s="207"/>
      <c r="E272" s="208">
        <v>0</v>
      </c>
      <c r="F272" s="209"/>
      <c r="G272" s="210"/>
      <c r="M272" s="204" t="s">
        <v>1471</v>
      </c>
      <c r="O272" s="195"/>
    </row>
    <row r="273" spans="1:15" ht="12.75">
      <c r="A273" s="203"/>
      <c r="B273" s="205"/>
      <c r="C273" s="206" t="s">
        <v>1472</v>
      </c>
      <c r="D273" s="207"/>
      <c r="E273" s="208">
        <v>26.55</v>
      </c>
      <c r="F273" s="209"/>
      <c r="G273" s="210"/>
      <c r="M273" s="204" t="s">
        <v>1472</v>
      </c>
      <c r="O273" s="195"/>
    </row>
    <row r="274" spans="1:15" ht="12.75">
      <c r="A274" s="203"/>
      <c r="B274" s="205"/>
      <c r="C274" s="206" t="s">
        <v>1473</v>
      </c>
      <c r="D274" s="207"/>
      <c r="E274" s="208">
        <v>39.8</v>
      </c>
      <c r="F274" s="209"/>
      <c r="G274" s="210"/>
      <c r="M274" s="204" t="s">
        <v>1473</v>
      </c>
      <c r="O274" s="195"/>
    </row>
    <row r="275" spans="1:15" ht="12.75">
      <c r="A275" s="203"/>
      <c r="B275" s="205"/>
      <c r="C275" s="206" t="s">
        <v>1474</v>
      </c>
      <c r="D275" s="207"/>
      <c r="E275" s="208">
        <v>127.5</v>
      </c>
      <c r="F275" s="209"/>
      <c r="G275" s="210"/>
      <c r="M275" s="204" t="s">
        <v>1474</v>
      </c>
      <c r="O275" s="195"/>
    </row>
    <row r="276" spans="1:104" ht="22.5">
      <c r="A276" s="196">
        <v>130</v>
      </c>
      <c r="B276" s="197" t="s">
        <v>1475</v>
      </c>
      <c r="C276" s="198" t="s">
        <v>1476</v>
      </c>
      <c r="D276" s="199" t="s">
        <v>1470</v>
      </c>
      <c r="E276" s="200">
        <v>203.5425</v>
      </c>
      <c r="F276" s="200">
        <v>0</v>
      </c>
      <c r="G276" s="201">
        <f>E276*F276</f>
        <v>0</v>
      </c>
      <c r="O276" s="195">
        <v>2</v>
      </c>
      <c r="AA276" s="167">
        <v>12</v>
      </c>
      <c r="AB276" s="167">
        <v>0</v>
      </c>
      <c r="AC276" s="167">
        <v>432</v>
      </c>
      <c r="AZ276" s="167">
        <v>1</v>
      </c>
      <c r="BA276" s="167">
        <f>IF(AZ276=1,G276,0)</f>
        <v>0</v>
      </c>
      <c r="BB276" s="167">
        <f>IF(AZ276=2,G276,0)</f>
        <v>0</v>
      </c>
      <c r="BC276" s="167">
        <f>IF(AZ276=3,G276,0)</f>
        <v>0</v>
      </c>
      <c r="BD276" s="167">
        <f>IF(AZ276=4,G276,0)</f>
        <v>0</v>
      </c>
      <c r="BE276" s="167">
        <f>IF(AZ276=5,G276,0)</f>
        <v>0</v>
      </c>
      <c r="CA276" s="202">
        <v>12</v>
      </c>
      <c r="CB276" s="202">
        <v>0</v>
      </c>
      <c r="CZ276" s="167">
        <v>0</v>
      </c>
    </row>
    <row r="277" spans="1:15" ht="12.75">
      <c r="A277" s="203"/>
      <c r="B277" s="205"/>
      <c r="C277" s="206" t="s">
        <v>1477</v>
      </c>
      <c r="D277" s="207"/>
      <c r="E277" s="208">
        <v>203.5425</v>
      </c>
      <c r="F277" s="209"/>
      <c r="G277" s="210"/>
      <c r="M277" s="204" t="s">
        <v>1477</v>
      </c>
      <c r="O277" s="195"/>
    </row>
    <row r="278" spans="1:104" ht="22.5">
      <c r="A278" s="196">
        <v>131</v>
      </c>
      <c r="B278" s="197" t="s">
        <v>1478</v>
      </c>
      <c r="C278" s="198" t="s">
        <v>1479</v>
      </c>
      <c r="D278" s="199" t="s">
        <v>1113</v>
      </c>
      <c r="E278" s="200">
        <v>2913.556</v>
      </c>
      <c r="F278" s="200">
        <v>0</v>
      </c>
      <c r="G278" s="201">
        <f>E278*F278</f>
        <v>0</v>
      </c>
      <c r="O278" s="195">
        <v>2</v>
      </c>
      <c r="AA278" s="167">
        <v>12</v>
      </c>
      <c r="AB278" s="167">
        <v>0</v>
      </c>
      <c r="AC278" s="167">
        <v>433</v>
      </c>
      <c r="AZ278" s="167">
        <v>1</v>
      </c>
      <c r="BA278" s="167">
        <f>IF(AZ278=1,G278,0)</f>
        <v>0</v>
      </c>
      <c r="BB278" s="167">
        <f>IF(AZ278=2,G278,0)</f>
        <v>0</v>
      </c>
      <c r="BC278" s="167">
        <f>IF(AZ278=3,G278,0)</f>
        <v>0</v>
      </c>
      <c r="BD278" s="167">
        <f>IF(AZ278=4,G278,0)</f>
        <v>0</v>
      </c>
      <c r="BE278" s="167">
        <f>IF(AZ278=5,G278,0)</f>
        <v>0</v>
      </c>
      <c r="CA278" s="202">
        <v>12</v>
      </c>
      <c r="CB278" s="202">
        <v>0</v>
      </c>
      <c r="CZ278" s="167">
        <v>0</v>
      </c>
    </row>
    <row r="279" spans="1:15" ht="12.75">
      <c r="A279" s="203"/>
      <c r="B279" s="205"/>
      <c r="C279" s="206" t="s">
        <v>1480</v>
      </c>
      <c r="D279" s="207"/>
      <c r="E279" s="208">
        <v>2913.556</v>
      </c>
      <c r="F279" s="209"/>
      <c r="G279" s="210"/>
      <c r="M279" s="204" t="s">
        <v>1480</v>
      </c>
      <c r="O279" s="195"/>
    </row>
    <row r="280" spans="1:104" ht="22.5">
      <c r="A280" s="196">
        <v>132</v>
      </c>
      <c r="B280" s="197" t="s">
        <v>1481</v>
      </c>
      <c r="C280" s="198" t="s">
        <v>1482</v>
      </c>
      <c r="D280" s="199" t="s">
        <v>1113</v>
      </c>
      <c r="E280" s="200">
        <v>1549.8907</v>
      </c>
      <c r="F280" s="200">
        <v>0</v>
      </c>
      <c r="G280" s="201">
        <f>E280*F280</f>
        <v>0</v>
      </c>
      <c r="O280" s="195">
        <v>2</v>
      </c>
      <c r="AA280" s="167">
        <v>3</v>
      </c>
      <c r="AB280" s="167">
        <v>1</v>
      </c>
      <c r="AC280" s="167" t="s">
        <v>1481</v>
      </c>
      <c r="AZ280" s="167">
        <v>1</v>
      </c>
      <c r="BA280" s="167">
        <f>IF(AZ280=1,G280,0)</f>
        <v>0</v>
      </c>
      <c r="BB280" s="167">
        <f>IF(AZ280=2,G280,0)</f>
        <v>0</v>
      </c>
      <c r="BC280" s="167">
        <f>IF(AZ280=3,G280,0)</f>
        <v>0</v>
      </c>
      <c r="BD280" s="167">
        <f>IF(AZ280=4,G280,0)</f>
        <v>0</v>
      </c>
      <c r="BE280" s="167">
        <f>IF(AZ280=5,G280,0)</f>
        <v>0</v>
      </c>
      <c r="CA280" s="202">
        <v>3</v>
      </c>
      <c r="CB280" s="202">
        <v>1</v>
      </c>
      <c r="CZ280" s="167">
        <v>0.01184</v>
      </c>
    </row>
    <row r="281" spans="1:15" ht="12.75">
      <c r="A281" s="203"/>
      <c r="B281" s="205"/>
      <c r="C281" s="206" t="s">
        <v>1483</v>
      </c>
      <c r="D281" s="207"/>
      <c r="E281" s="208">
        <v>1549.8907</v>
      </c>
      <c r="F281" s="209"/>
      <c r="G281" s="210"/>
      <c r="M281" s="204" t="s">
        <v>1483</v>
      </c>
      <c r="O281" s="195"/>
    </row>
    <row r="282" spans="1:104" ht="22.5">
      <c r="A282" s="196">
        <v>133</v>
      </c>
      <c r="B282" s="197" t="s">
        <v>1484</v>
      </c>
      <c r="C282" s="198" t="s">
        <v>1485</v>
      </c>
      <c r="D282" s="199" t="s">
        <v>1113</v>
      </c>
      <c r="E282" s="200">
        <v>1567.6142</v>
      </c>
      <c r="F282" s="200">
        <v>0</v>
      </c>
      <c r="G282" s="201">
        <f>E282*F282</f>
        <v>0</v>
      </c>
      <c r="O282" s="195">
        <v>2</v>
      </c>
      <c r="AA282" s="167">
        <v>3</v>
      </c>
      <c r="AB282" s="167">
        <v>1</v>
      </c>
      <c r="AC282" s="167" t="s">
        <v>1484</v>
      </c>
      <c r="AZ282" s="167">
        <v>1</v>
      </c>
      <c r="BA282" s="167">
        <f>IF(AZ282=1,G282,0)</f>
        <v>0</v>
      </c>
      <c r="BB282" s="167">
        <f>IF(AZ282=2,G282,0)</f>
        <v>0</v>
      </c>
      <c r="BC282" s="167">
        <f>IF(AZ282=3,G282,0)</f>
        <v>0</v>
      </c>
      <c r="BD282" s="167">
        <f>IF(AZ282=4,G282,0)</f>
        <v>0</v>
      </c>
      <c r="BE282" s="167">
        <f>IF(AZ282=5,G282,0)</f>
        <v>0</v>
      </c>
      <c r="CA282" s="202">
        <v>3</v>
      </c>
      <c r="CB282" s="202">
        <v>1</v>
      </c>
      <c r="CZ282" s="167">
        <v>0.01264</v>
      </c>
    </row>
    <row r="283" spans="1:15" ht="12.75">
      <c r="A283" s="203"/>
      <c r="B283" s="205"/>
      <c r="C283" s="206" t="s">
        <v>1486</v>
      </c>
      <c r="D283" s="207"/>
      <c r="E283" s="208">
        <v>1567.6142</v>
      </c>
      <c r="F283" s="209"/>
      <c r="G283" s="210"/>
      <c r="M283" s="204" t="s">
        <v>1486</v>
      </c>
      <c r="O283" s="195"/>
    </row>
    <row r="284" spans="1:57" ht="12.75">
      <c r="A284" s="211"/>
      <c r="B284" s="212" t="s">
        <v>1076</v>
      </c>
      <c r="C284" s="213" t="str">
        <f>CONCATENATE(B262," ",C262)</f>
        <v>34 Opláštění</v>
      </c>
      <c r="D284" s="214"/>
      <c r="E284" s="215"/>
      <c r="F284" s="216"/>
      <c r="G284" s="217">
        <f>SUM(G262:G283)</f>
        <v>0</v>
      </c>
      <c r="O284" s="195">
        <v>4</v>
      </c>
      <c r="BA284" s="218">
        <f>SUM(BA262:BA283)</f>
        <v>0</v>
      </c>
      <c r="BB284" s="218">
        <f>SUM(BB262:BB283)</f>
        <v>0</v>
      </c>
      <c r="BC284" s="218">
        <f>SUM(BC262:BC283)</f>
        <v>0</v>
      </c>
      <c r="BD284" s="218">
        <f>SUM(BD262:BD283)</f>
        <v>0</v>
      </c>
      <c r="BE284" s="218">
        <f>SUM(BE262:BE283)</f>
        <v>0</v>
      </c>
    </row>
    <row r="285" spans="1:15" ht="12.75">
      <c r="A285" s="188" t="s">
        <v>1073</v>
      </c>
      <c r="B285" s="189" t="s">
        <v>1487</v>
      </c>
      <c r="C285" s="190" t="s">
        <v>1488</v>
      </c>
      <c r="D285" s="191"/>
      <c r="E285" s="192"/>
      <c r="F285" s="192"/>
      <c r="G285" s="193"/>
      <c r="H285" s="194"/>
      <c r="I285" s="194"/>
      <c r="O285" s="195">
        <v>1</v>
      </c>
    </row>
    <row r="286" spans="1:104" ht="12.75">
      <c r="A286" s="196">
        <v>134</v>
      </c>
      <c r="B286" s="197" t="s">
        <v>1489</v>
      </c>
      <c r="C286" s="198" t="s">
        <v>1490</v>
      </c>
      <c r="D286" s="199" t="s">
        <v>1125</v>
      </c>
      <c r="E286" s="200">
        <v>75</v>
      </c>
      <c r="F286" s="200">
        <v>0</v>
      </c>
      <c r="G286" s="201">
        <f>E286*F286</f>
        <v>0</v>
      </c>
      <c r="O286" s="195">
        <v>2</v>
      </c>
      <c r="AA286" s="167">
        <v>1</v>
      </c>
      <c r="AB286" s="167">
        <v>1</v>
      </c>
      <c r="AC286" s="167">
        <v>1</v>
      </c>
      <c r="AZ286" s="167">
        <v>1</v>
      </c>
      <c r="BA286" s="167">
        <f>IF(AZ286=1,G286,0)</f>
        <v>0</v>
      </c>
      <c r="BB286" s="167">
        <f>IF(AZ286=2,G286,0)</f>
        <v>0</v>
      </c>
      <c r="BC286" s="167">
        <f>IF(AZ286=3,G286,0)</f>
        <v>0</v>
      </c>
      <c r="BD286" s="167">
        <f>IF(AZ286=4,G286,0)</f>
        <v>0</v>
      </c>
      <c r="BE286" s="167">
        <f>IF(AZ286=5,G286,0)</f>
        <v>0</v>
      </c>
      <c r="CA286" s="202">
        <v>1</v>
      </c>
      <c r="CB286" s="202">
        <v>1</v>
      </c>
      <c r="CZ286" s="167">
        <v>0.05275</v>
      </c>
    </row>
    <row r="287" spans="1:15" ht="12.75">
      <c r="A287" s="203"/>
      <c r="B287" s="205"/>
      <c r="C287" s="206" t="s">
        <v>1491</v>
      </c>
      <c r="D287" s="207"/>
      <c r="E287" s="208">
        <v>0</v>
      </c>
      <c r="F287" s="209"/>
      <c r="G287" s="210"/>
      <c r="M287" s="204" t="s">
        <v>1491</v>
      </c>
      <c r="O287" s="195"/>
    </row>
    <row r="288" spans="1:15" ht="12.75">
      <c r="A288" s="203"/>
      <c r="B288" s="205"/>
      <c r="C288" s="206" t="s">
        <v>1492</v>
      </c>
      <c r="D288" s="207"/>
      <c r="E288" s="208">
        <v>75</v>
      </c>
      <c r="F288" s="209"/>
      <c r="G288" s="210"/>
      <c r="M288" s="204" t="s">
        <v>1492</v>
      </c>
      <c r="O288" s="195"/>
    </row>
    <row r="289" spans="1:104" ht="12.75">
      <c r="A289" s="196">
        <v>135</v>
      </c>
      <c r="B289" s="197" t="s">
        <v>1493</v>
      </c>
      <c r="C289" s="198" t="s">
        <v>1494</v>
      </c>
      <c r="D289" s="199" t="s">
        <v>1125</v>
      </c>
      <c r="E289" s="200">
        <v>18</v>
      </c>
      <c r="F289" s="200">
        <v>0</v>
      </c>
      <c r="G289" s="201">
        <f>E289*F289</f>
        <v>0</v>
      </c>
      <c r="O289" s="195">
        <v>2</v>
      </c>
      <c r="AA289" s="167">
        <v>1</v>
      </c>
      <c r="AB289" s="167">
        <v>1</v>
      </c>
      <c r="AC289" s="167">
        <v>1</v>
      </c>
      <c r="AZ289" s="167">
        <v>1</v>
      </c>
      <c r="BA289" s="167">
        <f>IF(AZ289=1,G289,0)</f>
        <v>0</v>
      </c>
      <c r="BB289" s="167">
        <f>IF(AZ289=2,G289,0)</f>
        <v>0</v>
      </c>
      <c r="BC289" s="167">
        <f>IF(AZ289=3,G289,0)</f>
        <v>0</v>
      </c>
      <c r="BD289" s="167">
        <f>IF(AZ289=4,G289,0)</f>
        <v>0</v>
      </c>
      <c r="BE289" s="167">
        <f>IF(AZ289=5,G289,0)</f>
        <v>0</v>
      </c>
      <c r="CA289" s="202">
        <v>1</v>
      </c>
      <c r="CB289" s="202">
        <v>1</v>
      </c>
      <c r="CZ289" s="167">
        <v>0.05275</v>
      </c>
    </row>
    <row r="290" spans="1:15" ht="12.75">
      <c r="A290" s="203"/>
      <c r="B290" s="205"/>
      <c r="C290" s="206" t="s">
        <v>1495</v>
      </c>
      <c r="D290" s="207"/>
      <c r="E290" s="208">
        <v>0</v>
      </c>
      <c r="F290" s="209"/>
      <c r="G290" s="210"/>
      <c r="M290" s="204" t="s">
        <v>1495</v>
      </c>
      <c r="O290" s="195"/>
    </row>
    <row r="291" spans="1:15" ht="12.75">
      <c r="A291" s="203"/>
      <c r="B291" s="205"/>
      <c r="C291" s="206" t="s">
        <v>1496</v>
      </c>
      <c r="D291" s="207"/>
      <c r="E291" s="208">
        <v>14</v>
      </c>
      <c r="F291" s="209"/>
      <c r="G291" s="210"/>
      <c r="M291" s="204" t="s">
        <v>1496</v>
      </c>
      <c r="O291" s="195"/>
    </row>
    <row r="292" spans="1:15" ht="12.75">
      <c r="A292" s="203"/>
      <c r="B292" s="205"/>
      <c r="C292" s="206" t="s">
        <v>1497</v>
      </c>
      <c r="D292" s="207"/>
      <c r="E292" s="208">
        <v>4</v>
      </c>
      <c r="F292" s="209"/>
      <c r="G292" s="210"/>
      <c r="M292" s="204" t="s">
        <v>1497</v>
      </c>
      <c r="O292" s="195"/>
    </row>
    <row r="293" spans="1:104" ht="12.75">
      <c r="A293" s="196">
        <v>136</v>
      </c>
      <c r="B293" s="197" t="s">
        <v>1498</v>
      </c>
      <c r="C293" s="198" t="s">
        <v>1499</v>
      </c>
      <c r="D293" s="199" t="s">
        <v>1125</v>
      </c>
      <c r="E293" s="200">
        <v>2</v>
      </c>
      <c r="F293" s="200">
        <v>0</v>
      </c>
      <c r="G293" s="201">
        <f>E293*F293</f>
        <v>0</v>
      </c>
      <c r="O293" s="195">
        <v>2</v>
      </c>
      <c r="AA293" s="167">
        <v>1</v>
      </c>
      <c r="AB293" s="167">
        <v>1</v>
      </c>
      <c r="AC293" s="167">
        <v>1</v>
      </c>
      <c r="AZ293" s="167">
        <v>1</v>
      </c>
      <c r="BA293" s="167">
        <f>IF(AZ293=1,G293,0)</f>
        <v>0</v>
      </c>
      <c r="BB293" s="167">
        <f>IF(AZ293=2,G293,0)</f>
        <v>0</v>
      </c>
      <c r="BC293" s="167">
        <f>IF(AZ293=3,G293,0)</f>
        <v>0</v>
      </c>
      <c r="BD293" s="167">
        <f>IF(AZ293=4,G293,0)</f>
        <v>0</v>
      </c>
      <c r="BE293" s="167">
        <f>IF(AZ293=5,G293,0)</f>
        <v>0</v>
      </c>
      <c r="CA293" s="202">
        <v>1</v>
      </c>
      <c r="CB293" s="202">
        <v>1</v>
      </c>
      <c r="CZ293" s="167">
        <v>0.05275</v>
      </c>
    </row>
    <row r="294" spans="1:15" ht="12.75">
      <c r="A294" s="203"/>
      <c r="B294" s="205"/>
      <c r="C294" s="206" t="s">
        <v>1495</v>
      </c>
      <c r="D294" s="207"/>
      <c r="E294" s="208">
        <v>0</v>
      </c>
      <c r="F294" s="209"/>
      <c r="G294" s="210"/>
      <c r="M294" s="204" t="s">
        <v>1495</v>
      </c>
      <c r="O294" s="195"/>
    </row>
    <row r="295" spans="1:15" ht="12.75">
      <c r="A295" s="203"/>
      <c r="B295" s="205"/>
      <c r="C295" s="206" t="s">
        <v>1500</v>
      </c>
      <c r="D295" s="207"/>
      <c r="E295" s="208">
        <v>1</v>
      </c>
      <c r="F295" s="209"/>
      <c r="G295" s="210"/>
      <c r="M295" s="204" t="s">
        <v>1500</v>
      </c>
      <c r="O295" s="195"/>
    </row>
    <row r="296" spans="1:15" ht="12.75">
      <c r="A296" s="203"/>
      <c r="B296" s="205"/>
      <c r="C296" s="206" t="s">
        <v>1501</v>
      </c>
      <c r="D296" s="207"/>
      <c r="E296" s="208">
        <v>1</v>
      </c>
      <c r="F296" s="209"/>
      <c r="G296" s="210"/>
      <c r="M296" s="204" t="s">
        <v>1501</v>
      </c>
      <c r="O296" s="195"/>
    </row>
    <row r="297" spans="1:104" ht="22.5">
      <c r="A297" s="196">
        <v>137</v>
      </c>
      <c r="B297" s="197" t="s">
        <v>1502</v>
      </c>
      <c r="C297" s="198" t="s">
        <v>1503</v>
      </c>
      <c r="D297" s="199" t="s">
        <v>1084</v>
      </c>
      <c r="E297" s="200">
        <v>9.7148</v>
      </c>
      <c r="F297" s="200">
        <v>0</v>
      </c>
      <c r="G297" s="201">
        <f>E297*F297</f>
        <v>0</v>
      </c>
      <c r="O297" s="195">
        <v>2</v>
      </c>
      <c r="AA297" s="167">
        <v>1</v>
      </c>
      <c r="AB297" s="167">
        <v>1</v>
      </c>
      <c r="AC297" s="167">
        <v>1</v>
      </c>
      <c r="AZ297" s="167">
        <v>1</v>
      </c>
      <c r="BA297" s="167">
        <f>IF(AZ297=1,G297,0)</f>
        <v>0</v>
      </c>
      <c r="BB297" s="167">
        <f>IF(AZ297=2,G297,0)</f>
        <v>0</v>
      </c>
      <c r="BC297" s="167">
        <f>IF(AZ297=3,G297,0)</f>
        <v>0</v>
      </c>
      <c r="BD297" s="167">
        <f>IF(AZ297=4,G297,0)</f>
        <v>0</v>
      </c>
      <c r="BE297" s="167">
        <f>IF(AZ297=5,G297,0)</f>
        <v>0</v>
      </c>
      <c r="CA297" s="202">
        <v>1</v>
      </c>
      <c r="CB297" s="202">
        <v>1</v>
      </c>
      <c r="CZ297" s="167">
        <v>2.52511</v>
      </c>
    </row>
    <row r="298" spans="1:15" ht="12.75">
      <c r="A298" s="203"/>
      <c r="B298" s="205"/>
      <c r="C298" s="206" t="s">
        <v>1504</v>
      </c>
      <c r="D298" s="207"/>
      <c r="E298" s="208">
        <v>0</v>
      </c>
      <c r="F298" s="209"/>
      <c r="G298" s="210"/>
      <c r="M298" s="204" t="s">
        <v>1504</v>
      </c>
      <c r="O298" s="195"/>
    </row>
    <row r="299" spans="1:15" ht="12.75">
      <c r="A299" s="203"/>
      <c r="B299" s="205"/>
      <c r="C299" s="206" t="s">
        <v>1505</v>
      </c>
      <c r="D299" s="207"/>
      <c r="E299" s="208">
        <v>2.76</v>
      </c>
      <c r="F299" s="209"/>
      <c r="G299" s="210"/>
      <c r="M299" s="204" t="s">
        <v>1505</v>
      </c>
      <c r="O299" s="195"/>
    </row>
    <row r="300" spans="1:15" ht="12.75">
      <c r="A300" s="203"/>
      <c r="B300" s="205"/>
      <c r="C300" s="206" t="s">
        <v>1506</v>
      </c>
      <c r="D300" s="207"/>
      <c r="E300" s="208">
        <v>1.1438</v>
      </c>
      <c r="F300" s="209"/>
      <c r="G300" s="210"/>
      <c r="M300" s="204" t="s">
        <v>1506</v>
      </c>
      <c r="O300" s="195"/>
    </row>
    <row r="301" spans="1:15" ht="12.75">
      <c r="A301" s="203"/>
      <c r="B301" s="205"/>
      <c r="C301" s="206" t="s">
        <v>1507</v>
      </c>
      <c r="D301" s="207"/>
      <c r="E301" s="208">
        <v>0.7976</v>
      </c>
      <c r="F301" s="209"/>
      <c r="G301" s="210"/>
      <c r="M301" s="204" t="s">
        <v>1507</v>
      </c>
      <c r="O301" s="195"/>
    </row>
    <row r="302" spans="1:15" ht="12.75">
      <c r="A302" s="203"/>
      <c r="B302" s="205"/>
      <c r="C302" s="206" t="s">
        <v>1508</v>
      </c>
      <c r="D302" s="207"/>
      <c r="E302" s="208">
        <v>0.618</v>
      </c>
      <c r="F302" s="209"/>
      <c r="G302" s="210"/>
      <c r="M302" s="204" t="s">
        <v>1508</v>
      </c>
      <c r="O302" s="195"/>
    </row>
    <row r="303" spans="1:15" ht="12.75">
      <c r="A303" s="203"/>
      <c r="B303" s="205"/>
      <c r="C303" s="206" t="s">
        <v>1509</v>
      </c>
      <c r="D303" s="207"/>
      <c r="E303" s="208">
        <v>0.1896</v>
      </c>
      <c r="F303" s="209"/>
      <c r="G303" s="210"/>
      <c r="M303" s="204" t="s">
        <v>1509</v>
      </c>
      <c r="O303" s="195"/>
    </row>
    <row r="304" spans="1:15" ht="12.75">
      <c r="A304" s="203"/>
      <c r="B304" s="205"/>
      <c r="C304" s="206" t="s">
        <v>1510</v>
      </c>
      <c r="D304" s="207"/>
      <c r="E304" s="208">
        <v>0.244</v>
      </c>
      <c r="F304" s="209"/>
      <c r="G304" s="210"/>
      <c r="M304" s="204" t="s">
        <v>1510</v>
      </c>
      <c r="O304" s="195"/>
    </row>
    <row r="305" spans="1:15" ht="12.75">
      <c r="A305" s="203"/>
      <c r="B305" s="205"/>
      <c r="C305" s="206" t="s">
        <v>1511</v>
      </c>
      <c r="D305" s="207"/>
      <c r="E305" s="208">
        <v>0.915</v>
      </c>
      <c r="F305" s="209"/>
      <c r="G305" s="210"/>
      <c r="M305" s="204" t="s">
        <v>1511</v>
      </c>
      <c r="O305" s="195"/>
    </row>
    <row r="306" spans="1:15" ht="12.75">
      <c r="A306" s="203"/>
      <c r="B306" s="205"/>
      <c r="C306" s="206" t="s">
        <v>1512</v>
      </c>
      <c r="D306" s="207"/>
      <c r="E306" s="208">
        <v>0.296</v>
      </c>
      <c r="F306" s="209"/>
      <c r="G306" s="210"/>
      <c r="M306" s="204" t="s">
        <v>1512</v>
      </c>
      <c r="O306" s="195"/>
    </row>
    <row r="307" spans="1:15" ht="12.75">
      <c r="A307" s="203"/>
      <c r="B307" s="205"/>
      <c r="C307" s="206" t="s">
        <v>1513</v>
      </c>
      <c r="D307" s="207"/>
      <c r="E307" s="208">
        <v>0.0524</v>
      </c>
      <c r="F307" s="209"/>
      <c r="G307" s="210"/>
      <c r="M307" s="204" t="s">
        <v>1513</v>
      </c>
      <c r="O307" s="195"/>
    </row>
    <row r="308" spans="1:15" ht="12.75">
      <c r="A308" s="203"/>
      <c r="B308" s="205"/>
      <c r="C308" s="206" t="s">
        <v>1514</v>
      </c>
      <c r="D308" s="207"/>
      <c r="E308" s="208">
        <v>0</v>
      </c>
      <c r="F308" s="209"/>
      <c r="G308" s="210"/>
      <c r="M308" s="204" t="s">
        <v>1514</v>
      </c>
      <c r="O308" s="195"/>
    </row>
    <row r="309" spans="1:15" ht="12.75">
      <c r="A309" s="203"/>
      <c r="B309" s="205"/>
      <c r="C309" s="206" t="s">
        <v>1515</v>
      </c>
      <c r="D309" s="207"/>
      <c r="E309" s="208">
        <v>2.228</v>
      </c>
      <c r="F309" s="209"/>
      <c r="G309" s="210"/>
      <c r="M309" s="204" t="s">
        <v>1515</v>
      </c>
      <c r="O309" s="195"/>
    </row>
    <row r="310" spans="1:15" ht="12.75">
      <c r="A310" s="203"/>
      <c r="B310" s="205"/>
      <c r="C310" s="206" t="s">
        <v>1516</v>
      </c>
      <c r="D310" s="207"/>
      <c r="E310" s="208">
        <v>0.4704</v>
      </c>
      <c r="F310" s="209"/>
      <c r="G310" s="210"/>
      <c r="M310" s="204" t="s">
        <v>1516</v>
      </c>
      <c r="O310" s="195"/>
    </row>
    <row r="311" spans="1:104" ht="12.75">
      <c r="A311" s="196">
        <v>138</v>
      </c>
      <c r="B311" s="197" t="s">
        <v>1517</v>
      </c>
      <c r="C311" s="198" t="s">
        <v>1518</v>
      </c>
      <c r="D311" s="199" t="s">
        <v>1113</v>
      </c>
      <c r="E311" s="200">
        <v>140.094</v>
      </c>
      <c r="F311" s="200">
        <v>0</v>
      </c>
      <c r="G311" s="201">
        <f>E311*F311</f>
        <v>0</v>
      </c>
      <c r="O311" s="195">
        <v>2</v>
      </c>
      <c r="AA311" s="167">
        <v>1</v>
      </c>
      <c r="AB311" s="167">
        <v>1</v>
      </c>
      <c r="AC311" s="167">
        <v>1</v>
      </c>
      <c r="AZ311" s="167">
        <v>1</v>
      </c>
      <c r="BA311" s="167">
        <f>IF(AZ311=1,G311,0)</f>
        <v>0</v>
      </c>
      <c r="BB311" s="167">
        <f>IF(AZ311=2,G311,0)</f>
        <v>0</v>
      </c>
      <c r="BC311" s="167">
        <f>IF(AZ311=3,G311,0)</f>
        <v>0</v>
      </c>
      <c r="BD311" s="167">
        <f>IF(AZ311=4,G311,0)</f>
        <v>0</v>
      </c>
      <c r="BE311" s="167">
        <f>IF(AZ311=5,G311,0)</f>
        <v>0</v>
      </c>
      <c r="CA311" s="202">
        <v>1</v>
      </c>
      <c r="CB311" s="202">
        <v>1</v>
      </c>
      <c r="CZ311" s="167">
        <v>0.00782</v>
      </c>
    </row>
    <row r="312" spans="1:15" ht="12.75">
      <c r="A312" s="203"/>
      <c r="B312" s="205"/>
      <c r="C312" s="206" t="s">
        <v>1519</v>
      </c>
      <c r="D312" s="207"/>
      <c r="E312" s="208">
        <v>0</v>
      </c>
      <c r="F312" s="209"/>
      <c r="G312" s="210"/>
      <c r="M312" s="204" t="s">
        <v>1519</v>
      </c>
      <c r="O312" s="195"/>
    </row>
    <row r="313" spans="1:15" ht="12.75">
      <c r="A313" s="203"/>
      <c r="B313" s="205"/>
      <c r="C313" s="206" t="s">
        <v>1520</v>
      </c>
      <c r="D313" s="207"/>
      <c r="E313" s="208">
        <v>38.64</v>
      </c>
      <c r="F313" s="209"/>
      <c r="G313" s="210"/>
      <c r="M313" s="204" t="s">
        <v>1520</v>
      </c>
      <c r="O313" s="195"/>
    </row>
    <row r="314" spans="1:15" ht="12.75">
      <c r="A314" s="203"/>
      <c r="B314" s="205"/>
      <c r="C314" s="206" t="s">
        <v>1521</v>
      </c>
      <c r="D314" s="207"/>
      <c r="E314" s="208">
        <v>12.81</v>
      </c>
      <c r="F314" s="209"/>
      <c r="G314" s="210"/>
      <c r="M314" s="204" t="s">
        <v>1521</v>
      </c>
      <c r="O314" s="195"/>
    </row>
    <row r="315" spans="1:15" ht="12.75">
      <c r="A315" s="203"/>
      <c r="B315" s="205"/>
      <c r="C315" s="206" t="s">
        <v>1522</v>
      </c>
      <c r="D315" s="207"/>
      <c r="E315" s="208">
        <v>11.964</v>
      </c>
      <c r="F315" s="209"/>
      <c r="G315" s="210"/>
      <c r="M315" s="204" t="s">
        <v>1522</v>
      </c>
      <c r="O315" s="195"/>
    </row>
    <row r="316" spans="1:15" ht="12.75">
      <c r="A316" s="203"/>
      <c r="B316" s="205"/>
      <c r="C316" s="206" t="s">
        <v>1523</v>
      </c>
      <c r="D316" s="207"/>
      <c r="E316" s="208">
        <v>9.27</v>
      </c>
      <c r="F316" s="209"/>
      <c r="G316" s="210"/>
      <c r="M316" s="204" t="s">
        <v>1523</v>
      </c>
      <c r="O316" s="195"/>
    </row>
    <row r="317" spans="1:15" ht="12.75">
      <c r="A317" s="203"/>
      <c r="B317" s="205"/>
      <c r="C317" s="206" t="s">
        <v>1524</v>
      </c>
      <c r="D317" s="207"/>
      <c r="E317" s="208">
        <v>2.844</v>
      </c>
      <c r="F317" s="209"/>
      <c r="G317" s="210"/>
      <c r="M317" s="204" t="s">
        <v>1524</v>
      </c>
      <c r="O317" s="195"/>
    </row>
    <row r="318" spans="1:15" ht="12.75">
      <c r="A318" s="203"/>
      <c r="B318" s="205"/>
      <c r="C318" s="206" t="s">
        <v>1525</v>
      </c>
      <c r="D318" s="207"/>
      <c r="E318" s="208">
        <v>3.66</v>
      </c>
      <c r="F318" s="209"/>
      <c r="G318" s="210"/>
      <c r="M318" s="204" t="s">
        <v>1525</v>
      </c>
      <c r="O318" s="195"/>
    </row>
    <row r="319" spans="1:15" ht="12.75">
      <c r="A319" s="203"/>
      <c r="B319" s="205"/>
      <c r="C319" s="206" t="s">
        <v>1526</v>
      </c>
      <c r="D319" s="207"/>
      <c r="E319" s="208">
        <v>10.98</v>
      </c>
      <c r="F319" s="209"/>
      <c r="G319" s="210"/>
      <c r="M319" s="204" t="s">
        <v>1526</v>
      </c>
      <c r="O319" s="195"/>
    </row>
    <row r="320" spans="1:15" ht="12.75">
      <c r="A320" s="203"/>
      <c r="B320" s="205"/>
      <c r="C320" s="206" t="s">
        <v>1527</v>
      </c>
      <c r="D320" s="207"/>
      <c r="E320" s="208">
        <v>4.44</v>
      </c>
      <c r="F320" s="209"/>
      <c r="G320" s="210"/>
      <c r="M320" s="204" t="s">
        <v>1527</v>
      </c>
      <c r="O320" s="195"/>
    </row>
    <row r="321" spans="1:15" ht="12.75">
      <c r="A321" s="203"/>
      <c r="B321" s="205"/>
      <c r="C321" s="206" t="s">
        <v>1528</v>
      </c>
      <c r="D321" s="207"/>
      <c r="E321" s="208">
        <v>0.786</v>
      </c>
      <c r="F321" s="209"/>
      <c r="G321" s="210"/>
      <c r="M321" s="204" t="s">
        <v>1528</v>
      </c>
      <c r="O321" s="195"/>
    </row>
    <row r="322" spans="1:15" ht="12.75">
      <c r="A322" s="203"/>
      <c r="B322" s="205"/>
      <c r="C322" s="206" t="s">
        <v>1529</v>
      </c>
      <c r="D322" s="207"/>
      <c r="E322" s="208">
        <v>1.2</v>
      </c>
      <c r="F322" s="209"/>
      <c r="G322" s="210"/>
      <c r="M322" s="204" t="s">
        <v>1529</v>
      </c>
      <c r="O322" s="195"/>
    </row>
    <row r="323" spans="1:15" ht="12.75">
      <c r="A323" s="203"/>
      <c r="B323" s="205"/>
      <c r="C323" s="206" t="s">
        <v>1530</v>
      </c>
      <c r="D323" s="207"/>
      <c r="E323" s="208">
        <v>0</v>
      </c>
      <c r="F323" s="209"/>
      <c r="G323" s="210"/>
      <c r="M323" s="204" t="s">
        <v>1530</v>
      </c>
      <c r="O323" s="195"/>
    </row>
    <row r="324" spans="1:15" ht="12.75">
      <c r="A324" s="203"/>
      <c r="B324" s="205"/>
      <c r="C324" s="206" t="s">
        <v>1531</v>
      </c>
      <c r="D324" s="207"/>
      <c r="E324" s="208">
        <v>33.42</v>
      </c>
      <c r="F324" s="209"/>
      <c r="G324" s="210"/>
      <c r="M324" s="204" t="s">
        <v>1531</v>
      </c>
      <c r="O324" s="195"/>
    </row>
    <row r="325" spans="1:15" ht="12.75">
      <c r="A325" s="203"/>
      <c r="B325" s="205"/>
      <c r="C325" s="206" t="s">
        <v>1532</v>
      </c>
      <c r="D325" s="207"/>
      <c r="E325" s="208">
        <v>10.08</v>
      </c>
      <c r="F325" s="209"/>
      <c r="G325" s="210"/>
      <c r="M325" s="204" t="s">
        <v>1532</v>
      </c>
      <c r="O325" s="195"/>
    </row>
    <row r="326" spans="1:104" ht="12.75">
      <c r="A326" s="196">
        <v>139</v>
      </c>
      <c r="B326" s="197" t="s">
        <v>1533</v>
      </c>
      <c r="C326" s="198" t="s">
        <v>1534</v>
      </c>
      <c r="D326" s="199" t="s">
        <v>1113</v>
      </c>
      <c r="E326" s="200">
        <v>140.094</v>
      </c>
      <c r="F326" s="200">
        <v>0</v>
      </c>
      <c r="G326" s="201">
        <f>E326*F326</f>
        <v>0</v>
      </c>
      <c r="O326" s="195">
        <v>2</v>
      </c>
      <c r="AA326" s="167">
        <v>1</v>
      </c>
      <c r="AB326" s="167">
        <v>1</v>
      </c>
      <c r="AC326" s="167">
        <v>1</v>
      </c>
      <c r="AZ326" s="167">
        <v>1</v>
      </c>
      <c r="BA326" s="167">
        <f>IF(AZ326=1,G326,0)</f>
        <v>0</v>
      </c>
      <c r="BB326" s="167">
        <f>IF(AZ326=2,G326,0)</f>
        <v>0</v>
      </c>
      <c r="BC326" s="167">
        <f>IF(AZ326=3,G326,0)</f>
        <v>0</v>
      </c>
      <c r="BD326" s="167">
        <f>IF(AZ326=4,G326,0)</f>
        <v>0</v>
      </c>
      <c r="BE326" s="167">
        <f>IF(AZ326=5,G326,0)</f>
        <v>0</v>
      </c>
      <c r="CA326" s="202">
        <v>1</v>
      </c>
      <c r="CB326" s="202">
        <v>1</v>
      </c>
      <c r="CZ326" s="167">
        <v>0</v>
      </c>
    </row>
    <row r="327" spans="1:15" ht="12.75">
      <c r="A327" s="203"/>
      <c r="B327" s="205"/>
      <c r="C327" s="206" t="s">
        <v>1535</v>
      </c>
      <c r="D327" s="207"/>
      <c r="E327" s="208">
        <v>140.094</v>
      </c>
      <c r="F327" s="209"/>
      <c r="G327" s="210"/>
      <c r="M327" s="231">
        <v>140094</v>
      </c>
      <c r="O327" s="195"/>
    </row>
    <row r="328" spans="1:104" ht="12.75">
      <c r="A328" s="196">
        <v>140</v>
      </c>
      <c r="B328" s="197" t="s">
        <v>1536</v>
      </c>
      <c r="C328" s="198" t="s">
        <v>1537</v>
      </c>
      <c r="D328" s="199" t="s">
        <v>1121</v>
      </c>
      <c r="E328" s="200">
        <v>1.5225</v>
      </c>
      <c r="F328" s="200">
        <v>0</v>
      </c>
      <c r="G328" s="201">
        <f>E328*F328</f>
        <v>0</v>
      </c>
      <c r="O328" s="195">
        <v>2</v>
      </c>
      <c r="AA328" s="167">
        <v>1</v>
      </c>
      <c r="AB328" s="167">
        <v>1</v>
      </c>
      <c r="AC328" s="167">
        <v>1</v>
      </c>
      <c r="AZ328" s="167">
        <v>1</v>
      </c>
      <c r="BA328" s="167">
        <f>IF(AZ328=1,G328,0)</f>
        <v>0</v>
      </c>
      <c r="BB328" s="167">
        <f>IF(AZ328=2,G328,0)</f>
        <v>0</v>
      </c>
      <c r="BC328" s="167">
        <f>IF(AZ328=3,G328,0)</f>
        <v>0</v>
      </c>
      <c r="BD328" s="167">
        <f>IF(AZ328=4,G328,0)</f>
        <v>0</v>
      </c>
      <c r="BE328" s="167">
        <f>IF(AZ328=5,G328,0)</f>
        <v>0</v>
      </c>
      <c r="CA328" s="202">
        <v>1</v>
      </c>
      <c r="CB328" s="202">
        <v>1</v>
      </c>
      <c r="CZ328" s="167">
        <v>1.01665</v>
      </c>
    </row>
    <row r="329" spans="1:15" ht="12.75">
      <c r="A329" s="203"/>
      <c r="B329" s="205"/>
      <c r="C329" s="206" t="s">
        <v>1538</v>
      </c>
      <c r="D329" s="207"/>
      <c r="E329" s="208">
        <v>1.05</v>
      </c>
      <c r="F329" s="209"/>
      <c r="G329" s="210"/>
      <c r="M329" s="204" t="s">
        <v>1538</v>
      </c>
      <c r="O329" s="195"/>
    </row>
    <row r="330" spans="1:15" ht="12.75">
      <c r="A330" s="203"/>
      <c r="B330" s="205"/>
      <c r="C330" s="206" t="s">
        <v>1539</v>
      </c>
      <c r="D330" s="207"/>
      <c r="E330" s="208">
        <v>0.4725</v>
      </c>
      <c r="F330" s="209"/>
      <c r="G330" s="210"/>
      <c r="M330" s="204" t="s">
        <v>1539</v>
      </c>
      <c r="O330" s="195"/>
    </row>
    <row r="331" spans="1:104" ht="22.5">
      <c r="A331" s="196">
        <v>141</v>
      </c>
      <c r="B331" s="197" t="s">
        <v>1540</v>
      </c>
      <c r="C331" s="198" t="s">
        <v>1541</v>
      </c>
      <c r="D331" s="199" t="s">
        <v>1084</v>
      </c>
      <c r="E331" s="200">
        <v>0.825</v>
      </c>
      <c r="F331" s="200">
        <v>0</v>
      </c>
      <c r="G331" s="201">
        <f>E331*F331</f>
        <v>0</v>
      </c>
      <c r="O331" s="195">
        <v>2</v>
      </c>
      <c r="AA331" s="167">
        <v>1</v>
      </c>
      <c r="AB331" s="167">
        <v>1</v>
      </c>
      <c r="AC331" s="167">
        <v>1</v>
      </c>
      <c r="AZ331" s="167">
        <v>1</v>
      </c>
      <c r="BA331" s="167">
        <f>IF(AZ331=1,G331,0)</f>
        <v>0</v>
      </c>
      <c r="BB331" s="167">
        <f>IF(AZ331=2,G331,0)</f>
        <v>0</v>
      </c>
      <c r="BC331" s="167">
        <f>IF(AZ331=3,G331,0)</f>
        <v>0</v>
      </c>
      <c r="BD331" s="167">
        <f>IF(AZ331=4,G331,0)</f>
        <v>0</v>
      </c>
      <c r="BE331" s="167">
        <f>IF(AZ331=5,G331,0)</f>
        <v>0</v>
      </c>
      <c r="CA331" s="202">
        <v>1</v>
      </c>
      <c r="CB331" s="202">
        <v>1</v>
      </c>
      <c r="CZ331" s="167">
        <v>2.52508</v>
      </c>
    </row>
    <row r="332" spans="1:15" ht="12.75">
      <c r="A332" s="203"/>
      <c r="B332" s="205"/>
      <c r="C332" s="206" t="s">
        <v>1542</v>
      </c>
      <c r="D332" s="207"/>
      <c r="E332" s="208">
        <v>0.825</v>
      </c>
      <c r="F332" s="209"/>
      <c r="G332" s="210"/>
      <c r="M332" s="204" t="s">
        <v>1542</v>
      </c>
      <c r="O332" s="195"/>
    </row>
    <row r="333" spans="1:104" ht="12.75">
      <c r="A333" s="196">
        <v>142</v>
      </c>
      <c r="B333" s="197" t="s">
        <v>1543</v>
      </c>
      <c r="C333" s="198" t="s">
        <v>1544</v>
      </c>
      <c r="D333" s="199" t="s">
        <v>1121</v>
      </c>
      <c r="E333" s="200">
        <v>0.0898</v>
      </c>
      <c r="F333" s="200">
        <v>0</v>
      </c>
      <c r="G333" s="201">
        <f>E333*F333</f>
        <v>0</v>
      </c>
      <c r="O333" s="195">
        <v>2</v>
      </c>
      <c r="AA333" s="167">
        <v>1</v>
      </c>
      <c r="AB333" s="167">
        <v>1</v>
      </c>
      <c r="AC333" s="167">
        <v>1</v>
      </c>
      <c r="AZ333" s="167">
        <v>1</v>
      </c>
      <c r="BA333" s="167">
        <f>IF(AZ333=1,G333,0)</f>
        <v>0</v>
      </c>
      <c r="BB333" s="167">
        <f>IF(AZ333=2,G333,0)</f>
        <v>0</v>
      </c>
      <c r="BC333" s="167">
        <f>IF(AZ333=3,G333,0)</f>
        <v>0</v>
      </c>
      <c r="BD333" s="167">
        <f>IF(AZ333=4,G333,0)</f>
        <v>0</v>
      </c>
      <c r="BE333" s="167">
        <f>IF(AZ333=5,G333,0)</f>
        <v>0</v>
      </c>
      <c r="CA333" s="202">
        <v>1</v>
      </c>
      <c r="CB333" s="202">
        <v>1</v>
      </c>
      <c r="CZ333" s="167">
        <v>1.05844</v>
      </c>
    </row>
    <row r="334" spans="1:15" ht="12.75">
      <c r="A334" s="203"/>
      <c r="B334" s="205"/>
      <c r="C334" s="206" t="s">
        <v>1545</v>
      </c>
      <c r="D334" s="207"/>
      <c r="E334" s="208">
        <v>0.0898</v>
      </c>
      <c r="F334" s="209"/>
      <c r="G334" s="210"/>
      <c r="M334" s="204" t="s">
        <v>1545</v>
      </c>
      <c r="O334" s="195"/>
    </row>
    <row r="335" spans="1:104" ht="12.75">
      <c r="A335" s="196">
        <v>143</v>
      </c>
      <c r="B335" s="197" t="s">
        <v>1546</v>
      </c>
      <c r="C335" s="198" t="s">
        <v>1547</v>
      </c>
      <c r="D335" s="199" t="s">
        <v>1113</v>
      </c>
      <c r="E335" s="200">
        <v>3.18</v>
      </c>
      <c r="F335" s="200">
        <v>0</v>
      </c>
      <c r="G335" s="201">
        <f>E335*F335</f>
        <v>0</v>
      </c>
      <c r="O335" s="195">
        <v>2</v>
      </c>
      <c r="AA335" s="167">
        <v>1</v>
      </c>
      <c r="AB335" s="167">
        <v>1</v>
      </c>
      <c r="AC335" s="167">
        <v>1</v>
      </c>
      <c r="AZ335" s="167">
        <v>1</v>
      </c>
      <c r="BA335" s="167">
        <f>IF(AZ335=1,G335,0)</f>
        <v>0</v>
      </c>
      <c r="BB335" s="167">
        <f>IF(AZ335=2,G335,0)</f>
        <v>0</v>
      </c>
      <c r="BC335" s="167">
        <f>IF(AZ335=3,G335,0)</f>
        <v>0</v>
      </c>
      <c r="BD335" s="167">
        <f>IF(AZ335=4,G335,0)</f>
        <v>0</v>
      </c>
      <c r="BE335" s="167">
        <f>IF(AZ335=5,G335,0)</f>
        <v>0</v>
      </c>
      <c r="CA335" s="202">
        <v>1</v>
      </c>
      <c r="CB335" s="202">
        <v>1</v>
      </c>
      <c r="CZ335" s="167">
        <v>0.04597</v>
      </c>
    </row>
    <row r="336" spans="1:15" ht="12.75">
      <c r="A336" s="203"/>
      <c r="B336" s="205"/>
      <c r="C336" s="206" t="s">
        <v>1548</v>
      </c>
      <c r="D336" s="207"/>
      <c r="E336" s="208">
        <v>3.18</v>
      </c>
      <c r="F336" s="209"/>
      <c r="G336" s="210"/>
      <c r="M336" s="204" t="s">
        <v>1548</v>
      </c>
      <c r="O336" s="195"/>
    </row>
    <row r="337" spans="1:104" ht="12.75">
      <c r="A337" s="196">
        <v>144</v>
      </c>
      <c r="B337" s="197" t="s">
        <v>1549</v>
      </c>
      <c r="C337" s="198" t="s">
        <v>1550</v>
      </c>
      <c r="D337" s="199" t="s">
        <v>1113</v>
      </c>
      <c r="E337" s="200">
        <v>3.18</v>
      </c>
      <c r="F337" s="200">
        <v>0</v>
      </c>
      <c r="G337" s="201">
        <f>E337*F337</f>
        <v>0</v>
      </c>
      <c r="O337" s="195">
        <v>2</v>
      </c>
      <c r="AA337" s="167">
        <v>1</v>
      </c>
      <c r="AB337" s="167">
        <v>1</v>
      </c>
      <c r="AC337" s="167">
        <v>1</v>
      </c>
      <c r="AZ337" s="167">
        <v>1</v>
      </c>
      <c r="BA337" s="167">
        <f>IF(AZ337=1,G337,0)</f>
        <v>0</v>
      </c>
      <c r="BB337" s="167">
        <f>IF(AZ337=2,G337,0)</f>
        <v>0</v>
      </c>
      <c r="BC337" s="167">
        <f>IF(AZ337=3,G337,0)</f>
        <v>0</v>
      </c>
      <c r="BD337" s="167">
        <f>IF(AZ337=4,G337,0)</f>
        <v>0</v>
      </c>
      <c r="BE337" s="167">
        <f>IF(AZ337=5,G337,0)</f>
        <v>0</v>
      </c>
      <c r="CA337" s="202">
        <v>1</v>
      </c>
      <c r="CB337" s="202">
        <v>1</v>
      </c>
      <c r="CZ337" s="167">
        <v>0</v>
      </c>
    </row>
    <row r="338" spans="1:15" ht="12.75">
      <c r="A338" s="203"/>
      <c r="B338" s="205"/>
      <c r="C338" s="206" t="s">
        <v>1551</v>
      </c>
      <c r="D338" s="207"/>
      <c r="E338" s="208">
        <v>3.18</v>
      </c>
      <c r="F338" s="209"/>
      <c r="G338" s="210"/>
      <c r="M338" s="204" t="s">
        <v>1551</v>
      </c>
      <c r="O338" s="195"/>
    </row>
    <row r="339" spans="1:104" ht="12.75">
      <c r="A339" s="196">
        <v>145</v>
      </c>
      <c r="B339" s="197" t="s">
        <v>1552</v>
      </c>
      <c r="C339" s="198" t="s">
        <v>1553</v>
      </c>
      <c r="D339" s="199" t="s">
        <v>1470</v>
      </c>
      <c r="E339" s="200">
        <v>10</v>
      </c>
      <c r="F339" s="200">
        <v>0</v>
      </c>
      <c r="G339" s="201">
        <f>E339*F339</f>
        <v>0</v>
      </c>
      <c r="O339" s="195">
        <v>2</v>
      </c>
      <c r="AA339" s="167">
        <v>1</v>
      </c>
      <c r="AB339" s="167">
        <v>1</v>
      </c>
      <c r="AC339" s="167">
        <v>1</v>
      </c>
      <c r="AZ339" s="167">
        <v>1</v>
      </c>
      <c r="BA339" s="167">
        <f>IF(AZ339=1,G339,0)</f>
        <v>0</v>
      </c>
      <c r="BB339" s="167">
        <f>IF(AZ339=2,G339,0)</f>
        <v>0</v>
      </c>
      <c r="BC339" s="167">
        <f>IF(AZ339=3,G339,0)</f>
        <v>0</v>
      </c>
      <c r="BD339" s="167">
        <f>IF(AZ339=4,G339,0)</f>
        <v>0</v>
      </c>
      <c r="BE339" s="167">
        <f>IF(AZ339=5,G339,0)</f>
        <v>0</v>
      </c>
      <c r="CA339" s="202">
        <v>1</v>
      </c>
      <c r="CB339" s="202">
        <v>1</v>
      </c>
      <c r="CZ339" s="167">
        <v>0.11369</v>
      </c>
    </row>
    <row r="340" spans="1:15" ht="12.75">
      <c r="A340" s="203"/>
      <c r="B340" s="205"/>
      <c r="C340" s="206" t="s">
        <v>1554</v>
      </c>
      <c r="D340" s="207"/>
      <c r="E340" s="208">
        <v>10</v>
      </c>
      <c r="F340" s="209"/>
      <c r="G340" s="210"/>
      <c r="M340" s="204" t="s">
        <v>1554</v>
      </c>
      <c r="O340" s="195"/>
    </row>
    <row r="341" spans="1:104" ht="12.75">
      <c r="A341" s="196">
        <v>146</v>
      </c>
      <c r="B341" s="197" t="s">
        <v>1555</v>
      </c>
      <c r="C341" s="198" t="s">
        <v>1556</v>
      </c>
      <c r="D341" s="199" t="s">
        <v>1113</v>
      </c>
      <c r="E341" s="200">
        <v>2.96</v>
      </c>
      <c r="F341" s="200">
        <v>0</v>
      </c>
      <c r="G341" s="201">
        <f>E341*F341</f>
        <v>0</v>
      </c>
      <c r="O341" s="195">
        <v>2</v>
      </c>
      <c r="AA341" s="167">
        <v>1</v>
      </c>
      <c r="AB341" s="167">
        <v>1</v>
      </c>
      <c r="AC341" s="167">
        <v>1</v>
      </c>
      <c r="AZ341" s="167">
        <v>1</v>
      </c>
      <c r="BA341" s="167">
        <f>IF(AZ341=1,G341,0)</f>
        <v>0</v>
      </c>
      <c r="BB341" s="167">
        <f>IF(AZ341=2,G341,0)</f>
        <v>0</v>
      </c>
      <c r="BC341" s="167">
        <f>IF(AZ341=3,G341,0)</f>
        <v>0</v>
      </c>
      <c r="BD341" s="167">
        <f>IF(AZ341=4,G341,0)</f>
        <v>0</v>
      </c>
      <c r="BE341" s="167">
        <f>IF(AZ341=5,G341,0)</f>
        <v>0</v>
      </c>
      <c r="CA341" s="202">
        <v>1</v>
      </c>
      <c r="CB341" s="202">
        <v>1</v>
      </c>
      <c r="CZ341" s="167">
        <v>0.02417</v>
      </c>
    </row>
    <row r="342" spans="1:15" ht="12.75">
      <c r="A342" s="203"/>
      <c r="B342" s="205"/>
      <c r="C342" s="206" t="s">
        <v>1557</v>
      </c>
      <c r="D342" s="207"/>
      <c r="E342" s="208">
        <v>2.96</v>
      </c>
      <c r="F342" s="209"/>
      <c r="G342" s="210"/>
      <c r="M342" s="204" t="s">
        <v>1557</v>
      </c>
      <c r="O342" s="195"/>
    </row>
    <row r="343" spans="1:104" ht="12.75">
      <c r="A343" s="196">
        <v>147</v>
      </c>
      <c r="B343" s="197" t="s">
        <v>1558</v>
      </c>
      <c r="C343" s="198" t="s">
        <v>1559</v>
      </c>
      <c r="D343" s="199" t="s">
        <v>1113</v>
      </c>
      <c r="E343" s="200">
        <v>2.96</v>
      </c>
      <c r="F343" s="200">
        <v>0</v>
      </c>
      <c r="G343" s="201">
        <f>E343*F343</f>
        <v>0</v>
      </c>
      <c r="O343" s="195">
        <v>2</v>
      </c>
      <c r="AA343" s="167">
        <v>1</v>
      </c>
      <c r="AB343" s="167">
        <v>1</v>
      </c>
      <c r="AC343" s="167">
        <v>1</v>
      </c>
      <c r="AZ343" s="167">
        <v>1</v>
      </c>
      <c r="BA343" s="167">
        <f>IF(AZ343=1,G343,0)</f>
        <v>0</v>
      </c>
      <c r="BB343" s="167">
        <f>IF(AZ343=2,G343,0)</f>
        <v>0</v>
      </c>
      <c r="BC343" s="167">
        <f>IF(AZ343=3,G343,0)</f>
        <v>0</v>
      </c>
      <c r="BD343" s="167">
        <f>IF(AZ343=4,G343,0)</f>
        <v>0</v>
      </c>
      <c r="BE343" s="167">
        <f>IF(AZ343=5,G343,0)</f>
        <v>0</v>
      </c>
      <c r="CA343" s="202">
        <v>1</v>
      </c>
      <c r="CB343" s="202">
        <v>1</v>
      </c>
      <c r="CZ343" s="167">
        <v>0</v>
      </c>
    </row>
    <row r="344" spans="1:15" ht="12.75">
      <c r="A344" s="203"/>
      <c r="B344" s="205"/>
      <c r="C344" s="206" t="s">
        <v>1560</v>
      </c>
      <c r="D344" s="207"/>
      <c r="E344" s="208">
        <v>2.96</v>
      </c>
      <c r="F344" s="209"/>
      <c r="G344" s="210"/>
      <c r="M344" s="204" t="s">
        <v>1560</v>
      </c>
      <c r="O344" s="195"/>
    </row>
    <row r="345" spans="1:104" ht="12.75">
      <c r="A345" s="196">
        <v>148</v>
      </c>
      <c r="B345" s="197" t="s">
        <v>1561</v>
      </c>
      <c r="C345" s="198" t="s">
        <v>1562</v>
      </c>
      <c r="D345" s="199" t="s">
        <v>1125</v>
      </c>
      <c r="E345" s="200">
        <v>23</v>
      </c>
      <c r="F345" s="200">
        <v>0</v>
      </c>
      <c r="G345" s="201">
        <f>E345*F345</f>
        <v>0</v>
      </c>
      <c r="O345" s="195">
        <v>2</v>
      </c>
      <c r="AA345" s="167">
        <v>1</v>
      </c>
      <c r="AB345" s="167">
        <v>1</v>
      </c>
      <c r="AC345" s="167">
        <v>1</v>
      </c>
      <c r="AZ345" s="167">
        <v>1</v>
      </c>
      <c r="BA345" s="167">
        <f>IF(AZ345=1,G345,0)</f>
        <v>0</v>
      </c>
      <c r="BB345" s="167">
        <f>IF(AZ345=2,G345,0)</f>
        <v>0</v>
      </c>
      <c r="BC345" s="167">
        <f>IF(AZ345=3,G345,0)</f>
        <v>0</v>
      </c>
      <c r="BD345" s="167">
        <f>IF(AZ345=4,G345,0)</f>
        <v>0</v>
      </c>
      <c r="BE345" s="167">
        <f>IF(AZ345=5,G345,0)</f>
        <v>0</v>
      </c>
      <c r="CA345" s="202">
        <v>1</v>
      </c>
      <c r="CB345" s="202">
        <v>1</v>
      </c>
      <c r="CZ345" s="167">
        <v>0.05512</v>
      </c>
    </row>
    <row r="346" spans="1:15" ht="12.75">
      <c r="A346" s="203"/>
      <c r="B346" s="205"/>
      <c r="C346" s="206" t="s">
        <v>1563</v>
      </c>
      <c r="D346" s="207"/>
      <c r="E346" s="208">
        <v>0</v>
      </c>
      <c r="F346" s="209"/>
      <c r="G346" s="210"/>
      <c r="M346" s="204" t="s">
        <v>1563</v>
      </c>
      <c r="O346" s="195"/>
    </row>
    <row r="347" spans="1:15" ht="12.75">
      <c r="A347" s="203"/>
      <c r="B347" s="205"/>
      <c r="C347" s="206" t="s">
        <v>1564</v>
      </c>
      <c r="D347" s="207"/>
      <c r="E347" s="208">
        <v>23</v>
      </c>
      <c r="F347" s="209"/>
      <c r="G347" s="210"/>
      <c r="M347" s="204" t="s">
        <v>1564</v>
      </c>
      <c r="O347" s="195"/>
    </row>
    <row r="348" spans="1:104" ht="12.75">
      <c r="A348" s="196">
        <v>149</v>
      </c>
      <c r="B348" s="197" t="s">
        <v>1565</v>
      </c>
      <c r="C348" s="198" t="s">
        <v>1566</v>
      </c>
      <c r="D348" s="199" t="s">
        <v>1125</v>
      </c>
      <c r="E348" s="200">
        <v>54</v>
      </c>
      <c r="F348" s="200">
        <v>0</v>
      </c>
      <c r="G348" s="201">
        <f>E348*F348</f>
        <v>0</v>
      </c>
      <c r="O348" s="195">
        <v>2</v>
      </c>
      <c r="AA348" s="167">
        <v>1</v>
      </c>
      <c r="AB348" s="167">
        <v>1</v>
      </c>
      <c r="AC348" s="167">
        <v>1</v>
      </c>
      <c r="AZ348" s="167">
        <v>1</v>
      </c>
      <c r="BA348" s="167">
        <f>IF(AZ348=1,G348,0)</f>
        <v>0</v>
      </c>
      <c r="BB348" s="167">
        <f>IF(AZ348=2,G348,0)</f>
        <v>0</v>
      </c>
      <c r="BC348" s="167">
        <f>IF(AZ348=3,G348,0)</f>
        <v>0</v>
      </c>
      <c r="BD348" s="167">
        <f>IF(AZ348=4,G348,0)</f>
        <v>0</v>
      </c>
      <c r="BE348" s="167">
        <f>IF(AZ348=5,G348,0)</f>
        <v>0</v>
      </c>
      <c r="CA348" s="202">
        <v>1</v>
      </c>
      <c r="CB348" s="202">
        <v>1</v>
      </c>
      <c r="CZ348" s="167">
        <v>0.10692</v>
      </c>
    </row>
    <row r="349" spans="1:15" ht="12.75">
      <c r="A349" s="203"/>
      <c r="B349" s="205"/>
      <c r="C349" s="206" t="s">
        <v>1567</v>
      </c>
      <c r="D349" s="207"/>
      <c r="E349" s="208">
        <v>0</v>
      </c>
      <c r="F349" s="209"/>
      <c r="G349" s="210"/>
      <c r="M349" s="204" t="s">
        <v>1567</v>
      </c>
      <c r="O349" s="195"/>
    </row>
    <row r="350" spans="1:15" ht="12.75">
      <c r="A350" s="203"/>
      <c r="B350" s="205"/>
      <c r="C350" s="206" t="s">
        <v>1568</v>
      </c>
      <c r="D350" s="207"/>
      <c r="E350" s="208">
        <v>54</v>
      </c>
      <c r="F350" s="209"/>
      <c r="G350" s="210"/>
      <c r="M350" s="204" t="s">
        <v>1568</v>
      </c>
      <c r="O350" s="195"/>
    </row>
    <row r="351" spans="1:104" ht="22.5">
      <c r="A351" s="196">
        <v>150</v>
      </c>
      <c r="B351" s="197" t="s">
        <v>1569</v>
      </c>
      <c r="C351" s="198" t="s">
        <v>1570</v>
      </c>
      <c r="D351" s="199" t="s">
        <v>1125</v>
      </c>
      <c r="E351" s="200">
        <v>3</v>
      </c>
      <c r="F351" s="200">
        <v>0</v>
      </c>
      <c r="G351" s="201">
        <f>E351*F351</f>
        <v>0</v>
      </c>
      <c r="O351" s="195">
        <v>2</v>
      </c>
      <c r="AA351" s="167">
        <v>12</v>
      </c>
      <c r="AB351" s="167">
        <v>0</v>
      </c>
      <c r="AC351" s="167">
        <v>115</v>
      </c>
      <c r="AZ351" s="167">
        <v>1</v>
      </c>
      <c r="BA351" s="167">
        <f>IF(AZ351=1,G351,0)</f>
        <v>0</v>
      </c>
      <c r="BB351" s="167">
        <f>IF(AZ351=2,G351,0)</f>
        <v>0</v>
      </c>
      <c r="BC351" s="167">
        <f>IF(AZ351=3,G351,0)</f>
        <v>0</v>
      </c>
      <c r="BD351" s="167">
        <f>IF(AZ351=4,G351,0)</f>
        <v>0</v>
      </c>
      <c r="BE351" s="167">
        <f>IF(AZ351=5,G351,0)</f>
        <v>0</v>
      </c>
      <c r="CA351" s="202">
        <v>12</v>
      </c>
      <c r="CB351" s="202">
        <v>0</v>
      </c>
      <c r="CZ351" s="167">
        <v>2.32128</v>
      </c>
    </row>
    <row r="352" spans="1:104" ht="22.5">
      <c r="A352" s="196">
        <v>151</v>
      </c>
      <c r="B352" s="197" t="s">
        <v>1571</v>
      </c>
      <c r="C352" s="198" t="s">
        <v>1572</v>
      </c>
      <c r="D352" s="199" t="s">
        <v>1125</v>
      </c>
      <c r="E352" s="200">
        <v>1</v>
      </c>
      <c r="F352" s="200">
        <v>0</v>
      </c>
      <c r="G352" s="201">
        <f>E352*F352</f>
        <v>0</v>
      </c>
      <c r="O352" s="195">
        <v>2</v>
      </c>
      <c r="AA352" s="167">
        <v>12</v>
      </c>
      <c r="AB352" s="167">
        <v>0</v>
      </c>
      <c r="AC352" s="167">
        <v>116</v>
      </c>
      <c r="AZ352" s="167">
        <v>1</v>
      </c>
      <c r="BA352" s="167">
        <f>IF(AZ352=1,G352,0)</f>
        <v>0</v>
      </c>
      <c r="BB352" s="167">
        <f>IF(AZ352=2,G352,0)</f>
        <v>0</v>
      </c>
      <c r="BC352" s="167">
        <f>IF(AZ352=3,G352,0)</f>
        <v>0</v>
      </c>
      <c r="BD352" s="167">
        <f>IF(AZ352=4,G352,0)</f>
        <v>0</v>
      </c>
      <c r="BE352" s="167">
        <f>IF(AZ352=5,G352,0)</f>
        <v>0</v>
      </c>
      <c r="CA352" s="202">
        <v>12</v>
      </c>
      <c r="CB352" s="202">
        <v>0</v>
      </c>
      <c r="CZ352" s="167">
        <v>2.6582</v>
      </c>
    </row>
    <row r="353" spans="1:104" ht="22.5">
      <c r="A353" s="196">
        <v>152</v>
      </c>
      <c r="B353" s="197" t="s">
        <v>1573</v>
      </c>
      <c r="C353" s="198" t="s">
        <v>1574</v>
      </c>
      <c r="D353" s="199" t="s">
        <v>1125</v>
      </c>
      <c r="E353" s="200">
        <v>1</v>
      </c>
      <c r="F353" s="200">
        <v>0</v>
      </c>
      <c r="G353" s="201">
        <f>E353*F353</f>
        <v>0</v>
      </c>
      <c r="O353" s="195">
        <v>2</v>
      </c>
      <c r="AA353" s="167">
        <v>12</v>
      </c>
      <c r="AB353" s="167">
        <v>0</v>
      </c>
      <c r="AC353" s="167">
        <v>117</v>
      </c>
      <c r="AZ353" s="167">
        <v>1</v>
      </c>
      <c r="BA353" s="167">
        <f>IF(AZ353=1,G353,0)</f>
        <v>0</v>
      </c>
      <c r="BB353" s="167">
        <f>IF(AZ353=2,G353,0)</f>
        <v>0</v>
      </c>
      <c r="BC353" s="167">
        <f>IF(AZ353=3,G353,0)</f>
        <v>0</v>
      </c>
      <c r="BD353" s="167">
        <f>IF(AZ353=4,G353,0)</f>
        <v>0</v>
      </c>
      <c r="BE353" s="167">
        <f>IF(AZ353=5,G353,0)</f>
        <v>0</v>
      </c>
      <c r="CA353" s="202">
        <v>12</v>
      </c>
      <c r="CB353" s="202">
        <v>0</v>
      </c>
      <c r="CZ353" s="167">
        <v>1.72536</v>
      </c>
    </row>
    <row r="354" spans="1:104" ht="22.5">
      <c r="A354" s="196">
        <v>153</v>
      </c>
      <c r="B354" s="197" t="s">
        <v>1575</v>
      </c>
      <c r="C354" s="198" t="s">
        <v>1576</v>
      </c>
      <c r="D354" s="199" t="s">
        <v>1125</v>
      </c>
      <c r="E354" s="200">
        <v>1</v>
      </c>
      <c r="F354" s="200">
        <v>0</v>
      </c>
      <c r="G354" s="201">
        <f>E354*F354</f>
        <v>0</v>
      </c>
      <c r="O354" s="195">
        <v>2</v>
      </c>
      <c r="AA354" s="167">
        <v>12</v>
      </c>
      <c r="AB354" s="167">
        <v>0</v>
      </c>
      <c r="AC354" s="167">
        <v>118</v>
      </c>
      <c r="AZ354" s="167">
        <v>1</v>
      </c>
      <c r="BA354" s="167">
        <f>IF(AZ354=1,G354,0)</f>
        <v>0</v>
      </c>
      <c r="BB354" s="167">
        <f>IF(AZ354=2,G354,0)</f>
        <v>0</v>
      </c>
      <c r="BC354" s="167">
        <f>IF(AZ354=3,G354,0)</f>
        <v>0</v>
      </c>
      <c r="BD354" s="167">
        <f>IF(AZ354=4,G354,0)</f>
        <v>0</v>
      </c>
      <c r="BE354" s="167">
        <f>IF(AZ354=5,G354,0)</f>
        <v>0</v>
      </c>
      <c r="CA354" s="202">
        <v>12</v>
      </c>
      <c r="CB354" s="202">
        <v>0</v>
      </c>
      <c r="CZ354" s="167">
        <v>2.00928</v>
      </c>
    </row>
    <row r="355" spans="1:104" ht="22.5">
      <c r="A355" s="196">
        <v>154</v>
      </c>
      <c r="B355" s="197" t="s">
        <v>1577</v>
      </c>
      <c r="C355" s="198" t="s">
        <v>1578</v>
      </c>
      <c r="D355" s="199" t="s">
        <v>1125</v>
      </c>
      <c r="E355" s="200">
        <v>1</v>
      </c>
      <c r="F355" s="200">
        <v>0</v>
      </c>
      <c r="G355" s="201">
        <f>E355*F355</f>
        <v>0</v>
      </c>
      <c r="O355" s="195">
        <v>2</v>
      </c>
      <c r="AA355" s="167">
        <v>12</v>
      </c>
      <c r="AB355" s="167">
        <v>0</v>
      </c>
      <c r="AC355" s="167">
        <v>119</v>
      </c>
      <c r="AZ355" s="167">
        <v>1</v>
      </c>
      <c r="BA355" s="167">
        <f>IF(AZ355=1,G355,0)</f>
        <v>0</v>
      </c>
      <c r="BB355" s="167">
        <f>IF(AZ355=2,G355,0)</f>
        <v>0</v>
      </c>
      <c r="BC355" s="167">
        <f>IF(AZ355=3,G355,0)</f>
        <v>0</v>
      </c>
      <c r="BD355" s="167">
        <f>IF(AZ355=4,G355,0)</f>
        <v>0</v>
      </c>
      <c r="BE355" s="167">
        <f>IF(AZ355=5,G355,0)</f>
        <v>0</v>
      </c>
      <c r="CA355" s="202">
        <v>12</v>
      </c>
      <c r="CB355" s="202">
        <v>0</v>
      </c>
      <c r="CZ355" s="167">
        <v>1.7199</v>
      </c>
    </row>
    <row r="356" spans="1:104" ht="22.5">
      <c r="A356" s="196">
        <v>155</v>
      </c>
      <c r="B356" s="197" t="s">
        <v>1579</v>
      </c>
      <c r="C356" s="198" t="s">
        <v>1580</v>
      </c>
      <c r="D356" s="199" t="s">
        <v>1125</v>
      </c>
      <c r="E356" s="200">
        <v>1</v>
      </c>
      <c r="F356" s="200">
        <v>0</v>
      </c>
      <c r="G356" s="201">
        <f>E356*F356</f>
        <v>0</v>
      </c>
      <c r="O356" s="195">
        <v>2</v>
      </c>
      <c r="AA356" s="167">
        <v>12</v>
      </c>
      <c r="AB356" s="167">
        <v>0</v>
      </c>
      <c r="AC356" s="167">
        <v>120</v>
      </c>
      <c r="AZ356" s="167">
        <v>1</v>
      </c>
      <c r="BA356" s="167">
        <f>IF(AZ356=1,G356,0)</f>
        <v>0</v>
      </c>
      <c r="BB356" s="167">
        <f>IF(AZ356=2,G356,0)</f>
        <v>0</v>
      </c>
      <c r="BC356" s="167">
        <f>IF(AZ356=3,G356,0)</f>
        <v>0</v>
      </c>
      <c r="BD356" s="167">
        <f>IF(AZ356=4,G356,0)</f>
        <v>0</v>
      </c>
      <c r="BE356" s="167">
        <f>IF(AZ356=5,G356,0)</f>
        <v>0</v>
      </c>
      <c r="CA356" s="202">
        <v>12</v>
      </c>
      <c r="CB356" s="202">
        <v>0</v>
      </c>
      <c r="CZ356" s="167">
        <v>1.47888</v>
      </c>
    </row>
    <row r="357" spans="1:104" ht="22.5">
      <c r="A357" s="196">
        <v>156</v>
      </c>
      <c r="B357" s="197" t="s">
        <v>1581</v>
      </c>
      <c r="C357" s="198" t="s">
        <v>1582</v>
      </c>
      <c r="D357" s="199" t="s">
        <v>1125</v>
      </c>
      <c r="E357" s="200">
        <v>2</v>
      </c>
      <c r="F357" s="200">
        <v>0</v>
      </c>
      <c r="G357" s="201">
        <f>E357*F357</f>
        <v>0</v>
      </c>
      <c r="O357" s="195">
        <v>2</v>
      </c>
      <c r="AA357" s="167">
        <v>12</v>
      </c>
      <c r="AB357" s="167">
        <v>0</v>
      </c>
      <c r="AC357" s="167">
        <v>121</v>
      </c>
      <c r="AZ357" s="167">
        <v>1</v>
      </c>
      <c r="BA357" s="167">
        <f>IF(AZ357=1,G357,0)</f>
        <v>0</v>
      </c>
      <c r="BB357" s="167">
        <f>IF(AZ357=2,G357,0)</f>
        <v>0</v>
      </c>
      <c r="BC357" s="167">
        <f>IF(AZ357=3,G357,0)</f>
        <v>0</v>
      </c>
      <c r="BD357" s="167">
        <f>IF(AZ357=4,G357,0)</f>
        <v>0</v>
      </c>
      <c r="BE357" s="167">
        <f>IF(AZ357=5,G357,0)</f>
        <v>0</v>
      </c>
      <c r="CA357" s="202">
        <v>12</v>
      </c>
      <c r="CB357" s="202">
        <v>0</v>
      </c>
      <c r="CZ357" s="167">
        <v>1.22616</v>
      </c>
    </row>
    <row r="358" spans="1:104" ht="22.5">
      <c r="A358" s="196">
        <v>157</v>
      </c>
      <c r="B358" s="197" t="s">
        <v>1583</v>
      </c>
      <c r="C358" s="198" t="s">
        <v>1584</v>
      </c>
      <c r="D358" s="199" t="s">
        <v>1125</v>
      </c>
      <c r="E358" s="200">
        <v>1</v>
      </c>
      <c r="F358" s="200">
        <v>0</v>
      </c>
      <c r="G358" s="201">
        <f>E358*F358</f>
        <v>0</v>
      </c>
      <c r="O358" s="195">
        <v>2</v>
      </c>
      <c r="AA358" s="167">
        <v>12</v>
      </c>
      <c r="AB358" s="167">
        <v>0</v>
      </c>
      <c r="AC358" s="167">
        <v>122</v>
      </c>
      <c r="AZ358" s="167">
        <v>1</v>
      </c>
      <c r="BA358" s="167">
        <f>IF(AZ358=1,G358,0)</f>
        <v>0</v>
      </c>
      <c r="BB358" s="167">
        <f>IF(AZ358=2,G358,0)</f>
        <v>0</v>
      </c>
      <c r="BC358" s="167">
        <f>IF(AZ358=3,G358,0)</f>
        <v>0</v>
      </c>
      <c r="BD358" s="167">
        <f>IF(AZ358=4,G358,0)</f>
        <v>0</v>
      </c>
      <c r="BE358" s="167">
        <f>IF(AZ358=5,G358,0)</f>
        <v>0</v>
      </c>
      <c r="CA358" s="202">
        <v>12</v>
      </c>
      <c r="CB358" s="202">
        <v>0</v>
      </c>
      <c r="CZ358" s="167">
        <v>1.79088</v>
      </c>
    </row>
    <row r="359" spans="1:104" ht="22.5">
      <c r="A359" s="196">
        <v>158</v>
      </c>
      <c r="B359" s="197" t="s">
        <v>1585</v>
      </c>
      <c r="C359" s="198" t="s">
        <v>1586</v>
      </c>
      <c r="D359" s="199" t="s">
        <v>1125</v>
      </c>
      <c r="E359" s="200">
        <v>3</v>
      </c>
      <c r="F359" s="200">
        <v>0</v>
      </c>
      <c r="G359" s="201">
        <f>E359*F359</f>
        <v>0</v>
      </c>
      <c r="O359" s="195">
        <v>2</v>
      </c>
      <c r="AA359" s="167">
        <v>12</v>
      </c>
      <c r="AB359" s="167">
        <v>0</v>
      </c>
      <c r="AC359" s="167">
        <v>123</v>
      </c>
      <c r="AZ359" s="167">
        <v>1</v>
      </c>
      <c r="BA359" s="167">
        <f>IF(AZ359=1,G359,0)</f>
        <v>0</v>
      </c>
      <c r="BB359" s="167">
        <f>IF(AZ359=2,G359,0)</f>
        <v>0</v>
      </c>
      <c r="BC359" s="167">
        <f>IF(AZ359=3,G359,0)</f>
        <v>0</v>
      </c>
      <c r="BD359" s="167">
        <f>IF(AZ359=4,G359,0)</f>
        <v>0</v>
      </c>
      <c r="BE359" s="167">
        <f>IF(AZ359=5,G359,0)</f>
        <v>0</v>
      </c>
      <c r="CA359" s="202">
        <v>12</v>
      </c>
      <c r="CB359" s="202">
        <v>0</v>
      </c>
      <c r="CZ359" s="167">
        <v>2.9016</v>
      </c>
    </row>
    <row r="360" spans="1:104" ht="22.5">
      <c r="A360" s="196">
        <v>159</v>
      </c>
      <c r="B360" s="197" t="s">
        <v>1587</v>
      </c>
      <c r="C360" s="198" t="s">
        <v>1588</v>
      </c>
      <c r="D360" s="199" t="s">
        <v>1125</v>
      </c>
      <c r="E360" s="200">
        <v>1</v>
      </c>
      <c r="F360" s="200">
        <v>0</v>
      </c>
      <c r="G360" s="201">
        <f>E360*F360</f>
        <v>0</v>
      </c>
      <c r="O360" s="195">
        <v>2</v>
      </c>
      <c r="AA360" s="167">
        <v>12</v>
      </c>
      <c r="AB360" s="167">
        <v>0</v>
      </c>
      <c r="AC360" s="167">
        <v>124</v>
      </c>
      <c r="AZ360" s="167">
        <v>1</v>
      </c>
      <c r="BA360" s="167">
        <f>IF(AZ360=1,G360,0)</f>
        <v>0</v>
      </c>
      <c r="BB360" s="167">
        <f>IF(AZ360=2,G360,0)</f>
        <v>0</v>
      </c>
      <c r="BC360" s="167">
        <f>IF(AZ360=3,G360,0)</f>
        <v>0</v>
      </c>
      <c r="BD360" s="167">
        <f>IF(AZ360=4,G360,0)</f>
        <v>0</v>
      </c>
      <c r="BE360" s="167">
        <f>IF(AZ360=5,G360,0)</f>
        <v>0</v>
      </c>
      <c r="CA360" s="202">
        <v>12</v>
      </c>
      <c r="CB360" s="202">
        <v>0</v>
      </c>
      <c r="CZ360" s="167">
        <v>3.13248</v>
      </c>
    </row>
    <row r="361" spans="1:104" ht="22.5">
      <c r="A361" s="196">
        <v>160</v>
      </c>
      <c r="B361" s="197" t="s">
        <v>1589</v>
      </c>
      <c r="C361" s="198" t="s">
        <v>1590</v>
      </c>
      <c r="D361" s="199" t="s">
        <v>1125</v>
      </c>
      <c r="E361" s="200">
        <v>1</v>
      </c>
      <c r="F361" s="200">
        <v>0</v>
      </c>
      <c r="G361" s="201">
        <f>E361*F361</f>
        <v>0</v>
      </c>
      <c r="O361" s="195">
        <v>2</v>
      </c>
      <c r="AA361" s="167">
        <v>12</v>
      </c>
      <c r="AB361" s="167">
        <v>0</v>
      </c>
      <c r="AC361" s="167">
        <v>125</v>
      </c>
      <c r="AZ361" s="167">
        <v>1</v>
      </c>
      <c r="BA361" s="167">
        <f>IF(AZ361=1,G361,0)</f>
        <v>0</v>
      </c>
      <c r="BB361" s="167">
        <f>IF(AZ361=2,G361,0)</f>
        <v>0</v>
      </c>
      <c r="BC361" s="167">
        <f>IF(AZ361=3,G361,0)</f>
        <v>0</v>
      </c>
      <c r="BD361" s="167">
        <f>IF(AZ361=4,G361,0)</f>
        <v>0</v>
      </c>
      <c r="BE361" s="167">
        <f>IF(AZ361=5,G361,0)</f>
        <v>0</v>
      </c>
      <c r="CA361" s="202">
        <v>12</v>
      </c>
      <c r="CB361" s="202">
        <v>0</v>
      </c>
      <c r="CZ361" s="167">
        <v>2.32128</v>
      </c>
    </row>
    <row r="362" spans="1:104" ht="22.5">
      <c r="A362" s="196">
        <v>161</v>
      </c>
      <c r="B362" s="197" t="s">
        <v>1591</v>
      </c>
      <c r="C362" s="198" t="s">
        <v>1592</v>
      </c>
      <c r="D362" s="199" t="s">
        <v>1125</v>
      </c>
      <c r="E362" s="200">
        <v>1</v>
      </c>
      <c r="F362" s="200">
        <v>0</v>
      </c>
      <c r="G362" s="201">
        <f>E362*F362</f>
        <v>0</v>
      </c>
      <c r="O362" s="195">
        <v>2</v>
      </c>
      <c r="AA362" s="167">
        <v>12</v>
      </c>
      <c r="AB362" s="167">
        <v>0</v>
      </c>
      <c r="AC362" s="167">
        <v>126</v>
      </c>
      <c r="AZ362" s="167">
        <v>1</v>
      </c>
      <c r="BA362" s="167">
        <f>IF(AZ362=1,G362,0)</f>
        <v>0</v>
      </c>
      <c r="BB362" s="167">
        <f>IF(AZ362=2,G362,0)</f>
        <v>0</v>
      </c>
      <c r="BC362" s="167">
        <f>IF(AZ362=3,G362,0)</f>
        <v>0</v>
      </c>
      <c r="BD362" s="167">
        <f>IF(AZ362=4,G362,0)</f>
        <v>0</v>
      </c>
      <c r="BE362" s="167">
        <f>IF(AZ362=5,G362,0)</f>
        <v>0</v>
      </c>
      <c r="CA362" s="202">
        <v>12</v>
      </c>
      <c r="CB362" s="202">
        <v>0</v>
      </c>
      <c r="CZ362" s="167">
        <v>2.27968</v>
      </c>
    </row>
    <row r="363" spans="1:104" ht="22.5">
      <c r="A363" s="196">
        <v>162</v>
      </c>
      <c r="B363" s="197" t="s">
        <v>1593</v>
      </c>
      <c r="C363" s="198" t="s">
        <v>1594</v>
      </c>
      <c r="D363" s="199" t="s">
        <v>1125</v>
      </c>
      <c r="E363" s="200">
        <v>1</v>
      </c>
      <c r="F363" s="200">
        <v>0</v>
      </c>
      <c r="G363" s="201">
        <f>E363*F363</f>
        <v>0</v>
      </c>
      <c r="O363" s="195">
        <v>2</v>
      </c>
      <c r="AA363" s="167">
        <v>12</v>
      </c>
      <c r="AB363" s="167">
        <v>0</v>
      </c>
      <c r="AC363" s="167">
        <v>127</v>
      </c>
      <c r="AZ363" s="167">
        <v>1</v>
      </c>
      <c r="BA363" s="167">
        <f>IF(AZ363=1,G363,0)</f>
        <v>0</v>
      </c>
      <c r="BB363" s="167">
        <f>IF(AZ363=2,G363,0)</f>
        <v>0</v>
      </c>
      <c r="BC363" s="167">
        <f>IF(AZ363=3,G363,0)</f>
        <v>0</v>
      </c>
      <c r="BD363" s="167">
        <f>IF(AZ363=4,G363,0)</f>
        <v>0</v>
      </c>
      <c r="BE363" s="167">
        <f>IF(AZ363=5,G363,0)</f>
        <v>0</v>
      </c>
      <c r="CA363" s="202">
        <v>12</v>
      </c>
      <c r="CB363" s="202">
        <v>0</v>
      </c>
      <c r="CZ363" s="167">
        <v>2.27968</v>
      </c>
    </row>
    <row r="364" spans="1:104" ht="22.5">
      <c r="A364" s="196">
        <v>163</v>
      </c>
      <c r="B364" s="197" t="s">
        <v>1595</v>
      </c>
      <c r="C364" s="198" t="s">
        <v>1596</v>
      </c>
      <c r="D364" s="199" t="s">
        <v>1125</v>
      </c>
      <c r="E364" s="200">
        <v>1</v>
      </c>
      <c r="F364" s="200">
        <v>0</v>
      </c>
      <c r="G364" s="201">
        <f>E364*F364</f>
        <v>0</v>
      </c>
      <c r="O364" s="195">
        <v>2</v>
      </c>
      <c r="AA364" s="167">
        <v>12</v>
      </c>
      <c r="AB364" s="167">
        <v>0</v>
      </c>
      <c r="AC364" s="167">
        <v>128</v>
      </c>
      <c r="AZ364" s="167">
        <v>1</v>
      </c>
      <c r="BA364" s="167">
        <f>IF(AZ364=1,G364,0)</f>
        <v>0</v>
      </c>
      <c r="BB364" s="167">
        <f>IF(AZ364=2,G364,0)</f>
        <v>0</v>
      </c>
      <c r="BC364" s="167">
        <f>IF(AZ364=3,G364,0)</f>
        <v>0</v>
      </c>
      <c r="BD364" s="167">
        <f>IF(AZ364=4,G364,0)</f>
        <v>0</v>
      </c>
      <c r="BE364" s="167">
        <f>IF(AZ364=5,G364,0)</f>
        <v>0</v>
      </c>
      <c r="CA364" s="202">
        <v>12</v>
      </c>
      <c r="CB364" s="202">
        <v>0</v>
      </c>
      <c r="CZ364" s="167">
        <v>2.32128</v>
      </c>
    </row>
    <row r="365" spans="1:104" ht="22.5">
      <c r="A365" s="196">
        <v>164</v>
      </c>
      <c r="B365" s="197" t="s">
        <v>1597</v>
      </c>
      <c r="C365" s="198" t="s">
        <v>1598</v>
      </c>
      <c r="D365" s="199" t="s">
        <v>1125</v>
      </c>
      <c r="E365" s="200">
        <v>1</v>
      </c>
      <c r="F365" s="200">
        <v>0</v>
      </c>
      <c r="G365" s="201">
        <f>E365*F365</f>
        <v>0</v>
      </c>
      <c r="O365" s="195">
        <v>2</v>
      </c>
      <c r="AA365" s="167">
        <v>12</v>
      </c>
      <c r="AB365" s="167">
        <v>0</v>
      </c>
      <c r="AC365" s="167">
        <v>129</v>
      </c>
      <c r="AZ365" s="167">
        <v>1</v>
      </c>
      <c r="BA365" s="167">
        <f>IF(AZ365=1,G365,0)</f>
        <v>0</v>
      </c>
      <c r="BB365" s="167">
        <f>IF(AZ365=2,G365,0)</f>
        <v>0</v>
      </c>
      <c r="BC365" s="167">
        <f>IF(AZ365=3,G365,0)</f>
        <v>0</v>
      </c>
      <c r="BD365" s="167">
        <f>IF(AZ365=4,G365,0)</f>
        <v>0</v>
      </c>
      <c r="BE365" s="167">
        <f>IF(AZ365=5,G365,0)</f>
        <v>0</v>
      </c>
      <c r="CA365" s="202">
        <v>12</v>
      </c>
      <c r="CB365" s="202">
        <v>0</v>
      </c>
      <c r="CZ365" s="167">
        <v>3.13248</v>
      </c>
    </row>
    <row r="366" spans="1:104" ht="22.5">
      <c r="A366" s="196">
        <v>165</v>
      </c>
      <c r="B366" s="197" t="s">
        <v>1599</v>
      </c>
      <c r="C366" s="198" t="s">
        <v>1600</v>
      </c>
      <c r="D366" s="199" t="s">
        <v>1125</v>
      </c>
      <c r="E366" s="200">
        <v>27</v>
      </c>
      <c r="F366" s="200">
        <v>0</v>
      </c>
      <c r="G366" s="201">
        <f>E366*F366</f>
        <v>0</v>
      </c>
      <c r="O366" s="195">
        <v>2</v>
      </c>
      <c r="AA366" s="167">
        <v>12</v>
      </c>
      <c r="AB366" s="167">
        <v>0</v>
      </c>
      <c r="AC366" s="167">
        <v>131</v>
      </c>
      <c r="AZ366" s="167">
        <v>1</v>
      </c>
      <c r="BA366" s="167">
        <f>IF(AZ366=1,G366,0)</f>
        <v>0</v>
      </c>
      <c r="BB366" s="167">
        <f>IF(AZ366=2,G366,0)</f>
        <v>0</v>
      </c>
      <c r="BC366" s="167">
        <f>IF(AZ366=3,G366,0)</f>
        <v>0</v>
      </c>
      <c r="BD366" s="167">
        <f>IF(AZ366=4,G366,0)</f>
        <v>0</v>
      </c>
      <c r="BE366" s="167">
        <f>IF(AZ366=5,G366,0)</f>
        <v>0</v>
      </c>
      <c r="CA366" s="202">
        <v>12</v>
      </c>
      <c r="CB366" s="202">
        <v>0</v>
      </c>
      <c r="CZ366" s="167">
        <v>33.24672</v>
      </c>
    </row>
    <row r="367" spans="1:104" ht="22.5">
      <c r="A367" s="196">
        <v>166</v>
      </c>
      <c r="B367" s="197" t="s">
        <v>1601</v>
      </c>
      <c r="C367" s="198" t="s">
        <v>1602</v>
      </c>
      <c r="D367" s="199" t="s">
        <v>1125</v>
      </c>
      <c r="E367" s="200">
        <v>4</v>
      </c>
      <c r="F367" s="200">
        <v>0</v>
      </c>
      <c r="G367" s="201">
        <f>E367*F367</f>
        <v>0</v>
      </c>
      <c r="O367" s="195">
        <v>2</v>
      </c>
      <c r="AA367" s="167">
        <v>12</v>
      </c>
      <c r="AB367" s="167">
        <v>0</v>
      </c>
      <c r="AC367" s="167">
        <v>132</v>
      </c>
      <c r="AZ367" s="167">
        <v>1</v>
      </c>
      <c r="BA367" s="167">
        <f>IF(AZ367=1,G367,0)</f>
        <v>0</v>
      </c>
      <c r="BB367" s="167">
        <f>IF(AZ367=2,G367,0)</f>
        <v>0</v>
      </c>
      <c r="BC367" s="167">
        <f>IF(AZ367=3,G367,0)</f>
        <v>0</v>
      </c>
      <c r="BD367" s="167">
        <f>IF(AZ367=4,G367,0)</f>
        <v>0</v>
      </c>
      <c r="BE367" s="167">
        <f>IF(AZ367=5,G367,0)</f>
        <v>0</v>
      </c>
      <c r="CA367" s="202">
        <v>12</v>
      </c>
      <c r="CB367" s="202">
        <v>0</v>
      </c>
      <c r="CZ367" s="167">
        <v>33.32992</v>
      </c>
    </row>
    <row r="368" spans="1:104" ht="22.5">
      <c r="A368" s="196">
        <v>167</v>
      </c>
      <c r="B368" s="197" t="s">
        <v>1603</v>
      </c>
      <c r="C368" s="198" t="s">
        <v>1604</v>
      </c>
      <c r="D368" s="199" t="s">
        <v>1125</v>
      </c>
      <c r="E368" s="200">
        <v>1</v>
      </c>
      <c r="F368" s="200">
        <v>0</v>
      </c>
      <c r="G368" s="201">
        <f>E368*F368</f>
        <v>0</v>
      </c>
      <c r="O368" s="195">
        <v>2</v>
      </c>
      <c r="AA368" s="167">
        <v>12</v>
      </c>
      <c r="AB368" s="167">
        <v>0</v>
      </c>
      <c r="AC368" s="167">
        <v>133</v>
      </c>
      <c r="AZ368" s="167">
        <v>1</v>
      </c>
      <c r="BA368" s="167">
        <f>IF(AZ368=1,G368,0)</f>
        <v>0</v>
      </c>
      <c r="BB368" s="167">
        <f>IF(AZ368=2,G368,0)</f>
        <v>0</v>
      </c>
      <c r="BC368" s="167">
        <f>IF(AZ368=3,G368,0)</f>
        <v>0</v>
      </c>
      <c r="BD368" s="167">
        <f>IF(AZ368=4,G368,0)</f>
        <v>0</v>
      </c>
      <c r="BE368" s="167">
        <f>IF(AZ368=5,G368,0)</f>
        <v>0</v>
      </c>
      <c r="CA368" s="202">
        <v>12</v>
      </c>
      <c r="CB368" s="202">
        <v>0</v>
      </c>
      <c r="CZ368" s="167">
        <v>33.24672</v>
      </c>
    </row>
    <row r="369" spans="1:104" ht="22.5">
      <c r="A369" s="196">
        <v>168</v>
      </c>
      <c r="B369" s="197" t="s">
        <v>1605</v>
      </c>
      <c r="C369" s="198" t="s">
        <v>1606</v>
      </c>
      <c r="D369" s="199" t="s">
        <v>1125</v>
      </c>
      <c r="E369" s="200">
        <v>22</v>
      </c>
      <c r="F369" s="200">
        <v>0</v>
      </c>
      <c r="G369" s="201">
        <f>E369*F369</f>
        <v>0</v>
      </c>
      <c r="O369" s="195">
        <v>2</v>
      </c>
      <c r="AA369" s="167">
        <v>12</v>
      </c>
      <c r="AB369" s="167">
        <v>0</v>
      </c>
      <c r="AC369" s="167">
        <v>134</v>
      </c>
      <c r="AZ369" s="167">
        <v>1</v>
      </c>
      <c r="BA369" s="167">
        <f>IF(AZ369=1,G369,0)</f>
        <v>0</v>
      </c>
      <c r="BB369" s="167">
        <f>IF(AZ369=2,G369,0)</f>
        <v>0</v>
      </c>
      <c r="BC369" s="167">
        <f>IF(AZ369=3,G369,0)</f>
        <v>0</v>
      </c>
      <c r="BD369" s="167">
        <f>IF(AZ369=4,G369,0)</f>
        <v>0</v>
      </c>
      <c r="BE369" s="167">
        <f>IF(AZ369=5,G369,0)</f>
        <v>0</v>
      </c>
      <c r="CA369" s="202">
        <v>12</v>
      </c>
      <c r="CB369" s="202">
        <v>0</v>
      </c>
      <c r="CZ369" s="167">
        <v>33.24672</v>
      </c>
    </row>
    <row r="370" spans="1:104" ht="22.5">
      <c r="A370" s="196">
        <v>169</v>
      </c>
      <c r="B370" s="197" t="s">
        <v>1607</v>
      </c>
      <c r="C370" s="198" t="s">
        <v>1608</v>
      </c>
      <c r="D370" s="199" t="s">
        <v>1125</v>
      </c>
      <c r="E370" s="200">
        <v>1</v>
      </c>
      <c r="F370" s="200">
        <v>0</v>
      </c>
      <c r="G370" s="201">
        <f>E370*F370</f>
        <v>0</v>
      </c>
      <c r="O370" s="195">
        <v>2</v>
      </c>
      <c r="AA370" s="167">
        <v>12</v>
      </c>
      <c r="AB370" s="167">
        <v>0</v>
      </c>
      <c r="AC370" s="167">
        <v>136</v>
      </c>
      <c r="AZ370" s="167">
        <v>1</v>
      </c>
      <c r="BA370" s="167">
        <f>IF(AZ370=1,G370,0)</f>
        <v>0</v>
      </c>
      <c r="BB370" s="167">
        <f>IF(AZ370=2,G370,0)</f>
        <v>0</v>
      </c>
      <c r="BC370" s="167">
        <f>IF(AZ370=3,G370,0)</f>
        <v>0</v>
      </c>
      <c r="BD370" s="167">
        <f>IF(AZ370=4,G370,0)</f>
        <v>0</v>
      </c>
      <c r="BE370" s="167">
        <f>IF(AZ370=5,G370,0)</f>
        <v>0</v>
      </c>
      <c r="CA370" s="202">
        <v>12</v>
      </c>
      <c r="CB370" s="202">
        <v>0</v>
      </c>
      <c r="CZ370" s="167">
        <v>3.9078</v>
      </c>
    </row>
    <row r="371" spans="1:104" ht="22.5">
      <c r="A371" s="196">
        <v>170</v>
      </c>
      <c r="B371" s="197" t="s">
        <v>1609</v>
      </c>
      <c r="C371" s="198" t="s">
        <v>1610</v>
      </c>
      <c r="D371" s="199" t="s">
        <v>1125</v>
      </c>
      <c r="E371" s="200">
        <v>1</v>
      </c>
      <c r="F371" s="200">
        <v>0</v>
      </c>
      <c r="G371" s="201">
        <f>E371*F371</f>
        <v>0</v>
      </c>
      <c r="O371" s="195">
        <v>2</v>
      </c>
      <c r="AA371" s="167">
        <v>12</v>
      </c>
      <c r="AB371" s="167">
        <v>0</v>
      </c>
      <c r="AC371" s="167">
        <v>137</v>
      </c>
      <c r="AZ371" s="167">
        <v>1</v>
      </c>
      <c r="BA371" s="167">
        <f>IF(AZ371=1,G371,0)</f>
        <v>0</v>
      </c>
      <c r="BB371" s="167">
        <f>IF(AZ371=2,G371,0)</f>
        <v>0</v>
      </c>
      <c r="BC371" s="167">
        <f>IF(AZ371=3,G371,0)</f>
        <v>0</v>
      </c>
      <c r="BD371" s="167">
        <f>IF(AZ371=4,G371,0)</f>
        <v>0</v>
      </c>
      <c r="BE371" s="167">
        <f>IF(AZ371=5,G371,0)</f>
        <v>0</v>
      </c>
      <c r="CA371" s="202">
        <v>12</v>
      </c>
      <c r="CB371" s="202">
        <v>0</v>
      </c>
      <c r="CZ371" s="167">
        <v>3.9078</v>
      </c>
    </row>
    <row r="372" spans="1:104" ht="22.5">
      <c r="A372" s="196">
        <v>171</v>
      </c>
      <c r="B372" s="197" t="s">
        <v>1611</v>
      </c>
      <c r="C372" s="198" t="s">
        <v>1612</v>
      </c>
      <c r="D372" s="199" t="s">
        <v>1125</v>
      </c>
      <c r="E372" s="200">
        <v>4</v>
      </c>
      <c r="F372" s="200">
        <v>0</v>
      </c>
      <c r="G372" s="201">
        <f>E372*F372</f>
        <v>0</v>
      </c>
      <c r="O372" s="195">
        <v>2</v>
      </c>
      <c r="AA372" s="167">
        <v>12</v>
      </c>
      <c r="AB372" s="167">
        <v>0</v>
      </c>
      <c r="AC372" s="167">
        <v>138</v>
      </c>
      <c r="AZ372" s="167">
        <v>1</v>
      </c>
      <c r="BA372" s="167">
        <f>IF(AZ372=1,G372,0)</f>
        <v>0</v>
      </c>
      <c r="BB372" s="167">
        <f>IF(AZ372=2,G372,0)</f>
        <v>0</v>
      </c>
      <c r="BC372" s="167">
        <f>IF(AZ372=3,G372,0)</f>
        <v>0</v>
      </c>
      <c r="BD372" s="167">
        <f>IF(AZ372=4,G372,0)</f>
        <v>0</v>
      </c>
      <c r="BE372" s="167">
        <f>IF(AZ372=5,G372,0)</f>
        <v>0</v>
      </c>
      <c r="CA372" s="202">
        <v>12</v>
      </c>
      <c r="CB372" s="202">
        <v>0</v>
      </c>
      <c r="CZ372" s="167">
        <v>1.73082</v>
      </c>
    </row>
    <row r="373" spans="1:104" ht="22.5">
      <c r="A373" s="196">
        <v>172</v>
      </c>
      <c r="B373" s="197" t="s">
        <v>1613</v>
      </c>
      <c r="C373" s="198" t="s">
        <v>1614</v>
      </c>
      <c r="D373" s="199" t="s">
        <v>1125</v>
      </c>
      <c r="E373" s="200">
        <v>6</v>
      </c>
      <c r="F373" s="200">
        <v>0</v>
      </c>
      <c r="G373" s="201">
        <f>E373*F373</f>
        <v>0</v>
      </c>
      <c r="O373" s="195">
        <v>2</v>
      </c>
      <c r="AA373" s="167">
        <v>12</v>
      </c>
      <c r="AB373" s="167">
        <v>0</v>
      </c>
      <c r="AC373" s="167">
        <v>139</v>
      </c>
      <c r="AZ373" s="167">
        <v>1</v>
      </c>
      <c r="BA373" s="167">
        <f>IF(AZ373=1,G373,0)</f>
        <v>0</v>
      </c>
      <c r="BB373" s="167">
        <f>IF(AZ373=2,G373,0)</f>
        <v>0</v>
      </c>
      <c r="BC373" s="167">
        <f>IF(AZ373=3,G373,0)</f>
        <v>0</v>
      </c>
      <c r="BD373" s="167">
        <f>IF(AZ373=4,G373,0)</f>
        <v>0</v>
      </c>
      <c r="BE373" s="167">
        <f>IF(AZ373=5,G373,0)</f>
        <v>0</v>
      </c>
      <c r="CA373" s="202">
        <v>12</v>
      </c>
      <c r="CB373" s="202">
        <v>0</v>
      </c>
      <c r="CZ373" s="167">
        <v>3.056768</v>
      </c>
    </row>
    <row r="374" spans="1:104" ht="22.5">
      <c r="A374" s="196">
        <v>173</v>
      </c>
      <c r="B374" s="197" t="s">
        <v>1615</v>
      </c>
      <c r="C374" s="198" t="s">
        <v>1616</v>
      </c>
      <c r="D374" s="199" t="s">
        <v>1125</v>
      </c>
      <c r="E374" s="200">
        <v>1</v>
      </c>
      <c r="F374" s="200">
        <v>0</v>
      </c>
      <c r="G374" s="201">
        <f>E374*F374</f>
        <v>0</v>
      </c>
      <c r="O374" s="195">
        <v>2</v>
      </c>
      <c r="AA374" s="167">
        <v>12</v>
      </c>
      <c r="AB374" s="167">
        <v>0</v>
      </c>
      <c r="AC374" s="167">
        <v>140</v>
      </c>
      <c r="AZ374" s="167">
        <v>1</v>
      </c>
      <c r="BA374" s="167">
        <f>IF(AZ374=1,G374,0)</f>
        <v>0</v>
      </c>
      <c r="BB374" s="167">
        <f>IF(AZ374=2,G374,0)</f>
        <v>0</v>
      </c>
      <c r="BC374" s="167">
        <f>IF(AZ374=3,G374,0)</f>
        <v>0</v>
      </c>
      <c r="BD374" s="167">
        <f>IF(AZ374=4,G374,0)</f>
        <v>0</v>
      </c>
      <c r="BE374" s="167">
        <f>IF(AZ374=5,G374,0)</f>
        <v>0</v>
      </c>
      <c r="CA374" s="202">
        <v>12</v>
      </c>
      <c r="CB374" s="202">
        <v>0</v>
      </c>
      <c r="CZ374" s="167">
        <v>1.74382</v>
      </c>
    </row>
    <row r="375" spans="1:104" ht="22.5">
      <c r="A375" s="196">
        <v>174</v>
      </c>
      <c r="B375" s="197" t="s">
        <v>1617</v>
      </c>
      <c r="C375" s="198" t="s">
        <v>1618</v>
      </c>
      <c r="D375" s="199" t="s">
        <v>1125</v>
      </c>
      <c r="E375" s="200">
        <v>1</v>
      </c>
      <c r="F375" s="200">
        <v>0</v>
      </c>
      <c r="G375" s="201">
        <f>E375*F375</f>
        <v>0</v>
      </c>
      <c r="O375" s="195">
        <v>2</v>
      </c>
      <c r="AA375" s="167">
        <v>12</v>
      </c>
      <c r="AB375" s="167">
        <v>0</v>
      </c>
      <c r="AC375" s="167">
        <v>141</v>
      </c>
      <c r="AZ375" s="167">
        <v>1</v>
      </c>
      <c r="BA375" s="167">
        <f>IF(AZ375=1,G375,0)</f>
        <v>0</v>
      </c>
      <c r="BB375" s="167">
        <f>IF(AZ375=2,G375,0)</f>
        <v>0</v>
      </c>
      <c r="BC375" s="167">
        <f>IF(AZ375=3,G375,0)</f>
        <v>0</v>
      </c>
      <c r="BD375" s="167">
        <f>IF(AZ375=4,G375,0)</f>
        <v>0</v>
      </c>
      <c r="BE375" s="167">
        <f>IF(AZ375=5,G375,0)</f>
        <v>0</v>
      </c>
      <c r="CA375" s="202">
        <v>12</v>
      </c>
      <c r="CB375" s="202">
        <v>0</v>
      </c>
      <c r="CZ375" s="167">
        <v>1.73082</v>
      </c>
    </row>
    <row r="376" spans="1:104" ht="22.5">
      <c r="A376" s="196">
        <v>175</v>
      </c>
      <c r="B376" s="197" t="s">
        <v>1619</v>
      </c>
      <c r="C376" s="198" t="s">
        <v>1620</v>
      </c>
      <c r="D376" s="199" t="s">
        <v>1125</v>
      </c>
      <c r="E376" s="200">
        <v>4</v>
      </c>
      <c r="F376" s="200">
        <v>0</v>
      </c>
      <c r="G376" s="201">
        <f>E376*F376</f>
        <v>0</v>
      </c>
      <c r="O376" s="195">
        <v>2</v>
      </c>
      <c r="AA376" s="167">
        <v>12</v>
      </c>
      <c r="AB376" s="167">
        <v>0</v>
      </c>
      <c r="AC376" s="167">
        <v>142</v>
      </c>
      <c r="AZ376" s="167">
        <v>1</v>
      </c>
      <c r="BA376" s="167">
        <f>IF(AZ376=1,G376,0)</f>
        <v>0</v>
      </c>
      <c r="BB376" s="167">
        <f>IF(AZ376=2,G376,0)</f>
        <v>0</v>
      </c>
      <c r="BC376" s="167">
        <f>IF(AZ376=3,G376,0)</f>
        <v>0</v>
      </c>
      <c r="BD376" s="167">
        <f>IF(AZ376=4,G376,0)</f>
        <v>0</v>
      </c>
      <c r="BE376" s="167">
        <f>IF(AZ376=5,G376,0)</f>
        <v>0</v>
      </c>
      <c r="CA376" s="202">
        <v>12</v>
      </c>
      <c r="CB376" s="202">
        <v>0</v>
      </c>
      <c r="CZ376" s="167">
        <v>1.73082</v>
      </c>
    </row>
    <row r="377" spans="1:104" ht="22.5">
      <c r="A377" s="196">
        <v>176</v>
      </c>
      <c r="B377" s="197" t="s">
        <v>1621</v>
      </c>
      <c r="C377" s="198" t="s">
        <v>1622</v>
      </c>
      <c r="D377" s="199" t="s">
        <v>1125</v>
      </c>
      <c r="E377" s="200">
        <v>2</v>
      </c>
      <c r="F377" s="200">
        <v>0</v>
      </c>
      <c r="G377" s="201">
        <f>E377*F377</f>
        <v>0</v>
      </c>
      <c r="O377" s="195">
        <v>2</v>
      </c>
      <c r="AA377" s="167">
        <v>12</v>
      </c>
      <c r="AB377" s="167">
        <v>0</v>
      </c>
      <c r="AC377" s="167">
        <v>143</v>
      </c>
      <c r="AZ377" s="167">
        <v>1</v>
      </c>
      <c r="BA377" s="167">
        <f>IF(AZ377=1,G377,0)</f>
        <v>0</v>
      </c>
      <c r="BB377" s="167">
        <f>IF(AZ377=2,G377,0)</f>
        <v>0</v>
      </c>
      <c r="BC377" s="167">
        <f>IF(AZ377=3,G377,0)</f>
        <v>0</v>
      </c>
      <c r="BD377" s="167">
        <f>IF(AZ377=4,G377,0)</f>
        <v>0</v>
      </c>
      <c r="BE377" s="167">
        <f>IF(AZ377=5,G377,0)</f>
        <v>0</v>
      </c>
      <c r="CA377" s="202">
        <v>12</v>
      </c>
      <c r="CB377" s="202">
        <v>0</v>
      </c>
      <c r="CZ377" s="167">
        <v>1.73082</v>
      </c>
    </row>
    <row r="378" spans="1:104" ht="22.5">
      <c r="A378" s="196">
        <v>177</v>
      </c>
      <c r="B378" s="197" t="s">
        <v>1623</v>
      </c>
      <c r="C378" s="198" t="s">
        <v>1624</v>
      </c>
      <c r="D378" s="199" t="s">
        <v>1125</v>
      </c>
      <c r="E378" s="200">
        <v>1</v>
      </c>
      <c r="F378" s="200">
        <v>0</v>
      </c>
      <c r="G378" s="201">
        <f>E378*F378</f>
        <v>0</v>
      </c>
      <c r="O378" s="195">
        <v>2</v>
      </c>
      <c r="AA378" s="167">
        <v>12</v>
      </c>
      <c r="AB378" s="167">
        <v>0</v>
      </c>
      <c r="AC378" s="167">
        <v>144</v>
      </c>
      <c r="AZ378" s="167">
        <v>1</v>
      </c>
      <c r="BA378" s="167">
        <f>IF(AZ378=1,G378,0)</f>
        <v>0</v>
      </c>
      <c r="BB378" s="167">
        <f>IF(AZ378=2,G378,0)</f>
        <v>0</v>
      </c>
      <c r="BC378" s="167">
        <f>IF(AZ378=3,G378,0)</f>
        <v>0</v>
      </c>
      <c r="BD378" s="167">
        <f>IF(AZ378=4,G378,0)</f>
        <v>0</v>
      </c>
      <c r="BE378" s="167">
        <f>IF(AZ378=5,G378,0)</f>
        <v>0</v>
      </c>
      <c r="CA378" s="202">
        <v>12</v>
      </c>
      <c r="CB378" s="202">
        <v>0</v>
      </c>
      <c r="CZ378" s="167">
        <v>2.0826</v>
      </c>
    </row>
    <row r="379" spans="1:104" ht="22.5">
      <c r="A379" s="196">
        <v>178</v>
      </c>
      <c r="B379" s="197" t="s">
        <v>1625</v>
      </c>
      <c r="C379" s="198" t="s">
        <v>1626</v>
      </c>
      <c r="D379" s="199" t="s">
        <v>1125</v>
      </c>
      <c r="E379" s="200">
        <v>1</v>
      </c>
      <c r="F379" s="200">
        <v>0</v>
      </c>
      <c r="G379" s="201">
        <f>E379*F379</f>
        <v>0</v>
      </c>
      <c r="O379" s="195">
        <v>2</v>
      </c>
      <c r="AA379" s="167">
        <v>12</v>
      </c>
      <c r="AB379" s="167">
        <v>0</v>
      </c>
      <c r="AC379" s="167">
        <v>145</v>
      </c>
      <c r="AZ379" s="167">
        <v>1</v>
      </c>
      <c r="BA379" s="167">
        <f>IF(AZ379=1,G379,0)</f>
        <v>0</v>
      </c>
      <c r="BB379" s="167">
        <f>IF(AZ379=2,G379,0)</f>
        <v>0</v>
      </c>
      <c r="BC379" s="167">
        <f>IF(AZ379=3,G379,0)</f>
        <v>0</v>
      </c>
      <c r="BD379" s="167">
        <f>IF(AZ379=4,G379,0)</f>
        <v>0</v>
      </c>
      <c r="BE379" s="167">
        <f>IF(AZ379=5,G379,0)</f>
        <v>0</v>
      </c>
      <c r="CA379" s="202">
        <v>12</v>
      </c>
      <c r="CB379" s="202">
        <v>0</v>
      </c>
      <c r="CZ379" s="167">
        <v>2.65482</v>
      </c>
    </row>
    <row r="380" spans="1:104" ht="22.5">
      <c r="A380" s="196">
        <v>179</v>
      </c>
      <c r="B380" s="197" t="s">
        <v>1627</v>
      </c>
      <c r="C380" s="198" t="s">
        <v>1628</v>
      </c>
      <c r="D380" s="199" t="s">
        <v>1125</v>
      </c>
      <c r="E380" s="200">
        <v>1</v>
      </c>
      <c r="F380" s="200">
        <v>0</v>
      </c>
      <c r="G380" s="201">
        <f>E380*F380</f>
        <v>0</v>
      </c>
      <c r="O380" s="195">
        <v>2</v>
      </c>
      <c r="AA380" s="167">
        <v>12</v>
      </c>
      <c r="AB380" s="167">
        <v>0</v>
      </c>
      <c r="AC380" s="167">
        <v>146</v>
      </c>
      <c r="AZ380" s="167">
        <v>1</v>
      </c>
      <c r="BA380" s="167">
        <f>IF(AZ380=1,G380,0)</f>
        <v>0</v>
      </c>
      <c r="BB380" s="167">
        <f>IF(AZ380=2,G380,0)</f>
        <v>0</v>
      </c>
      <c r="BC380" s="167">
        <f>IF(AZ380=3,G380,0)</f>
        <v>0</v>
      </c>
      <c r="BD380" s="167">
        <f>IF(AZ380=4,G380,0)</f>
        <v>0</v>
      </c>
      <c r="BE380" s="167">
        <f>IF(AZ380=5,G380,0)</f>
        <v>0</v>
      </c>
      <c r="CA380" s="202">
        <v>12</v>
      </c>
      <c r="CB380" s="202">
        <v>0</v>
      </c>
      <c r="CZ380" s="167">
        <v>1.56104</v>
      </c>
    </row>
    <row r="381" spans="1:104" ht="22.5">
      <c r="A381" s="196">
        <v>180</v>
      </c>
      <c r="B381" s="197" t="s">
        <v>1629</v>
      </c>
      <c r="C381" s="198" t="s">
        <v>1630</v>
      </c>
      <c r="D381" s="199" t="s">
        <v>1125</v>
      </c>
      <c r="E381" s="200">
        <v>2</v>
      </c>
      <c r="F381" s="200">
        <v>0</v>
      </c>
      <c r="G381" s="201">
        <f>E381*F381</f>
        <v>0</v>
      </c>
      <c r="O381" s="195">
        <v>2</v>
      </c>
      <c r="AA381" s="167">
        <v>12</v>
      </c>
      <c r="AB381" s="167">
        <v>0</v>
      </c>
      <c r="AC381" s="167">
        <v>148</v>
      </c>
      <c r="AZ381" s="167">
        <v>1</v>
      </c>
      <c r="BA381" s="167">
        <f>IF(AZ381=1,G381,0)</f>
        <v>0</v>
      </c>
      <c r="BB381" s="167">
        <f>IF(AZ381=2,G381,0)</f>
        <v>0</v>
      </c>
      <c r="BC381" s="167">
        <f>IF(AZ381=3,G381,0)</f>
        <v>0</v>
      </c>
      <c r="BD381" s="167">
        <f>IF(AZ381=4,G381,0)</f>
        <v>0</v>
      </c>
      <c r="BE381" s="167">
        <f>IF(AZ381=5,G381,0)</f>
        <v>0</v>
      </c>
      <c r="CA381" s="202">
        <v>12</v>
      </c>
      <c r="CB381" s="202">
        <v>0</v>
      </c>
      <c r="CZ381" s="167">
        <v>1.15877</v>
      </c>
    </row>
    <row r="382" spans="1:104" ht="22.5">
      <c r="A382" s="196">
        <v>181</v>
      </c>
      <c r="B382" s="197" t="s">
        <v>1631</v>
      </c>
      <c r="C382" s="198" t="s">
        <v>1632</v>
      </c>
      <c r="D382" s="199" t="s">
        <v>1125</v>
      </c>
      <c r="E382" s="200">
        <v>26</v>
      </c>
      <c r="F382" s="200">
        <v>0</v>
      </c>
      <c r="G382" s="201">
        <f>E382*F382</f>
        <v>0</v>
      </c>
      <c r="O382" s="195">
        <v>2</v>
      </c>
      <c r="AA382" s="167">
        <v>12</v>
      </c>
      <c r="AB382" s="167">
        <v>0</v>
      </c>
      <c r="AC382" s="167">
        <v>149</v>
      </c>
      <c r="AZ382" s="167">
        <v>1</v>
      </c>
      <c r="BA382" s="167">
        <f>IF(AZ382=1,G382,0)</f>
        <v>0</v>
      </c>
      <c r="BB382" s="167">
        <f>IF(AZ382=2,G382,0)</f>
        <v>0</v>
      </c>
      <c r="BC382" s="167">
        <f>IF(AZ382=3,G382,0)</f>
        <v>0</v>
      </c>
      <c r="BD382" s="167">
        <f>IF(AZ382=4,G382,0)</f>
        <v>0</v>
      </c>
      <c r="BE382" s="167">
        <f>IF(AZ382=5,G382,0)</f>
        <v>0</v>
      </c>
      <c r="CA382" s="202">
        <v>12</v>
      </c>
      <c r="CB382" s="202">
        <v>0</v>
      </c>
      <c r="CZ382" s="167">
        <v>1.119456</v>
      </c>
    </row>
    <row r="383" spans="1:104" ht="22.5">
      <c r="A383" s="196">
        <v>182</v>
      </c>
      <c r="B383" s="197" t="s">
        <v>1633</v>
      </c>
      <c r="C383" s="198" t="s">
        <v>1634</v>
      </c>
      <c r="D383" s="199" t="s">
        <v>1125</v>
      </c>
      <c r="E383" s="200">
        <v>2</v>
      </c>
      <c r="F383" s="200">
        <v>0</v>
      </c>
      <c r="G383" s="201">
        <f>E383*F383</f>
        <v>0</v>
      </c>
      <c r="O383" s="195">
        <v>2</v>
      </c>
      <c r="AA383" s="167">
        <v>12</v>
      </c>
      <c r="AB383" s="167">
        <v>0</v>
      </c>
      <c r="AC383" s="167">
        <v>150</v>
      </c>
      <c r="AZ383" s="167">
        <v>1</v>
      </c>
      <c r="BA383" s="167">
        <f>IF(AZ383=1,G383,0)</f>
        <v>0</v>
      </c>
      <c r="BB383" s="167">
        <f>IF(AZ383=2,G383,0)</f>
        <v>0</v>
      </c>
      <c r="BC383" s="167">
        <f>IF(AZ383=3,G383,0)</f>
        <v>0</v>
      </c>
      <c r="BD383" s="167">
        <f>IF(AZ383=4,G383,0)</f>
        <v>0</v>
      </c>
      <c r="BE383" s="167">
        <f>IF(AZ383=5,G383,0)</f>
        <v>0</v>
      </c>
      <c r="CA383" s="202">
        <v>12</v>
      </c>
      <c r="CB383" s="202">
        <v>0</v>
      </c>
      <c r="CZ383" s="167">
        <v>0.557856</v>
      </c>
    </row>
    <row r="384" spans="1:104" ht="22.5">
      <c r="A384" s="196">
        <v>183</v>
      </c>
      <c r="B384" s="197" t="s">
        <v>1635</v>
      </c>
      <c r="C384" s="198" t="s">
        <v>1636</v>
      </c>
      <c r="D384" s="199" t="s">
        <v>1125</v>
      </c>
      <c r="E384" s="200">
        <v>3</v>
      </c>
      <c r="F384" s="200">
        <v>0</v>
      </c>
      <c r="G384" s="201">
        <f>E384*F384</f>
        <v>0</v>
      </c>
      <c r="O384" s="195">
        <v>2</v>
      </c>
      <c r="AA384" s="167">
        <v>12</v>
      </c>
      <c r="AB384" s="167">
        <v>0</v>
      </c>
      <c r="AC384" s="167">
        <v>151</v>
      </c>
      <c r="AZ384" s="167">
        <v>1</v>
      </c>
      <c r="BA384" s="167">
        <f>IF(AZ384=1,G384,0)</f>
        <v>0</v>
      </c>
      <c r="BB384" s="167">
        <f>IF(AZ384=2,G384,0)</f>
        <v>0</v>
      </c>
      <c r="BC384" s="167">
        <f>IF(AZ384=3,G384,0)</f>
        <v>0</v>
      </c>
      <c r="BD384" s="167">
        <f>IF(AZ384=4,G384,0)</f>
        <v>0</v>
      </c>
      <c r="BE384" s="167">
        <f>IF(AZ384=5,G384,0)</f>
        <v>0</v>
      </c>
      <c r="CA384" s="202">
        <v>12</v>
      </c>
      <c r="CB384" s="202">
        <v>0</v>
      </c>
      <c r="CZ384" s="167">
        <v>1.15877</v>
      </c>
    </row>
    <row r="385" spans="1:104" ht="22.5">
      <c r="A385" s="196">
        <v>184</v>
      </c>
      <c r="B385" s="197" t="s">
        <v>1637</v>
      </c>
      <c r="C385" s="198" t="s">
        <v>1638</v>
      </c>
      <c r="D385" s="199" t="s">
        <v>1125</v>
      </c>
      <c r="E385" s="200">
        <v>2</v>
      </c>
      <c r="F385" s="200">
        <v>0</v>
      </c>
      <c r="G385" s="201">
        <f>E385*F385</f>
        <v>0</v>
      </c>
      <c r="O385" s="195">
        <v>2</v>
      </c>
      <c r="AA385" s="167">
        <v>12</v>
      </c>
      <c r="AB385" s="167">
        <v>0</v>
      </c>
      <c r="AC385" s="167">
        <v>152</v>
      </c>
      <c r="AZ385" s="167">
        <v>1</v>
      </c>
      <c r="BA385" s="167">
        <f>IF(AZ385=1,G385,0)</f>
        <v>0</v>
      </c>
      <c r="BB385" s="167">
        <f>IF(AZ385=2,G385,0)</f>
        <v>0</v>
      </c>
      <c r="BC385" s="167">
        <f>IF(AZ385=3,G385,0)</f>
        <v>0</v>
      </c>
      <c r="BD385" s="167">
        <f>IF(AZ385=4,G385,0)</f>
        <v>0</v>
      </c>
      <c r="BE385" s="167">
        <f>IF(AZ385=5,G385,0)</f>
        <v>0</v>
      </c>
      <c r="CA385" s="202">
        <v>12</v>
      </c>
      <c r="CB385" s="202">
        <v>0</v>
      </c>
      <c r="CZ385" s="167">
        <v>1.093248</v>
      </c>
    </row>
    <row r="386" spans="1:104" ht="22.5">
      <c r="A386" s="196">
        <v>185</v>
      </c>
      <c r="B386" s="197" t="s">
        <v>1639</v>
      </c>
      <c r="C386" s="198" t="s">
        <v>1640</v>
      </c>
      <c r="D386" s="199" t="s">
        <v>1125</v>
      </c>
      <c r="E386" s="200">
        <v>34</v>
      </c>
      <c r="F386" s="200">
        <v>0</v>
      </c>
      <c r="G386" s="201">
        <f>E386*F386</f>
        <v>0</v>
      </c>
      <c r="O386" s="195">
        <v>2</v>
      </c>
      <c r="AA386" s="167">
        <v>12</v>
      </c>
      <c r="AB386" s="167">
        <v>0</v>
      </c>
      <c r="AC386" s="167">
        <v>153</v>
      </c>
      <c r="AZ386" s="167">
        <v>1</v>
      </c>
      <c r="BA386" s="167">
        <f>IF(AZ386=1,G386,0)</f>
        <v>0</v>
      </c>
      <c r="BB386" s="167">
        <f>IF(AZ386=2,G386,0)</f>
        <v>0</v>
      </c>
      <c r="BC386" s="167">
        <f>IF(AZ386=3,G386,0)</f>
        <v>0</v>
      </c>
      <c r="BD386" s="167">
        <f>IF(AZ386=4,G386,0)</f>
        <v>0</v>
      </c>
      <c r="BE386" s="167">
        <f>IF(AZ386=5,G386,0)</f>
        <v>0</v>
      </c>
      <c r="CA386" s="202">
        <v>12</v>
      </c>
      <c r="CB386" s="202">
        <v>0</v>
      </c>
      <c r="CZ386" s="167">
        <v>1.0932</v>
      </c>
    </row>
    <row r="387" spans="1:104" ht="22.5">
      <c r="A387" s="196">
        <v>186</v>
      </c>
      <c r="B387" s="197" t="s">
        <v>1641</v>
      </c>
      <c r="C387" s="198" t="s">
        <v>1642</v>
      </c>
      <c r="D387" s="199" t="s">
        <v>1125</v>
      </c>
      <c r="E387" s="200">
        <v>1</v>
      </c>
      <c r="F387" s="200">
        <v>0</v>
      </c>
      <c r="G387" s="201">
        <f>E387*F387</f>
        <v>0</v>
      </c>
      <c r="O387" s="195">
        <v>2</v>
      </c>
      <c r="AA387" s="167">
        <v>12</v>
      </c>
      <c r="AB387" s="167">
        <v>0</v>
      </c>
      <c r="AC387" s="167">
        <v>154</v>
      </c>
      <c r="AZ387" s="167">
        <v>1</v>
      </c>
      <c r="BA387" s="167">
        <f>IF(AZ387=1,G387,0)</f>
        <v>0</v>
      </c>
      <c r="BB387" s="167">
        <f>IF(AZ387=2,G387,0)</f>
        <v>0</v>
      </c>
      <c r="BC387" s="167">
        <f>IF(AZ387=3,G387,0)</f>
        <v>0</v>
      </c>
      <c r="BD387" s="167">
        <f>IF(AZ387=4,G387,0)</f>
        <v>0</v>
      </c>
      <c r="BE387" s="167">
        <f>IF(AZ387=5,G387,0)</f>
        <v>0</v>
      </c>
      <c r="CA387" s="202">
        <v>12</v>
      </c>
      <c r="CB387" s="202">
        <v>0</v>
      </c>
      <c r="CZ387" s="167">
        <v>0.52416</v>
      </c>
    </row>
    <row r="388" spans="1:104" ht="22.5">
      <c r="A388" s="196">
        <v>187</v>
      </c>
      <c r="B388" s="197" t="s">
        <v>1643</v>
      </c>
      <c r="C388" s="198" t="s">
        <v>1644</v>
      </c>
      <c r="D388" s="199" t="s">
        <v>1125</v>
      </c>
      <c r="E388" s="200">
        <v>3</v>
      </c>
      <c r="F388" s="200">
        <v>0</v>
      </c>
      <c r="G388" s="201">
        <f>E388*F388</f>
        <v>0</v>
      </c>
      <c r="O388" s="195">
        <v>2</v>
      </c>
      <c r="AA388" s="167">
        <v>12</v>
      </c>
      <c r="AB388" s="167">
        <v>0</v>
      </c>
      <c r="AC388" s="167">
        <v>155</v>
      </c>
      <c r="AZ388" s="167">
        <v>1</v>
      </c>
      <c r="BA388" s="167">
        <f>IF(AZ388=1,G388,0)</f>
        <v>0</v>
      </c>
      <c r="BB388" s="167">
        <f>IF(AZ388=2,G388,0)</f>
        <v>0</v>
      </c>
      <c r="BC388" s="167">
        <f>IF(AZ388=3,G388,0)</f>
        <v>0</v>
      </c>
      <c r="BD388" s="167">
        <f>IF(AZ388=4,G388,0)</f>
        <v>0</v>
      </c>
      <c r="BE388" s="167">
        <f>IF(AZ388=5,G388,0)</f>
        <v>0</v>
      </c>
      <c r="CA388" s="202">
        <v>12</v>
      </c>
      <c r="CB388" s="202">
        <v>0</v>
      </c>
      <c r="CZ388" s="167">
        <v>1.09325</v>
      </c>
    </row>
    <row r="389" spans="1:104" ht="22.5">
      <c r="A389" s="196">
        <v>188</v>
      </c>
      <c r="B389" s="197" t="s">
        <v>1645</v>
      </c>
      <c r="C389" s="198" t="s">
        <v>1646</v>
      </c>
      <c r="D389" s="199" t="s">
        <v>1125</v>
      </c>
      <c r="E389" s="200">
        <v>1</v>
      </c>
      <c r="F389" s="200">
        <v>0</v>
      </c>
      <c r="G389" s="201">
        <f>E389*F389</f>
        <v>0</v>
      </c>
      <c r="O389" s="195">
        <v>2</v>
      </c>
      <c r="AA389" s="167">
        <v>12</v>
      </c>
      <c r="AB389" s="167">
        <v>0</v>
      </c>
      <c r="AC389" s="167">
        <v>156</v>
      </c>
      <c r="AZ389" s="167">
        <v>1</v>
      </c>
      <c r="BA389" s="167">
        <f>IF(AZ389=1,G389,0)</f>
        <v>0</v>
      </c>
      <c r="BB389" s="167">
        <f>IF(AZ389=2,G389,0)</f>
        <v>0</v>
      </c>
      <c r="BC389" s="167">
        <f>IF(AZ389=3,G389,0)</f>
        <v>0</v>
      </c>
      <c r="BD389" s="167">
        <f>IF(AZ389=4,G389,0)</f>
        <v>0</v>
      </c>
      <c r="BE389" s="167">
        <f>IF(AZ389=5,G389,0)</f>
        <v>0</v>
      </c>
      <c r="CA389" s="202">
        <v>12</v>
      </c>
      <c r="CB389" s="202">
        <v>0</v>
      </c>
      <c r="CZ389" s="167">
        <v>1.08016</v>
      </c>
    </row>
    <row r="390" spans="1:104" ht="22.5">
      <c r="A390" s="196">
        <v>189</v>
      </c>
      <c r="B390" s="197" t="s">
        <v>1647</v>
      </c>
      <c r="C390" s="198" t="s">
        <v>1648</v>
      </c>
      <c r="D390" s="199" t="s">
        <v>1125</v>
      </c>
      <c r="E390" s="200">
        <v>1</v>
      </c>
      <c r="F390" s="200">
        <v>0</v>
      </c>
      <c r="G390" s="201">
        <f>E390*F390</f>
        <v>0</v>
      </c>
      <c r="O390" s="195">
        <v>2</v>
      </c>
      <c r="AA390" s="167">
        <v>12</v>
      </c>
      <c r="AB390" s="167">
        <v>0</v>
      </c>
      <c r="AC390" s="167">
        <v>157</v>
      </c>
      <c r="AZ390" s="167">
        <v>1</v>
      </c>
      <c r="BA390" s="167">
        <f>IF(AZ390=1,G390,0)</f>
        <v>0</v>
      </c>
      <c r="BB390" s="167">
        <f>IF(AZ390=2,G390,0)</f>
        <v>0</v>
      </c>
      <c r="BC390" s="167">
        <f>IF(AZ390=3,G390,0)</f>
        <v>0</v>
      </c>
      <c r="BD390" s="167">
        <f>IF(AZ390=4,G390,0)</f>
        <v>0</v>
      </c>
      <c r="BE390" s="167">
        <f>IF(AZ390=5,G390,0)</f>
        <v>0</v>
      </c>
      <c r="CA390" s="202">
        <v>12</v>
      </c>
      <c r="CB390" s="202">
        <v>0</v>
      </c>
      <c r="CZ390" s="167">
        <v>1.0932</v>
      </c>
    </row>
    <row r="391" spans="1:57" ht="12.75">
      <c r="A391" s="211"/>
      <c r="B391" s="212" t="s">
        <v>1076</v>
      </c>
      <c r="C391" s="213" t="str">
        <f>CONCATENATE(B285," ",C285)</f>
        <v>4 Vodorovné konstrukce</v>
      </c>
      <c r="D391" s="214"/>
      <c r="E391" s="215"/>
      <c r="F391" s="216"/>
      <c r="G391" s="217">
        <f>SUM(G285:G390)</f>
        <v>0</v>
      </c>
      <c r="O391" s="195">
        <v>4</v>
      </c>
      <c r="BA391" s="218">
        <f>SUM(BA285:BA390)</f>
        <v>0</v>
      </c>
      <c r="BB391" s="218">
        <f>SUM(BB285:BB390)</f>
        <v>0</v>
      </c>
      <c r="BC391" s="218">
        <f>SUM(BC285:BC390)</f>
        <v>0</v>
      </c>
      <c r="BD391" s="218">
        <f>SUM(BD285:BD390)</f>
        <v>0</v>
      </c>
      <c r="BE391" s="218">
        <f>SUM(BE285:BE390)</f>
        <v>0</v>
      </c>
    </row>
    <row r="392" spans="1:15" ht="12.75">
      <c r="A392" s="188" t="s">
        <v>1073</v>
      </c>
      <c r="B392" s="189" t="s">
        <v>1649</v>
      </c>
      <c r="C392" s="190" t="s">
        <v>1650</v>
      </c>
      <c r="D392" s="191"/>
      <c r="E392" s="192"/>
      <c r="F392" s="192"/>
      <c r="G392" s="193"/>
      <c r="H392" s="194"/>
      <c r="I392" s="194"/>
      <c r="O392" s="195">
        <v>1</v>
      </c>
    </row>
    <row r="393" spans="1:104" ht="12.75">
      <c r="A393" s="196">
        <v>190</v>
      </c>
      <c r="B393" s="197" t="s">
        <v>1651</v>
      </c>
      <c r="C393" s="198" t="s">
        <v>1652</v>
      </c>
      <c r="D393" s="199" t="s">
        <v>1125</v>
      </c>
      <c r="E393" s="200">
        <v>5</v>
      </c>
      <c r="F393" s="200">
        <v>0</v>
      </c>
      <c r="G393" s="201">
        <f>E393*F393</f>
        <v>0</v>
      </c>
      <c r="O393" s="195">
        <v>2</v>
      </c>
      <c r="AA393" s="167">
        <v>1</v>
      </c>
      <c r="AB393" s="167">
        <v>1</v>
      </c>
      <c r="AC393" s="167">
        <v>1</v>
      </c>
      <c r="AZ393" s="167">
        <v>1</v>
      </c>
      <c r="BA393" s="167">
        <f>IF(AZ393=1,G393,0)</f>
        <v>0</v>
      </c>
      <c r="BB393" s="167">
        <f>IF(AZ393=2,G393,0)</f>
        <v>0</v>
      </c>
      <c r="BC393" s="167">
        <f>IF(AZ393=3,G393,0)</f>
        <v>0</v>
      </c>
      <c r="BD393" s="167">
        <f>IF(AZ393=4,G393,0)</f>
        <v>0</v>
      </c>
      <c r="BE393" s="167">
        <f>IF(AZ393=5,G393,0)</f>
        <v>0</v>
      </c>
      <c r="CA393" s="202">
        <v>1</v>
      </c>
      <c r="CB393" s="202">
        <v>1</v>
      </c>
      <c r="CZ393" s="167">
        <v>0.16054</v>
      </c>
    </row>
    <row r="394" spans="1:15" ht="12.75">
      <c r="A394" s="203"/>
      <c r="B394" s="205"/>
      <c r="C394" s="206" t="s">
        <v>1653</v>
      </c>
      <c r="D394" s="207"/>
      <c r="E394" s="208">
        <v>0</v>
      </c>
      <c r="F394" s="209"/>
      <c r="G394" s="210"/>
      <c r="M394" s="204" t="s">
        <v>1653</v>
      </c>
      <c r="O394" s="195"/>
    </row>
    <row r="395" spans="1:15" ht="12.75">
      <c r="A395" s="203"/>
      <c r="B395" s="205"/>
      <c r="C395" s="206" t="s">
        <v>1654</v>
      </c>
      <c r="D395" s="207"/>
      <c r="E395" s="208">
        <v>5</v>
      </c>
      <c r="F395" s="209"/>
      <c r="G395" s="210"/>
      <c r="M395" s="204" t="s">
        <v>1654</v>
      </c>
      <c r="O395" s="195"/>
    </row>
    <row r="396" spans="1:104" ht="12.75">
      <c r="A396" s="196">
        <v>191</v>
      </c>
      <c r="B396" s="197" t="s">
        <v>1655</v>
      </c>
      <c r="C396" s="198" t="s">
        <v>1656</v>
      </c>
      <c r="D396" s="199" t="s">
        <v>1125</v>
      </c>
      <c r="E396" s="200">
        <v>20</v>
      </c>
      <c r="F396" s="200">
        <v>0</v>
      </c>
      <c r="G396" s="201">
        <f>E396*F396</f>
        <v>0</v>
      </c>
      <c r="O396" s="195">
        <v>2</v>
      </c>
      <c r="AA396" s="167">
        <v>1</v>
      </c>
      <c r="AB396" s="167">
        <v>1</v>
      </c>
      <c r="AC396" s="167">
        <v>1</v>
      </c>
      <c r="AZ396" s="167">
        <v>1</v>
      </c>
      <c r="BA396" s="167">
        <f>IF(AZ396=1,G396,0)</f>
        <v>0</v>
      </c>
      <c r="BB396" s="167">
        <f>IF(AZ396=2,G396,0)</f>
        <v>0</v>
      </c>
      <c r="BC396" s="167">
        <f>IF(AZ396=3,G396,0)</f>
        <v>0</v>
      </c>
      <c r="BD396" s="167">
        <f>IF(AZ396=4,G396,0)</f>
        <v>0</v>
      </c>
      <c r="BE396" s="167">
        <f>IF(AZ396=5,G396,0)</f>
        <v>0</v>
      </c>
      <c r="CA396" s="202">
        <v>1</v>
      </c>
      <c r="CB396" s="202">
        <v>1</v>
      </c>
      <c r="CZ396" s="167">
        <v>0.16342</v>
      </c>
    </row>
    <row r="397" spans="1:15" ht="12.75">
      <c r="A397" s="203"/>
      <c r="B397" s="205"/>
      <c r="C397" s="206" t="s">
        <v>1653</v>
      </c>
      <c r="D397" s="207"/>
      <c r="E397" s="208">
        <v>0</v>
      </c>
      <c r="F397" s="209"/>
      <c r="G397" s="210"/>
      <c r="M397" s="204" t="s">
        <v>1653</v>
      </c>
      <c r="O397" s="195"/>
    </row>
    <row r="398" spans="1:15" ht="12.75">
      <c r="A398" s="203"/>
      <c r="B398" s="205"/>
      <c r="C398" s="206" t="s">
        <v>1657</v>
      </c>
      <c r="D398" s="207"/>
      <c r="E398" s="208">
        <v>20</v>
      </c>
      <c r="F398" s="209"/>
      <c r="G398" s="210"/>
      <c r="M398" s="204" t="s">
        <v>1657</v>
      </c>
      <c r="O398" s="195"/>
    </row>
    <row r="399" spans="1:104" ht="12.75">
      <c r="A399" s="196">
        <v>192</v>
      </c>
      <c r="B399" s="197" t="s">
        <v>1658</v>
      </c>
      <c r="C399" s="198" t="s">
        <v>1659</v>
      </c>
      <c r="D399" s="199" t="s">
        <v>1084</v>
      </c>
      <c r="E399" s="200">
        <v>51.3758</v>
      </c>
      <c r="F399" s="200">
        <v>0</v>
      </c>
      <c r="G399" s="201">
        <f>E399*F399</f>
        <v>0</v>
      </c>
      <c r="O399" s="195">
        <v>2</v>
      </c>
      <c r="AA399" s="167">
        <v>1</v>
      </c>
      <c r="AB399" s="167">
        <v>1</v>
      </c>
      <c r="AC399" s="167">
        <v>1</v>
      </c>
      <c r="AZ399" s="167">
        <v>1</v>
      </c>
      <c r="BA399" s="167">
        <f>IF(AZ399=1,G399,0)</f>
        <v>0</v>
      </c>
      <c r="BB399" s="167">
        <f>IF(AZ399=2,G399,0)</f>
        <v>0</v>
      </c>
      <c r="BC399" s="167">
        <f>IF(AZ399=3,G399,0)</f>
        <v>0</v>
      </c>
      <c r="BD399" s="167">
        <f>IF(AZ399=4,G399,0)</f>
        <v>0</v>
      </c>
      <c r="BE399" s="167">
        <f>IF(AZ399=5,G399,0)</f>
        <v>0</v>
      </c>
      <c r="CA399" s="202">
        <v>1</v>
      </c>
      <c r="CB399" s="202">
        <v>1</v>
      </c>
      <c r="CZ399" s="167">
        <v>2.52514</v>
      </c>
    </row>
    <row r="400" spans="1:15" ht="12.75">
      <c r="A400" s="203"/>
      <c r="B400" s="205"/>
      <c r="C400" s="206" t="s">
        <v>1660</v>
      </c>
      <c r="D400" s="207"/>
      <c r="E400" s="208">
        <v>51.3758</v>
      </c>
      <c r="F400" s="209"/>
      <c r="G400" s="210"/>
      <c r="M400" s="204" t="s">
        <v>1660</v>
      </c>
      <c r="O400" s="195"/>
    </row>
    <row r="401" spans="1:104" ht="12.75">
      <c r="A401" s="196">
        <v>193</v>
      </c>
      <c r="B401" s="197" t="s">
        <v>1661</v>
      </c>
      <c r="C401" s="198" t="s">
        <v>1662</v>
      </c>
      <c r="D401" s="199" t="s">
        <v>1113</v>
      </c>
      <c r="E401" s="200">
        <v>326.15</v>
      </c>
      <c r="F401" s="200">
        <v>0</v>
      </c>
      <c r="G401" s="201">
        <f>E401*F401</f>
        <v>0</v>
      </c>
      <c r="O401" s="195">
        <v>2</v>
      </c>
      <c r="AA401" s="167">
        <v>1</v>
      </c>
      <c r="AB401" s="167">
        <v>1</v>
      </c>
      <c r="AC401" s="167">
        <v>1</v>
      </c>
      <c r="AZ401" s="167">
        <v>1</v>
      </c>
      <c r="BA401" s="167">
        <f>IF(AZ401=1,G401,0)</f>
        <v>0</v>
      </c>
      <c r="BB401" s="167">
        <f>IF(AZ401=2,G401,0)</f>
        <v>0</v>
      </c>
      <c r="BC401" s="167">
        <f>IF(AZ401=3,G401,0)</f>
        <v>0</v>
      </c>
      <c r="BD401" s="167">
        <f>IF(AZ401=4,G401,0)</f>
        <v>0</v>
      </c>
      <c r="BE401" s="167">
        <f>IF(AZ401=5,G401,0)</f>
        <v>0</v>
      </c>
      <c r="CA401" s="202">
        <v>1</v>
      </c>
      <c r="CB401" s="202">
        <v>1</v>
      </c>
      <c r="CZ401" s="167">
        <v>0.00387</v>
      </c>
    </row>
    <row r="402" spans="1:15" ht="22.5">
      <c r="A402" s="203"/>
      <c r="B402" s="205"/>
      <c r="C402" s="206" t="s">
        <v>1663</v>
      </c>
      <c r="D402" s="207"/>
      <c r="E402" s="208">
        <v>326.15</v>
      </c>
      <c r="F402" s="209"/>
      <c r="G402" s="210"/>
      <c r="M402" s="204" t="s">
        <v>1663</v>
      </c>
      <c r="O402" s="195"/>
    </row>
    <row r="403" spans="1:104" ht="12.75">
      <c r="A403" s="196">
        <v>194</v>
      </c>
      <c r="B403" s="197" t="s">
        <v>1664</v>
      </c>
      <c r="C403" s="198" t="s">
        <v>1665</v>
      </c>
      <c r="D403" s="199" t="s">
        <v>1113</v>
      </c>
      <c r="E403" s="200">
        <v>326.15</v>
      </c>
      <c r="F403" s="200">
        <v>0</v>
      </c>
      <c r="G403" s="201">
        <f>E403*F403</f>
        <v>0</v>
      </c>
      <c r="O403" s="195">
        <v>2</v>
      </c>
      <c r="AA403" s="167">
        <v>1</v>
      </c>
      <c r="AB403" s="167">
        <v>1</v>
      </c>
      <c r="AC403" s="167">
        <v>1</v>
      </c>
      <c r="AZ403" s="167">
        <v>1</v>
      </c>
      <c r="BA403" s="167">
        <f>IF(AZ403=1,G403,0)</f>
        <v>0</v>
      </c>
      <c r="BB403" s="167">
        <f>IF(AZ403=2,G403,0)</f>
        <v>0</v>
      </c>
      <c r="BC403" s="167">
        <f>IF(AZ403=3,G403,0)</f>
        <v>0</v>
      </c>
      <c r="BD403" s="167">
        <f>IF(AZ403=4,G403,0)</f>
        <v>0</v>
      </c>
      <c r="BE403" s="167">
        <f>IF(AZ403=5,G403,0)</f>
        <v>0</v>
      </c>
      <c r="CA403" s="202">
        <v>1</v>
      </c>
      <c r="CB403" s="202">
        <v>1</v>
      </c>
      <c r="CZ403" s="167">
        <v>0</v>
      </c>
    </row>
    <row r="404" spans="1:15" ht="12.75">
      <c r="A404" s="203"/>
      <c r="B404" s="205"/>
      <c r="C404" s="206" t="s">
        <v>1666</v>
      </c>
      <c r="D404" s="207"/>
      <c r="E404" s="208">
        <v>326.15</v>
      </c>
      <c r="F404" s="209"/>
      <c r="G404" s="210"/>
      <c r="M404" s="204" t="s">
        <v>1666</v>
      </c>
      <c r="O404" s="195"/>
    </row>
    <row r="405" spans="1:104" ht="12.75">
      <c r="A405" s="196">
        <v>195</v>
      </c>
      <c r="B405" s="197" t="s">
        <v>1667</v>
      </c>
      <c r="C405" s="198" t="s">
        <v>1668</v>
      </c>
      <c r="D405" s="199" t="s">
        <v>1121</v>
      </c>
      <c r="E405" s="200">
        <v>7.1926</v>
      </c>
      <c r="F405" s="200">
        <v>0</v>
      </c>
      <c r="G405" s="201">
        <f>E405*F405</f>
        <v>0</v>
      </c>
      <c r="O405" s="195">
        <v>2</v>
      </c>
      <c r="AA405" s="167">
        <v>1</v>
      </c>
      <c r="AB405" s="167">
        <v>1</v>
      </c>
      <c r="AC405" s="167">
        <v>1</v>
      </c>
      <c r="AZ405" s="167">
        <v>1</v>
      </c>
      <c r="BA405" s="167">
        <f>IF(AZ405=1,G405,0)</f>
        <v>0</v>
      </c>
      <c r="BB405" s="167">
        <f>IF(AZ405=2,G405,0)</f>
        <v>0</v>
      </c>
      <c r="BC405" s="167">
        <f>IF(AZ405=3,G405,0)</f>
        <v>0</v>
      </c>
      <c r="BD405" s="167">
        <f>IF(AZ405=4,G405,0)</f>
        <v>0</v>
      </c>
      <c r="BE405" s="167">
        <f>IF(AZ405=5,G405,0)</f>
        <v>0</v>
      </c>
      <c r="CA405" s="202">
        <v>1</v>
      </c>
      <c r="CB405" s="202">
        <v>1</v>
      </c>
      <c r="CZ405" s="167">
        <v>1.02139</v>
      </c>
    </row>
    <row r="406" spans="1:15" ht="12.75">
      <c r="A406" s="203"/>
      <c r="B406" s="205"/>
      <c r="C406" s="206" t="s">
        <v>1669</v>
      </c>
      <c r="D406" s="207"/>
      <c r="E406" s="208">
        <v>7.1926</v>
      </c>
      <c r="F406" s="209"/>
      <c r="G406" s="210"/>
      <c r="M406" s="204" t="s">
        <v>1669</v>
      </c>
      <c r="O406" s="195"/>
    </row>
    <row r="407" spans="1:104" ht="12.75">
      <c r="A407" s="196">
        <v>196</v>
      </c>
      <c r="B407" s="197" t="s">
        <v>1517</v>
      </c>
      <c r="C407" s="198" t="s">
        <v>1518</v>
      </c>
      <c r="D407" s="199" t="s">
        <v>1113</v>
      </c>
      <c r="E407" s="200">
        <v>31.619</v>
      </c>
      <c r="F407" s="200">
        <v>0</v>
      </c>
      <c r="G407" s="201">
        <f>E407*F407</f>
        <v>0</v>
      </c>
      <c r="O407" s="195">
        <v>2</v>
      </c>
      <c r="AA407" s="167">
        <v>1</v>
      </c>
      <c r="AB407" s="167">
        <v>1</v>
      </c>
      <c r="AC407" s="167">
        <v>1</v>
      </c>
      <c r="AZ407" s="167">
        <v>1</v>
      </c>
      <c r="BA407" s="167">
        <f>IF(AZ407=1,G407,0)</f>
        <v>0</v>
      </c>
      <c r="BB407" s="167">
        <f>IF(AZ407=2,G407,0)</f>
        <v>0</v>
      </c>
      <c r="BC407" s="167">
        <f>IF(AZ407=3,G407,0)</f>
        <v>0</v>
      </c>
      <c r="BD407" s="167">
        <f>IF(AZ407=4,G407,0)</f>
        <v>0</v>
      </c>
      <c r="BE407" s="167">
        <f>IF(AZ407=5,G407,0)</f>
        <v>0</v>
      </c>
      <c r="CA407" s="202">
        <v>1</v>
      </c>
      <c r="CB407" s="202">
        <v>1</v>
      </c>
      <c r="CZ407" s="167">
        <v>0.00782</v>
      </c>
    </row>
    <row r="408" spans="1:15" ht="22.5">
      <c r="A408" s="203"/>
      <c r="B408" s="205"/>
      <c r="C408" s="206" t="s">
        <v>1670</v>
      </c>
      <c r="D408" s="207"/>
      <c r="E408" s="208">
        <v>28.32</v>
      </c>
      <c r="F408" s="209"/>
      <c r="G408" s="210"/>
      <c r="M408" s="204" t="s">
        <v>1670</v>
      </c>
      <c r="O408" s="195"/>
    </row>
    <row r="409" spans="1:15" ht="33.75">
      <c r="A409" s="203"/>
      <c r="B409" s="205"/>
      <c r="C409" s="206" t="s">
        <v>1671</v>
      </c>
      <c r="D409" s="207"/>
      <c r="E409" s="208">
        <v>2.264</v>
      </c>
      <c r="F409" s="209"/>
      <c r="G409" s="210"/>
      <c r="M409" s="204" t="s">
        <v>1671</v>
      </c>
      <c r="O409" s="195"/>
    </row>
    <row r="410" spans="1:15" ht="22.5">
      <c r="A410" s="203"/>
      <c r="B410" s="205"/>
      <c r="C410" s="206" t="s">
        <v>1672</v>
      </c>
      <c r="D410" s="207"/>
      <c r="E410" s="208">
        <v>1.035</v>
      </c>
      <c r="F410" s="209"/>
      <c r="G410" s="210"/>
      <c r="M410" s="204" t="s">
        <v>1672</v>
      </c>
      <c r="O410" s="195"/>
    </row>
    <row r="411" spans="1:104" ht="12.75">
      <c r="A411" s="196">
        <v>197</v>
      </c>
      <c r="B411" s="197" t="s">
        <v>1533</v>
      </c>
      <c r="C411" s="198" t="s">
        <v>1534</v>
      </c>
      <c r="D411" s="199" t="s">
        <v>1113</v>
      </c>
      <c r="E411" s="200">
        <v>31.619</v>
      </c>
      <c r="F411" s="200">
        <v>0</v>
      </c>
      <c r="G411" s="201">
        <f>E411*F411</f>
        <v>0</v>
      </c>
      <c r="O411" s="195">
        <v>2</v>
      </c>
      <c r="AA411" s="167">
        <v>1</v>
      </c>
      <c r="AB411" s="167">
        <v>1</v>
      </c>
      <c r="AC411" s="167">
        <v>1</v>
      </c>
      <c r="AZ411" s="167">
        <v>1</v>
      </c>
      <c r="BA411" s="167">
        <f>IF(AZ411=1,G411,0)</f>
        <v>0</v>
      </c>
      <c r="BB411" s="167">
        <f>IF(AZ411=2,G411,0)</f>
        <v>0</v>
      </c>
      <c r="BC411" s="167">
        <f>IF(AZ411=3,G411,0)</f>
        <v>0</v>
      </c>
      <c r="BD411" s="167">
        <f>IF(AZ411=4,G411,0)</f>
        <v>0</v>
      </c>
      <c r="BE411" s="167">
        <f>IF(AZ411=5,G411,0)</f>
        <v>0</v>
      </c>
      <c r="CA411" s="202">
        <v>1</v>
      </c>
      <c r="CB411" s="202">
        <v>1</v>
      </c>
      <c r="CZ411" s="167">
        <v>0</v>
      </c>
    </row>
    <row r="412" spans="1:15" ht="12.75">
      <c r="A412" s="203"/>
      <c r="B412" s="205"/>
      <c r="C412" s="206" t="s">
        <v>1673</v>
      </c>
      <c r="D412" s="207"/>
      <c r="E412" s="208">
        <v>31.619</v>
      </c>
      <c r="F412" s="209"/>
      <c r="G412" s="210"/>
      <c r="M412" s="231">
        <v>31619</v>
      </c>
      <c r="O412" s="195"/>
    </row>
    <row r="413" spans="1:104" ht="12.75">
      <c r="A413" s="196">
        <v>198</v>
      </c>
      <c r="B413" s="197" t="s">
        <v>1674</v>
      </c>
      <c r="C413" s="198" t="s">
        <v>1675</v>
      </c>
      <c r="D413" s="199" t="s">
        <v>1113</v>
      </c>
      <c r="E413" s="200">
        <v>328.581</v>
      </c>
      <c r="F413" s="200">
        <v>0</v>
      </c>
      <c r="G413" s="201">
        <f>E413*F413</f>
        <v>0</v>
      </c>
      <c r="O413" s="195">
        <v>2</v>
      </c>
      <c r="AA413" s="167">
        <v>3</v>
      </c>
      <c r="AB413" s="167">
        <v>1</v>
      </c>
      <c r="AC413" s="167">
        <v>59347090</v>
      </c>
      <c r="AZ413" s="167">
        <v>1</v>
      </c>
      <c r="BA413" s="167">
        <f>IF(AZ413=1,G413,0)</f>
        <v>0</v>
      </c>
      <c r="BB413" s="167">
        <f>IF(AZ413=2,G413,0)</f>
        <v>0</v>
      </c>
      <c r="BC413" s="167">
        <f>IF(AZ413=3,G413,0)</f>
        <v>0</v>
      </c>
      <c r="BD413" s="167">
        <f>IF(AZ413=4,G413,0)</f>
        <v>0</v>
      </c>
      <c r="BE413" s="167">
        <f>IF(AZ413=5,G413,0)</f>
        <v>0</v>
      </c>
      <c r="CA413" s="202">
        <v>3</v>
      </c>
      <c r="CB413" s="202">
        <v>1</v>
      </c>
      <c r="CZ413" s="167">
        <v>0.15</v>
      </c>
    </row>
    <row r="414" spans="1:15" ht="33.75">
      <c r="A414" s="203"/>
      <c r="B414" s="205"/>
      <c r="C414" s="206" t="s">
        <v>1676</v>
      </c>
      <c r="D414" s="207"/>
      <c r="E414" s="208">
        <v>226.805</v>
      </c>
      <c r="F414" s="209"/>
      <c r="G414" s="210"/>
      <c r="M414" s="204" t="s">
        <v>1676</v>
      </c>
      <c r="O414" s="195"/>
    </row>
    <row r="415" spans="1:15" ht="12.75">
      <c r="A415" s="203"/>
      <c r="B415" s="205"/>
      <c r="C415" s="206" t="s">
        <v>1677</v>
      </c>
      <c r="D415" s="207"/>
      <c r="E415" s="208">
        <v>101.776</v>
      </c>
      <c r="F415" s="209"/>
      <c r="G415" s="210"/>
      <c r="M415" s="204" t="s">
        <v>1677</v>
      </c>
      <c r="O415" s="195"/>
    </row>
    <row r="416" spans="1:57" ht="12.75">
      <c r="A416" s="211"/>
      <c r="B416" s="212" t="s">
        <v>1076</v>
      </c>
      <c r="C416" s="213" t="str">
        <f>CONCATENATE(B392," ",C392)</f>
        <v>41 Stropy a stropní konstrukce</v>
      </c>
      <c r="D416" s="214"/>
      <c r="E416" s="215"/>
      <c r="F416" s="216"/>
      <c r="G416" s="217">
        <f>SUM(G392:G415)</f>
        <v>0</v>
      </c>
      <c r="O416" s="195">
        <v>4</v>
      </c>
      <c r="BA416" s="218">
        <f>SUM(BA392:BA415)</f>
        <v>0</v>
      </c>
      <c r="BB416" s="218">
        <f>SUM(BB392:BB415)</f>
        <v>0</v>
      </c>
      <c r="BC416" s="218">
        <f>SUM(BC392:BC415)</f>
        <v>0</v>
      </c>
      <c r="BD416" s="218">
        <f>SUM(BD392:BD415)</f>
        <v>0</v>
      </c>
      <c r="BE416" s="218">
        <f>SUM(BE392:BE415)</f>
        <v>0</v>
      </c>
    </row>
    <row r="417" spans="1:15" ht="12.75">
      <c r="A417" s="188" t="s">
        <v>1073</v>
      </c>
      <c r="B417" s="189" t="s">
        <v>1678</v>
      </c>
      <c r="C417" s="190" t="s">
        <v>1679</v>
      </c>
      <c r="D417" s="191"/>
      <c r="E417" s="192"/>
      <c r="F417" s="192"/>
      <c r="G417" s="193"/>
      <c r="H417" s="194"/>
      <c r="I417" s="194"/>
      <c r="O417" s="195">
        <v>1</v>
      </c>
    </row>
    <row r="418" spans="1:104" ht="12.75">
      <c r="A418" s="196">
        <v>199</v>
      </c>
      <c r="B418" s="197" t="s">
        <v>1680</v>
      </c>
      <c r="C418" s="198" t="s">
        <v>1681</v>
      </c>
      <c r="D418" s="199" t="s">
        <v>1125</v>
      </c>
      <c r="E418" s="200">
        <v>3</v>
      </c>
      <c r="F418" s="200">
        <v>0</v>
      </c>
      <c r="G418" s="201">
        <f>E418*F418</f>
        <v>0</v>
      </c>
      <c r="O418" s="195">
        <v>2</v>
      </c>
      <c r="AA418" s="167">
        <v>1</v>
      </c>
      <c r="AB418" s="167">
        <v>1</v>
      </c>
      <c r="AC418" s="167">
        <v>1</v>
      </c>
      <c r="AZ418" s="167">
        <v>1</v>
      </c>
      <c r="BA418" s="167">
        <f>IF(AZ418=1,G418,0)</f>
        <v>0</v>
      </c>
      <c r="BB418" s="167">
        <f>IF(AZ418=2,G418,0)</f>
        <v>0</v>
      </c>
      <c r="BC418" s="167">
        <f>IF(AZ418=3,G418,0)</f>
        <v>0</v>
      </c>
      <c r="BD418" s="167">
        <f>IF(AZ418=4,G418,0)</f>
        <v>0</v>
      </c>
      <c r="BE418" s="167">
        <f>IF(AZ418=5,G418,0)</f>
        <v>0</v>
      </c>
      <c r="CA418" s="202">
        <v>1</v>
      </c>
      <c r="CB418" s="202">
        <v>1</v>
      </c>
      <c r="CZ418" s="167">
        <v>0.08565</v>
      </c>
    </row>
    <row r="419" spans="1:15" ht="12.75">
      <c r="A419" s="203"/>
      <c r="B419" s="205"/>
      <c r="C419" s="206" t="s">
        <v>1682</v>
      </c>
      <c r="D419" s="207"/>
      <c r="E419" s="208">
        <v>0</v>
      </c>
      <c r="F419" s="209"/>
      <c r="G419" s="210"/>
      <c r="M419" s="204" t="s">
        <v>1682</v>
      </c>
      <c r="O419" s="195"/>
    </row>
    <row r="420" spans="1:15" ht="12.75">
      <c r="A420" s="203"/>
      <c r="B420" s="205"/>
      <c r="C420" s="206" t="s">
        <v>1683</v>
      </c>
      <c r="D420" s="207"/>
      <c r="E420" s="208">
        <v>1</v>
      </c>
      <c r="F420" s="209"/>
      <c r="G420" s="210"/>
      <c r="M420" s="204" t="s">
        <v>1683</v>
      </c>
      <c r="O420" s="195"/>
    </row>
    <row r="421" spans="1:15" ht="12.75">
      <c r="A421" s="203"/>
      <c r="B421" s="205"/>
      <c r="C421" s="206" t="s">
        <v>1684</v>
      </c>
      <c r="D421" s="207"/>
      <c r="E421" s="208">
        <v>1</v>
      </c>
      <c r="F421" s="209"/>
      <c r="G421" s="210"/>
      <c r="M421" s="204" t="s">
        <v>1684</v>
      </c>
      <c r="O421" s="195"/>
    </row>
    <row r="422" spans="1:15" ht="12.75">
      <c r="A422" s="203"/>
      <c r="B422" s="205"/>
      <c r="C422" s="206" t="s">
        <v>1685</v>
      </c>
      <c r="D422" s="207"/>
      <c r="E422" s="208">
        <v>1</v>
      </c>
      <c r="F422" s="209"/>
      <c r="G422" s="210"/>
      <c r="M422" s="204" t="s">
        <v>1685</v>
      </c>
      <c r="O422" s="195"/>
    </row>
    <row r="423" spans="1:104" ht="22.5">
      <c r="A423" s="196">
        <v>200</v>
      </c>
      <c r="B423" s="197" t="s">
        <v>1686</v>
      </c>
      <c r="C423" s="198" t="s">
        <v>1687</v>
      </c>
      <c r="D423" s="199" t="s">
        <v>1125</v>
      </c>
      <c r="E423" s="200">
        <v>1</v>
      </c>
      <c r="F423" s="200">
        <v>0</v>
      </c>
      <c r="G423" s="201">
        <f>E423*F423</f>
        <v>0</v>
      </c>
      <c r="O423" s="195">
        <v>2</v>
      </c>
      <c r="AA423" s="167">
        <v>12</v>
      </c>
      <c r="AB423" s="167">
        <v>0</v>
      </c>
      <c r="AC423" s="167">
        <v>159</v>
      </c>
      <c r="AZ423" s="167">
        <v>1</v>
      </c>
      <c r="BA423" s="167">
        <f>IF(AZ423=1,G423,0)</f>
        <v>0</v>
      </c>
      <c r="BB423" s="167">
        <f>IF(AZ423=2,G423,0)</f>
        <v>0</v>
      </c>
      <c r="BC423" s="167">
        <f>IF(AZ423=3,G423,0)</f>
        <v>0</v>
      </c>
      <c r="BD423" s="167">
        <f>IF(AZ423=4,G423,0)</f>
        <v>0</v>
      </c>
      <c r="BE423" s="167">
        <f>IF(AZ423=5,G423,0)</f>
        <v>0</v>
      </c>
      <c r="CA423" s="202">
        <v>12</v>
      </c>
      <c r="CB423" s="202">
        <v>0</v>
      </c>
      <c r="CZ423" s="167">
        <v>2.0254</v>
      </c>
    </row>
    <row r="424" spans="1:104" ht="22.5">
      <c r="A424" s="196">
        <v>201</v>
      </c>
      <c r="B424" s="197" t="s">
        <v>1688</v>
      </c>
      <c r="C424" s="198" t="s">
        <v>1689</v>
      </c>
      <c r="D424" s="199" t="s">
        <v>1125</v>
      </c>
      <c r="E424" s="200">
        <v>1</v>
      </c>
      <c r="F424" s="200">
        <v>0</v>
      </c>
      <c r="G424" s="201">
        <f>E424*F424</f>
        <v>0</v>
      </c>
      <c r="O424" s="195">
        <v>2</v>
      </c>
      <c r="AA424" s="167">
        <v>12</v>
      </c>
      <c r="AB424" s="167">
        <v>0</v>
      </c>
      <c r="AC424" s="167">
        <v>160</v>
      </c>
      <c r="AZ424" s="167">
        <v>1</v>
      </c>
      <c r="BA424" s="167">
        <f>IF(AZ424=1,G424,0)</f>
        <v>0</v>
      </c>
      <c r="BB424" s="167">
        <f>IF(AZ424=2,G424,0)</f>
        <v>0</v>
      </c>
      <c r="BC424" s="167">
        <f>IF(AZ424=3,G424,0)</f>
        <v>0</v>
      </c>
      <c r="BD424" s="167">
        <f>IF(AZ424=4,G424,0)</f>
        <v>0</v>
      </c>
      <c r="BE424" s="167">
        <f>IF(AZ424=5,G424,0)</f>
        <v>0</v>
      </c>
      <c r="CA424" s="202">
        <v>12</v>
      </c>
      <c r="CB424" s="202">
        <v>0</v>
      </c>
      <c r="CZ424" s="167">
        <v>2.288</v>
      </c>
    </row>
    <row r="425" spans="1:104" ht="22.5">
      <c r="A425" s="196">
        <v>202</v>
      </c>
      <c r="B425" s="197" t="s">
        <v>1690</v>
      </c>
      <c r="C425" s="198" t="s">
        <v>1691</v>
      </c>
      <c r="D425" s="199" t="s">
        <v>1125</v>
      </c>
      <c r="E425" s="200">
        <v>1</v>
      </c>
      <c r="F425" s="200">
        <v>0</v>
      </c>
      <c r="G425" s="201">
        <f>E425*F425</f>
        <v>0</v>
      </c>
      <c r="O425" s="195">
        <v>2</v>
      </c>
      <c r="AA425" s="167">
        <v>12</v>
      </c>
      <c r="AB425" s="167">
        <v>0</v>
      </c>
      <c r="AC425" s="167">
        <v>161</v>
      </c>
      <c r="AZ425" s="167">
        <v>1</v>
      </c>
      <c r="BA425" s="167">
        <f>IF(AZ425=1,G425,0)</f>
        <v>0</v>
      </c>
      <c r="BB425" s="167">
        <f>IF(AZ425=2,G425,0)</f>
        <v>0</v>
      </c>
      <c r="BC425" s="167">
        <f>IF(AZ425=3,G425,0)</f>
        <v>0</v>
      </c>
      <c r="BD425" s="167">
        <f>IF(AZ425=4,G425,0)</f>
        <v>0</v>
      </c>
      <c r="BE425" s="167">
        <f>IF(AZ425=5,G425,0)</f>
        <v>0</v>
      </c>
      <c r="CA425" s="202">
        <v>12</v>
      </c>
      <c r="CB425" s="202">
        <v>0</v>
      </c>
      <c r="CZ425" s="167">
        <v>2.444</v>
      </c>
    </row>
    <row r="426" spans="1:57" ht="12.75">
      <c r="A426" s="211"/>
      <c r="B426" s="212" t="s">
        <v>1076</v>
      </c>
      <c r="C426" s="213" t="str">
        <f>CONCATENATE(B417," ",C417)</f>
        <v>43 Schodiště</v>
      </c>
      <c r="D426" s="214"/>
      <c r="E426" s="215"/>
      <c r="F426" s="216"/>
      <c r="G426" s="217">
        <f>SUM(G417:G425)</f>
        <v>0</v>
      </c>
      <c r="O426" s="195">
        <v>4</v>
      </c>
      <c r="BA426" s="218">
        <f>SUM(BA417:BA425)</f>
        <v>0</v>
      </c>
      <c r="BB426" s="218">
        <f>SUM(BB417:BB425)</f>
        <v>0</v>
      </c>
      <c r="BC426" s="218">
        <f>SUM(BC417:BC425)</f>
        <v>0</v>
      </c>
      <c r="BD426" s="218">
        <f>SUM(BD417:BD425)</f>
        <v>0</v>
      </c>
      <c r="BE426" s="218">
        <f>SUM(BE417:BE425)</f>
        <v>0</v>
      </c>
    </row>
    <row r="427" spans="1:15" ht="12.75">
      <c r="A427" s="188" t="s">
        <v>1073</v>
      </c>
      <c r="B427" s="189" t="s">
        <v>1692</v>
      </c>
      <c r="C427" s="190" t="s">
        <v>1693</v>
      </c>
      <c r="D427" s="191"/>
      <c r="E427" s="192"/>
      <c r="F427" s="192"/>
      <c r="G427" s="193"/>
      <c r="H427" s="194"/>
      <c r="I427" s="194"/>
      <c r="O427" s="195">
        <v>1</v>
      </c>
    </row>
    <row r="428" spans="1:104" ht="12.75">
      <c r="A428" s="196">
        <v>203</v>
      </c>
      <c r="B428" s="197" t="s">
        <v>1694</v>
      </c>
      <c r="C428" s="198" t="s">
        <v>1695</v>
      </c>
      <c r="D428" s="199" t="s">
        <v>1113</v>
      </c>
      <c r="E428" s="200">
        <v>43.775</v>
      </c>
      <c r="F428" s="200">
        <v>0</v>
      </c>
      <c r="G428" s="201">
        <f>E428*F428</f>
        <v>0</v>
      </c>
      <c r="O428" s="195">
        <v>2</v>
      </c>
      <c r="AA428" s="167">
        <v>1</v>
      </c>
      <c r="AB428" s="167">
        <v>1</v>
      </c>
      <c r="AC428" s="167">
        <v>1</v>
      </c>
      <c r="AZ428" s="167">
        <v>1</v>
      </c>
      <c r="BA428" s="167">
        <f>IF(AZ428=1,G428,0)</f>
        <v>0</v>
      </c>
      <c r="BB428" s="167">
        <f>IF(AZ428=2,G428,0)</f>
        <v>0</v>
      </c>
      <c r="BC428" s="167">
        <f>IF(AZ428=3,G428,0)</f>
        <v>0</v>
      </c>
      <c r="BD428" s="167">
        <f>IF(AZ428=4,G428,0)</f>
        <v>0</v>
      </c>
      <c r="BE428" s="167">
        <f>IF(AZ428=5,G428,0)</f>
        <v>0</v>
      </c>
      <c r="CA428" s="202">
        <v>1</v>
      </c>
      <c r="CB428" s="202">
        <v>1</v>
      </c>
      <c r="CZ428" s="167">
        <v>0.05239</v>
      </c>
    </row>
    <row r="429" spans="1:15" ht="22.5">
      <c r="A429" s="203"/>
      <c r="B429" s="205"/>
      <c r="C429" s="206" t="s">
        <v>1696</v>
      </c>
      <c r="D429" s="207"/>
      <c r="E429" s="208">
        <v>36.025</v>
      </c>
      <c r="F429" s="209"/>
      <c r="G429" s="210"/>
      <c r="M429" s="204" t="s">
        <v>1696</v>
      </c>
      <c r="O429" s="195"/>
    </row>
    <row r="430" spans="1:15" ht="12.75">
      <c r="A430" s="203"/>
      <c r="B430" s="205"/>
      <c r="C430" s="206" t="s">
        <v>1697</v>
      </c>
      <c r="D430" s="207"/>
      <c r="E430" s="208">
        <v>7.75</v>
      </c>
      <c r="F430" s="209"/>
      <c r="G430" s="210"/>
      <c r="M430" s="204" t="s">
        <v>1697</v>
      </c>
      <c r="O430" s="195"/>
    </row>
    <row r="431" spans="1:104" ht="12.75">
      <c r="A431" s="196">
        <v>204</v>
      </c>
      <c r="B431" s="197" t="s">
        <v>1698</v>
      </c>
      <c r="C431" s="198" t="s">
        <v>1699</v>
      </c>
      <c r="D431" s="199" t="s">
        <v>1113</v>
      </c>
      <c r="E431" s="200">
        <v>279.4625</v>
      </c>
      <c r="F431" s="200">
        <v>0</v>
      </c>
      <c r="G431" s="201">
        <f>E431*F431</f>
        <v>0</v>
      </c>
      <c r="O431" s="195">
        <v>2</v>
      </c>
      <c r="AA431" s="167">
        <v>1</v>
      </c>
      <c r="AB431" s="167">
        <v>1</v>
      </c>
      <c r="AC431" s="167">
        <v>1</v>
      </c>
      <c r="AZ431" s="167">
        <v>1</v>
      </c>
      <c r="BA431" s="167">
        <f>IF(AZ431=1,G431,0)</f>
        <v>0</v>
      </c>
      <c r="BB431" s="167">
        <f>IF(AZ431=2,G431,0)</f>
        <v>0</v>
      </c>
      <c r="BC431" s="167">
        <f>IF(AZ431=3,G431,0)</f>
        <v>0</v>
      </c>
      <c r="BD431" s="167">
        <f>IF(AZ431=4,G431,0)</f>
        <v>0</v>
      </c>
      <c r="BE431" s="167">
        <f>IF(AZ431=5,G431,0)</f>
        <v>0</v>
      </c>
      <c r="CA431" s="202">
        <v>1</v>
      </c>
      <c r="CB431" s="202">
        <v>1</v>
      </c>
      <c r="CZ431" s="167">
        <v>4E-05</v>
      </c>
    </row>
    <row r="432" spans="1:15" ht="12.75">
      <c r="A432" s="203"/>
      <c r="B432" s="205"/>
      <c r="C432" s="206" t="s">
        <v>1700</v>
      </c>
      <c r="D432" s="207"/>
      <c r="E432" s="208">
        <v>70.68</v>
      </c>
      <c r="F432" s="209"/>
      <c r="G432" s="210"/>
      <c r="M432" s="204" t="s">
        <v>1700</v>
      </c>
      <c r="O432" s="195"/>
    </row>
    <row r="433" spans="1:15" ht="12.75">
      <c r="A433" s="203"/>
      <c r="B433" s="205"/>
      <c r="C433" s="206" t="s">
        <v>1701</v>
      </c>
      <c r="D433" s="207"/>
      <c r="E433" s="208">
        <v>32.9875</v>
      </c>
      <c r="F433" s="209"/>
      <c r="G433" s="210"/>
      <c r="M433" s="204" t="s">
        <v>1701</v>
      </c>
      <c r="O433" s="195"/>
    </row>
    <row r="434" spans="1:15" ht="12.75">
      <c r="A434" s="203"/>
      <c r="B434" s="205"/>
      <c r="C434" s="206" t="s">
        <v>1702</v>
      </c>
      <c r="D434" s="207"/>
      <c r="E434" s="208">
        <v>149.475</v>
      </c>
      <c r="F434" s="209"/>
      <c r="G434" s="210"/>
      <c r="M434" s="204" t="s">
        <v>1702</v>
      </c>
      <c r="O434" s="195"/>
    </row>
    <row r="435" spans="1:15" ht="12.75">
      <c r="A435" s="203"/>
      <c r="B435" s="205"/>
      <c r="C435" s="206" t="s">
        <v>1703</v>
      </c>
      <c r="D435" s="207"/>
      <c r="E435" s="208">
        <v>26.32</v>
      </c>
      <c r="F435" s="209"/>
      <c r="G435" s="210"/>
      <c r="M435" s="204" t="s">
        <v>1703</v>
      </c>
      <c r="O435" s="195"/>
    </row>
    <row r="436" spans="1:104" ht="12.75">
      <c r="A436" s="196">
        <v>205</v>
      </c>
      <c r="B436" s="197" t="s">
        <v>1704</v>
      </c>
      <c r="C436" s="198" t="s">
        <v>1705</v>
      </c>
      <c r="D436" s="199" t="s">
        <v>1113</v>
      </c>
      <c r="E436" s="200">
        <v>1.952</v>
      </c>
      <c r="F436" s="200">
        <v>0</v>
      </c>
      <c r="G436" s="201">
        <f>E436*F436</f>
        <v>0</v>
      </c>
      <c r="O436" s="195">
        <v>2</v>
      </c>
      <c r="AA436" s="167">
        <v>1</v>
      </c>
      <c r="AB436" s="167">
        <v>1</v>
      </c>
      <c r="AC436" s="167">
        <v>1</v>
      </c>
      <c r="AZ436" s="167">
        <v>1</v>
      </c>
      <c r="BA436" s="167">
        <f>IF(AZ436=1,G436,0)</f>
        <v>0</v>
      </c>
      <c r="BB436" s="167">
        <f>IF(AZ436=2,G436,0)</f>
        <v>0</v>
      </c>
      <c r="BC436" s="167">
        <f>IF(AZ436=3,G436,0)</f>
        <v>0</v>
      </c>
      <c r="BD436" s="167">
        <f>IF(AZ436=4,G436,0)</f>
        <v>0</v>
      </c>
      <c r="BE436" s="167">
        <f>IF(AZ436=5,G436,0)</f>
        <v>0</v>
      </c>
      <c r="CA436" s="202">
        <v>1</v>
      </c>
      <c r="CB436" s="202">
        <v>1</v>
      </c>
      <c r="CZ436" s="167">
        <v>0.05729</v>
      </c>
    </row>
    <row r="437" spans="1:15" ht="12.75">
      <c r="A437" s="203"/>
      <c r="B437" s="205"/>
      <c r="C437" s="206" t="s">
        <v>1706</v>
      </c>
      <c r="D437" s="207"/>
      <c r="E437" s="208">
        <v>1.952</v>
      </c>
      <c r="F437" s="209"/>
      <c r="G437" s="210"/>
      <c r="M437" s="204" t="s">
        <v>1706</v>
      </c>
      <c r="O437" s="195"/>
    </row>
    <row r="438" spans="1:104" ht="12.75">
      <c r="A438" s="196">
        <v>206</v>
      </c>
      <c r="B438" s="197" t="s">
        <v>1707</v>
      </c>
      <c r="C438" s="198" t="s">
        <v>1708</v>
      </c>
      <c r="D438" s="199" t="s">
        <v>1470</v>
      </c>
      <c r="E438" s="200">
        <v>196.325</v>
      </c>
      <c r="F438" s="200">
        <v>0</v>
      </c>
      <c r="G438" s="201">
        <f>E438*F438</f>
        <v>0</v>
      </c>
      <c r="O438" s="195">
        <v>2</v>
      </c>
      <c r="AA438" s="167">
        <v>1</v>
      </c>
      <c r="AB438" s="167">
        <v>1</v>
      </c>
      <c r="AC438" s="167">
        <v>1</v>
      </c>
      <c r="AZ438" s="167">
        <v>1</v>
      </c>
      <c r="BA438" s="167">
        <f>IF(AZ438=1,G438,0)</f>
        <v>0</v>
      </c>
      <c r="BB438" s="167">
        <f>IF(AZ438=2,G438,0)</f>
        <v>0</v>
      </c>
      <c r="BC438" s="167">
        <f>IF(AZ438=3,G438,0)</f>
        <v>0</v>
      </c>
      <c r="BD438" s="167">
        <f>IF(AZ438=4,G438,0)</f>
        <v>0</v>
      </c>
      <c r="BE438" s="167">
        <f>IF(AZ438=5,G438,0)</f>
        <v>0</v>
      </c>
      <c r="CA438" s="202">
        <v>1</v>
      </c>
      <c r="CB438" s="202">
        <v>1</v>
      </c>
      <c r="CZ438" s="167">
        <v>0</v>
      </c>
    </row>
    <row r="439" spans="1:15" ht="12.75">
      <c r="A439" s="203"/>
      <c r="B439" s="205"/>
      <c r="C439" s="206" t="s">
        <v>1709</v>
      </c>
      <c r="D439" s="207"/>
      <c r="E439" s="208">
        <v>196.325</v>
      </c>
      <c r="F439" s="209"/>
      <c r="G439" s="210"/>
      <c r="M439" s="204" t="s">
        <v>1709</v>
      </c>
      <c r="O439" s="195"/>
    </row>
    <row r="440" spans="1:104" ht="12.75">
      <c r="A440" s="196">
        <v>207</v>
      </c>
      <c r="B440" s="197" t="s">
        <v>1710</v>
      </c>
      <c r="C440" s="198" t="s">
        <v>1711</v>
      </c>
      <c r="D440" s="199" t="s">
        <v>1113</v>
      </c>
      <c r="E440" s="200">
        <v>38.065</v>
      </c>
      <c r="F440" s="200">
        <v>0</v>
      </c>
      <c r="G440" s="201">
        <f>E440*F440</f>
        <v>0</v>
      </c>
      <c r="O440" s="195">
        <v>2</v>
      </c>
      <c r="AA440" s="167">
        <v>1</v>
      </c>
      <c r="AB440" s="167">
        <v>1</v>
      </c>
      <c r="AC440" s="167">
        <v>1</v>
      </c>
      <c r="AZ440" s="167">
        <v>1</v>
      </c>
      <c r="BA440" s="167">
        <f>IF(AZ440=1,G440,0)</f>
        <v>0</v>
      </c>
      <c r="BB440" s="167">
        <f>IF(AZ440=2,G440,0)</f>
        <v>0</v>
      </c>
      <c r="BC440" s="167">
        <f>IF(AZ440=3,G440,0)</f>
        <v>0</v>
      </c>
      <c r="BD440" s="167">
        <f>IF(AZ440=4,G440,0)</f>
        <v>0</v>
      </c>
      <c r="BE440" s="167">
        <f>IF(AZ440=5,G440,0)</f>
        <v>0</v>
      </c>
      <c r="CA440" s="202">
        <v>1</v>
      </c>
      <c r="CB440" s="202">
        <v>1</v>
      </c>
      <c r="CZ440" s="167">
        <v>0.02075</v>
      </c>
    </row>
    <row r="441" spans="1:15" ht="12.75">
      <c r="A441" s="203"/>
      <c r="B441" s="205"/>
      <c r="C441" s="206" t="s">
        <v>1712</v>
      </c>
      <c r="D441" s="207"/>
      <c r="E441" s="208">
        <v>0</v>
      </c>
      <c r="F441" s="209"/>
      <c r="G441" s="210"/>
      <c r="M441" s="204" t="s">
        <v>1712</v>
      </c>
      <c r="O441" s="195"/>
    </row>
    <row r="442" spans="1:15" ht="12.75">
      <c r="A442" s="203"/>
      <c r="B442" s="205"/>
      <c r="C442" s="206" t="s">
        <v>1713</v>
      </c>
      <c r="D442" s="207"/>
      <c r="E442" s="208">
        <v>0</v>
      </c>
      <c r="F442" s="209"/>
      <c r="G442" s="210"/>
      <c r="M442" s="204" t="s">
        <v>1713</v>
      </c>
      <c r="O442" s="195"/>
    </row>
    <row r="443" spans="1:15" ht="12.75">
      <c r="A443" s="203"/>
      <c r="B443" s="205"/>
      <c r="C443" s="206" t="s">
        <v>1714</v>
      </c>
      <c r="D443" s="207"/>
      <c r="E443" s="208">
        <v>6.38</v>
      </c>
      <c r="F443" s="209"/>
      <c r="G443" s="210"/>
      <c r="M443" s="204" t="s">
        <v>1714</v>
      </c>
      <c r="O443" s="195"/>
    </row>
    <row r="444" spans="1:15" ht="12.75">
      <c r="A444" s="203"/>
      <c r="B444" s="205"/>
      <c r="C444" s="206" t="s">
        <v>1715</v>
      </c>
      <c r="D444" s="207"/>
      <c r="E444" s="208">
        <v>8.795</v>
      </c>
      <c r="F444" s="209"/>
      <c r="G444" s="210"/>
      <c r="M444" s="204" t="s">
        <v>1715</v>
      </c>
      <c r="O444" s="195"/>
    </row>
    <row r="445" spans="1:15" ht="12.75">
      <c r="A445" s="203"/>
      <c r="B445" s="205"/>
      <c r="C445" s="206" t="s">
        <v>1716</v>
      </c>
      <c r="D445" s="207"/>
      <c r="E445" s="208">
        <v>8.19</v>
      </c>
      <c r="F445" s="209"/>
      <c r="G445" s="210"/>
      <c r="M445" s="204" t="s">
        <v>1716</v>
      </c>
      <c r="O445" s="195"/>
    </row>
    <row r="446" spans="1:15" ht="12.75">
      <c r="A446" s="203"/>
      <c r="B446" s="205"/>
      <c r="C446" s="206" t="s">
        <v>1717</v>
      </c>
      <c r="D446" s="207"/>
      <c r="E446" s="208">
        <v>4.515</v>
      </c>
      <c r="F446" s="209"/>
      <c r="G446" s="210"/>
      <c r="M446" s="204" t="s">
        <v>1717</v>
      </c>
      <c r="O446" s="195"/>
    </row>
    <row r="447" spans="1:15" ht="12.75">
      <c r="A447" s="203"/>
      <c r="B447" s="205"/>
      <c r="C447" s="206" t="s">
        <v>1718</v>
      </c>
      <c r="D447" s="207"/>
      <c r="E447" s="208">
        <v>6.2475</v>
      </c>
      <c r="F447" s="209"/>
      <c r="G447" s="210"/>
      <c r="M447" s="204" t="s">
        <v>1718</v>
      </c>
      <c r="O447" s="195"/>
    </row>
    <row r="448" spans="1:15" ht="12.75">
      <c r="A448" s="203"/>
      <c r="B448" s="205"/>
      <c r="C448" s="206" t="s">
        <v>1719</v>
      </c>
      <c r="D448" s="207"/>
      <c r="E448" s="208">
        <v>0</v>
      </c>
      <c r="F448" s="209"/>
      <c r="G448" s="210"/>
      <c r="M448" s="204" t="s">
        <v>1719</v>
      </c>
      <c r="O448" s="195"/>
    </row>
    <row r="449" spans="1:15" ht="12.75">
      <c r="A449" s="203"/>
      <c r="B449" s="205"/>
      <c r="C449" s="206" t="s">
        <v>1720</v>
      </c>
      <c r="D449" s="207"/>
      <c r="E449" s="208">
        <v>3.9375</v>
      </c>
      <c r="F449" s="209"/>
      <c r="G449" s="210"/>
      <c r="M449" s="204" t="s">
        <v>1720</v>
      </c>
      <c r="O449" s="195"/>
    </row>
    <row r="450" spans="1:104" ht="12.75">
      <c r="A450" s="196">
        <v>208</v>
      </c>
      <c r="B450" s="197" t="s">
        <v>1721</v>
      </c>
      <c r="C450" s="198" t="s">
        <v>1722</v>
      </c>
      <c r="D450" s="199" t="s">
        <v>1113</v>
      </c>
      <c r="E450" s="200">
        <v>845.5587</v>
      </c>
      <c r="F450" s="200">
        <v>0</v>
      </c>
      <c r="G450" s="201">
        <f>E450*F450</f>
        <v>0</v>
      </c>
      <c r="O450" s="195">
        <v>2</v>
      </c>
      <c r="AA450" s="167">
        <v>1</v>
      </c>
      <c r="AB450" s="167">
        <v>1</v>
      </c>
      <c r="AC450" s="167">
        <v>1</v>
      </c>
      <c r="AZ450" s="167">
        <v>1</v>
      </c>
      <c r="BA450" s="167">
        <f>IF(AZ450=1,G450,0)</f>
        <v>0</v>
      </c>
      <c r="BB450" s="167">
        <f>IF(AZ450=2,G450,0)</f>
        <v>0</v>
      </c>
      <c r="BC450" s="167">
        <f>IF(AZ450=3,G450,0)</f>
        <v>0</v>
      </c>
      <c r="BD450" s="167">
        <f>IF(AZ450=4,G450,0)</f>
        <v>0</v>
      </c>
      <c r="BE450" s="167">
        <f>IF(AZ450=5,G450,0)</f>
        <v>0</v>
      </c>
      <c r="CA450" s="202">
        <v>1</v>
      </c>
      <c r="CB450" s="202">
        <v>1</v>
      </c>
      <c r="CZ450" s="167">
        <v>0.02798</v>
      </c>
    </row>
    <row r="451" spans="1:15" ht="12.75">
      <c r="A451" s="203"/>
      <c r="B451" s="205"/>
      <c r="C451" s="206" t="s">
        <v>1723</v>
      </c>
      <c r="D451" s="207"/>
      <c r="E451" s="208">
        <v>299.4575</v>
      </c>
      <c r="F451" s="209"/>
      <c r="G451" s="210"/>
      <c r="M451" s="204" t="s">
        <v>1723</v>
      </c>
      <c r="O451" s="195"/>
    </row>
    <row r="452" spans="1:15" ht="12.75">
      <c r="A452" s="203"/>
      <c r="B452" s="205"/>
      <c r="C452" s="206" t="s">
        <v>1713</v>
      </c>
      <c r="D452" s="207"/>
      <c r="E452" s="208">
        <v>0</v>
      </c>
      <c r="F452" s="209"/>
      <c r="G452" s="210"/>
      <c r="M452" s="204" t="s">
        <v>1713</v>
      </c>
      <c r="O452" s="195"/>
    </row>
    <row r="453" spans="1:15" ht="12.75">
      <c r="A453" s="203"/>
      <c r="B453" s="205"/>
      <c r="C453" s="206" t="s">
        <v>1724</v>
      </c>
      <c r="D453" s="207"/>
      <c r="E453" s="208">
        <v>6.86</v>
      </c>
      <c r="F453" s="209"/>
      <c r="G453" s="210"/>
      <c r="M453" s="204" t="s">
        <v>1724</v>
      </c>
      <c r="O453" s="195"/>
    </row>
    <row r="454" spans="1:15" ht="12.75">
      <c r="A454" s="203"/>
      <c r="B454" s="205"/>
      <c r="C454" s="206" t="s">
        <v>1725</v>
      </c>
      <c r="D454" s="207"/>
      <c r="E454" s="208">
        <v>5.2</v>
      </c>
      <c r="F454" s="209"/>
      <c r="G454" s="210"/>
      <c r="M454" s="204" t="s">
        <v>1725</v>
      </c>
      <c r="O454" s="195"/>
    </row>
    <row r="455" spans="1:15" ht="12.75">
      <c r="A455" s="203"/>
      <c r="B455" s="205"/>
      <c r="C455" s="206" t="s">
        <v>1726</v>
      </c>
      <c r="D455" s="207"/>
      <c r="E455" s="208">
        <v>14.5475</v>
      </c>
      <c r="F455" s="209"/>
      <c r="G455" s="210"/>
      <c r="M455" s="204" t="s">
        <v>1726</v>
      </c>
      <c r="O455" s="195"/>
    </row>
    <row r="456" spans="1:15" ht="12.75">
      <c r="A456" s="203"/>
      <c r="B456" s="205"/>
      <c r="C456" s="206" t="s">
        <v>1727</v>
      </c>
      <c r="D456" s="207"/>
      <c r="E456" s="208">
        <v>3.4212</v>
      </c>
      <c r="F456" s="209"/>
      <c r="G456" s="210"/>
      <c r="M456" s="204" t="s">
        <v>1727</v>
      </c>
      <c r="O456" s="195"/>
    </row>
    <row r="457" spans="1:15" ht="12.75">
      <c r="A457" s="203"/>
      <c r="B457" s="205"/>
      <c r="C457" s="206" t="s">
        <v>1728</v>
      </c>
      <c r="D457" s="207"/>
      <c r="E457" s="208">
        <v>11.375</v>
      </c>
      <c r="F457" s="209"/>
      <c r="G457" s="210"/>
      <c r="M457" s="204" t="s">
        <v>1728</v>
      </c>
      <c r="O457" s="195"/>
    </row>
    <row r="458" spans="1:15" ht="12.75">
      <c r="A458" s="203"/>
      <c r="B458" s="205"/>
      <c r="C458" s="206" t="s">
        <v>1729</v>
      </c>
      <c r="D458" s="207"/>
      <c r="E458" s="208">
        <v>2.4725</v>
      </c>
      <c r="F458" s="209"/>
      <c r="G458" s="210"/>
      <c r="M458" s="204" t="s">
        <v>1729</v>
      </c>
      <c r="O458" s="195"/>
    </row>
    <row r="459" spans="1:15" ht="12.75">
      <c r="A459" s="203"/>
      <c r="B459" s="205"/>
      <c r="C459" s="206" t="s">
        <v>1730</v>
      </c>
      <c r="D459" s="207"/>
      <c r="E459" s="208">
        <v>6.785</v>
      </c>
      <c r="F459" s="209"/>
      <c r="G459" s="210"/>
      <c r="M459" s="204" t="s">
        <v>1730</v>
      </c>
      <c r="O459" s="195"/>
    </row>
    <row r="460" spans="1:15" ht="12.75">
      <c r="A460" s="203"/>
      <c r="B460" s="205"/>
      <c r="C460" s="206" t="s">
        <v>1731</v>
      </c>
      <c r="D460" s="207"/>
      <c r="E460" s="208">
        <v>7.14</v>
      </c>
      <c r="F460" s="209"/>
      <c r="G460" s="210"/>
      <c r="M460" s="204" t="s">
        <v>1731</v>
      </c>
      <c r="O460" s="195"/>
    </row>
    <row r="461" spans="1:15" ht="12.75">
      <c r="A461" s="203"/>
      <c r="B461" s="205"/>
      <c r="C461" s="206" t="s">
        <v>1719</v>
      </c>
      <c r="D461" s="207"/>
      <c r="E461" s="208">
        <v>0</v>
      </c>
      <c r="F461" s="209"/>
      <c r="G461" s="210"/>
      <c r="M461" s="204" t="s">
        <v>1719</v>
      </c>
      <c r="O461" s="195"/>
    </row>
    <row r="462" spans="1:15" ht="12.75">
      <c r="A462" s="203"/>
      <c r="B462" s="205"/>
      <c r="C462" s="206" t="s">
        <v>1732</v>
      </c>
      <c r="D462" s="207"/>
      <c r="E462" s="208">
        <v>33.5475</v>
      </c>
      <c r="F462" s="209"/>
      <c r="G462" s="210"/>
      <c r="M462" s="204" t="s">
        <v>1732</v>
      </c>
      <c r="O462" s="195"/>
    </row>
    <row r="463" spans="1:15" ht="12.75">
      <c r="A463" s="203"/>
      <c r="B463" s="205"/>
      <c r="C463" s="206" t="s">
        <v>1733</v>
      </c>
      <c r="D463" s="207"/>
      <c r="E463" s="208">
        <v>37.1</v>
      </c>
      <c r="F463" s="209"/>
      <c r="G463" s="210"/>
      <c r="M463" s="204" t="s">
        <v>1733</v>
      </c>
      <c r="O463" s="195"/>
    </row>
    <row r="464" spans="1:15" ht="12.75">
      <c r="A464" s="203"/>
      <c r="B464" s="205"/>
      <c r="C464" s="206" t="s">
        <v>1734</v>
      </c>
      <c r="D464" s="207"/>
      <c r="E464" s="208">
        <v>1.3125</v>
      </c>
      <c r="F464" s="209"/>
      <c r="G464" s="210"/>
      <c r="M464" s="204" t="s">
        <v>1734</v>
      </c>
      <c r="O464" s="195"/>
    </row>
    <row r="465" spans="1:15" ht="12.75">
      <c r="A465" s="203"/>
      <c r="B465" s="205"/>
      <c r="C465" s="206" t="s">
        <v>1735</v>
      </c>
      <c r="D465" s="207"/>
      <c r="E465" s="208">
        <v>24.15</v>
      </c>
      <c r="F465" s="209"/>
      <c r="G465" s="210"/>
      <c r="M465" s="204" t="s">
        <v>1735</v>
      </c>
      <c r="O465" s="195"/>
    </row>
    <row r="466" spans="1:15" ht="22.5">
      <c r="A466" s="203"/>
      <c r="B466" s="205"/>
      <c r="C466" s="206" t="s">
        <v>1736</v>
      </c>
      <c r="D466" s="207"/>
      <c r="E466" s="208">
        <v>364.19</v>
      </c>
      <c r="F466" s="209"/>
      <c r="G466" s="210"/>
      <c r="M466" s="204" t="s">
        <v>1736</v>
      </c>
      <c r="O466" s="195"/>
    </row>
    <row r="467" spans="1:15" ht="12.75">
      <c r="A467" s="203"/>
      <c r="B467" s="205"/>
      <c r="C467" s="206" t="s">
        <v>1737</v>
      </c>
      <c r="D467" s="207"/>
      <c r="E467" s="208">
        <v>6.33</v>
      </c>
      <c r="F467" s="209"/>
      <c r="G467" s="210"/>
      <c r="M467" s="204" t="s">
        <v>1737</v>
      </c>
      <c r="O467" s="195"/>
    </row>
    <row r="468" spans="1:15" ht="12.75">
      <c r="A468" s="203"/>
      <c r="B468" s="205"/>
      <c r="C468" s="206" t="s">
        <v>1738</v>
      </c>
      <c r="D468" s="207"/>
      <c r="E468" s="208">
        <v>21.67</v>
      </c>
      <c r="F468" s="209"/>
      <c r="G468" s="210"/>
      <c r="M468" s="204" t="s">
        <v>1738</v>
      </c>
      <c r="O468" s="195"/>
    </row>
    <row r="469" spans="1:104" ht="12.75">
      <c r="A469" s="196">
        <v>209</v>
      </c>
      <c r="B469" s="197" t="s">
        <v>1739</v>
      </c>
      <c r="C469" s="198" t="s">
        <v>1740</v>
      </c>
      <c r="D469" s="199" t="s">
        <v>1470</v>
      </c>
      <c r="E469" s="200">
        <v>77.8</v>
      </c>
      <c r="F469" s="200">
        <v>0</v>
      </c>
      <c r="G469" s="201">
        <f>E469*F469</f>
        <v>0</v>
      </c>
      <c r="O469" s="195">
        <v>2</v>
      </c>
      <c r="AA469" s="167">
        <v>1</v>
      </c>
      <c r="AB469" s="167">
        <v>1</v>
      </c>
      <c r="AC469" s="167">
        <v>1</v>
      </c>
      <c r="AZ469" s="167">
        <v>1</v>
      </c>
      <c r="BA469" s="167">
        <f>IF(AZ469=1,G469,0)</f>
        <v>0</v>
      </c>
      <c r="BB469" s="167">
        <f>IF(AZ469=2,G469,0)</f>
        <v>0</v>
      </c>
      <c r="BC469" s="167">
        <f>IF(AZ469=3,G469,0)</f>
        <v>0</v>
      </c>
      <c r="BD469" s="167">
        <f>IF(AZ469=4,G469,0)</f>
        <v>0</v>
      </c>
      <c r="BE469" s="167">
        <f>IF(AZ469=5,G469,0)</f>
        <v>0</v>
      </c>
      <c r="CA469" s="202">
        <v>1</v>
      </c>
      <c r="CB469" s="202">
        <v>1</v>
      </c>
      <c r="CZ469" s="167">
        <v>0.00046</v>
      </c>
    </row>
    <row r="470" spans="1:15" ht="12.75">
      <c r="A470" s="203"/>
      <c r="B470" s="205"/>
      <c r="C470" s="206" t="s">
        <v>1741</v>
      </c>
      <c r="D470" s="207"/>
      <c r="E470" s="208">
        <v>2</v>
      </c>
      <c r="F470" s="209"/>
      <c r="G470" s="210"/>
      <c r="M470" s="204" t="s">
        <v>1741</v>
      </c>
      <c r="O470" s="195"/>
    </row>
    <row r="471" spans="1:15" ht="12.75">
      <c r="A471" s="203"/>
      <c r="B471" s="205"/>
      <c r="C471" s="206" t="s">
        <v>1742</v>
      </c>
      <c r="D471" s="207"/>
      <c r="E471" s="208">
        <v>29.6</v>
      </c>
      <c r="F471" s="209"/>
      <c r="G471" s="210"/>
      <c r="M471" s="204" t="s">
        <v>1742</v>
      </c>
      <c r="O471" s="195"/>
    </row>
    <row r="472" spans="1:15" ht="12.75">
      <c r="A472" s="203"/>
      <c r="B472" s="205"/>
      <c r="C472" s="206" t="s">
        <v>1743</v>
      </c>
      <c r="D472" s="207"/>
      <c r="E472" s="208">
        <v>46.2</v>
      </c>
      <c r="F472" s="209"/>
      <c r="G472" s="210"/>
      <c r="M472" s="204" t="s">
        <v>1743</v>
      </c>
      <c r="O472" s="195"/>
    </row>
    <row r="473" spans="1:104" ht="22.5">
      <c r="A473" s="196">
        <v>210</v>
      </c>
      <c r="B473" s="197" t="s">
        <v>1744</v>
      </c>
      <c r="C473" s="198" t="s">
        <v>1745</v>
      </c>
      <c r="D473" s="199" t="s">
        <v>1113</v>
      </c>
      <c r="E473" s="200">
        <v>441.125</v>
      </c>
      <c r="F473" s="200">
        <v>0</v>
      </c>
      <c r="G473" s="201">
        <f>E473*F473</f>
        <v>0</v>
      </c>
      <c r="O473" s="195">
        <v>2</v>
      </c>
      <c r="AA473" s="167">
        <v>1</v>
      </c>
      <c r="AB473" s="167">
        <v>1</v>
      </c>
      <c r="AC473" s="167">
        <v>1</v>
      </c>
      <c r="AZ473" s="167">
        <v>1</v>
      </c>
      <c r="BA473" s="167">
        <f>IF(AZ473=1,G473,0)</f>
        <v>0</v>
      </c>
      <c r="BB473" s="167">
        <f>IF(AZ473=2,G473,0)</f>
        <v>0</v>
      </c>
      <c r="BC473" s="167">
        <f>IF(AZ473=3,G473,0)</f>
        <v>0</v>
      </c>
      <c r="BD473" s="167">
        <f>IF(AZ473=4,G473,0)</f>
        <v>0</v>
      </c>
      <c r="BE473" s="167">
        <f>IF(AZ473=5,G473,0)</f>
        <v>0</v>
      </c>
      <c r="CA473" s="202">
        <v>1</v>
      </c>
      <c r="CB473" s="202">
        <v>1</v>
      </c>
      <c r="CZ473" s="167">
        <v>0.00367</v>
      </c>
    </row>
    <row r="474" spans="1:15" ht="22.5">
      <c r="A474" s="203"/>
      <c r="B474" s="205"/>
      <c r="C474" s="206" t="s">
        <v>1746</v>
      </c>
      <c r="D474" s="207"/>
      <c r="E474" s="208">
        <v>40.04</v>
      </c>
      <c r="F474" s="209"/>
      <c r="G474" s="210"/>
      <c r="M474" s="204" t="s">
        <v>1746</v>
      </c>
      <c r="O474" s="195"/>
    </row>
    <row r="475" spans="1:15" ht="12.75">
      <c r="A475" s="203"/>
      <c r="B475" s="205"/>
      <c r="C475" s="206" t="s">
        <v>1747</v>
      </c>
      <c r="D475" s="207"/>
      <c r="E475" s="208">
        <v>0.975</v>
      </c>
      <c r="F475" s="209"/>
      <c r="G475" s="210"/>
      <c r="M475" s="204" t="s">
        <v>1747</v>
      </c>
      <c r="O475" s="195"/>
    </row>
    <row r="476" spans="1:15" ht="12.75">
      <c r="A476" s="203"/>
      <c r="B476" s="205"/>
      <c r="C476" s="206" t="s">
        <v>1748</v>
      </c>
      <c r="D476" s="207"/>
      <c r="E476" s="208">
        <v>7.92</v>
      </c>
      <c r="F476" s="209"/>
      <c r="G476" s="210"/>
      <c r="M476" s="204" t="s">
        <v>1748</v>
      </c>
      <c r="O476" s="195"/>
    </row>
    <row r="477" spans="1:15" ht="22.5">
      <c r="A477" s="203"/>
      <c r="B477" s="205"/>
      <c r="C477" s="206" t="s">
        <v>1736</v>
      </c>
      <c r="D477" s="207"/>
      <c r="E477" s="208">
        <v>364.19</v>
      </c>
      <c r="F477" s="209"/>
      <c r="G477" s="210"/>
      <c r="M477" s="204" t="s">
        <v>1736</v>
      </c>
      <c r="O477" s="195"/>
    </row>
    <row r="478" spans="1:15" ht="12.75">
      <c r="A478" s="203"/>
      <c r="B478" s="205"/>
      <c r="C478" s="206" t="s">
        <v>1737</v>
      </c>
      <c r="D478" s="207"/>
      <c r="E478" s="208">
        <v>6.33</v>
      </c>
      <c r="F478" s="209"/>
      <c r="G478" s="210"/>
      <c r="M478" s="204" t="s">
        <v>1737</v>
      </c>
      <c r="O478" s="195"/>
    </row>
    <row r="479" spans="1:15" ht="12.75">
      <c r="A479" s="203"/>
      <c r="B479" s="205"/>
      <c r="C479" s="206" t="s">
        <v>1738</v>
      </c>
      <c r="D479" s="207"/>
      <c r="E479" s="208">
        <v>21.67</v>
      </c>
      <c r="F479" s="209"/>
      <c r="G479" s="210"/>
      <c r="M479" s="204" t="s">
        <v>1738</v>
      </c>
      <c r="O479" s="195"/>
    </row>
    <row r="480" spans="1:57" ht="12.75">
      <c r="A480" s="211"/>
      <c r="B480" s="212" t="s">
        <v>1076</v>
      </c>
      <c r="C480" s="213" t="str">
        <f>CONCATENATE(B427," ",C427)</f>
        <v>61 Upravy povrchů vnitřní</v>
      </c>
      <c r="D480" s="214"/>
      <c r="E480" s="215"/>
      <c r="F480" s="216"/>
      <c r="G480" s="217">
        <f>SUM(G427:G479)</f>
        <v>0</v>
      </c>
      <c r="O480" s="195">
        <v>4</v>
      </c>
      <c r="BA480" s="218">
        <f>SUM(BA427:BA479)</f>
        <v>0</v>
      </c>
      <c r="BB480" s="218">
        <f>SUM(BB427:BB479)</f>
        <v>0</v>
      </c>
      <c r="BC480" s="218">
        <f>SUM(BC427:BC479)</f>
        <v>0</v>
      </c>
      <c r="BD480" s="218">
        <f>SUM(BD427:BD479)</f>
        <v>0</v>
      </c>
      <c r="BE480" s="218">
        <f>SUM(BE427:BE479)</f>
        <v>0</v>
      </c>
    </row>
    <row r="481" spans="1:15" ht="12.75">
      <c r="A481" s="188" t="s">
        <v>1073</v>
      </c>
      <c r="B481" s="189" t="s">
        <v>1749</v>
      </c>
      <c r="C481" s="190" t="s">
        <v>1750</v>
      </c>
      <c r="D481" s="191"/>
      <c r="E481" s="192"/>
      <c r="F481" s="192"/>
      <c r="G481" s="193"/>
      <c r="H481" s="194"/>
      <c r="I481" s="194"/>
      <c r="O481" s="195">
        <v>1</v>
      </c>
    </row>
    <row r="482" spans="1:104" ht="22.5">
      <c r="A482" s="196">
        <v>211</v>
      </c>
      <c r="B482" s="197" t="s">
        <v>1751</v>
      </c>
      <c r="C482" s="198" t="s">
        <v>1752</v>
      </c>
      <c r="D482" s="199" t="s">
        <v>1113</v>
      </c>
      <c r="E482" s="200">
        <v>382.8044</v>
      </c>
      <c r="F482" s="200">
        <v>0</v>
      </c>
      <c r="G482" s="201">
        <f>E482*F482</f>
        <v>0</v>
      </c>
      <c r="O482" s="195">
        <v>2</v>
      </c>
      <c r="AA482" s="167">
        <v>1</v>
      </c>
      <c r="AB482" s="167">
        <v>1</v>
      </c>
      <c r="AC482" s="167">
        <v>1</v>
      </c>
      <c r="AZ482" s="167">
        <v>1</v>
      </c>
      <c r="BA482" s="167">
        <f>IF(AZ482=1,G482,0)</f>
        <v>0</v>
      </c>
      <c r="BB482" s="167">
        <f>IF(AZ482=2,G482,0)</f>
        <v>0</v>
      </c>
      <c r="BC482" s="167">
        <f>IF(AZ482=3,G482,0)</f>
        <v>0</v>
      </c>
      <c r="BD482" s="167">
        <f>IF(AZ482=4,G482,0)</f>
        <v>0</v>
      </c>
      <c r="BE482" s="167">
        <f>IF(AZ482=5,G482,0)</f>
        <v>0</v>
      </c>
      <c r="CA482" s="202">
        <v>1</v>
      </c>
      <c r="CB482" s="202">
        <v>1</v>
      </c>
      <c r="CZ482" s="167">
        <v>0.00242</v>
      </c>
    </row>
    <row r="483" spans="1:15" ht="12.75">
      <c r="A483" s="203"/>
      <c r="B483" s="205"/>
      <c r="C483" s="206" t="s">
        <v>1753</v>
      </c>
      <c r="D483" s="207"/>
      <c r="E483" s="208">
        <v>248.9808</v>
      </c>
      <c r="F483" s="209"/>
      <c r="G483" s="210"/>
      <c r="M483" s="204" t="s">
        <v>1753</v>
      </c>
      <c r="O483" s="195"/>
    </row>
    <row r="484" spans="1:15" ht="33.75">
      <c r="A484" s="203"/>
      <c r="B484" s="205"/>
      <c r="C484" s="206" t="s">
        <v>1754</v>
      </c>
      <c r="D484" s="207"/>
      <c r="E484" s="208">
        <v>120.081</v>
      </c>
      <c r="F484" s="209"/>
      <c r="G484" s="210"/>
      <c r="M484" s="204" t="s">
        <v>1754</v>
      </c>
      <c r="O484" s="195"/>
    </row>
    <row r="485" spans="1:15" ht="12.75">
      <c r="A485" s="203"/>
      <c r="B485" s="205"/>
      <c r="C485" s="206" t="s">
        <v>1755</v>
      </c>
      <c r="D485" s="207"/>
      <c r="E485" s="208">
        <v>10.8</v>
      </c>
      <c r="F485" s="209"/>
      <c r="G485" s="210"/>
      <c r="M485" s="204" t="s">
        <v>1755</v>
      </c>
      <c r="O485" s="195"/>
    </row>
    <row r="486" spans="1:15" ht="33.75">
      <c r="A486" s="203"/>
      <c r="B486" s="205"/>
      <c r="C486" s="206" t="s">
        <v>1756</v>
      </c>
      <c r="D486" s="207"/>
      <c r="E486" s="208">
        <v>2.9426</v>
      </c>
      <c r="F486" s="209"/>
      <c r="G486" s="210"/>
      <c r="M486" s="204" t="s">
        <v>1756</v>
      </c>
      <c r="O486" s="195"/>
    </row>
    <row r="487" spans="1:104" ht="12.75">
      <c r="A487" s="196">
        <v>212</v>
      </c>
      <c r="B487" s="197" t="s">
        <v>1757</v>
      </c>
      <c r="C487" s="198" t="s">
        <v>1758</v>
      </c>
      <c r="D487" s="199" t="s">
        <v>1113</v>
      </c>
      <c r="E487" s="200">
        <v>382.8044</v>
      </c>
      <c r="F487" s="200">
        <v>0</v>
      </c>
      <c r="G487" s="201">
        <f>E487*F487</f>
        <v>0</v>
      </c>
      <c r="O487" s="195">
        <v>2</v>
      </c>
      <c r="AA487" s="167">
        <v>1</v>
      </c>
      <c r="AB487" s="167">
        <v>1</v>
      </c>
      <c r="AC487" s="167">
        <v>1</v>
      </c>
      <c r="AZ487" s="167">
        <v>1</v>
      </c>
      <c r="BA487" s="167">
        <f>IF(AZ487=1,G487,0)</f>
        <v>0</v>
      </c>
      <c r="BB487" s="167">
        <f>IF(AZ487=2,G487,0)</f>
        <v>0</v>
      </c>
      <c r="BC487" s="167">
        <f>IF(AZ487=3,G487,0)</f>
        <v>0</v>
      </c>
      <c r="BD487" s="167">
        <f>IF(AZ487=4,G487,0)</f>
        <v>0</v>
      </c>
      <c r="BE487" s="167">
        <f>IF(AZ487=5,G487,0)</f>
        <v>0</v>
      </c>
      <c r="CA487" s="202">
        <v>1</v>
      </c>
      <c r="CB487" s="202">
        <v>1</v>
      </c>
      <c r="CZ487" s="167">
        <v>0.00022</v>
      </c>
    </row>
    <row r="488" spans="1:15" ht="12.75">
      <c r="A488" s="203"/>
      <c r="B488" s="205"/>
      <c r="C488" s="206" t="s">
        <v>1759</v>
      </c>
      <c r="D488" s="207"/>
      <c r="E488" s="208">
        <v>382.8044</v>
      </c>
      <c r="F488" s="209"/>
      <c r="G488" s="210"/>
      <c r="M488" s="231">
        <v>3828044</v>
      </c>
      <c r="O488" s="195"/>
    </row>
    <row r="489" spans="1:104" ht="12.75">
      <c r="A489" s="196">
        <v>213</v>
      </c>
      <c r="B489" s="197" t="s">
        <v>1760</v>
      </c>
      <c r="C489" s="198" t="s">
        <v>1761</v>
      </c>
      <c r="D489" s="199" t="s">
        <v>1113</v>
      </c>
      <c r="E489" s="200">
        <v>248.9808</v>
      </c>
      <c r="F489" s="200">
        <v>0</v>
      </c>
      <c r="G489" s="201">
        <f>E489*F489</f>
        <v>0</v>
      </c>
      <c r="O489" s="195">
        <v>2</v>
      </c>
      <c r="AA489" s="167">
        <v>1</v>
      </c>
      <c r="AB489" s="167">
        <v>1</v>
      </c>
      <c r="AC489" s="167">
        <v>1</v>
      </c>
      <c r="AZ489" s="167">
        <v>1</v>
      </c>
      <c r="BA489" s="167">
        <f>IF(AZ489=1,G489,0)</f>
        <v>0</v>
      </c>
      <c r="BB489" s="167">
        <f>IF(AZ489=2,G489,0)</f>
        <v>0</v>
      </c>
      <c r="BC489" s="167">
        <f>IF(AZ489=3,G489,0)</f>
        <v>0</v>
      </c>
      <c r="BD489" s="167">
        <f>IF(AZ489=4,G489,0)</f>
        <v>0</v>
      </c>
      <c r="BE489" s="167">
        <f>IF(AZ489=5,G489,0)</f>
        <v>0</v>
      </c>
      <c r="CA489" s="202">
        <v>1</v>
      </c>
      <c r="CB489" s="202">
        <v>1</v>
      </c>
      <c r="CZ489" s="167">
        <v>0.04817</v>
      </c>
    </row>
    <row r="490" spans="1:15" ht="12.75">
      <c r="A490" s="203"/>
      <c r="B490" s="205"/>
      <c r="C490" s="206" t="s">
        <v>1762</v>
      </c>
      <c r="D490" s="207"/>
      <c r="E490" s="208">
        <v>84.5928</v>
      </c>
      <c r="F490" s="209"/>
      <c r="G490" s="210"/>
      <c r="M490" s="204" t="s">
        <v>1762</v>
      </c>
      <c r="O490" s="195"/>
    </row>
    <row r="491" spans="1:15" ht="12.75">
      <c r="A491" s="203"/>
      <c r="B491" s="205"/>
      <c r="C491" s="206" t="s">
        <v>1763</v>
      </c>
      <c r="D491" s="207"/>
      <c r="E491" s="208">
        <v>72.4525</v>
      </c>
      <c r="F491" s="209"/>
      <c r="G491" s="210"/>
      <c r="M491" s="204" t="s">
        <v>1763</v>
      </c>
      <c r="O491" s="195"/>
    </row>
    <row r="492" spans="1:15" ht="12.75">
      <c r="A492" s="203"/>
      <c r="B492" s="205"/>
      <c r="C492" s="206" t="s">
        <v>1764</v>
      </c>
      <c r="D492" s="207"/>
      <c r="E492" s="208">
        <v>91.9355</v>
      </c>
      <c r="F492" s="209"/>
      <c r="G492" s="210"/>
      <c r="M492" s="204" t="s">
        <v>1764</v>
      </c>
      <c r="O492" s="195"/>
    </row>
    <row r="493" spans="1:104" ht="12.75">
      <c r="A493" s="196">
        <v>214</v>
      </c>
      <c r="B493" s="197" t="s">
        <v>1765</v>
      </c>
      <c r="C493" s="198" t="s">
        <v>1766</v>
      </c>
      <c r="D493" s="199" t="s">
        <v>1470</v>
      </c>
      <c r="E493" s="200">
        <v>34.1</v>
      </c>
      <c r="F493" s="200">
        <v>0</v>
      </c>
      <c r="G493" s="201">
        <f>E493*F493</f>
        <v>0</v>
      </c>
      <c r="O493" s="195">
        <v>2</v>
      </c>
      <c r="AA493" s="167">
        <v>1</v>
      </c>
      <c r="AB493" s="167">
        <v>1</v>
      </c>
      <c r="AC493" s="167">
        <v>1</v>
      </c>
      <c r="AZ493" s="167">
        <v>1</v>
      </c>
      <c r="BA493" s="167">
        <f>IF(AZ493=1,G493,0)</f>
        <v>0</v>
      </c>
      <c r="BB493" s="167">
        <f>IF(AZ493=2,G493,0)</f>
        <v>0</v>
      </c>
      <c r="BC493" s="167">
        <f>IF(AZ493=3,G493,0)</f>
        <v>0</v>
      </c>
      <c r="BD493" s="167">
        <f>IF(AZ493=4,G493,0)</f>
        <v>0</v>
      </c>
      <c r="BE493" s="167">
        <f>IF(AZ493=5,G493,0)</f>
        <v>0</v>
      </c>
      <c r="CA493" s="202">
        <v>1</v>
      </c>
      <c r="CB493" s="202">
        <v>1</v>
      </c>
      <c r="CZ493" s="167">
        <v>0.00045</v>
      </c>
    </row>
    <row r="494" spans="1:15" ht="12.75">
      <c r="A494" s="203"/>
      <c r="B494" s="205"/>
      <c r="C494" s="206" t="s">
        <v>1767</v>
      </c>
      <c r="D494" s="207"/>
      <c r="E494" s="208">
        <v>34.1</v>
      </c>
      <c r="F494" s="209"/>
      <c r="G494" s="210"/>
      <c r="M494" s="204" t="s">
        <v>1767</v>
      </c>
      <c r="O494" s="195"/>
    </row>
    <row r="495" spans="1:104" ht="22.5">
      <c r="A495" s="196">
        <v>215</v>
      </c>
      <c r="B495" s="197" t="s">
        <v>1768</v>
      </c>
      <c r="C495" s="198" t="s">
        <v>1769</v>
      </c>
      <c r="D495" s="199" t="s">
        <v>1470</v>
      </c>
      <c r="E495" s="200">
        <v>101.2</v>
      </c>
      <c r="F495" s="200">
        <v>0</v>
      </c>
      <c r="G495" s="201">
        <f>E495*F495</f>
        <v>0</v>
      </c>
      <c r="O495" s="195">
        <v>2</v>
      </c>
      <c r="AA495" s="167">
        <v>1</v>
      </c>
      <c r="AB495" s="167">
        <v>1</v>
      </c>
      <c r="AC495" s="167">
        <v>1</v>
      </c>
      <c r="AZ495" s="167">
        <v>1</v>
      </c>
      <c r="BA495" s="167">
        <f>IF(AZ495=1,G495,0)</f>
        <v>0</v>
      </c>
      <c r="BB495" s="167">
        <f>IF(AZ495=2,G495,0)</f>
        <v>0</v>
      </c>
      <c r="BC495" s="167">
        <f>IF(AZ495=3,G495,0)</f>
        <v>0</v>
      </c>
      <c r="BD495" s="167">
        <f>IF(AZ495=4,G495,0)</f>
        <v>0</v>
      </c>
      <c r="BE495" s="167">
        <f>IF(AZ495=5,G495,0)</f>
        <v>0</v>
      </c>
      <c r="CA495" s="202">
        <v>1</v>
      </c>
      <c r="CB495" s="202">
        <v>1</v>
      </c>
      <c r="CZ495" s="167">
        <v>0.00015</v>
      </c>
    </row>
    <row r="496" spans="1:15" ht="22.5">
      <c r="A496" s="203"/>
      <c r="B496" s="205"/>
      <c r="C496" s="206" t="s">
        <v>1770</v>
      </c>
      <c r="D496" s="207"/>
      <c r="E496" s="208">
        <v>101.2</v>
      </c>
      <c r="F496" s="209"/>
      <c r="G496" s="210"/>
      <c r="M496" s="204" t="s">
        <v>1770</v>
      </c>
      <c r="O496" s="195"/>
    </row>
    <row r="497" spans="1:104" ht="22.5">
      <c r="A497" s="196">
        <v>216</v>
      </c>
      <c r="B497" s="197" t="s">
        <v>1771</v>
      </c>
      <c r="C497" s="198" t="s">
        <v>1745</v>
      </c>
      <c r="D497" s="199" t="s">
        <v>1113</v>
      </c>
      <c r="E497" s="200">
        <v>382.8044</v>
      </c>
      <c r="F497" s="200">
        <v>0</v>
      </c>
      <c r="G497" s="201">
        <f>E497*F497</f>
        <v>0</v>
      </c>
      <c r="O497" s="195">
        <v>2</v>
      </c>
      <c r="AA497" s="167">
        <v>1</v>
      </c>
      <c r="AB497" s="167">
        <v>1</v>
      </c>
      <c r="AC497" s="167">
        <v>1</v>
      </c>
      <c r="AZ497" s="167">
        <v>1</v>
      </c>
      <c r="BA497" s="167">
        <f>IF(AZ497=1,G497,0)</f>
        <v>0</v>
      </c>
      <c r="BB497" s="167">
        <f>IF(AZ497=2,G497,0)</f>
        <v>0</v>
      </c>
      <c r="BC497" s="167">
        <f>IF(AZ497=3,G497,0)</f>
        <v>0</v>
      </c>
      <c r="BD497" s="167">
        <f>IF(AZ497=4,G497,0)</f>
        <v>0</v>
      </c>
      <c r="BE497" s="167">
        <f>IF(AZ497=5,G497,0)</f>
        <v>0</v>
      </c>
      <c r="CA497" s="202">
        <v>1</v>
      </c>
      <c r="CB497" s="202">
        <v>1</v>
      </c>
      <c r="CZ497" s="167">
        <v>0.00367</v>
      </c>
    </row>
    <row r="498" spans="1:15" ht="12.75">
      <c r="A498" s="203"/>
      <c r="B498" s="205"/>
      <c r="C498" s="206" t="s">
        <v>1772</v>
      </c>
      <c r="D498" s="207"/>
      <c r="E498" s="208">
        <v>84.5928</v>
      </c>
      <c r="F498" s="209"/>
      <c r="G498" s="210"/>
      <c r="M498" s="204" t="s">
        <v>1772</v>
      </c>
      <c r="O498" s="195"/>
    </row>
    <row r="499" spans="1:15" ht="12.75">
      <c r="A499" s="203"/>
      <c r="B499" s="205"/>
      <c r="C499" s="206" t="s">
        <v>1763</v>
      </c>
      <c r="D499" s="207"/>
      <c r="E499" s="208">
        <v>72.4525</v>
      </c>
      <c r="F499" s="209"/>
      <c r="G499" s="210"/>
      <c r="M499" s="204" t="s">
        <v>1763</v>
      </c>
      <c r="O499" s="195"/>
    </row>
    <row r="500" spans="1:15" ht="12.75">
      <c r="A500" s="203"/>
      <c r="B500" s="205"/>
      <c r="C500" s="206" t="s">
        <v>1764</v>
      </c>
      <c r="D500" s="207"/>
      <c r="E500" s="208">
        <v>91.9355</v>
      </c>
      <c r="F500" s="209"/>
      <c r="G500" s="210"/>
      <c r="M500" s="204" t="s">
        <v>1764</v>
      </c>
      <c r="O500" s="195"/>
    </row>
    <row r="501" spans="1:15" ht="33.75">
      <c r="A501" s="203"/>
      <c r="B501" s="205"/>
      <c r="C501" s="206" t="s">
        <v>1773</v>
      </c>
      <c r="D501" s="207"/>
      <c r="E501" s="208">
        <v>120.081</v>
      </c>
      <c r="F501" s="209"/>
      <c r="G501" s="210"/>
      <c r="M501" s="204" t="s">
        <v>1773</v>
      </c>
      <c r="O501" s="195"/>
    </row>
    <row r="502" spans="1:15" ht="12.75">
      <c r="A502" s="203"/>
      <c r="B502" s="205"/>
      <c r="C502" s="206" t="s">
        <v>1755</v>
      </c>
      <c r="D502" s="207"/>
      <c r="E502" s="208">
        <v>10.8</v>
      </c>
      <c r="F502" s="209"/>
      <c r="G502" s="210"/>
      <c r="M502" s="204" t="s">
        <v>1755</v>
      </c>
      <c r="O502" s="195"/>
    </row>
    <row r="503" spans="1:15" ht="33.75">
      <c r="A503" s="203"/>
      <c r="B503" s="205"/>
      <c r="C503" s="206" t="s">
        <v>1774</v>
      </c>
      <c r="D503" s="207"/>
      <c r="E503" s="208">
        <v>2.9426</v>
      </c>
      <c r="F503" s="209"/>
      <c r="G503" s="210"/>
      <c r="M503" s="204" t="s">
        <v>1774</v>
      </c>
      <c r="O503" s="195"/>
    </row>
    <row r="504" spans="1:104" ht="12.75">
      <c r="A504" s="196">
        <v>217</v>
      </c>
      <c r="B504" s="197" t="s">
        <v>1775</v>
      </c>
      <c r="C504" s="198" t="s">
        <v>1776</v>
      </c>
      <c r="D504" s="199" t="s">
        <v>1113</v>
      </c>
      <c r="E504" s="200">
        <v>57.8401</v>
      </c>
      <c r="F504" s="200">
        <v>0</v>
      </c>
      <c r="G504" s="201">
        <f>E504*F504</f>
        <v>0</v>
      </c>
      <c r="O504" s="195">
        <v>2</v>
      </c>
      <c r="AA504" s="167">
        <v>1</v>
      </c>
      <c r="AB504" s="167">
        <v>1</v>
      </c>
      <c r="AC504" s="167">
        <v>1</v>
      </c>
      <c r="AZ504" s="167">
        <v>1</v>
      </c>
      <c r="BA504" s="167">
        <f>IF(AZ504=1,G504,0)</f>
        <v>0</v>
      </c>
      <c r="BB504" s="167">
        <f>IF(AZ504=2,G504,0)</f>
        <v>0</v>
      </c>
      <c r="BC504" s="167">
        <f>IF(AZ504=3,G504,0)</f>
        <v>0</v>
      </c>
      <c r="BD504" s="167">
        <f>IF(AZ504=4,G504,0)</f>
        <v>0</v>
      </c>
      <c r="BE504" s="167">
        <f>IF(AZ504=5,G504,0)</f>
        <v>0</v>
      </c>
      <c r="CA504" s="202">
        <v>1</v>
      </c>
      <c r="CB504" s="202">
        <v>1</v>
      </c>
      <c r="CZ504" s="167">
        <v>0.00092</v>
      </c>
    </row>
    <row r="505" spans="1:15" ht="12.75">
      <c r="A505" s="203"/>
      <c r="B505" s="205"/>
      <c r="C505" s="206" t="s">
        <v>1777</v>
      </c>
      <c r="D505" s="207"/>
      <c r="E505" s="208">
        <v>0</v>
      </c>
      <c r="F505" s="209"/>
      <c r="G505" s="210"/>
      <c r="M505" s="204" t="s">
        <v>1777</v>
      </c>
      <c r="O505" s="195"/>
    </row>
    <row r="506" spans="1:15" ht="12.75">
      <c r="A506" s="203"/>
      <c r="B506" s="205"/>
      <c r="C506" s="206" t="s">
        <v>1778</v>
      </c>
      <c r="D506" s="207"/>
      <c r="E506" s="208">
        <v>13.8</v>
      </c>
      <c r="F506" s="209"/>
      <c r="G506" s="210"/>
      <c r="M506" s="204" t="s">
        <v>1778</v>
      </c>
      <c r="O506" s="195"/>
    </row>
    <row r="507" spans="1:15" ht="12.75">
      <c r="A507" s="203"/>
      <c r="B507" s="205"/>
      <c r="C507" s="206" t="s">
        <v>1779</v>
      </c>
      <c r="D507" s="207"/>
      <c r="E507" s="208">
        <v>3.988</v>
      </c>
      <c r="F507" s="209"/>
      <c r="G507" s="210"/>
      <c r="M507" s="204" t="s">
        <v>1779</v>
      </c>
      <c r="O507" s="195"/>
    </row>
    <row r="508" spans="1:15" ht="12.75">
      <c r="A508" s="203"/>
      <c r="B508" s="205"/>
      <c r="C508" s="206" t="s">
        <v>1780</v>
      </c>
      <c r="D508" s="207"/>
      <c r="E508" s="208">
        <v>3.09</v>
      </c>
      <c r="F508" s="209"/>
      <c r="G508" s="210"/>
      <c r="M508" s="204" t="s">
        <v>1780</v>
      </c>
      <c r="O508" s="195"/>
    </row>
    <row r="509" spans="1:15" ht="12.75">
      <c r="A509" s="203"/>
      <c r="B509" s="205"/>
      <c r="C509" s="206" t="s">
        <v>1781</v>
      </c>
      <c r="D509" s="207"/>
      <c r="E509" s="208">
        <v>0.948</v>
      </c>
      <c r="F509" s="209"/>
      <c r="G509" s="210"/>
      <c r="M509" s="204" t="s">
        <v>1781</v>
      </c>
      <c r="O509" s="195"/>
    </row>
    <row r="510" spans="1:15" ht="12.75">
      <c r="A510" s="203"/>
      <c r="B510" s="205"/>
      <c r="C510" s="206" t="s">
        <v>1782</v>
      </c>
      <c r="D510" s="207"/>
      <c r="E510" s="208">
        <v>1.22</v>
      </c>
      <c r="F510" s="209"/>
      <c r="G510" s="210"/>
      <c r="M510" s="204" t="s">
        <v>1782</v>
      </c>
      <c r="O510" s="195"/>
    </row>
    <row r="511" spans="1:15" ht="12.75">
      <c r="A511" s="203"/>
      <c r="B511" s="205"/>
      <c r="C511" s="206" t="s">
        <v>1783</v>
      </c>
      <c r="D511" s="207"/>
      <c r="E511" s="208">
        <v>1.48</v>
      </c>
      <c r="F511" s="209"/>
      <c r="G511" s="210"/>
      <c r="M511" s="204" t="s">
        <v>1783</v>
      </c>
      <c r="O511" s="195"/>
    </row>
    <row r="512" spans="1:15" ht="12.75">
      <c r="A512" s="203"/>
      <c r="B512" s="205"/>
      <c r="C512" s="206" t="s">
        <v>1784</v>
      </c>
      <c r="D512" s="207"/>
      <c r="E512" s="208">
        <v>0.262</v>
      </c>
      <c r="F512" s="209"/>
      <c r="G512" s="210"/>
      <c r="M512" s="204" t="s">
        <v>1784</v>
      </c>
      <c r="O512" s="195"/>
    </row>
    <row r="513" spans="1:15" ht="33.75">
      <c r="A513" s="203"/>
      <c r="B513" s="205"/>
      <c r="C513" s="206" t="s">
        <v>1785</v>
      </c>
      <c r="D513" s="207"/>
      <c r="E513" s="208">
        <v>33.0521</v>
      </c>
      <c r="F513" s="209"/>
      <c r="G513" s="210"/>
      <c r="M513" s="204" t="s">
        <v>1785</v>
      </c>
      <c r="O513" s="195"/>
    </row>
    <row r="514" spans="1:57" ht="12.75">
      <c r="A514" s="211"/>
      <c r="B514" s="212" t="s">
        <v>1076</v>
      </c>
      <c r="C514" s="213" t="str">
        <f>CONCATENATE(B481," ",C481)</f>
        <v>62 Úpravy povrchů vnější</v>
      </c>
      <c r="D514" s="214"/>
      <c r="E514" s="215"/>
      <c r="F514" s="216"/>
      <c r="G514" s="217">
        <f>SUM(G481:G513)</f>
        <v>0</v>
      </c>
      <c r="O514" s="195">
        <v>4</v>
      </c>
      <c r="BA514" s="218">
        <f>SUM(BA481:BA513)</f>
        <v>0</v>
      </c>
      <c r="BB514" s="218">
        <f>SUM(BB481:BB513)</f>
        <v>0</v>
      </c>
      <c r="BC514" s="218">
        <f>SUM(BC481:BC513)</f>
        <v>0</v>
      </c>
      <c r="BD514" s="218">
        <f>SUM(BD481:BD513)</f>
        <v>0</v>
      </c>
      <c r="BE514" s="218">
        <f>SUM(BE481:BE513)</f>
        <v>0</v>
      </c>
    </row>
    <row r="515" spans="1:15" ht="12.75">
      <c r="A515" s="188" t="s">
        <v>1073</v>
      </c>
      <c r="B515" s="189" t="s">
        <v>1786</v>
      </c>
      <c r="C515" s="190" t="s">
        <v>1787</v>
      </c>
      <c r="D515" s="191"/>
      <c r="E515" s="192"/>
      <c r="F515" s="192"/>
      <c r="G515" s="193"/>
      <c r="H515" s="194"/>
      <c r="I515" s="194"/>
      <c r="O515" s="195">
        <v>1</v>
      </c>
    </row>
    <row r="516" spans="1:104" ht="12.75">
      <c r="A516" s="196">
        <v>218</v>
      </c>
      <c r="B516" s="197" t="s">
        <v>1788</v>
      </c>
      <c r="C516" s="198" t="s">
        <v>1789</v>
      </c>
      <c r="D516" s="199" t="s">
        <v>1113</v>
      </c>
      <c r="E516" s="200">
        <v>8.28</v>
      </c>
      <c r="F516" s="200">
        <v>0</v>
      </c>
      <c r="G516" s="201">
        <f>E516*F516</f>
        <v>0</v>
      </c>
      <c r="O516" s="195">
        <v>2</v>
      </c>
      <c r="AA516" s="167">
        <v>1</v>
      </c>
      <c r="AB516" s="167">
        <v>1</v>
      </c>
      <c r="AC516" s="167">
        <v>1</v>
      </c>
      <c r="AZ516" s="167">
        <v>1</v>
      </c>
      <c r="BA516" s="167">
        <f>IF(AZ516=1,G516,0)</f>
        <v>0</v>
      </c>
      <c r="BB516" s="167">
        <f>IF(AZ516=2,G516,0)</f>
        <v>0</v>
      </c>
      <c r="BC516" s="167">
        <f>IF(AZ516=3,G516,0)</f>
        <v>0</v>
      </c>
      <c r="BD516" s="167">
        <f>IF(AZ516=4,G516,0)</f>
        <v>0</v>
      </c>
      <c r="BE516" s="167">
        <f>IF(AZ516=5,G516,0)</f>
        <v>0</v>
      </c>
      <c r="CA516" s="202">
        <v>1</v>
      </c>
      <c r="CB516" s="202">
        <v>1</v>
      </c>
      <c r="CZ516" s="167">
        <v>0.60104</v>
      </c>
    </row>
    <row r="517" spans="1:15" ht="12.75">
      <c r="A517" s="203"/>
      <c r="B517" s="205"/>
      <c r="C517" s="206" t="s">
        <v>1790</v>
      </c>
      <c r="D517" s="207"/>
      <c r="E517" s="208">
        <v>8.28</v>
      </c>
      <c r="F517" s="209"/>
      <c r="G517" s="210"/>
      <c r="M517" s="204" t="s">
        <v>1790</v>
      </c>
      <c r="O517" s="195"/>
    </row>
    <row r="518" spans="1:104" ht="12.75">
      <c r="A518" s="196">
        <v>219</v>
      </c>
      <c r="B518" s="197" t="s">
        <v>1791</v>
      </c>
      <c r="C518" s="198" t="s">
        <v>1792</v>
      </c>
      <c r="D518" s="199" t="s">
        <v>1084</v>
      </c>
      <c r="E518" s="200">
        <v>46.7352</v>
      </c>
      <c r="F518" s="200">
        <v>0</v>
      </c>
      <c r="G518" s="201">
        <f>E518*F518</f>
        <v>0</v>
      </c>
      <c r="O518" s="195">
        <v>2</v>
      </c>
      <c r="AA518" s="167">
        <v>1</v>
      </c>
      <c r="AB518" s="167">
        <v>1</v>
      </c>
      <c r="AC518" s="167">
        <v>1</v>
      </c>
      <c r="AZ518" s="167">
        <v>1</v>
      </c>
      <c r="BA518" s="167">
        <f>IF(AZ518=1,G518,0)</f>
        <v>0</v>
      </c>
      <c r="BB518" s="167">
        <f>IF(AZ518=2,G518,0)</f>
        <v>0</v>
      </c>
      <c r="BC518" s="167">
        <f>IF(AZ518=3,G518,0)</f>
        <v>0</v>
      </c>
      <c r="BD518" s="167">
        <f>IF(AZ518=4,G518,0)</f>
        <v>0</v>
      </c>
      <c r="BE518" s="167">
        <f>IF(AZ518=5,G518,0)</f>
        <v>0</v>
      </c>
      <c r="CA518" s="202">
        <v>1</v>
      </c>
      <c r="CB518" s="202">
        <v>1</v>
      </c>
      <c r="CZ518" s="167">
        <v>2.525</v>
      </c>
    </row>
    <row r="519" spans="1:15" ht="12.75">
      <c r="A519" s="203"/>
      <c r="B519" s="205"/>
      <c r="C519" s="206" t="s">
        <v>1793</v>
      </c>
      <c r="D519" s="207"/>
      <c r="E519" s="208">
        <v>0.7672</v>
      </c>
      <c r="F519" s="209"/>
      <c r="G519" s="210"/>
      <c r="M519" s="204" t="s">
        <v>1793</v>
      </c>
      <c r="O519" s="195"/>
    </row>
    <row r="520" spans="1:15" ht="22.5">
      <c r="A520" s="203"/>
      <c r="B520" s="205"/>
      <c r="C520" s="206" t="s">
        <v>1794</v>
      </c>
      <c r="D520" s="207"/>
      <c r="E520" s="208">
        <v>7.3878</v>
      </c>
      <c r="F520" s="209"/>
      <c r="G520" s="210"/>
      <c r="M520" s="204" t="s">
        <v>1794</v>
      </c>
      <c r="O520" s="195"/>
    </row>
    <row r="521" spans="1:15" ht="12.75">
      <c r="A521" s="203"/>
      <c r="B521" s="205"/>
      <c r="C521" s="206" t="s">
        <v>1795</v>
      </c>
      <c r="D521" s="207"/>
      <c r="E521" s="208">
        <v>0</v>
      </c>
      <c r="F521" s="209"/>
      <c r="G521" s="210"/>
      <c r="M521" s="204" t="s">
        <v>1795</v>
      </c>
      <c r="O521" s="195"/>
    </row>
    <row r="522" spans="1:15" ht="12.75">
      <c r="A522" s="203"/>
      <c r="B522" s="205"/>
      <c r="C522" s="206" t="s">
        <v>1796</v>
      </c>
      <c r="D522" s="207"/>
      <c r="E522" s="208">
        <v>8.463</v>
      </c>
      <c r="F522" s="209"/>
      <c r="G522" s="210"/>
      <c r="M522" s="204" t="s">
        <v>1796</v>
      </c>
      <c r="O522" s="195"/>
    </row>
    <row r="523" spans="1:15" ht="12.75">
      <c r="A523" s="203"/>
      <c r="B523" s="205"/>
      <c r="C523" s="206" t="s">
        <v>1797</v>
      </c>
      <c r="D523" s="207"/>
      <c r="E523" s="208">
        <v>3.8175</v>
      </c>
      <c r="F523" s="209"/>
      <c r="G523" s="210"/>
      <c r="M523" s="204" t="s">
        <v>1797</v>
      </c>
      <c r="O523" s="195"/>
    </row>
    <row r="524" spans="1:15" ht="12.75">
      <c r="A524" s="203"/>
      <c r="B524" s="205"/>
      <c r="C524" s="206" t="s">
        <v>1798</v>
      </c>
      <c r="D524" s="207"/>
      <c r="E524" s="208">
        <v>4.6485</v>
      </c>
      <c r="F524" s="209"/>
      <c r="G524" s="210"/>
      <c r="M524" s="204" t="s">
        <v>1798</v>
      </c>
      <c r="O524" s="195"/>
    </row>
    <row r="525" spans="1:15" ht="12.75">
      <c r="A525" s="203"/>
      <c r="B525" s="205"/>
      <c r="C525" s="206" t="s">
        <v>1799</v>
      </c>
      <c r="D525" s="207"/>
      <c r="E525" s="208">
        <v>2.7645</v>
      </c>
      <c r="F525" s="209"/>
      <c r="G525" s="210"/>
      <c r="M525" s="204" t="s">
        <v>1799</v>
      </c>
      <c r="O525" s="195"/>
    </row>
    <row r="526" spans="1:15" ht="12.75">
      <c r="A526" s="203"/>
      <c r="B526" s="205"/>
      <c r="C526" s="206" t="s">
        <v>1800</v>
      </c>
      <c r="D526" s="207"/>
      <c r="E526" s="208">
        <v>0</v>
      </c>
      <c r="F526" s="209"/>
      <c r="G526" s="210"/>
      <c r="M526" s="204" t="s">
        <v>1800</v>
      </c>
      <c r="O526" s="195"/>
    </row>
    <row r="527" spans="1:15" ht="12.75">
      <c r="A527" s="203"/>
      <c r="B527" s="205"/>
      <c r="C527" s="206" t="s">
        <v>1801</v>
      </c>
      <c r="D527" s="207"/>
      <c r="E527" s="208">
        <v>3.08</v>
      </c>
      <c r="F527" s="209"/>
      <c r="G527" s="210"/>
      <c r="M527" s="204" t="s">
        <v>1801</v>
      </c>
      <c r="O527" s="195"/>
    </row>
    <row r="528" spans="1:15" ht="12.75">
      <c r="A528" s="203"/>
      <c r="B528" s="205"/>
      <c r="C528" s="206" t="s">
        <v>1802</v>
      </c>
      <c r="D528" s="207"/>
      <c r="E528" s="208">
        <v>0.6905</v>
      </c>
      <c r="F528" s="209"/>
      <c r="G528" s="210"/>
      <c r="M528" s="204" t="s">
        <v>1802</v>
      </c>
      <c r="O528" s="195"/>
    </row>
    <row r="529" spans="1:15" ht="12.75">
      <c r="A529" s="203"/>
      <c r="B529" s="205"/>
      <c r="C529" s="206" t="s">
        <v>1803</v>
      </c>
      <c r="D529" s="207"/>
      <c r="E529" s="208">
        <v>3.2797</v>
      </c>
      <c r="F529" s="209"/>
      <c r="G529" s="210"/>
      <c r="M529" s="204" t="s">
        <v>1803</v>
      </c>
      <c r="O529" s="195"/>
    </row>
    <row r="530" spans="1:15" ht="12.75">
      <c r="A530" s="203"/>
      <c r="B530" s="205"/>
      <c r="C530" s="206" t="s">
        <v>1804</v>
      </c>
      <c r="D530" s="207"/>
      <c r="E530" s="208">
        <v>11.8366</v>
      </c>
      <c r="F530" s="209"/>
      <c r="G530" s="210"/>
      <c r="M530" s="204" t="s">
        <v>1804</v>
      </c>
      <c r="O530" s="195"/>
    </row>
    <row r="531" spans="1:104" ht="12.75">
      <c r="A531" s="196">
        <v>220</v>
      </c>
      <c r="B531" s="197" t="s">
        <v>1805</v>
      </c>
      <c r="C531" s="198" t="s">
        <v>1806</v>
      </c>
      <c r="D531" s="199" t="s">
        <v>1084</v>
      </c>
      <c r="E531" s="200">
        <v>0.828</v>
      </c>
      <c r="F531" s="200">
        <v>0</v>
      </c>
      <c r="G531" s="201">
        <f>E531*F531</f>
        <v>0</v>
      </c>
      <c r="O531" s="195">
        <v>2</v>
      </c>
      <c r="AA531" s="167">
        <v>1</v>
      </c>
      <c r="AB531" s="167">
        <v>1</v>
      </c>
      <c r="AC531" s="167">
        <v>1</v>
      </c>
      <c r="AZ531" s="167">
        <v>1</v>
      </c>
      <c r="BA531" s="167">
        <f>IF(AZ531=1,G531,0)</f>
        <v>0</v>
      </c>
      <c r="BB531" s="167">
        <f>IF(AZ531=2,G531,0)</f>
        <v>0</v>
      </c>
      <c r="BC531" s="167">
        <f>IF(AZ531=3,G531,0)</f>
        <v>0</v>
      </c>
      <c r="BD531" s="167">
        <f>IF(AZ531=4,G531,0)</f>
        <v>0</v>
      </c>
      <c r="BE531" s="167">
        <f>IF(AZ531=5,G531,0)</f>
        <v>0</v>
      </c>
      <c r="CA531" s="202">
        <v>1</v>
      </c>
      <c r="CB531" s="202">
        <v>1</v>
      </c>
      <c r="CZ531" s="167">
        <v>2.525</v>
      </c>
    </row>
    <row r="532" spans="1:15" ht="12.75">
      <c r="A532" s="203"/>
      <c r="B532" s="205"/>
      <c r="C532" s="206" t="s">
        <v>1807</v>
      </c>
      <c r="D532" s="207"/>
      <c r="E532" s="208">
        <v>0.828</v>
      </c>
      <c r="F532" s="209"/>
      <c r="G532" s="210"/>
      <c r="M532" s="204" t="s">
        <v>1807</v>
      </c>
      <c r="O532" s="195"/>
    </row>
    <row r="533" spans="1:104" ht="12.75">
      <c r="A533" s="196">
        <v>221</v>
      </c>
      <c r="B533" s="197" t="s">
        <v>1808</v>
      </c>
      <c r="C533" s="198" t="s">
        <v>1809</v>
      </c>
      <c r="D533" s="199" t="s">
        <v>1084</v>
      </c>
      <c r="E533" s="200">
        <v>16.0247</v>
      </c>
      <c r="F533" s="200">
        <v>0</v>
      </c>
      <c r="G533" s="201">
        <f>E533*F533</f>
        <v>0</v>
      </c>
      <c r="O533" s="195">
        <v>2</v>
      </c>
      <c r="AA533" s="167">
        <v>1</v>
      </c>
      <c r="AB533" s="167">
        <v>1</v>
      </c>
      <c r="AC533" s="167">
        <v>1</v>
      </c>
      <c r="AZ533" s="167">
        <v>1</v>
      </c>
      <c r="BA533" s="167">
        <f>IF(AZ533=1,G533,0)</f>
        <v>0</v>
      </c>
      <c r="BB533" s="167">
        <f>IF(AZ533=2,G533,0)</f>
        <v>0</v>
      </c>
      <c r="BC533" s="167">
        <f>IF(AZ533=3,G533,0)</f>
        <v>0</v>
      </c>
      <c r="BD533" s="167">
        <f>IF(AZ533=4,G533,0)</f>
        <v>0</v>
      </c>
      <c r="BE533" s="167">
        <f>IF(AZ533=5,G533,0)</f>
        <v>0</v>
      </c>
      <c r="CA533" s="202">
        <v>1</v>
      </c>
      <c r="CB533" s="202">
        <v>1</v>
      </c>
      <c r="CZ533" s="167">
        <v>2.525</v>
      </c>
    </row>
    <row r="534" spans="1:15" ht="33.75">
      <c r="A534" s="203"/>
      <c r="B534" s="205"/>
      <c r="C534" s="206" t="s">
        <v>1810</v>
      </c>
      <c r="D534" s="207"/>
      <c r="E534" s="208">
        <v>3.2537</v>
      </c>
      <c r="F534" s="209"/>
      <c r="G534" s="210"/>
      <c r="M534" s="204" t="s">
        <v>1810</v>
      </c>
      <c r="O534" s="195"/>
    </row>
    <row r="535" spans="1:15" ht="12.75">
      <c r="A535" s="203"/>
      <c r="B535" s="205"/>
      <c r="C535" s="206" t="s">
        <v>1811</v>
      </c>
      <c r="D535" s="207"/>
      <c r="E535" s="208">
        <v>0.1656</v>
      </c>
      <c r="F535" s="209"/>
      <c r="G535" s="210"/>
      <c r="M535" s="204" t="s">
        <v>1811</v>
      </c>
      <c r="O535" s="195"/>
    </row>
    <row r="536" spans="1:15" ht="22.5">
      <c r="A536" s="203"/>
      <c r="B536" s="205"/>
      <c r="C536" s="206" t="s">
        <v>1812</v>
      </c>
      <c r="D536" s="207"/>
      <c r="E536" s="208">
        <v>4.938</v>
      </c>
      <c r="F536" s="209"/>
      <c r="G536" s="210"/>
      <c r="M536" s="204" t="s">
        <v>1812</v>
      </c>
      <c r="O536" s="195"/>
    </row>
    <row r="537" spans="1:15" ht="22.5">
      <c r="A537" s="203"/>
      <c r="B537" s="205"/>
      <c r="C537" s="206" t="s">
        <v>1813</v>
      </c>
      <c r="D537" s="207"/>
      <c r="E537" s="208">
        <v>7.6674</v>
      </c>
      <c r="F537" s="209"/>
      <c r="G537" s="210"/>
      <c r="M537" s="204" t="s">
        <v>1813</v>
      </c>
      <c r="O537" s="195"/>
    </row>
    <row r="538" spans="1:104" ht="12.75">
      <c r="A538" s="196">
        <v>222</v>
      </c>
      <c r="B538" s="197" t="s">
        <v>1814</v>
      </c>
      <c r="C538" s="198" t="s">
        <v>1815</v>
      </c>
      <c r="D538" s="199" t="s">
        <v>1084</v>
      </c>
      <c r="E538" s="200">
        <v>1327.024</v>
      </c>
      <c r="F538" s="200">
        <v>0</v>
      </c>
      <c r="G538" s="201">
        <f>E538*F538</f>
        <v>0</v>
      </c>
      <c r="O538" s="195">
        <v>2</v>
      </c>
      <c r="AA538" s="167">
        <v>1</v>
      </c>
      <c r="AB538" s="167">
        <v>1</v>
      </c>
      <c r="AC538" s="167">
        <v>1</v>
      </c>
      <c r="AZ538" s="167">
        <v>1</v>
      </c>
      <c r="BA538" s="167">
        <f>IF(AZ538=1,G538,0)</f>
        <v>0</v>
      </c>
      <c r="BB538" s="167">
        <f>IF(AZ538=2,G538,0)</f>
        <v>0</v>
      </c>
      <c r="BC538" s="167">
        <f>IF(AZ538=3,G538,0)</f>
        <v>0</v>
      </c>
      <c r="BD538" s="167">
        <f>IF(AZ538=4,G538,0)</f>
        <v>0</v>
      </c>
      <c r="BE538" s="167">
        <f>IF(AZ538=5,G538,0)</f>
        <v>0</v>
      </c>
      <c r="CA538" s="202">
        <v>1</v>
      </c>
      <c r="CB538" s="202">
        <v>1</v>
      </c>
      <c r="CZ538" s="167">
        <v>2.525</v>
      </c>
    </row>
    <row r="539" spans="1:15" ht="12.75">
      <c r="A539" s="203"/>
      <c r="B539" s="205"/>
      <c r="C539" s="206" t="s">
        <v>1816</v>
      </c>
      <c r="D539" s="207"/>
      <c r="E539" s="208">
        <v>1327.024</v>
      </c>
      <c r="F539" s="209"/>
      <c r="G539" s="210"/>
      <c r="M539" s="204" t="s">
        <v>1816</v>
      </c>
      <c r="O539" s="195"/>
    </row>
    <row r="540" spans="1:104" ht="12.75">
      <c r="A540" s="196">
        <v>223</v>
      </c>
      <c r="B540" s="197" t="s">
        <v>1817</v>
      </c>
      <c r="C540" s="198" t="s">
        <v>1818</v>
      </c>
      <c r="D540" s="199" t="s">
        <v>1113</v>
      </c>
      <c r="E540" s="200">
        <v>6517.03</v>
      </c>
      <c r="F540" s="200">
        <v>0</v>
      </c>
      <c r="G540" s="201">
        <f>E540*F540</f>
        <v>0</v>
      </c>
      <c r="O540" s="195">
        <v>2</v>
      </c>
      <c r="AA540" s="167">
        <v>1</v>
      </c>
      <c r="AB540" s="167">
        <v>1</v>
      </c>
      <c r="AC540" s="167">
        <v>1</v>
      </c>
      <c r="AZ540" s="167">
        <v>1</v>
      </c>
      <c r="BA540" s="167">
        <f>IF(AZ540=1,G540,0)</f>
        <v>0</v>
      </c>
      <c r="BB540" s="167">
        <f>IF(AZ540=2,G540,0)</f>
        <v>0</v>
      </c>
      <c r="BC540" s="167">
        <f>IF(AZ540=3,G540,0)</f>
        <v>0</v>
      </c>
      <c r="BD540" s="167">
        <f>IF(AZ540=4,G540,0)</f>
        <v>0</v>
      </c>
      <c r="BE540" s="167">
        <f>IF(AZ540=5,G540,0)</f>
        <v>0</v>
      </c>
      <c r="CA540" s="202">
        <v>1</v>
      </c>
      <c r="CB540" s="202">
        <v>1</v>
      </c>
      <c r="CZ540" s="167">
        <v>0.00022</v>
      </c>
    </row>
    <row r="541" spans="1:15" ht="12.75">
      <c r="A541" s="203"/>
      <c r="B541" s="205"/>
      <c r="C541" s="206" t="s">
        <v>1819</v>
      </c>
      <c r="D541" s="207"/>
      <c r="E541" s="208">
        <v>6517.03</v>
      </c>
      <c r="F541" s="209"/>
      <c r="G541" s="210"/>
      <c r="M541" s="204" t="s">
        <v>1819</v>
      </c>
      <c r="O541" s="195"/>
    </row>
    <row r="542" spans="1:104" ht="22.5">
      <c r="A542" s="196">
        <v>224</v>
      </c>
      <c r="B542" s="197" t="s">
        <v>1820</v>
      </c>
      <c r="C542" s="198" t="s">
        <v>1821</v>
      </c>
      <c r="D542" s="199" t="s">
        <v>1113</v>
      </c>
      <c r="E542" s="200">
        <v>6517.03</v>
      </c>
      <c r="F542" s="200">
        <v>0</v>
      </c>
      <c r="G542" s="201">
        <f>E542*F542</f>
        <v>0</v>
      </c>
      <c r="O542" s="195">
        <v>2</v>
      </c>
      <c r="AA542" s="167">
        <v>1</v>
      </c>
      <c r="AB542" s="167">
        <v>1</v>
      </c>
      <c r="AC542" s="167">
        <v>1</v>
      </c>
      <c r="AZ542" s="167">
        <v>1</v>
      </c>
      <c r="BA542" s="167">
        <f>IF(AZ542=1,G542,0)</f>
        <v>0</v>
      </c>
      <c r="BB542" s="167">
        <f>IF(AZ542=2,G542,0)</f>
        <v>0</v>
      </c>
      <c r="BC542" s="167">
        <f>IF(AZ542=3,G542,0)</f>
        <v>0</v>
      </c>
      <c r="BD542" s="167">
        <f>IF(AZ542=4,G542,0)</f>
        <v>0</v>
      </c>
      <c r="BE542" s="167">
        <f>IF(AZ542=5,G542,0)</f>
        <v>0</v>
      </c>
      <c r="CA542" s="202">
        <v>1</v>
      </c>
      <c r="CB542" s="202">
        <v>1</v>
      </c>
      <c r="CZ542" s="167">
        <v>0.005</v>
      </c>
    </row>
    <row r="543" spans="1:15" ht="12.75">
      <c r="A543" s="203"/>
      <c r="B543" s="205"/>
      <c r="C543" s="206" t="s">
        <v>1822</v>
      </c>
      <c r="D543" s="207"/>
      <c r="E543" s="208">
        <v>6517.03</v>
      </c>
      <c r="F543" s="209"/>
      <c r="G543" s="210"/>
      <c r="M543" s="204" t="s">
        <v>1822</v>
      </c>
      <c r="O543" s="195"/>
    </row>
    <row r="544" spans="1:104" ht="12.75">
      <c r="A544" s="196">
        <v>225</v>
      </c>
      <c r="B544" s="197" t="s">
        <v>1823</v>
      </c>
      <c r="C544" s="198" t="s">
        <v>1824</v>
      </c>
      <c r="D544" s="199" t="s">
        <v>1084</v>
      </c>
      <c r="E544" s="200">
        <v>46.7352</v>
      </c>
      <c r="F544" s="200">
        <v>0</v>
      </c>
      <c r="G544" s="201">
        <f>E544*F544</f>
        <v>0</v>
      </c>
      <c r="O544" s="195">
        <v>2</v>
      </c>
      <c r="AA544" s="167">
        <v>1</v>
      </c>
      <c r="AB544" s="167">
        <v>1</v>
      </c>
      <c r="AC544" s="167">
        <v>1</v>
      </c>
      <c r="AZ544" s="167">
        <v>1</v>
      </c>
      <c r="BA544" s="167">
        <f>IF(AZ544=1,G544,0)</f>
        <v>0</v>
      </c>
      <c r="BB544" s="167">
        <f>IF(AZ544=2,G544,0)</f>
        <v>0</v>
      </c>
      <c r="BC544" s="167">
        <f>IF(AZ544=3,G544,0)</f>
        <v>0</v>
      </c>
      <c r="BD544" s="167">
        <f>IF(AZ544=4,G544,0)</f>
        <v>0</v>
      </c>
      <c r="BE544" s="167">
        <f>IF(AZ544=5,G544,0)</f>
        <v>0</v>
      </c>
      <c r="CA544" s="202">
        <v>1</v>
      </c>
      <c r="CB544" s="202">
        <v>1</v>
      </c>
      <c r="CZ544" s="167">
        <v>0</v>
      </c>
    </row>
    <row r="545" spans="1:15" ht="12.75">
      <c r="A545" s="203"/>
      <c r="B545" s="205"/>
      <c r="C545" s="206" t="s">
        <v>1825</v>
      </c>
      <c r="D545" s="207"/>
      <c r="E545" s="208">
        <v>46.7352</v>
      </c>
      <c r="F545" s="209"/>
      <c r="G545" s="210"/>
      <c r="M545" s="231">
        <v>467352</v>
      </c>
      <c r="O545" s="195"/>
    </row>
    <row r="546" spans="1:104" ht="12.75">
      <c r="A546" s="196">
        <v>226</v>
      </c>
      <c r="B546" s="197" t="s">
        <v>1826</v>
      </c>
      <c r="C546" s="198" t="s">
        <v>1827</v>
      </c>
      <c r="D546" s="199" t="s">
        <v>1084</v>
      </c>
      <c r="E546" s="200">
        <v>16.8527</v>
      </c>
      <c r="F546" s="200">
        <v>0</v>
      </c>
      <c r="G546" s="201">
        <f>E546*F546</f>
        <v>0</v>
      </c>
      <c r="O546" s="195">
        <v>2</v>
      </c>
      <c r="AA546" s="167">
        <v>1</v>
      </c>
      <c r="AB546" s="167">
        <v>1</v>
      </c>
      <c r="AC546" s="167">
        <v>1</v>
      </c>
      <c r="AZ546" s="167">
        <v>1</v>
      </c>
      <c r="BA546" s="167">
        <f>IF(AZ546=1,G546,0)</f>
        <v>0</v>
      </c>
      <c r="BB546" s="167">
        <f>IF(AZ546=2,G546,0)</f>
        <v>0</v>
      </c>
      <c r="BC546" s="167">
        <f>IF(AZ546=3,G546,0)</f>
        <v>0</v>
      </c>
      <c r="BD546" s="167">
        <f>IF(AZ546=4,G546,0)</f>
        <v>0</v>
      </c>
      <c r="BE546" s="167">
        <f>IF(AZ546=5,G546,0)</f>
        <v>0</v>
      </c>
      <c r="CA546" s="202">
        <v>1</v>
      </c>
      <c r="CB546" s="202">
        <v>1</v>
      </c>
      <c r="CZ546" s="167">
        <v>0</v>
      </c>
    </row>
    <row r="547" spans="1:15" ht="12.75">
      <c r="A547" s="203"/>
      <c r="B547" s="205"/>
      <c r="C547" s="206" t="s">
        <v>1828</v>
      </c>
      <c r="D547" s="207"/>
      <c r="E547" s="208">
        <v>16.8527</v>
      </c>
      <c r="F547" s="209"/>
      <c r="G547" s="210"/>
      <c r="M547" s="204" t="s">
        <v>1828</v>
      </c>
      <c r="O547" s="195"/>
    </row>
    <row r="548" spans="1:104" ht="22.5">
      <c r="A548" s="196">
        <v>227</v>
      </c>
      <c r="B548" s="197" t="s">
        <v>1829</v>
      </c>
      <c r="C548" s="198" t="s">
        <v>1830</v>
      </c>
      <c r="D548" s="199" t="s">
        <v>1084</v>
      </c>
      <c r="E548" s="200">
        <v>1327.024</v>
      </c>
      <c r="F548" s="200">
        <v>0</v>
      </c>
      <c r="G548" s="201">
        <f>E548*F548</f>
        <v>0</v>
      </c>
      <c r="O548" s="195">
        <v>2</v>
      </c>
      <c r="AA548" s="167">
        <v>1</v>
      </c>
      <c r="AB548" s="167">
        <v>1</v>
      </c>
      <c r="AC548" s="167">
        <v>1</v>
      </c>
      <c r="AZ548" s="167">
        <v>1</v>
      </c>
      <c r="BA548" s="167">
        <f>IF(AZ548=1,G548,0)</f>
        <v>0</v>
      </c>
      <c r="BB548" s="167">
        <f>IF(AZ548=2,G548,0)</f>
        <v>0</v>
      </c>
      <c r="BC548" s="167">
        <f>IF(AZ548=3,G548,0)</f>
        <v>0</v>
      </c>
      <c r="BD548" s="167">
        <f>IF(AZ548=4,G548,0)</f>
        <v>0</v>
      </c>
      <c r="BE548" s="167">
        <f>IF(AZ548=5,G548,0)</f>
        <v>0</v>
      </c>
      <c r="CA548" s="202">
        <v>1</v>
      </c>
      <c r="CB548" s="202">
        <v>1</v>
      </c>
      <c r="CZ548" s="167">
        <v>0</v>
      </c>
    </row>
    <row r="549" spans="1:15" ht="12.75">
      <c r="A549" s="203"/>
      <c r="B549" s="205"/>
      <c r="C549" s="206" t="s">
        <v>1831</v>
      </c>
      <c r="D549" s="207"/>
      <c r="E549" s="208">
        <v>1327.024</v>
      </c>
      <c r="F549" s="209"/>
      <c r="G549" s="210"/>
      <c r="M549" s="231">
        <v>1327024</v>
      </c>
      <c r="O549" s="195"/>
    </row>
    <row r="550" spans="1:104" ht="12.75">
      <c r="A550" s="196">
        <v>228</v>
      </c>
      <c r="B550" s="197" t="s">
        <v>1832</v>
      </c>
      <c r="C550" s="198" t="s">
        <v>1833</v>
      </c>
      <c r="D550" s="199" t="s">
        <v>1084</v>
      </c>
      <c r="E550" s="200">
        <v>26.9918</v>
      </c>
      <c r="F550" s="200">
        <v>0</v>
      </c>
      <c r="G550" s="201">
        <f>E550*F550</f>
        <v>0</v>
      </c>
      <c r="O550" s="195">
        <v>2</v>
      </c>
      <c r="AA550" s="167">
        <v>1</v>
      </c>
      <c r="AB550" s="167">
        <v>1</v>
      </c>
      <c r="AC550" s="167">
        <v>1</v>
      </c>
      <c r="AZ550" s="167">
        <v>1</v>
      </c>
      <c r="BA550" s="167">
        <f>IF(AZ550=1,G550,0)</f>
        <v>0</v>
      </c>
      <c r="BB550" s="167">
        <f>IF(AZ550=2,G550,0)</f>
        <v>0</v>
      </c>
      <c r="BC550" s="167">
        <f>IF(AZ550=3,G550,0)</f>
        <v>0</v>
      </c>
      <c r="BD550" s="167">
        <f>IF(AZ550=4,G550,0)</f>
        <v>0</v>
      </c>
      <c r="BE550" s="167">
        <f>IF(AZ550=5,G550,0)</f>
        <v>0</v>
      </c>
      <c r="CA550" s="202">
        <v>1</v>
      </c>
      <c r="CB550" s="202">
        <v>1</v>
      </c>
      <c r="CZ550" s="167">
        <v>0</v>
      </c>
    </row>
    <row r="551" spans="1:15" ht="12.75">
      <c r="A551" s="203"/>
      <c r="B551" s="205"/>
      <c r="C551" s="206" t="s">
        <v>1834</v>
      </c>
      <c r="D551" s="207"/>
      <c r="E551" s="208">
        <v>26.9918</v>
      </c>
      <c r="F551" s="209"/>
      <c r="G551" s="210"/>
      <c r="M551" s="231">
        <v>269918</v>
      </c>
      <c r="O551" s="195"/>
    </row>
    <row r="552" spans="1:104" ht="12.75">
      <c r="A552" s="196">
        <v>229</v>
      </c>
      <c r="B552" s="197" t="s">
        <v>1835</v>
      </c>
      <c r="C552" s="198" t="s">
        <v>1836</v>
      </c>
      <c r="D552" s="199" t="s">
        <v>1084</v>
      </c>
      <c r="E552" s="200">
        <v>0.828</v>
      </c>
      <c r="F552" s="200">
        <v>0</v>
      </c>
      <c r="G552" s="201">
        <f>E552*F552</f>
        <v>0</v>
      </c>
      <c r="O552" s="195">
        <v>2</v>
      </c>
      <c r="AA552" s="167">
        <v>1</v>
      </c>
      <c r="AB552" s="167">
        <v>1</v>
      </c>
      <c r="AC552" s="167">
        <v>1</v>
      </c>
      <c r="AZ552" s="167">
        <v>1</v>
      </c>
      <c r="BA552" s="167">
        <f>IF(AZ552=1,G552,0)</f>
        <v>0</v>
      </c>
      <c r="BB552" s="167">
        <f>IF(AZ552=2,G552,0)</f>
        <v>0</v>
      </c>
      <c r="BC552" s="167">
        <f>IF(AZ552=3,G552,0)</f>
        <v>0</v>
      </c>
      <c r="BD552" s="167">
        <f>IF(AZ552=4,G552,0)</f>
        <v>0</v>
      </c>
      <c r="BE552" s="167">
        <f>IF(AZ552=5,G552,0)</f>
        <v>0</v>
      </c>
      <c r="CA552" s="202">
        <v>1</v>
      </c>
      <c r="CB552" s="202">
        <v>1</v>
      </c>
      <c r="CZ552" s="167">
        <v>0</v>
      </c>
    </row>
    <row r="553" spans="1:15" ht="12.75">
      <c r="A553" s="203"/>
      <c r="B553" s="205"/>
      <c r="C553" s="206" t="s">
        <v>1837</v>
      </c>
      <c r="D553" s="207"/>
      <c r="E553" s="208">
        <v>0.828</v>
      </c>
      <c r="F553" s="209"/>
      <c r="G553" s="210"/>
      <c r="M553" s="204" t="s">
        <v>1837</v>
      </c>
      <c r="O553" s="195"/>
    </row>
    <row r="554" spans="1:104" ht="12.75">
      <c r="A554" s="196">
        <v>230</v>
      </c>
      <c r="B554" s="197" t="s">
        <v>1838</v>
      </c>
      <c r="C554" s="198" t="s">
        <v>1839</v>
      </c>
      <c r="D554" s="199" t="s">
        <v>1113</v>
      </c>
      <c r="E554" s="200">
        <v>24.984</v>
      </c>
      <c r="F554" s="200">
        <v>0</v>
      </c>
      <c r="G554" s="201">
        <f>E554*F554</f>
        <v>0</v>
      </c>
      <c r="O554" s="195">
        <v>2</v>
      </c>
      <c r="AA554" s="167">
        <v>1</v>
      </c>
      <c r="AB554" s="167">
        <v>1</v>
      </c>
      <c r="AC554" s="167">
        <v>1</v>
      </c>
      <c r="AZ554" s="167">
        <v>1</v>
      </c>
      <c r="BA554" s="167">
        <f>IF(AZ554=1,G554,0)</f>
        <v>0</v>
      </c>
      <c r="BB554" s="167">
        <f>IF(AZ554=2,G554,0)</f>
        <v>0</v>
      </c>
      <c r="BC554" s="167">
        <f>IF(AZ554=3,G554,0)</f>
        <v>0</v>
      </c>
      <c r="BD554" s="167">
        <f>IF(AZ554=4,G554,0)</f>
        <v>0</v>
      </c>
      <c r="BE554" s="167">
        <f>IF(AZ554=5,G554,0)</f>
        <v>0</v>
      </c>
      <c r="CA554" s="202">
        <v>1</v>
      </c>
      <c r="CB554" s="202">
        <v>1</v>
      </c>
      <c r="CZ554" s="167">
        <v>0.0141</v>
      </c>
    </row>
    <row r="555" spans="1:15" ht="33.75">
      <c r="A555" s="203"/>
      <c r="B555" s="205"/>
      <c r="C555" s="206" t="s">
        <v>1840</v>
      </c>
      <c r="D555" s="207"/>
      <c r="E555" s="208">
        <v>11.394</v>
      </c>
      <c r="F555" s="209"/>
      <c r="G555" s="210"/>
      <c r="M555" s="204" t="s">
        <v>1840</v>
      </c>
      <c r="O555" s="195"/>
    </row>
    <row r="556" spans="1:15" ht="12.75">
      <c r="A556" s="203"/>
      <c r="B556" s="205"/>
      <c r="C556" s="206" t="s">
        <v>1841</v>
      </c>
      <c r="D556" s="207"/>
      <c r="E556" s="208">
        <v>5.88</v>
      </c>
      <c r="F556" s="209"/>
      <c r="G556" s="210"/>
      <c r="M556" s="204" t="s">
        <v>1841</v>
      </c>
      <c r="O556" s="195"/>
    </row>
    <row r="557" spans="1:15" ht="12.75">
      <c r="A557" s="203"/>
      <c r="B557" s="205"/>
      <c r="C557" s="206" t="s">
        <v>1842</v>
      </c>
      <c r="D557" s="207"/>
      <c r="E557" s="208">
        <v>7.71</v>
      </c>
      <c r="F557" s="209"/>
      <c r="G557" s="210"/>
      <c r="M557" s="204" t="s">
        <v>1842</v>
      </c>
      <c r="O557" s="195"/>
    </row>
    <row r="558" spans="1:104" ht="12.75">
      <c r="A558" s="196">
        <v>231</v>
      </c>
      <c r="B558" s="197" t="s">
        <v>1843</v>
      </c>
      <c r="C558" s="198" t="s">
        <v>1844</v>
      </c>
      <c r="D558" s="199" t="s">
        <v>1113</v>
      </c>
      <c r="E558" s="200">
        <v>24.984</v>
      </c>
      <c r="F558" s="200">
        <v>0</v>
      </c>
      <c r="G558" s="201">
        <f>E558*F558</f>
        <v>0</v>
      </c>
      <c r="O558" s="195">
        <v>2</v>
      </c>
      <c r="AA558" s="167">
        <v>1</v>
      </c>
      <c r="AB558" s="167">
        <v>1</v>
      </c>
      <c r="AC558" s="167">
        <v>1</v>
      </c>
      <c r="AZ558" s="167">
        <v>1</v>
      </c>
      <c r="BA558" s="167">
        <f>IF(AZ558=1,G558,0)</f>
        <v>0</v>
      </c>
      <c r="BB558" s="167">
        <f>IF(AZ558=2,G558,0)</f>
        <v>0</v>
      </c>
      <c r="BC558" s="167">
        <f>IF(AZ558=3,G558,0)</f>
        <v>0</v>
      </c>
      <c r="BD558" s="167">
        <f>IF(AZ558=4,G558,0)</f>
        <v>0</v>
      </c>
      <c r="BE558" s="167">
        <f>IF(AZ558=5,G558,0)</f>
        <v>0</v>
      </c>
      <c r="CA558" s="202">
        <v>1</v>
      </c>
      <c r="CB558" s="202">
        <v>1</v>
      </c>
      <c r="CZ558" s="167">
        <v>0</v>
      </c>
    </row>
    <row r="559" spans="1:15" ht="12.75">
      <c r="A559" s="203"/>
      <c r="B559" s="205"/>
      <c r="C559" s="206" t="s">
        <v>1845</v>
      </c>
      <c r="D559" s="207"/>
      <c r="E559" s="208">
        <v>24.984</v>
      </c>
      <c r="F559" s="209"/>
      <c r="G559" s="210"/>
      <c r="M559" s="231">
        <v>24984</v>
      </c>
      <c r="O559" s="195"/>
    </row>
    <row r="560" spans="1:104" ht="22.5">
      <c r="A560" s="196">
        <v>232</v>
      </c>
      <c r="B560" s="197" t="s">
        <v>1846</v>
      </c>
      <c r="C560" s="198" t="s">
        <v>1847</v>
      </c>
      <c r="D560" s="199" t="s">
        <v>1121</v>
      </c>
      <c r="E560" s="200">
        <v>0.5404</v>
      </c>
      <c r="F560" s="200">
        <v>0</v>
      </c>
      <c r="G560" s="201">
        <f>E560*F560</f>
        <v>0</v>
      </c>
      <c r="O560" s="195">
        <v>2</v>
      </c>
      <c r="AA560" s="167">
        <v>1</v>
      </c>
      <c r="AB560" s="167">
        <v>1</v>
      </c>
      <c r="AC560" s="167">
        <v>1</v>
      </c>
      <c r="AZ560" s="167">
        <v>1</v>
      </c>
      <c r="BA560" s="167">
        <f>IF(AZ560=1,G560,0)</f>
        <v>0</v>
      </c>
      <c r="BB560" s="167">
        <f>IF(AZ560=2,G560,0)</f>
        <v>0</v>
      </c>
      <c r="BC560" s="167">
        <f>IF(AZ560=3,G560,0)</f>
        <v>0</v>
      </c>
      <c r="BD560" s="167">
        <f>IF(AZ560=4,G560,0)</f>
        <v>0</v>
      </c>
      <c r="BE560" s="167">
        <f>IF(AZ560=5,G560,0)</f>
        <v>0</v>
      </c>
      <c r="CA560" s="202">
        <v>1</v>
      </c>
      <c r="CB560" s="202">
        <v>1</v>
      </c>
      <c r="CZ560" s="167">
        <v>1.06625</v>
      </c>
    </row>
    <row r="561" spans="1:15" ht="33.75">
      <c r="A561" s="203"/>
      <c r="B561" s="205"/>
      <c r="C561" s="206" t="s">
        <v>1848</v>
      </c>
      <c r="D561" s="207"/>
      <c r="E561" s="208">
        <v>0.1032</v>
      </c>
      <c r="F561" s="209"/>
      <c r="G561" s="210"/>
      <c r="M561" s="204" t="s">
        <v>1848</v>
      </c>
      <c r="O561" s="195"/>
    </row>
    <row r="562" spans="1:15" ht="12.75">
      <c r="A562" s="203"/>
      <c r="B562" s="205"/>
      <c r="C562" s="206" t="s">
        <v>1849</v>
      </c>
      <c r="D562" s="207"/>
      <c r="E562" s="208">
        <v>0.0121</v>
      </c>
      <c r="F562" s="209"/>
      <c r="G562" s="210"/>
      <c r="M562" s="204" t="s">
        <v>1849</v>
      </c>
      <c r="O562" s="195"/>
    </row>
    <row r="563" spans="1:15" ht="22.5">
      <c r="A563" s="203"/>
      <c r="B563" s="205"/>
      <c r="C563" s="206" t="s">
        <v>1850</v>
      </c>
      <c r="D563" s="207"/>
      <c r="E563" s="208">
        <v>0.1665</v>
      </c>
      <c r="F563" s="209"/>
      <c r="G563" s="210"/>
      <c r="M563" s="204" t="s">
        <v>1850</v>
      </c>
      <c r="O563" s="195"/>
    </row>
    <row r="564" spans="1:15" ht="22.5">
      <c r="A564" s="203"/>
      <c r="B564" s="205"/>
      <c r="C564" s="206" t="s">
        <v>1851</v>
      </c>
      <c r="D564" s="207"/>
      <c r="E564" s="208">
        <v>0.2605</v>
      </c>
      <c r="F564" s="209"/>
      <c r="G564" s="210"/>
      <c r="M564" s="204" t="s">
        <v>1851</v>
      </c>
      <c r="O564" s="195"/>
    </row>
    <row r="565" spans="1:15" ht="12.75">
      <c r="A565" s="203"/>
      <c r="B565" s="205"/>
      <c r="C565" s="206" t="s">
        <v>1852</v>
      </c>
      <c r="D565" s="207"/>
      <c r="E565" s="208">
        <v>-0.0019</v>
      </c>
      <c r="F565" s="209"/>
      <c r="G565" s="210"/>
      <c r="M565" s="204" t="s">
        <v>1852</v>
      </c>
      <c r="O565" s="195"/>
    </row>
    <row r="566" spans="1:104" ht="12.75">
      <c r="A566" s="196">
        <v>233</v>
      </c>
      <c r="B566" s="197" t="s">
        <v>1853</v>
      </c>
      <c r="C566" s="198" t="s">
        <v>1854</v>
      </c>
      <c r="D566" s="199" t="s">
        <v>1084</v>
      </c>
      <c r="E566" s="200">
        <v>122.8222</v>
      </c>
      <c r="F566" s="200">
        <v>0</v>
      </c>
      <c r="G566" s="201">
        <f>E566*F566</f>
        <v>0</v>
      </c>
      <c r="O566" s="195">
        <v>2</v>
      </c>
      <c r="AA566" s="167">
        <v>1</v>
      </c>
      <c r="AB566" s="167">
        <v>1</v>
      </c>
      <c r="AC566" s="167">
        <v>1</v>
      </c>
      <c r="AZ566" s="167">
        <v>1</v>
      </c>
      <c r="BA566" s="167">
        <f>IF(AZ566=1,G566,0)</f>
        <v>0</v>
      </c>
      <c r="BB566" s="167">
        <f>IF(AZ566=2,G566,0)</f>
        <v>0</v>
      </c>
      <c r="BC566" s="167">
        <f>IF(AZ566=3,G566,0)</f>
        <v>0</v>
      </c>
      <c r="BD566" s="167">
        <f>IF(AZ566=4,G566,0)</f>
        <v>0</v>
      </c>
      <c r="BE566" s="167">
        <f>IF(AZ566=5,G566,0)</f>
        <v>0</v>
      </c>
      <c r="CA566" s="202">
        <v>1</v>
      </c>
      <c r="CB566" s="202">
        <v>1</v>
      </c>
      <c r="CZ566" s="167">
        <v>1.837</v>
      </c>
    </row>
    <row r="567" spans="1:15" ht="12.75">
      <c r="A567" s="203"/>
      <c r="B567" s="205"/>
      <c r="C567" s="206" t="s">
        <v>1855</v>
      </c>
      <c r="D567" s="207"/>
      <c r="E567" s="208">
        <v>29.5225</v>
      </c>
      <c r="F567" s="209"/>
      <c r="G567" s="210"/>
      <c r="M567" s="204" t="s">
        <v>1855</v>
      </c>
      <c r="O567" s="195"/>
    </row>
    <row r="568" spans="1:15" ht="22.5">
      <c r="A568" s="203"/>
      <c r="B568" s="205"/>
      <c r="C568" s="206" t="s">
        <v>1856</v>
      </c>
      <c r="D568" s="207"/>
      <c r="E568" s="208">
        <v>99.2685</v>
      </c>
      <c r="F568" s="209"/>
      <c r="G568" s="210"/>
      <c r="M568" s="204" t="s">
        <v>1856</v>
      </c>
      <c r="O568" s="195"/>
    </row>
    <row r="569" spans="1:15" ht="22.5">
      <c r="A569" s="203"/>
      <c r="B569" s="205"/>
      <c r="C569" s="206" t="s">
        <v>1857</v>
      </c>
      <c r="D569" s="207"/>
      <c r="E569" s="208">
        <v>-4.608</v>
      </c>
      <c r="F569" s="209"/>
      <c r="G569" s="210"/>
      <c r="M569" s="204" t="s">
        <v>1857</v>
      </c>
      <c r="O569" s="195"/>
    </row>
    <row r="570" spans="1:15" ht="12.75">
      <c r="A570" s="203"/>
      <c r="B570" s="205"/>
      <c r="C570" s="206" t="s">
        <v>1858</v>
      </c>
      <c r="D570" s="207"/>
      <c r="E570" s="208">
        <v>-2.3288</v>
      </c>
      <c r="F570" s="209"/>
      <c r="G570" s="210"/>
      <c r="M570" s="204" t="s">
        <v>1858</v>
      </c>
      <c r="O570" s="195"/>
    </row>
    <row r="571" spans="1:15" ht="12.75">
      <c r="A571" s="203"/>
      <c r="B571" s="205"/>
      <c r="C571" s="206" t="s">
        <v>1859</v>
      </c>
      <c r="D571" s="207"/>
      <c r="E571" s="208">
        <v>0.968</v>
      </c>
      <c r="F571" s="209"/>
      <c r="G571" s="210"/>
      <c r="M571" s="204" t="s">
        <v>1859</v>
      </c>
      <c r="O571" s="195"/>
    </row>
    <row r="572" spans="1:104" ht="22.5">
      <c r="A572" s="196">
        <v>234</v>
      </c>
      <c r="B572" s="197" t="s">
        <v>1860</v>
      </c>
      <c r="C572" s="198" t="s">
        <v>1861</v>
      </c>
      <c r="D572" s="199" t="s">
        <v>1113</v>
      </c>
      <c r="E572" s="200">
        <v>423.1</v>
      </c>
      <c r="F572" s="200">
        <v>0</v>
      </c>
      <c r="G572" s="201">
        <f>E572*F572</f>
        <v>0</v>
      </c>
      <c r="O572" s="195">
        <v>2</v>
      </c>
      <c r="AA572" s="167">
        <v>1</v>
      </c>
      <c r="AB572" s="167">
        <v>1</v>
      </c>
      <c r="AC572" s="167">
        <v>1</v>
      </c>
      <c r="AZ572" s="167">
        <v>1</v>
      </c>
      <c r="BA572" s="167">
        <f>IF(AZ572=1,G572,0)</f>
        <v>0</v>
      </c>
      <c r="BB572" s="167">
        <f>IF(AZ572=2,G572,0)</f>
        <v>0</v>
      </c>
      <c r="BC572" s="167">
        <f>IF(AZ572=3,G572,0)</f>
        <v>0</v>
      </c>
      <c r="BD572" s="167">
        <f>IF(AZ572=4,G572,0)</f>
        <v>0</v>
      </c>
      <c r="BE572" s="167">
        <f>IF(AZ572=5,G572,0)</f>
        <v>0</v>
      </c>
      <c r="CA572" s="202">
        <v>1</v>
      </c>
      <c r="CB572" s="202">
        <v>1</v>
      </c>
      <c r="CZ572" s="167">
        <v>0.01035</v>
      </c>
    </row>
    <row r="573" spans="1:15" ht="12.75">
      <c r="A573" s="203"/>
      <c r="B573" s="205"/>
      <c r="C573" s="206" t="s">
        <v>1713</v>
      </c>
      <c r="D573" s="207"/>
      <c r="E573" s="208">
        <v>0</v>
      </c>
      <c r="F573" s="209"/>
      <c r="G573" s="210"/>
      <c r="M573" s="204" t="s">
        <v>1713</v>
      </c>
      <c r="O573" s="195"/>
    </row>
    <row r="574" spans="1:15" ht="12.75">
      <c r="A574" s="203"/>
      <c r="B574" s="205"/>
      <c r="C574" s="206" t="s">
        <v>1862</v>
      </c>
      <c r="D574" s="207"/>
      <c r="E574" s="208">
        <v>92.97</v>
      </c>
      <c r="F574" s="209"/>
      <c r="G574" s="210"/>
      <c r="M574" s="204" t="s">
        <v>1862</v>
      </c>
      <c r="O574" s="195"/>
    </row>
    <row r="575" spans="1:15" ht="12.75">
      <c r="A575" s="203"/>
      <c r="B575" s="205"/>
      <c r="C575" s="206" t="s">
        <v>1863</v>
      </c>
      <c r="D575" s="207"/>
      <c r="E575" s="208">
        <v>55.29</v>
      </c>
      <c r="F575" s="209"/>
      <c r="G575" s="210"/>
      <c r="M575" s="204" t="s">
        <v>1863</v>
      </c>
      <c r="O575" s="195"/>
    </row>
    <row r="576" spans="1:15" ht="12.75">
      <c r="A576" s="203"/>
      <c r="B576" s="205"/>
      <c r="C576" s="206" t="s">
        <v>1719</v>
      </c>
      <c r="D576" s="207"/>
      <c r="E576" s="208">
        <v>0</v>
      </c>
      <c r="F576" s="209"/>
      <c r="G576" s="210"/>
      <c r="M576" s="204" t="s">
        <v>1719</v>
      </c>
      <c r="O576" s="195"/>
    </row>
    <row r="577" spans="1:15" ht="12.75">
      <c r="A577" s="203"/>
      <c r="B577" s="205"/>
      <c r="C577" s="206" t="s">
        <v>1864</v>
      </c>
      <c r="D577" s="207"/>
      <c r="E577" s="208">
        <v>59.63</v>
      </c>
      <c r="F577" s="209"/>
      <c r="G577" s="210"/>
      <c r="M577" s="204" t="s">
        <v>1864</v>
      </c>
      <c r="O577" s="195"/>
    </row>
    <row r="578" spans="1:15" ht="12.75">
      <c r="A578" s="203"/>
      <c r="B578" s="205"/>
      <c r="C578" s="206" t="s">
        <v>1865</v>
      </c>
      <c r="D578" s="207"/>
      <c r="E578" s="208">
        <v>215.21</v>
      </c>
      <c r="F578" s="209"/>
      <c r="G578" s="210"/>
      <c r="M578" s="204" t="s">
        <v>1865</v>
      </c>
      <c r="O578" s="195"/>
    </row>
    <row r="579" spans="1:104" ht="12.75">
      <c r="A579" s="196">
        <v>235</v>
      </c>
      <c r="B579" s="197" t="s">
        <v>1866</v>
      </c>
      <c r="C579" s="198" t="s">
        <v>1867</v>
      </c>
      <c r="D579" s="199" t="s">
        <v>1868</v>
      </c>
      <c r="E579" s="200">
        <v>67014.712</v>
      </c>
      <c r="F579" s="200">
        <v>0</v>
      </c>
      <c r="G579" s="201">
        <f>E579*F579</f>
        <v>0</v>
      </c>
      <c r="O579" s="195">
        <v>2</v>
      </c>
      <c r="AA579" s="167">
        <v>3</v>
      </c>
      <c r="AB579" s="167">
        <v>1</v>
      </c>
      <c r="AC579" s="167" t="s">
        <v>1866</v>
      </c>
      <c r="AZ579" s="167">
        <v>1</v>
      </c>
      <c r="BA579" s="167">
        <f>IF(AZ579=1,G579,0)</f>
        <v>0</v>
      </c>
      <c r="BB579" s="167">
        <f>IF(AZ579=2,G579,0)</f>
        <v>0</v>
      </c>
      <c r="BC579" s="167">
        <f>IF(AZ579=3,G579,0)</f>
        <v>0</v>
      </c>
      <c r="BD579" s="167">
        <f>IF(AZ579=4,G579,0)</f>
        <v>0</v>
      </c>
      <c r="BE579" s="167">
        <f>IF(AZ579=5,G579,0)</f>
        <v>0</v>
      </c>
      <c r="CA579" s="202">
        <v>3</v>
      </c>
      <c r="CB579" s="202">
        <v>1</v>
      </c>
      <c r="CZ579" s="167">
        <v>0.001</v>
      </c>
    </row>
    <row r="580" spans="1:15" ht="12.75">
      <c r="A580" s="203"/>
      <c r="B580" s="205"/>
      <c r="C580" s="206" t="s">
        <v>1869</v>
      </c>
      <c r="D580" s="207"/>
      <c r="E580" s="208">
        <v>67014.712</v>
      </c>
      <c r="F580" s="209"/>
      <c r="G580" s="210"/>
      <c r="M580" s="204" t="s">
        <v>1869</v>
      </c>
      <c r="O580" s="195"/>
    </row>
    <row r="581" spans="1:57" ht="12.75">
      <c r="A581" s="211"/>
      <c r="B581" s="212" t="s">
        <v>1076</v>
      </c>
      <c r="C581" s="213" t="str">
        <f>CONCATENATE(B515," ",C515)</f>
        <v>63 Podlahy a podlahové konstrukce</v>
      </c>
      <c r="D581" s="214"/>
      <c r="E581" s="215"/>
      <c r="F581" s="216"/>
      <c r="G581" s="217">
        <f>SUM(G515:G580)</f>
        <v>0</v>
      </c>
      <c r="O581" s="195">
        <v>4</v>
      </c>
      <c r="BA581" s="218">
        <f>SUM(BA515:BA580)</f>
        <v>0</v>
      </c>
      <c r="BB581" s="218">
        <f>SUM(BB515:BB580)</f>
        <v>0</v>
      </c>
      <c r="BC581" s="218">
        <f>SUM(BC515:BC580)</f>
        <v>0</v>
      </c>
      <c r="BD581" s="218">
        <f>SUM(BD515:BD580)</f>
        <v>0</v>
      </c>
      <c r="BE581" s="218">
        <f>SUM(BE515:BE580)</f>
        <v>0</v>
      </c>
    </row>
    <row r="582" spans="1:15" ht="12.75">
      <c r="A582" s="188" t="s">
        <v>1073</v>
      </c>
      <c r="B582" s="189" t="s">
        <v>1870</v>
      </c>
      <c r="C582" s="190" t="s">
        <v>1871</v>
      </c>
      <c r="D582" s="191"/>
      <c r="E582" s="192"/>
      <c r="F582" s="192"/>
      <c r="G582" s="193"/>
      <c r="H582" s="194"/>
      <c r="I582" s="194"/>
      <c r="O582" s="195">
        <v>1</v>
      </c>
    </row>
    <row r="583" spans="1:104" ht="12.75">
      <c r="A583" s="196">
        <v>236</v>
      </c>
      <c r="B583" s="197" t="s">
        <v>1872</v>
      </c>
      <c r="C583" s="198" t="s">
        <v>1873</v>
      </c>
      <c r="D583" s="199" t="s">
        <v>1470</v>
      </c>
      <c r="E583" s="200">
        <v>1149.1</v>
      </c>
      <c r="F583" s="200">
        <v>0</v>
      </c>
      <c r="G583" s="201">
        <f>E583*F583</f>
        <v>0</v>
      </c>
      <c r="O583" s="195">
        <v>2</v>
      </c>
      <c r="AA583" s="167">
        <v>1</v>
      </c>
      <c r="AB583" s="167">
        <v>1</v>
      </c>
      <c r="AC583" s="167">
        <v>1</v>
      </c>
      <c r="AZ583" s="167">
        <v>1</v>
      </c>
      <c r="BA583" s="167">
        <f>IF(AZ583=1,G583,0)</f>
        <v>0</v>
      </c>
      <c r="BB583" s="167">
        <f>IF(AZ583=2,G583,0)</f>
        <v>0</v>
      </c>
      <c r="BC583" s="167">
        <f>IF(AZ583=3,G583,0)</f>
        <v>0</v>
      </c>
      <c r="BD583" s="167">
        <f>IF(AZ583=4,G583,0)</f>
        <v>0</v>
      </c>
      <c r="BE583" s="167">
        <f>IF(AZ583=5,G583,0)</f>
        <v>0</v>
      </c>
      <c r="CA583" s="202">
        <v>1</v>
      </c>
      <c r="CB583" s="202">
        <v>1</v>
      </c>
      <c r="CZ583" s="167">
        <v>1E-05</v>
      </c>
    </row>
    <row r="584" spans="1:15" ht="33.75">
      <c r="A584" s="203"/>
      <c r="B584" s="205"/>
      <c r="C584" s="206" t="s">
        <v>1874</v>
      </c>
      <c r="D584" s="207"/>
      <c r="E584" s="208">
        <v>1826.1</v>
      </c>
      <c r="F584" s="209"/>
      <c r="G584" s="210"/>
      <c r="M584" s="204" t="s">
        <v>1874</v>
      </c>
      <c r="O584" s="195"/>
    </row>
    <row r="585" spans="1:15" ht="22.5">
      <c r="A585" s="203"/>
      <c r="B585" s="205"/>
      <c r="C585" s="206" t="s">
        <v>200</v>
      </c>
      <c r="D585" s="207"/>
      <c r="E585" s="208">
        <v>26.8</v>
      </c>
      <c r="F585" s="209"/>
      <c r="G585" s="210"/>
      <c r="M585" s="204" t="s">
        <v>200</v>
      </c>
      <c r="O585" s="195"/>
    </row>
    <row r="586" spans="1:15" ht="22.5">
      <c r="A586" s="203"/>
      <c r="B586" s="205"/>
      <c r="C586" s="206" t="s">
        <v>201</v>
      </c>
      <c r="D586" s="207"/>
      <c r="E586" s="208">
        <v>-703.8</v>
      </c>
      <c r="F586" s="209"/>
      <c r="G586" s="210"/>
      <c r="M586" s="204" t="s">
        <v>201</v>
      </c>
      <c r="O586" s="195"/>
    </row>
    <row r="587" spans="1:104" ht="12.75">
      <c r="A587" s="196">
        <v>237</v>
      </c>
      <c r="B587" s="197" t="s">
        <v>202</v>
      </c>
      <c r="C587" s="198" t="s">
        <v>203</v>
      </c>
      <c r="D587" s="199" t="s">
        <v>1113</v>
      </c>
      <c r="E587" s="200">
        <v>140.76</v>
      </c>
      <c r="F587" s="200">
        <v>0</v>
      </c>
      <c r="G587" s="201">
        <f>E587*F587</f>
        <v>0</v>
      </c>
      <c r="O587" s="195">
        <v>2</v>
      </c>
      <c r="AA587" s="167">
        <v>1</v>
      </c>
      <c r="AB587" s="167">
        <v>1</v>
      </c>
      <c r="AC587" s="167">
        <v>1</v>
      </c>
      <c r="AZ587" s="167">
        <v>1</v>
      </c>
      <c r="BA587" s="167">
        <f>IF(AZ587=1,G587,0)</f>
        <v>0</v>
      </c>
      <c r="BB587" s="167">
        <f>IF(AZ587=2,G587,0)</f>
        <v>0</v>
      </c>
      <c r="BC587" s="167">
        <f>IF(AZ587=3,G587,0)</f>
        <v>0</v>
      </c>
      <c r="BD587" s="167">
        <f>IF(AZ587=4,G587,0)</f>
        <v>0</v>
      </c>
      <c r="BE587" s="167">
        <f>IF(AZ587=5,G587,0)</f>
        <v>0</v>
      </c>
      <c r="CA587" s="202">
        <v>1</v>
      </c>
      <c r="CB587" s="202">
        <v>1</v>
      </c>
      <c r="CZ587" s="167">
        <v>0.00317</v>
      </c>
    </row>
    <row r="588" spans="1:15" ht="12.75">
      <c r="A588" s="203"/>
      <c r="B588" s="205"/>
      <c r="C588" s="206" t="s">
        <v>204</v>
      </c>
      <c r="D588" s="207"/>
      <c r="E588" s="208">
        <v>140.76</v>
      </c>
      <c r="F588" s="209"/>
      <c r="G588" s="210"/>
      <c r="M588" s="204" t="s">
        <v>204</v>
      </c>
      <c r="O588" s="195"/>
    </row>
    <row r="589" spans="1:104" ht="12.75">
      <c r="A589" s="196">
        <v>238</v>
      </c>
      <c r="B589" s="197" t="s">
        <v>205</v>
      </c>
      <c r="C589" s="198" t="s">
        <v>206</v>
      </c>
      <c r="D589" s="199" t="s">
        <v>1470</v>
      </c>
      <c r="E589" s="200">
        <v>1149.1</v>
      </c>
      <c r="F589" s="200">
        <v>0</v>
      </c>
      <c r="G589" s="201">
        <f>E589*F589</f>
        <v>0</v>
      </c>
      <c r="O589" s="195">
        <v>2</v>
      </c>
      <c r="AA589" s="167">
        <v>1</v>
      </c>
      <c r="AB589" s="167">
        <v>1</v>
      </c>
      <c r="AC589" s="167">
        <v>1</v>
      </c>
      <c r="AZ589" s="167">
        <v>1</v>
      </c>
      <c r="BA589" s="167">
        <f>IF(AZ589=1,G589,0)</f>
        <v>0</v>
      </c>
      <c r="BB589" s="167">
        <f>IF(AZ589=2,G589,0)</f>
        <v>0</v>
      </c>
      <c r="BC589" s="167">
        <f>IF(AZ589=3,G589,0)</f>
        <v>0</v>
      </c>
      <c r="BD589" s="167">
        <f>IF(AZ589=4,G589,0)</f>
        <v>0</v>
      </c>
      <c r="BE589" s="167">
        <f>IF(AZ589=5,G589,0)</f>
        <v>0</v>
      </c>
      <c r="CA589" s="202">
        <v>1</v>
      </c>
      <c r="CB589" s="202">
        <v>1</v>
      </c>
      <c r="CZ589" s="167">
        <v>3E-05</v>
      </c>
    </row>
    <row r="590" spans="1:15" ht="12.75">
      <c r="A590" s="203"/>
      <c r="B590" s="205"/>
      <c r="C590" s="206" t="s">
        <v>207</v>
      </c>
      <c r="D590" s="207"/>
      <c r="E590" s="208">
        <v>1826.1</v>
      </c>
      <c r="F590" s="209"/>
      <c r="G590" s="210"/>
      <c r="M590" s="204" t="s">
        <v>207</v>
      </c>
      <c r="O590" s="195"/>
    </row>
    <row r="591" spans="1:15" ht="12.75">
      <c r="A591" s="203"/>
      <c r="B591" s="205"/>
      <c r="C591" s="206" t="s">
        <v>208</v>
      </c>
      <c r="D591" s="207"/>
      <c r="E591" s="208">
        <v>26.8</v>
      </c>
      <c r="F591" s="209"/>
      <c r="G591" s="210"/>
      <c r="M591" s="204" t="s">
        <v>208</v>
      </c>
      <c r="O591" s="195"/>
    </row>
    <row r="592" spans="1:15" ht="12.75">
      <c r="A592" s="203"/>
      <c r="B592" s="205"/>
      <c r="C592" s="206" t="s">
        <v>209</v>
      </c>
      <c r="D592" s="207"/>
      <c r="E592" s="208">
        <v>-703.8</v>
      </c>
      <c r="F592" s="209"/>
      <c r="G592" s="210"/>
      <c r="M592" s="204" t="s">
        <v>209</v>
      </c>
      <c r="O592" s="195"/>
    </row>
    <row r="593" spans="1:57" ht="12.75">
      <c r="A593" s="211"/>
      <c r="B593" s="212" t="s">
        <v>1076</v>
      </c>
      <c r="C593" s="213" t="str">
        <f>CONCATENATE(B582," ",C582)</f>
        <v>93 Dokončovací práce inženýrských staveb</v>
      </c>
      <c r="D593" s="214"/>
      <c r="E593" s="215"/>
      <c r="F593" s="216"/>
      <c r="G593" s="217">
        <f>SUM(G582:G592)</f>
        <v>0</v>
      </c>
      <c r="O593" s="195">
        <v>4</v>
      </c>
      <c r="BA593" s="218">
        <f>SUM(BA582:BA592)</f>
        <v>0</v>
      </c>
      <c r="BB593" s="218">
        <f>SUM(BB582:BB592)</f>
        <v>0</v>
      </c>
      <c r="BC593" s="218">
        <f>SUM(BC582:BC592)</f>
        <v>0</v>
      </c>
      <c r="BD593" s="218">
        <f>SUM(BD582:BD592)</f>
        <v>0</v>
      </c>
      <c r="BE593" s="218">
        <f>SUM(BE582:BE592)</f>
        <v>0</v>
      </c>
    </row>
    <row r="594" spans="1:15" ht="12.75">
      <c r="A594" s="188" t="s">
        <v>1073</v>
      </c>
      <c r="B594" s="189" t="s">
        <v>210</v>
      </c>
      <c r="C594" s="190" t="s">
        <v>211</v>
      </c>
      <c r="D594" s="191"/>
      <c r="E594" s="192"/>
      <c r="F594" s="192"/>
      <c r="G594" s="193"/>
      <c r="H594" s="194"/>
      <c r="I594" s="194"/>
      <c r="O594" s="195">
        <v>1</v>
      </c>
    </row>
    <row r="595" spans="1:104" ht="12.75">
      <c r="A595" s="196">
        <v>239</v>
      </c>
      <c r="B595" s="197" t="s">
        <v>212</v>
      </c>
      <c r="C595" s="198" t="s">
        <v>213</v>
      </c>
      <c r="D595" s="199" t="s">
        <v>1113</v>
      </c>
      <c r="E595" s="200">
        <v>1601.8</v>
      </c>
      <c r="F595" s="200">
        <v>0</v>
      </c>
      <c r="G595" s="201">
        <f>E595*F595</f>
        <v>0</v>
      </c>
      <c r="O595" s="195">
        <v>2</v>
      </c>
      <c r="AA595" s="167">
        <v>1</v>
      </c>
      <c r="AB595" s="167">
        <v>1</v>
      </c>
      <c r="AC595" s="167">
        <v>1</v>
      </c>
      <c r="AZ595" s="167">
        <v>1</v>
      </c>
      <c r="BA595" s="167">
        <f>IF(AZ595=1,G595,0)</f>
        <v>0</v>
      </c>
      <c r="BB595" s="167">
        <f>IF(AZ595=2,G595,0)</f>
        <v>0</v>
      </c>
      <c r="BC595" s="167">
        <f>IF(AZ595=3,G595,0)</f>
        <v>0</v>
      </c>
      <c r="BD595" s="167">
        <f>IF(AZ595=4,G595,0)</f>
        <v>0</v>
      </c>
      <c r="BE595" s="167">
        <f>IF(AZ595=5,G595,0)</f>
        <v>0</v>
      </c>
      <c r="CA595" s="202">
        <v>1</v>
      </c>
      <c r="CB595" s="202">
        <v>1</v>
      </c>
      <c r="CZ595" s="167">
        <v>0.01838</v>
      </c>
    </row>
    <row r="596" spans="1:15" ht="22.5">
      <c r="A596" s="203"/>
      <c r="B596" s="205"/>
      <c r="C596" s="206" t="s">
        <v>214</v>
      </c>
      <c r="D596" s="207"/>
      <c r="E596" s="208">
        <v>351.2</v>
      </c>
      <c r="F596" s="209"/>
      <c r="G596" s="210"/>
      <c r="M596" s="204" t="s">
        <v>214</v>
      </c>
      <c r="O596" s="195"/>
    </row>
    <row r="597" spans="1:15" ht="22.5">
      <c r="A597" s="203"/>
      <c r="B597" s="205"/>
      <c r="C597" s="206" t="s">
        <v>215</v>
      </c>
      <c r="D597" s="207"/>
      <c r="E597" s="208">
        <v>952</v>
      </c>
      <c r="F597" s="209"/>
      <c r="G597" s="210"/>
      <c r="M597" s="204" t="s">
        <v>215</v>
      </c>
      <c r="O597" s="195"/>
    </row>
    <row r="598" spans="1:15" ht="12.75">
      <c r="A598" s="203"/>
      <c r="B598" s="205"/>
      <c r="C598" s="206" t="s">
        <v>216</v>
      </c>
      <c r="D598" s="207"/>
      <c r="E598" s="208">
        <v>298.6</v>
      </c>
      <c r="F598" s="209"/>
      <c r="G598" s="210"/>
      <c r="M598" s="204" t="s">
        <v>216</v>
      </c>
      <c r="O598" s="195"/>
    </row>
    <row r="599" spans="1:104" ht="12.75">
      <c r="A599" s="196">
        <v>240</v>
      </c>
      <c r="B599" s="197" t="s">
        <v>217</v>
      </c>
      <c r="C599" s="198" t="s">
        <v>218</v>
      </c>
      <c r="D599" s="199" t="s">
        <v>1113</v>
      </c>
      <c r="E599" s="200">
        <v>3203.6</v>
      </c>
      <c r="F599" s="200">
        <v>0</v>
      </c>
      <c r="G599" s="201">
        <f>E599*F599</f>
        <v>0</v>
      </c>
      <c r="O599" s="195">
        <v>2</v>
      </c>
      <c r="AA599" s="167">
        <v>1</v>
      </c>
      <c r="AB599" s="167">
        <v>1</v>
      </c>
      <c r="AC599" s="167">
        <v>1</v>
      </c>
      <c r="AZ599" s="167">
        <v>1</v>
      </c>
      <c r="BA599" s="167">
        <f>IF(AZ599=1,G599,0)</f>
        <v>0</v>
      </c>
      <c r="BB599" s="167">
        <f>IF(AZ599=2,G599,0)</f>
        <v>0</v>
      </c>
      <c r="BC599" s="167">
        <f>IF(AZ599=3,G599,0)</f>
        <v>0</v>
      </c>
      <c r="BD599" s="167">
        <f>IF(AZ599=4,G599,0)</f>
        <v>0</v>
      </c>
      <c r="BE599" s="167">
        <f>IF(AZ599=5,G599,0)</f>
        <v>0</v>
      </c>
      <c r="CA599" s="202">
        <v>1</v>
      </c>
      <c r="CB599" s="202">
        <v>1</v>
      </c>
      <c r="CZ599" s="167">
        <v>0.00085</v>
      </c>
    </row>
    <row r="600" spans="1:15" ht="12.75">
      <c r="A600" s="203"/>
      <c r="B600" s="205"/>
      <c r="C600" s="206" t="s">
        <v>219</v>
      </c>
      <c r="D600" s="207"/>
      <c r="E600" s="208">
        <v>3203.6</v>
      </c>
      <c r="F600" s="209"/>
      <c r="G600" s="210"/>
      <c r="M600" s="204" t="s">
        <v>219</v>
      </c>
      <c r="O600" s="195"/>
    </row>
    <row r="601" spans="1:104" ht="12.75">
      <c r="A601" s="196">
        <v>241</v>
      </c>
      <c r="B601" s="197" t="s">
        <v>220</v>
      </c>
      <c r="C601" s="198" t="s">
        <v>221</v>
      </c>
      <c r="D601" s="199" t="s">
        <v>1113</v>
      </c>
      <c r="E601" s="200">
        <v>1601.8</v>
      </c>
      <c r="F601" s="200">
        <v>0</v>
      </c>
      <c r="G601" s="201">
        <f>E601*F601</f>
        <v>0</v>
      </c>
      <c r="O601" s="195">
        <v>2</v>
      </c>
      <c r="AA601" s="167">
        <v>1</v>
      </c>
      <c r="AB601" s="167">
        <v>1</v>
      </c>
      <c r="AC601" s="167">
        <v>1</v>
      </c>
      <c r="AZ601" s="167">
        <v>1</v>
      </c>
      <c r="BA601" s="167">
        <f>IF(AZ601=1,G601,0)</f>
        <v>0</v>
      </c>
      <c r="BB601" s="167">
        <f>IF(AZ601=2,G601,0)</f>
        <v>0</v>
      </c>
      <c r="BC601" s="167">
        <f>IF(AZ601=3,G601,0)</f>
        <v>0</v>
      </c>
      <c r="BD601" s="167">
        <f>IF(AZ601=4,G601,0)</f>
        <v>0</v>
      </c>
      <c r="BE601" s="167">
        <f>IF(AZ601=5,G601,0)</f>
        <v>0</v>
      </c>
      <c r="CA601" s="202">
        <v>1</v>
      </c>
      <c r="CB601" s="202">
        <v>1</v>
      </c>
      <c r="CZ601" s="167">
        <v>0</v>
      </c>
    </row>
    <row r="602" spans="1:15" ht="12.75">
      <c r="A602" s="203"/>
      <c r="B602" s="205"/>
      <c r="C602" s="206" t="s">
        <v>222</v>
      </c>
      <c r="D602" s="207"/>
      <c r="E602" s="208">
        <v>1601.8</v>
      </c>
      <c r="F602" s="209"/>
      <c r="G602" s="210"/>
      <c r="M602" s="204" t="s">
        <v>222</v>
      </c>
      <c r="O602" s="195"/>
    </row>
    <row r="603" spans="1:104" ht="12.75">
      <c r="A603" s="196">
        <v>242</v>
      </c>
      <c r="B603" s="197" t="s">
        <v>223</v>
      </c>
      <c r="C603" s="198" t="s">
        <v>224</v>
      </c>
      <c r="D603" s="199" t="s">
        <v>1113</v>
      </c>
      <c r="E603" s="200">
        <v>958.46</v>
      </c>
      <c r="F603" s="200">
        <v>0</v>
      </c>
      <c r="G603" s="201">
        <f>E603*F603</f>
        <v>0</v>
      </c>
      <c r="O603" s="195">
        <v>2</v>
      </c>
      <c r="AA603" s="167">
        <v>1</v>
      </c>
      <c r="AB603" s="167">
        <v>1</v>
      </c>
      <c r="AC603" s="167">
        <v>1</v>
      </c>
      <c r="AZ603" s="167">
        <v>1</v>
      </c>
      <c r="BA603" s="167">
        <f>IF(AZ603=1,G603,0)</f>
        <v>0</v>
      </c>
      <c r="BB603" s="167">
        <f>IF(AZ603=2,G603,0)</f>
        <v>0</v>
      </c>
      <c r="BC603" s="167">
        <f>IF(AZ603=3,G603,0)</f>
        <v>0</v>
      </c>
      <c r="BD603" s="167">
        <f>IF(AZ603=4,G603,0)</f>
        <v>0</v>
      </c>
      <c r="BE603" s="167">
        <f>IF(AZ603=5,G603,0)</f>
        <v>0</v>
      </c>
      <c r="CA603" s="202">
        <v>1</v>
      </c>
      <c r="CB603" s="202">
        <v>1</v>
      </c>
      <c r="CZ603" s="167">
        <v>0.00121</v>
      </c>
    </row>
    <row r="604" spans="1:15" ht="12.75">
      <c r="A604" s="203"/>
      <c r="B604" s="205"/>
      <c r="C604" s="206" t="s">
        <v>225</v>
      </c>
      <c r="D604" s="207"/>
      <c r="E604" s="208">
        <v>354.81</v>
      </c>
      <c r="F604" s="209"/>
      <c r="G604" s="210"/>
      <c r="M604" s="204" t="s">
        <v>225</v>
      </c>
      <c r="O604" s="195"/>
    </row>
    <row r="605" spans="1:15" ht="12.75">
      <c r="A605" s="203"/>
      <c r="B605" s="205"/>
      <c r="C605" s="206" t="s">
        <v>226</v>
      </c>
      <c r="D605" s="207"/>
      <c r="E605" s="208">
        <v>244.29</v>
      </c>
      <c r="F605" s="209"/>
      <c r="G605" s="210"/>
      <c r="M605" s="204" t="s">
        <v>226</v>
      </c>
      <c r="O605" s="195"/>
    </row>
    <row r="606" spans="1:15" ht="12.75">
      <c r="A606" s="203"/>
      <c r="B606" s="205"/>
      <c r="C606" s="206" t="s">
        <v>227</v>
      </c>
      <c r="D606" s="207"/>
      <c r="E606" s="208">
        <v>359.36</v>
      </c>
      <c r="F606" s="209"/>
      <c r="G606" s="210"/>
      <c r="M606" s="204" t="s">
        <v>227</v>
      </c>
      <c r="O606" s="195"/>
    </row>
    <row r="607" spans="1:104" ht="12.75">
      <c r="A607" s="196">
        <v>243</v>
      </c>
      <c r="B607" s="197" t="s">
        <v>228</v>
      </c>
      <c r="C607" s="198" t="s">
        <v>229</v>
      </c>
      <c r="D607" s="199" t="s">
        <v>1113</v>
      </c>
      <c r="E607" s="200">
        <v>1686.3</v>
      </c>
      <c r="F607" s="200">
        <v>0</v>
      </c>
      <c r="G607" s="201">
        <f>E607*F607</f>
        <v>0</v>
      </c>
      <c r="O607" s="195">
        <v>2</v>
      </c>
      <c r="AA607" s="167">
        <v>1</v>
      </c>
      <c r="AB607" s="167">
        <v>1</v>
      </c>
      <c r="AC607" s="167">
        <v>1</v>
      </c>
      <c r="AZ607" s="167">
        <v>1</v>
      </c>
      <c r="BA607" s="167">
        <f>IF(AZ607=1,G607,0)</f>
        <v>0</v>
      </c>
      <c r="BB607" s="167">
        <f>IF(AZ607=2,G607,0)</f>
        <v>0</v>
      </c>
      <c r="BC607" s="167">
        <f>IF(AZ607=3,G607,0)</f>
        <v>0</v>
      </c>
      <c r="BD607" s="167">
        <f>IF(AZ607=4,G607,0)</f>
        <v>0</v>
      </c>
      <c r="BE607" s="167">
        <f>IF(AZ607=5,G607,0)</f>
        <v>0</v>
      </c>
      <c r="CA607" s="202">
        <v>1</v>
      </c>
      <c r="CB607" s="202">
        <v>1</v>
      </c>
      <c r="CZ607" s="167">
        <v>0</v>
      </c>
    </row>
    <row r="608" spans="1:15" ht="12.75">
      <c r="A608" s="203"/>
      <c r="B608" s="205"/>
      <c r="C608" s="206" t="s">
        <v>230</v>
      </c>
      <c r="D608" s="207"/>
      <c r="E608" s="208">
        <v>0</v>
      </c>
      <c r="F608" s="209"/>
      <c r="G608" s="210"/>
      <c r="M608" s="204" t="s">
        <v>230</v>
      </c>
      <c r="O608" s="195"/>
    </row>
    <row r="609" spans="1:15" ht="22.5">
      <c r="A609" s="203"/>
      <c r="B609" s="205"/>
      <c r="C609" s="206" t="s">
        <v>231</v>
      </c>
      <c r="D609" s="207"/>
      <c r="E609" s="208">
        <v>376.7</v>
      </c>
      <c r="F609" s="209"/>
      <c r="G609" s="210"/>
      <c r="M609" s="204" t="s">
        <v>231</v>
      </c>
      <c r="O609" s="195"/>
    </row>
    <row r="610" spans="1:15" ht="22.5">
      <c r="A610" s="203"/>
      <c r="B610" s="205"/>
      <c r="C610" s="206" t="s">
        <v>232</v>
      </c>
      <c r="D610" s="207"/>
      <c r="E610" s="208">
        <v>982</v>
      </c>
      <c r="F610" s="209"/>
      <c r="G610" s="210"/>
      <c r="M610" s="204" t="s">
        <v>232</v>
      </c>
      <c r="O610" s="195"/>
    </row>
    <row r="611" spans="1:15" ht="12.75">
      <c r="A611" s="203"/>
      <c r="B611" s="205"/>
      <c r="C611" s="206" t="s">
        <v>233</v>
      </c>
      <c r="D611" s="207"/>
      <c r="E611" s="208">
        <v>327.6</v>
      </c>
      <c r="F611" s="209"/>
      <c r="G611" s="210"/>
      <c r="M611" s="204" t="s">
        <v>233</v>
      </c>
      <c r="O611" s="195"/>
    </row>
    <row r="612" spans="1:104" ht="12.75">
      <c r="A612" s="196">
        <v>244</v>
      </c>
      <c r="B612" s="197" t="s">
        <v>234</v>
      </c>
      <c r="C612" s="198" t="s">
        <v>235</v>
      </c>
      <c r="D612" s="199" t="s">
        <v>1113</v>
      </c>
      <c r="E612" s="200">
        <v>3372.6</v>
      </c>
      <c r="F612" s="200">
        <v>0</v>
      </c>
      <c r="G612" s="201">
        <f>E612*F612</f>
        <v>0</v>
      </c>
      <c r="O612" s="195">
        <v>2</v>
      </c>
      <c r="AA612" s="167">
        <v>1</v>
      </c>
      <c r="AB612" s="167">
        <v>1</v>
      </c>
      <c r="AC612" s="167">
        <v>1</v>
      </c>
      <c r="AZ612" s="167">
        <v>1</v>
      </c>
      <c r="BA612" s="167">
        <f>IF(AZ612=1,G612,0)</f>
        <v>0</v>
      </c>
      <c r="BB612" s="167">
        <f>IF(AZ612=2,G612,0)</f>
        <v>0</v>
      </c>
      <c r="BC612" s="167">
        <f>IF(AZ612=3,G612,0)</f>
        <v>0</v>
      </c>
      <c r="BD612" s="167">
        <f>IF(AZ612=4,G612,0)</f>
        <v>0</v>
      </c>
      <c r="BE612" s="167">
        <f>IF(AZ612=5,G612,0)</f>
        <v>0</v>
      </c>
      <c r="CA612" s="202">
        <v>1</v>
      </c>
      <c r="CB612" s="202">
        <v>1</v>
      </c>
      <c r="CZ612" s="167">
        <v>0</v>
      </c>
    </row>
    <row r="613" spans="1:15" ht="12.75">
      <c r="A613" s="203"/>
      <c r="B613" s="205"/>
      <c r="C613" s="206" t="s">
        <v>236</v>
      </c>
      <c r="D613" s="207"/>
      <c r="E613" s="208">
        <v>3372.6</v>
      </c>
      <c r="F613" s="209"/>
      <c r="G613" s="210"/>
      <c r="M613" s="204" t="s">
        <v>236</v>
      </c>
      <c r="O613" s="195"/>
    </row>
    <row r="614" spans="1:104" ht="12.75">
      <c r="A614" s="196">
        <v>245</v>
      </c>
      <c r="B614" s="197" t="s">
        <v>237</v>
      </c>
      <c r="C614" s="198" t="s">
        <v>238</v>
      </c>
      <c r="D614" s="199" t="s">
        <v>1113</v>
      </c>
      <c r="E614" s="200">
        <v>1686.3</v>
      </c>
      <c r="F614" s="200">
        <v>0</v>
      </c>
      <c r="G614" s="201">
        <f>E614*F614</f>
        <v>0</v>
      </c>
      <c r="O614" s="195">
        <v>2</v>
      </c>
      <c r="AA614" s="167">
        <v>1</v>
      </c>
      <c r="AB614" s="167">
        <v>1</v>
      </c>
      <c r="AC614" s="167">
        <v>1</v>
      </c>
      <c r="AZ614" s="167">
        <v>1</v>
      </c>
      <c r="BA614" s="167">
        <f>IF(AZ614=1,G614,0)</f>
        <v>0</v>
      </c>
      <c r="BB614" s="167">
        <f>IF(AZ614=2,G614,0)</f>
        <v>0</v>
      </c>
      <c r="BC614" s="167">
        <f>IF(AZ614=3,G614,0)</f>
        <v>0</v>
      </c>
      <c r="BD614" s="167">
        <f>IF(AZ614=4,G614,0)</f>
        <v>0</v>
      </c>
      <c r="BE614" s="167">
        <f>IF(AZ614=5,G614,0)</f>
        <v>0</v>
      </c>
      <c r="CA614" s="202">
        <v>1</v>
      </c>
      <c r="CB614" s="202">
        <v>1</v>
      </c>
      <c r="CZ614" s="167">
        <v>0</v>
      </c>
    </row>
    <row r="615" spans="1:15" ht="12.75">
      <c r="A615" s="203"/>
      <c r="B615" s="205"/>
      <c r="C615" s="206" t="s">
        <v>239</v>
      </c>
      <c r="D615" s="207"/>
      <c r="E615" s="208">
        <v>1686.3</v>
      </c>
      <c r="F615" s="209"/>
      <c r="G615" s="210"/>
      <c r="M615" s="204" t="s">
        <v>239</v>
      </c>
      <c r="O615" s="195"/>
    </row>
    <row r="616" spans="1:104" ht="22.5">
      <c r="A616" s="196">
        <v>246</v>
      </c>
      <c r="B616" s="197" t="s">
        <v>240</v>
      </c>
      <c r="C616" s="198" t="s">
        <v>241</v>
      </c>
      <c r="D616" s="199" t="s">
        <v>242</v>
      </c>
      <c r="E616" s="200">
        <v>2</v>
      </c>
      <c r="F616" s="200">
        <v>0</v>
      </c>
      <c r="G616" s="201">
        <f>E616*F616</f>
        <v>0</v>
      </c>
      <c r="O616" s="195">
        <v>2</v>
      </c>
      <c r="AA616" s="167">
        <v>1</v>
      </c>
      <c r="AB616" s="167">
        <v>1</v>
      </c>
      <c r="AC616" s="167">
        <v>1</v>
      </c>
      <c r="AZ616" s="167">
        <v>1</v>
      </c>
      <c r="BA616" s="167">
        <f>IF(AZ616=1,G616,0)</f>
        <v>0</v>
      </c>
      <c r="BB616" s="167">
        <f>IF(AZ616=2,G616,0)</f>
        <v>0</v>
      </c>
      <c r="BC616" s="167">
        <f>IF(AZ616=3,G616,0)</f>
        <v>0</v>
      </c>
      <c r="BD616" s="167">
        <f>IF(AZ616=4,G616,0)</f>
        <v>0</v>
      </c>
      <c r="BE616" s="167">
        <f>IF(AZ616=5,G616,0)</f>
        <v>0</v>
      </c>
      <c r="CA616" s="202">
        <v>1</v>
      </c>
      <c r="CB616" s="202">
        <v>1</v>
      </c>
      <c r="CZ616" s="167">
        <v>0</v>
      </c>
    </row>
    <row r="617" spans="1:15" ht="12.75">
      <c r="A617" s="203"/>
      <c r="B617" s="205"/>
      <c r="C617" s="206" t="s">
        <v>243</v>
      </c>
      <c r="D617" s="207"/>
      <c r="E617" s="208">
        <v>2</v>
      </c>
      <c r="F617" s="209"/>
      <c r="G617" s="210"/>
      <c r="M617" s="204" t="s">
        <v>243</v>
      </c>
      <c r="O617" s="195"/>
    </row>
    <row r="618" spans="1:104" ht="22.5">
      <c r="A618" s="196">
        <v>247</v>
      </c>
      <c r="B618" s="197" t="s">
        <v>244</v>
      </c>
      <c r="C618" s="198" t="s">
        <v>245</v>
      </c>
      <c r="D618" s="199" t="s">
        <v>246</v>
      </c>
      <c r="E618" s="200">
        <v>60</v>
      </c>
      <c r="F618" s="200">
        <v>0</v>
      </c>
      <c r="G618" s="201">
        <f>E618*F618</f>
        <v>0</v>
      </c>
      <c r="O618" s="195">
        <v>2</v>
      </c>
      <c r="AA618" s="167">
        <v>1</v>
      </c>
      <c r="AB618" s="167">
        <v>1</v>
      </c>
      <c r="AC618" s="167">
        <v>1</v>
      </c>
      <c r="AZ618" s="167">
        <v>1</v>
      </c>
      <c r="BA618" s="167">
        <f>IF(AZ618=1,G618,0)</f>
        <v>0</v>
      </c>
      <c r="BB618" s="167">
        <f>IF(AZ618=2,G618,0)</f>
        <v>0</v>
      </c>
      <c r="BC618" s="167">
        <f>IF(AZ618=3,G618,0)</f>
        <v>0</v>
      </c>
      <c r="BD618" s="167">
        <f>IF(AZ618=4,G618,0)</f>
        <v>0</v>
      </c>
      <c r="BE618" s="167">
        <f>IF(AZ618=5,G618,0)</f>
        <v>0</v>
      </c>
      <c r="CA618" s="202">
        <v>1</v>
      </c>
      <c r="CB618" s="202">
        <v>1</v>
      </c>
      <c r="CZ618" s="167">
        <v>0</v>
      </c>
    </row>
    <row r="619" spans="1:15" ht="12.75">
      <c r="A619" s="203"/>
      <c r="B619" s="205"/>
      <c r="C619" s="206" t="s">
        <v>247</v>
      </c>
      <c r="D619" s="207"/>
      <c r="E619" s="208">
        <v>60</v>
      </c>
      <c r="F619" s="209"/>
      <c r="G619" s="210"/>
      <c r="M619" s="204" t="s">
        <v>247</v>
      </c>
      <c r="O619" s="195"/>
    </row>
    <row r="620" spans="1:104" ht="22.5">
      <c r="A620" s="196">
        <v>248</v>
      </c>
      <c r="B620" s="197" t="s">
        <v>248</v>
      </c>
      <c r="C620" s="198" t="s">
        <v>249</v>
      </c>
      <c r="D620" s="199" t="s">
        <v>242</v>
      </c>
      <c r="E620" s="200">
        <v>2</v>
      </c>
      <c r="F620" s="200">
        <v>0</v>
      </c>
      <c r="G620" s="201">
        <f>E620*F620</f>
        <v>0</v>
      </c>
      <c r="O620" s="195">
        <v>2</v>
      </c>
      <c r="AA620" s="167">
        <v>1</v>
      </c>
      <c r="AB620" s="167">
        <v>1</v>
      </c>
      <c r="AC620" s="167">
        <v>1</v>
      </c>
      <c r="AZ620" s="167">
        <v>1</v>
      </c>
      <c r="BA620" s="167">
        <f>IF(AZ620=1,G620,0)</f>
        <v>0</v>
      </c>
      <c r="BB620" s="167">
        <f>IF(AZ620=2,G620,0)</f>
        <v>0</v>
      </c>
      <c r="BC620" s="167">
        <f>IF(AZ620=3,G620,0)</f>
        <v>0</v>
      </c>
      <c r="BD620" s="167">
        <f>IF(AZ620=4,G620,0)</f>
        <v>0</v>
      </c>
      <c r="BE620" s="167">
        <f>IF(AZ620=5,G620,0)</f>
        <v>0</v>
      </c>
      <c r="CA620" s="202">
        <v>1</v>
      </c>
      <c r="CB620" s="202">
        <v>1</v>
      </c>
      <c r="CZ620" s="167">
        <v>0</v>
      </c>
    </row>
    <row r="621" spans="1:15" ht="12.75">
      <c r="A621" s="203"/>
      <c r="B621" s="205"/>
      <c r="C621" s="206" t="s">
        <v>1103</v>
      </c>
      <c r="D621" s="207"/>
      <c r="E621" s="208">
        <v>2</v>
      </c>
      <c r="F621" s="209"/>
      <c r="G621" s="210"/>
      <c r="M621" s="204">
        <v>2</v>
      </c>
      <c r="O621" s="195"/>
    </row>
    <row r="622" spans="1:57" ht="12.75">
      <c r="A622" s="211"/>
      <c r="B622" s="212" t="s">
        <v>1076</v>
      </c>
      <c r="C622" s="213" t="str">
        <f>CONCATENATE(B594," ",C594)</f>
        <v>94 Lešení a stavební výtahy</v>
      </c>
      <c r="D622" s="214"/>
      <c r="E622" s="215"/>
      <c r="F622" s="216"/>
      <c r="G622" s="217">
        <f>SUM(G594:G621)</f>
        <v>0</v>
      </c>
      <c r="O622" s="195">
        <v>4</v>
      </c>
      <c r="BA622" s="218">
        <f>SUM(BA594:BA621)</f>
        <v>0</v>
      </c>
      <c r="BB622" s="218">
        <f>SUM(BB594:BB621)</f>
        <v>0</v>
      </c>
      <c r="BC622" s="218">
        <f>SUM(BC594:BC621)</f>
        <v>0</v>
      </c>
      <c r="BD622" s="218">
        <f>SUM(BD594:BD621)</f>
        <v>0</v>
      </c>
      <c r="BE622" s="218">
        <f>SUM(BE594:BE621)</f>
        <v>0</v>
      </c>
    </row>
    <row r="623" spans="1:15" ht="12.75">
      <c r="A623" s="188" t="s">
        <v>1073</v>
      </c>
      <c r="B623" s="189" t="s">
        <v>250</v>
      </c>
      <c r="C623" s="190" t="s">
        <v>251</v>
      </c>
      <c r="D623" s="191"/>
      <c r="E623" s="192"/>
      <c r="F623" s="192"/>
      <c r="G623" s="193"/>
      <c r="H623" s="194"/>
      <c r="I623" s="194"/>
      <c r="O623" s="195">
        <v>1</v>
      </c>
    </row>
    <row r="624" spans="1:104" ht="12.75">
      <c r="A624" s="196">
        <v>249</v>
      </c>
      <c r="B624" s="197" t="s">
        <v>252</v>
      </c>
      <c r="C624" s="198" t="s">
        <v>253</v>
      </c>
      <c r="D624" s="199" t="s">
        <v>1113</v>
      </c>
      <c r="E624" s="200">
        <v>714.17</v>
      </c>
      <c r="F624" s="200">
        <v>0</v>
      </c>
      <c r="G624" s="201">
        <f>E624*F624</f>
        <v>0</v>
      </c>
      <c r="O624" s="195">
        <v>2</v>
      </c>
      <c r="AA624" s="167">
        <v>1</v>
      </c>
      <c r="AB624" s="167">
        <v>1</v>
      </c>
      <c r="AC624" s="167">
        <v>1</v>
      </c>
      <c r="AZ624" s="167">
        <v>1</v>
      </c>
      <c r="BA624" s="167">
        <f>IF(AZ624=1,G624,0)</f>
        <v>0</v>
      </c>
      <c r="BB624" s="167">
        <f>IF(AZ624=2,G624,0)</f>
        <v>0</v>
      </c>
      <c r="BC624" s="167">
        <f>IF(AZ624=3,G624,0)</f>
        <v>0</v>
      </c>
      <c r="BD624" s="167">
        <f>IF(AZ624=4,G624,0)</f>
        <v>0</v>
      </c>
      <c r="BE624" s="167">
        <f>IF(AZ624=5,G624,0)</f>
        <v>0</v>
      </c>
      <c r="CA624" s="202">
        <v>1</v>
      </c>
      <c r="CB624" s="202">
        <v>1</v>
      </c>
      <c r="CZ624" s="167">
        <v>4E-05</v>
      </c>
    </row>
    <row r="625" spans="1:15" ht="12.75">
      <c r="A625" s="203"/>
      <c r="B625" s="205"/>
      <c r="C625" s="206" t="s">
        <v>254</v>
      </c>
      <c r="D625" s="207"/>
      <c r="E625" s="208">
        <v>0</v>
      </c>
      <c r="F625" s="209"/>
      <c r="G625" s="210"/>
      <c r="M625" s="204" t="s">
        <v>254</v>
      </c>
      <c r="O625" s="195"/>
    </row>
    <row r="626" spans="1:15" ht="22.5">
      <c r="A626" s="203"/>
      <c r="B626" s="205"/>
      <c r="C626" s="206" t="s">
        <v>255</v>
      </c>
      <c r="D626" s="207"/>
      <c r="E626" s="208">
        <v>227.23</v>
      </c>
      <c r="F626" s="209"/>
      <c r="G626" s="210"/>
      <c r="M626" s="204" t="s">
        <v>255</v>
      </c>
      <c r="O626" s="195"/>
    </row>
    <row r="627" spans="1:15" ht="12.75">
      <c r="A627" s="203"/>
      <c r="B627" s="205"/>
      <c r="C627" s="206" t="s">
        <v>256</v>
      </c>
      <c r="D627" s="207"/>
      <c r="E627" s="208">
        <v>127.58</v>
      </c>
      <c r="F627" s="209"/>
      <c r="G627" s="210"/>
      <c r="M627" s="204" t="s">
        <v>256</v>
      </c>
      <c r="O627" s="195"/>
    </row>
    <row r="628" spans="1:15" ht="22.5">
      <c r="A628" s="203"/>
      <c r="B628" s="205"/>
      <c r="C628" s="206" t="s">
        <v>257</v>
      </c>
      <c r="D628" s="207"/>
      <c r="E628" s="208">
        <v>237.15</v>
      </c>
      <c r="F628" s="209"/>
      <c r="G628" s="210"/>
      <c r="M628" s="204" t="s">
        <v>257</v>
      </c>
      <c r="O628" s="195"/>
    </row>
    <row r="629" spans="1:15" ht="12.75">
      <c r="A629" s="203"/>
      <c r="B629" s="205"/>
      <c r="C629" s="206" t="s">
        <v>258</v>
      </c>
      <c r="D629" s="207"/>
      <c r="E629" s="208">
        <v>122.21</v>
      </c>
      <c r="F629" s="209"/>
      <c r="G629" s="210"/>
      <c r="M629" s="204" t="s">
        <v>258</v>
      </c>
      <c r="O629" s="195"/>
    </row>
    <row r="630" spans="1:104" ht="12.75">
      <c r="A630" s="196">
        <v>250</v>
      </c>
      <c r="B630" s="197" t="s">
        <v>259</v>
      </c>
      <c r="C630" s="198" t="s">
        <v>260</v>
      </c>
      <c r="D630" s="199" t="s">
        <v>1113</v>
      </c>
      <c r="E630" s="200">
        <v>6761.32</v>
      </c>
      <c r="F630" s="200">
        <v>0</v>
      </c>
      <c r="G630" s="201">
        <f>E630*F630</f>
        <v>0</v>
      </c>
      <c r="O630" s="195">
        <v>2</v>
      </c>
      <c r="AA630" s="167">
        <v>1</v>
      </c>
      <c r="AB630" s="167">
        <v>1</v>
      </c>
      <c r="AC630" s="167">
        <v>1</v>
      </c>
      <c r="AZ630" s="167">
        <v>1</v>
      </c>
      <c r="BA630" s="167">
        <f>IF(AZ630=1,G630,0)</f>
        <v>0</v>
      </c>
      <c r="BB630" s="167">
        <f>IF(AZ630=2,G630,0)</f>
        <v>0</v>
      </c>
      <c r="BC630" s="167">
        <f>IF(AZ630=3,G630,0)</f>
        <v>0</v>
      </c>
      <c r="BD630" s="167">
        <f>IF(AZ630=4,G630,0)</f>
        <v>0</v>
      </c>
      <c r="BE630" s="167">
        <f>IF(AZ630=5,G630,0)</f>
        <v>0</v>
      </c>
      <c r="CA630" s="202">
        <v>1</v>
      </c>
      <c r="CB630" s="202">
        <v>1</v>
      </c>
      <c r="CZ630" s="167">
        <v>0</v>
      </c>
    </row>
    <row r="631" spans="1:15" ht="12.75">
      <c r="A631" s="203"/>
      <c r="B631" s="205"/>
      <c r="C631" s="206" t="s">
        <v>261</v>
      </c>
      <c r="D631" s="207"/>
      <c r="E631" s="208">
        <v>6517.03</v>
      </c>
      <c r="F631" s="209"/>
      <c r="G631" s="210"/>
      <c r="M631" s="204" t="s">
        <v>261</v>
      </c>
      <c r="O631" s="195"/>
    </row>
    <row r="632" spans="1:15" ht="12.75">
      <c r="A632" s="203"/>
      <c r="B632" s="205"/>
      <c r="C632" s="206" t="s">
        <v>226</v>
      </c>
      <c r="D632" s="207"/>
      <c r="E632" s="208">
        <v>244.29</v>
      </c>
      <c r="F632" s="209"/>
      <c r="G632" s="210"/>
      <c r="M632" s="204" t="s">
        <v>226</v>
      </c>
      <c r="O632" s="195"/>
    </row>
    <row r="633" spans="1:104" ht="12.75">
      <c r="A633" s="196">
        <v>251</v>
      </c>
      <c r="B633" s="197" t="s">
        <v>262</v>
      </c>
      <c r="C633" s="198" t="s">
        <v>263</v>
      </c>
      <c r="D633" s="199" t="s">
        <v>1125</v>
      </c>
      <c r="E633" s="200">
        <v>23</v>
      </c>
      <c r="F633" s="200">
        <v>0</v>
      </c>
      <c r="G633" s="201">
        <f>E633*F633</f>
        <v>0</v>
      </c>
      <c r="O633" s="195">
        <v>2</v>
      </c>
      <c r="AA633" s="167">
        <v>12</v>
      </c>
      <c r="AB633" s="167">
        <v>0</v>
      </c>
      <c r="AC633" s="167">
        <v>573</v>
      </c>
      <c r="AZ633" s="167">
        <v>1</v>
      </c>
      <c r="BA633" s="167">
        <f>IF(AZ633=1,G633,0)</f>
        <v>0</v>
      </c>
      <c r="BB633" s="167">
        <f>IF(AZ633=2,G633,0)</f>
        <v>0</v>
      </c>
      <c r="BC633" s="167">
        <f>IF(AZ633=3,G633,0)</f>
        <v>0</v>
      </c>
      <c r="BD633" s="167">
        <f>IF(AZ633=4,G633,0)</f>
        <v>0</v>
      </c>
      <c r="BE633" s="167">
        <f>IF(AZ633=5,G633,0)</f>
        <v>0</v>
      </c>
      <c r="CA633" s="202">
        <v>12</v>
      </c>
      <c r="CB633" s="202">
        <v>0</v>
      </c>
      <c r="CZ633" s="167">
        <v>0</v>
      </c>
    </row>
    <row r="634" spans="1:15" ht="12.75">
      <c r="A634" s="203"/>
      <c r="B634" s="205"/>
      <c r="C634" s="206" t="s">
        <v>264</v>
      </c>
      <c r="D634" s="207"/>
      <c r="E634" s="208">
        <v>11</v>
      </c>
      <c r="F634" s="209"/>
      <c r="G634" s="210"/>
      <c r="M634" s="204" t="s">
        <v>264</v>
      </c>
      <c r="O634" s="195"/>
    </row>
    <row r="635" spans="1:15" ht="12.75">
      <c r="A635" s="203"/>
      <c r="B635" s="205"/>
      <c r="C635" s="206" t="s">
        <v>265</v>
      </c>
      <c r="D635" s="207"/>
      <c r="E635" s="208">
        <v>6</v>
      </c>
      <c r="F635" s="209"/>
      <c r="G635" s="210"/>
      <c r="M635" s="204" t="s">
        <v>265</v>
      </c>
      <c r="O635" s="195"/>
    </row>
    <row r="636" spans="1:15" ht="12.75">
      <c r="A636" s="203"/>
      <c r="B636" s="205"/>
      <c r="C636" s="206" t="s">
        <v>266</v>
      </c>
      <c r="D636" s="207"/>
      <c r="E636" s="208">
        <v>6</v>
      </c>
      <c r="F636" s="209"/>
      <c r="G636" s="210"/>
      <c r="M636" s="204" t="s">
        <v>266</v>
      </c>
      <c r="O636" s="195"/>
    </row>
    <row r="637" spans="1:104" ht="12.75">
      <c r="A637" s="196">
        <v>252</v>
      </c>
      <c r="B637" s="197" t="s">
        <v>267</v>
      </c>
      <c r="C637" s="198" t="s">
        <v>268</v>
      </c>
      <c r="D637" s="199" t="s">
        <v>1125</v>
      </c>
      <c r="E637" s="200">
        <v>23</v>
      </c>
      <c r="F637" s="200">
        <v>0</v>
      </c>
      <c r="G637" s="201">
        <f>E637*F637</f>
        <v>0</v>
      </c>
      <c r="O637" s="195">
        <v>2</v>
      </c>
      <c r="AA637" s="167">
        <v>3</v>
      </c>
      <c r="AB637" s="167">
        <v>1</v>
      </c>
      <c r="AC637" s="167">
        <v>44984124</v>
      </c>
      <c r="AZ637" s="167">
        <v>1</v>
      </c>
      <c r="BA637" s="167">
        <f>IF(AZ637=1,G637,0)</f>
        <v>0</v>
      </c>
      <c r="BB637" s="167">
        <f>IF(AZ637=2,G637,0)</f>
        <v>0</v>
      </c>
      <c r="BC637" s="167">
        <f>IF(AZ637=3,G637,0)</f>
        <v>0</v>
      </c>
      <c r="BD637" s="167">
        <f>IF(AZ637=4,G637,0)</f>
        <v>0</v>
      </c>
      <c r="BE637" s="167">
        <f>IF(AZ637=5,G637,0)</f>
        <v>0</v>
      </c>
      <c r="CA637" s="202">
        <v>3</v>
      </c>
      <c r="CB637" s="202">
        <v>1</v>
      </c>
      <c r="CZ637" s="167">
        <v>0.0155</v>
      </c>
    </row>
    <row r="638" spans="1:15" ht="12.75">
      <c r="A638" s="203"/>
      <c r="B638" s="205"/>
      <c r="C638" s="206" t="s">
        <v>269</v>
      </c>
      <c r="D638" s="207"/>
      <c r="E638" s="208">
        <v>23</v>
      </c>
      <c r="F638" s="209"/>
      <c r="G638" s="210"/>
      <c r="M638" s="204">
        <v>23</v>
      </c>
      <c r="O638" s="195"/>
    </row>
    <row r="639" spans="1:57" ht="12.75">
      <c r="A639" s="211"/>
      <c r="B639" s="212" t="s">
        <v>1076</v>
      </c>
      <c r="C639" s="213" t="str">
        <f>CONCATENATE(B623," ",C623)</f>
        <v>95 Dokončovací konstrukce na pozemních stavbách</v>
      </c>
      <c r="D639" s="214"/>
      <c r="E639" s="215"/>
      <c r="F639" s="216"/>
      <c r="G639" s="217">
        <f>SUM(G623:G638)</f>
        <v>0</v>
      </c>
      <c r="O639" s="195">
        <v>4</v>
      </c>
      <c r="BA639" s="218">
        <f>SUM(BA623:BA638)</f>
        <v>0</v>
      </c>
      <c r="BB639" s="218">
        <f>SUM(BB623:BB638)</f>
        <v>0</v>
      </c>
      <c r="BC639" s="218">
        <f>SUM(BC623:BC638)</f>
        <v>0</v>
      </c>
      <c r="BD639" s="218">
        <f>SUM(BD623:BD638)</f>
        <v>0</v>
      </c>
      <c r="BE639" s="218">
        <f>SUM(BE623:BE638)</f>
        <v>0</v>
      </c>
    </row>
    <row r="640" spans="1:15" ht="12.75">
      <c r="A640" s="188" t="s">
        <v>1073</v>
      </c>
      <c r="B640" s="189" t="s">
        <v>270</v>
      </c>
      <c r="C640" s="190" t="s">
        <v>271</v>
      </c>
      <c r="D640" s="191"/>
      <c r="E640" s="192"/>
      <c r="F640" s="192"/>
      <c r="G640" s="193"/>
      <c r="H640" s="194"/>
      <c r="I640" s="194"/>
      <c r="O640" s="195">
        <v>1</v>
      </c>
    </row>
    <row r="641" spans="1:104" ht="12.75">
      <c r="A641" s="196">
        <v>253</v>
      </c>
      <c r="B641" s="197" t="s">
        <v>272</v>
      </c>
      <c r="C641" s="198" t="s">
        <v>273</v>
      </c>
      <c r="D641" s="199" t="s">
        <v>1121</v>
      </c>
      <c r="E641" s="200">
        <v>7377.313946491</v>
      </c>
      <c r="F641" s="200">
        <v>0</v>
      </c>
      <c r="G641" s="201">
        <f>E641*F641</f>
        <v>0</v>
      </c>
      <c r="O641" s="195">
        <v>2</v>
      </c>
      <c r="AA641" s="167">
        <v>7</v>
      </c>
      <c r="AB641" s="167">
        <v>1</v>
      </c>
      <c r="AC641" s="167">
        <v>2</v>
      </c>
      <c r="AZ641" s="167">
        <v>1</v>
      </c>
      <c r="BA641" s="167">
        <f>IF(AZ641=1,G641,0)</f>
        <v>0</v>
      </c>
      <c r="BB641" s="167">
        <f>IF(AZ641=2,G641,0)</f>
        <v>0</v>
      </c>
      <c r="BC641" s="167">
        <f>IF(AZ641=3,G641,0)</f>
        <v>0</v>
      </c>
      <c r="BD641" s="167">
        <f>IF(AZ641=4,G641,0)</f>
        <v>0</v>
      </c>
      <c r="BE641" s="167">
        <f>IF(AZ641=5,G641,0)</f>
        <v>0</v>
      </c>
      <c r="CA641" s="202">
        <v>7</v>
      </c>
      <c r="CB641" s="202">
        <v>1</v>
      </c>
      <c r="CZ641" s="167">
        <v>0</v>
      </c>
    </row>
    <row r="642" spans="1:57" ht="12.75">
      <c r="A642" s="211"/>
      <c r="B642" s="212" t="s">
        <v>1076</v>
      </c>
      <c r="C642" s="213" t="str">
        <f>CONCATENATE(B640," ",C640)</f>
        <v>99 Staveništní přesun hmot</v>
      </c>
      <c r="D642" s="214"/>
      <c r="E642" s="215"/>
      <c r="F642" s="216"/>
      <c r="G642" s="217">
        <f>SUM(G640:G641)</f>
        <v>0</v>
      </c>
      <c r="O642" s="195">
        <v>4</v>
      </c>
      <c r="BA642" s="218">
        <f>SUM(BA640:BA641)</f>
        <v>0</v>
      </c>
      <c r="BB642" s="218">
        <f>SUM(BB640:BB641)</f>
        <v>0</v>
      </c>
      <c r="BC642" s="218">
        <f>SUM(BC640:BC641)</f>
        <v>0</v>
      </c>
      <c r="BD642" s="218">
        <f>SUM(BD640:BD641)</f>
        <v>0</v>
      </c>
      <c r="BE642" s="218">
        <f>SUM(BE640:BE641)</f>
        <v>0</v>
      </c>
    </row>
    <row r="643" spans="1:15" ht="12.75">
      <c r="A643" s="188" t="s">
        <v>1073</v>
      </c>
      <c r="B643" s="189" t="s">
        <v>274</v>
      </c>
      <c r="C643" s="190" t="s">
        <v>275</v>
      </c>
      <c r="D643" s="191"/>
      <c r="E643" s="192"/>
      <c r="F643" s="192"/>
      <c r="G643" s="193"/>
      <c r="H643" s="194"/>
      <c r="I643" s="194"/>
      <c r="O643" s="195">
        <v>1</v>
      </c>
    </row>
    <row r="644" spans="1:104" ht="22.5">
      <c r="A644" s="196">
        <v>254</v>
      </c>
      <c r="B644" s="197" t="s">
        <v>276</v>
      </c>
      <c r="C644" s="198" t="s">
        <v>277</v>
      </c>
      <c r="D644" s="199" t="s">
        <v>1113</v>
      </c>
      <c r="E644" s="200">
        <v>13.81</v>
      </c>
      <c r="F644" s="200">
        <v>0</v>
      </c>
      <c r="G644" s="201">
        <f>E644*F644</f>
        <v>0</v>
      </c>
      <c r="O644" s="195">
        <v>2</v>
      </c>
      <c r="AA644" s="167">
        <v>1</v>
      </c>
      <c r="AB644" s="167">
        <v>7</v>
      </c>
      <c r="AC644" s="167">
        <v>7</v>
      </c>
      <c r="AZ644" s="167">
        <v>2</v>
      </c>
      <c r="BA644" s="167">
        <f>IF(AZ644=1,G644,0)</f>
        <v>0</v>
      </c>
      <c r="BB644" s="167">
        <f>IF(AZ644=2,G644,0)</f>
        <v>0</v>
      </c>
      <c r="BC644" s="167">
        <f>IF(AZ644=3,G644,0)</f>
        <v>0</v>
      </c>
      <c r="BD644" s="167">
        <f>IF(AZ644=4,G644,0)</f>
        <v>0</v>
      </c>
      <c r="BE644" s="167">
        <f>IF(AZ644=5,G644,0)</f>
        <v>0</v>
      </c>
      <c r="CA644" s="202">
        <v>1</v>
      </c>
      <c r="CB644" s="202">
        <v>7</v>
      </c>
      <c r="CZ644" s="167">
        <v>0.0003</v>
      </c>
    </row>
    <row r="645" spans="1:15" ht="12.75">
      <c r="A645" s="203"/>
      <c r="B645" s="205"/>
      <c r="C645" s="206" t="s">
        <v>278</v>
      </c>
      <c r="D645" s="207"/>
      <c r="E645" s="208">
        <v>13.81</v>
      </c>
      <c r="F645" s="209"/>
      <c r="G645" s="210"/>
      <c r="M645" s="204" t="s">
        <v>278</v>
      </c>
      <c r="O645" s="195"/>
    </row>
    <row r="646" spans="1:104" ht="12.75">
      <c r="A646" s="196">
        <v>255</v>
      </c>
      <c r="B646" s="197" t="s">
        <v>279</v>
      </c>
      <c r="C646" s="198" t="s">
        <v>280</v>
      </c>
      <c r="D646" s="199" t="s">
        <v>1113</v>
      </c>
      <c r="E646" s="200">
        <v>13.81</v>
      </c>
      <c r="F646" s="200">
        <v>0</v>
      </c>
      <c r="G646" s="201">
        <f>E646*F646</f>
        <v>0</v>
      </c>
      <c r="O646" s="195">
        <v>2</v>
      </c>
      <c r="AA646" s="167">
        <v>1</v>
      </c>
      <c r="AB646" s="167">
        <v>7</v>
      </c>
      <c r="AC646" s="167">
        <v>7</v>
      </c>
      <c r="AZ646" s="167">
        <v>2</v>
      </c>
      <c r="BA646" s="167">
        <f>IF(AZ646=1,G646,0)</f>
        <v>0</v>
      </c>
      <c r="BB646" s="167">
        <f>IF(AZ646=2,G646,0)</f>
        <v>0</v>
      </c>
      <c r="BC646" s="167">
        <f>IF(AZ646=3,G646,0)</f>
        <v>0</v>
      </c>
      <c r="BD646" s="167">
        <f>IF(AZ646=4,G646,0)</f>
        <v>0</v>
      </c>
      <c r="BE646" s="167">
        <f>IF(AZ646=5,G646,0)</f>
        <v>0</v>
      </c>
      <c r="CA646" s="202">
        <v>1</v>
      </c>
      <c r="CB646" s="202">
        <v>7</v>
      </c>
      <c r="CZ646" s="167">
        <v>0.00041</v>
      </c>
    </row>
    <row r="647" spans="1:15" ht="12.75">
      <c r="A647" s="203"/>
      <c r="B647" s="205"/>
      <c r="C647" s="206" t="s">
        <v>278</v>
      </c>
      <c r="D647" s="207"/>
      <c r="E647" s="208">
        <v>13.81</v>
      </c>
      <c r="F647" s="209"/>
      <c r="G647" s="210"/>
      <c r="M647" s="204" t="s">
        <v>278</v>
      </c>
      <c r="O647" s="195"/>
    </row>
    <row r="648" spans="1:104" ht="22.5">
      <c r="A648" s="196">
        <v>256</v>
      </c>
      <c r="B648" s="197" t="s">
        <v>281</v>
      </c>
      <c r="C648" s="198" t="s">
        <v>282</v>
      </c>
      <c r="D648" s="199" t="s">
        <v>1113</v>
      </c>
      <c r="E648" s="200">
        <v>126.6467</v>
      </c>
      <c r="F648" s="200">
        <v>0</v>
      </c>
      <c r="G648" s="201">
        <f>E648*F648</f>
        <v>0</v>
      </c>
      <c r="O648" s="195">
        <v>2</v>
      </c>
      <c r="AA648" s="167">
        <v>1</v>
      </c>
      <c r="AB648" s="167">
        <v>7</v>
      </c>
      <c r="AC648" s="167">
        <v>7</v>
      </c>
      <c r="AZ648" s="167">
        <v>2</v>
      </c>
      <c r="BA648" s="167">
        <f>IF(AZ648=1,G648,0)</f>
        <v>0</v>
      </c>
      <c r="BB648" s="167">
        <f>IF(AZ648=2,G648,0)</f>
        <v>0</v>
      </c>
      <c r="BC648" s="167">
        <f>IF(AZ648=3,G648,0)</f>
        <v>0</v>
      </c>
      <c r="BD648" s="167">
        <f>IF(AZ648=4,G648,0)</f>
        <v>0</v>
      </c>
      <c r="BE648" s="167">
        <f>IF(AZ648=5,G648,0)</f>
        <v>0</v>
      </c>
      <c r="CA648" s="202">
        <v>1</v>
      </c>
      <c r="CB648" s="202">
        <v>7</v>
      </c>
      <c r="CZ648" s="167">
        <v>0.00021</v>
      </c>
    </row>
    <row r="649" spans="1:15" ht="12.75">
      <c r="A649" s="203"/>
      <c r="B649" s="205"/>
      <c r="C649" s="206" t="s">
        <v>283</v>
      </c>
      <c r="D649" s="207"/>
      <c r="E649" s="208">
        <v>126.6467</v>
      </c>
      <c r="F649" s="209"/>
      <c r="G649" s="210"/>
      <c r="M649" s="231">
        <v>1266467</v>
      </c>
      <c r="O649" s="195"/>
    </row>
    <row r="650" spans="1:104" ht="22.5">
      <c r="A650" s="196">
        <v>257</v>
      </c>
      <c r="B650" s="197" t="s">
        <v>284</v>
      </c>
      <c r="C650" s="198" t="s">
        <v>285</v>
      </c>
      <c r="D650" s="199" t="s">
        <v>1113</v>
      </c>
      <c r="E650" s="200">
        <v>126.6467</v>
      </c>
      <c r="F650" s="200">
        <v>0</v>
      </c>
      <c r="G650" s="201">
        <f>E650*F650</f>
        <v>0</v>
      </c>
      <c r="O650" s="195">
        <v>2</v>
      </c>
      <c r="AA650" s="167">
        <v>1</v>
      </c>
      <c r="AB650" s="167">
        <v>7</v>
      </c>
      <c r="AC650" s="167">
        <v>7</v>
      </c>
      <c r="AZ650" s="167">
        <v>2</v>
      </c>
      <c r="BA650" s="167">
        <f>IF(AZ650=1,G650,0)</f>
        <v>0</v>
      </c>
      <c r="BB650" s="167">
        <f>IF(AZ650=2,G650,0)</f>
        <v>0</v>
      </c>
      <c r="BC650" s="167">
        <f>IF(AZ650=3,G650,0)</f>
        <v>0</v>
      </c>
      <c r="BD650" s="167">
        <f>IF(AZ650=4,G650,0)</f>
        <v>0</v>
      </c>
      <c r="BE650" s="167">
        <f>IF(AZ650=5,G650,0)</f>
        <v>0</v>
      </c>
      <c r="CA650" s="202">
        <v>1</v>
      </c>
      <c r="CB650" s="202">
        <v>7</v>
      </c>
      <c r="CZ650" s="167">
        <v>0.00126</v>
      </c>
    </row>
    <row r="651" spans="1:15" ht="22.5">
      <c r="A651" s="203"/>
      <c r="B651" s="205"/>
      <c r="C651" s="206" t="s">
        <v>286</v>
      </c>
      <c r="D651" s="207"/>
      <c r="E651" s="208">
        <v>80.715</v>
      </c>
      <c r="F651" s="209"/>
      <c r="G651" s="210"/>
      <c r="M651" s="204" t="s">
        <v>286</v>
      </c>
      <c r="O651" s="195"/>
    </row>
    <row r="652" spans="1:15" ht="22.5">
      <c r="A652" s="203"/>
      <c r="B652" s="205"/>
      <c r="C652" s="206" t="s">
        <v>287</v>
      </c>
      <c r="D652" s="207"/>
      <c r="E652" s="208">
        <v>4.743</v>
      </c>
      <c r="F652" s="209"/>
      <c r="G652" s="210"/>
      <c r="M652" s="204" t="s">
        <v>287</v>
      </c>
      <c r="O652" s="195"/>
    </row>
    <row r="653" spans="1:15" ht="22.5">
      <c r="A653" s="203"/>
      <c r="B653" s="205"/>
      <c r="C653" s="206" t="s">
        <v>288</v>
      </c>
      <c r="D653" s="207"/>
      <c r="E653" s="208">
        <v>4.1063</v>
      </c>
      <c r="F653" s="209"/>
      <c r="G653" s="210"/>
      <c r="M653" s="204" t="s">
        <v>288</v>
      </c>
      <c r="O653" s="195"/>
    </row>
    <row r="654" spans="1:15" ht="12.75">
      <c r="A654" s="203"/>
      <c r="B654" s="205"/>
      <c r="C654" s="206" t="s">
        <v>289</v>
      </c>
      <c r="D654" s="207"/>
      <c r="E654" s="208">
        <v>20.1075</v>
      </c>
      <c r="F654" s="209"/>
      <c r="G654" s="210"/>
      <c r="M654" s="204" t="s">
        <v>289</v>
      </c>
      <c r="O654" s="195"/>
    </row>
    <row r="655" spans="1:15" ht="33.75">
      <c r="A655" s="203"/>
      <c r="B655" s="205"/>
      <c r="C655" s="206" t="s">
        <v>290</v>
      </c>
      <c r="D655" s="207"/>
      <c r="E655" s="208">
        <v>16.615</v>
      </c>
      <c r="F655" s="209"/>
      <c r="G655" s="210"/>
      <c r="M655" s="204" t="s">
        <v>290</v>
      </c>
      <c r="O655" s="195"/>
    </row>
    <row r="656" spans="1:15" ht="12.75">
      <c r="A656" s="203"/>
      <c r="B656" s="205"/>
      <c r="C656" s="206" t="s">
        <v>291</v>
      </c>
      <c r="D656" s="207"/>
      <c r="E656" s="208">
        <v>0.36</v>
      </c>
      <c r="F656" s="209"/>
      <c r="G656" s="210"/>
      <c r="M656" s="204" t="s">
        <v>291</v>
      </c>
      <c r="O656" s="195"/>
    </row>
    <row r="657" spans="1:104" ht="22.5">
      <c r="A657" s="196">
        <v>258</v>
      </c>
      <c r="B657" s="197" t="s">
        <v>292</v>
      </c>
      <c r="C657" s="198" t="s">
        <v>293</v>
      </c>
      <c r="D657" s="199" t="s">
        <v>1470</v>
      </c>
      <c r="E657" s="200">
        <v>160.52</v>
      </c>
      <c r="F657" s="200">
        <v>0</v>
      </c>
      <c r="G657" s="201">
        <f>E657*F657</f>
        <v>0</v>
      </c>
      <c r="O657" s="195">
        <v>2</v>
      </c>
      <c r="AA657" s="167">
        <v>1</v>
      </c>
      <c r="AB657" s="167">
        <v>7</v>
      </c>
      <c r="AC657" s="167">
        <v>7</v>
      </c>
      <c r="AZ657" s="167">
        <v>2</v>
      </c>
      <c r="BA657" s="167">
        <f>IF(AZ657=1,G657,0)</f>
        <v>0</v>
      </c>
      <c r="BB657" s="167">
        <f>IF(AZ657=2,G657,0)</f>
        <v>0</v>
      </c>
      <c r="BC657" s="167">
        <f>IF(AZ657=3,G657,0)</f>
        <v>0</v>
      </c>
      <c r="BD657" s="167">
        <f>IF(AZ657=4,G657,0)</f>
        <v>0</v>
      </c>
      <c r="BE657" s="167">
        <f>IF(AZ657=5,G657,0)</f>
        <v>0</v>
      </c>
      <c r="CA657" s="202">
        <v>1</v>
      </c>
      <c r="CB657" s="202">
        <v>7</v>
      </c>
      <c r="CZ657" s="167">
        <v>0.00032</v>
      </c>
    </row>
    <row r="658" spans="1:15" ht="22.5">
      <c r="A658" s="203"/>
      <c r="B658" s="205"/>
      <c r="C658" s="206" t="s">
        <v>294</v>
      </c>
      <c r="D658" s="207"/>
      <c r="E658" s="208">
        <v>33.75</v>
      </c>
      <c r="F658" s="209"/>
      <c r="G658" s="210"/>
      <c r="M658" s="204" t="s">
        <v>294</v>
      </c>
      <c r="O658" s="195"/>
    </row>
    <row r="659" spans="1:15" ht="22.5">
      <c r="A659" s="203"/>
      <c r="B659" s="205"/>
      <c r="C659" s="206" t="s">
        <v>295</v>
      </c>
      <c r="D659" s="207"/>
      <c r="E659" s="208">
        <v>31.62</v>
      </c>
      <c r="F659" s="209"/>
      <c r="G659" s="210"/>
      <c r="M659" s="204" t="s">
        <v>295</v>
      </c>
      <c r="O659" s="195"/>
    </row>
    <row r="660" spans="1:15" ht="22.5">
      <c r="A660" s="203"/>
      <c r="B660" s="205"/>
      <c r="C660" s="206" t="s">
        <v>296</v>
      </c>
      <c r="D660" s="207"/>
      <c r="E660" s="208">
        <v>27.375</v>
      </c>
      <c r="F660" s="209"/>
      <c r="G660" s="210"/>
      <c r="M660" s="204" t="s">
        <v>296</v>
      </c>
      <c r="O660" s="195"/>
    </row>
    <row r="661" spans="1:15" ht="22.5">
      <c r="A661" s="203"/>
      <c r="B661" s="205"/>
      <c r="C661" s="206" t="s">
        <v>297</v>
      </c>
      <c r="D661" s="207"/>
      <c r="E661" s="208">
        <v>33.625</v>
      </c>
      <c r="F661" s="209"/>
      <c r="G661" s="210"/>
      <c r="M661" s="204" t="s">
        <v>297</v>
      </c>
      <c r="O661" s="195"/>
    </row>
    <row r="662" spans="1:15" ht="33.75">
      <c r="A662" s="203"/>
      <c r="B662" s="205"/>
      <c r="C662" s="206" t="s">
        <v>298</v>
      </c>
      <c r="D662" s="207"/>
      <c r="E662" s="208">
        <v>31.65</v>
      </c>
      <c r="F662" s="209"/>
      <c r="G662" s="210"/>
      <c r="M662" s="204" t="s">
        <v>298</v>
      </c>
      <c r="O662" s="195"/>
    </row>
    <row r="663" spans="1:15" ht="12.75">
      <c r="A663" s="203"/>
      <c r="B663" s="205"/>
      <c r="C663" s="206" t="s">
        <v>299</v>
      </c>
      <c r="D663" s="207"/>
      <c r="E663" s="208">
        <v>2.5</v>
      </c>
      <c r="F663" s="209"/>
      <c r="G663" s="210"/>
      <c r="M663" s="204" t="s">
        <v>299</v>
      </c>
      <c r="O663" s="195"/>
    </row>
    <row r="664" spans="1:104" ht="12.75">
      <c r="A664" s="196">
        <v>259</v>
      </c>
      <c r="B664" s="197" t="s">
        <v>300</v>
      </c>
      <c r="C664" s="198" t="s">
        <v>301</v>
      </c>
      <c r="D664" s="199" t="s">
        <v>1113</v>
      </c>
      <c r="E664" s="200">
        <v>529.7354</v>
      </c>
      <c r="F664" s="200">
        <v>0</v>
      </c>
      <c r="G664" s="201">
        <f>E664*F664</f>
        <v>0</v>
      </c>
      <c r="O664" s="195">
        <v>2</v>
      </c>
      <c r="AA664" s="167">
        <v>1</v>
      </c>
      <c r="AB664" s="167">
        <v>7</v>
      </c>
      <c r="AC664" s="167">
        <v>7</v>
      </c>
      <c r="AZ664" s="167">
        <v>2</v>
      </c>
      <c r="BA664" s="167">
        <f>IF(AZ664=1,G664,0)</f>
        <v>0</v>
      </c>
      <c r="BB664" s="167">
        <f>IF(AZ664=2,G664,0)</f>
        <v>0</v>
      </c>
      <c r="BC664" s="167">
        <f>IF(AZ664=3,G664,0)</f>
        <v>0</v>
      </c>
      <c r="BD664" s="167">
        <f>IF(AZ664=4,G664,0)</f>
        <v>0</v>
      </c>
      <c r="BE664" s="167">
        <f>IF(AZ664=5,G664,0)</f>
        <v>0</v>
      </c>
      <c r="CA664" s="202">
        <v>1</v>
      </c>
      <c r="CB664" s="202">
        <v>7</v>
      </c>
      <c r="CZ664" s="167">
        <v>0</v>
      </c>
    </row>
    <row r="665" spans="1:15" ht="12.75">
      <c r="A665" s="203"/>
      <c r="B665" s="205"/>
      <c r="C665" s="206" t="s">
        <v>302</v>
      </c>
      <c r="D665" s="207"/>
      <c r="E665" s="208">
        <v>379.98</v>
      </c>
      <c r="F665" s="209"/>
      <c r="G665" s="210"/>
      <c r="M665" s="204" t="s">
        <v>302</v>
      </c>
      <c r="O665" s="195"/>
    </row>
    <row r="666" spans="1:15" ht="12.75">
      <c r="A666" s="203"/>
      <c r="B666" s="205"/>
      <c r="C666" s="206" t="s">
        <v>303</v>
      </c>
      <c r="D666" s="207"/>
      <c r="E666" s="208">
        <v>149.7554</v>
      </c>
      <c r="F666" s="209"/>
      <c r="G666" s="210"/>
      <c r="M666" s="204" t="s">
        <v>303</v>
      </c>
      <c r="O666" s="195"/>
    </row>
    <row r="667" spans="1:104" ht="12.75">
      <c r="A667" s="196">
        <v>260</v>
      </c>
      <c r="B667" s="197" t="s">
        <v>304</v>
      </c>
      <c r="C667" s="198" t="s">
        <v>305</v>
      </c>
      <c r="D667" s="199" t="s">
        <v>1113</v>
      </c>
      <c r="E667" s="200">
        <v>6694.5464</v>
      </c>
      <c r="F667" s="200">
        <v>0</v>
      </c>
      <c r="G667" s="201">
        <f>E667*F667</f>
        <v>0</v>
      </c>
      <c r="O667" s="195">
        <v>2</v>
      </c>
      <c r="AA667" s="167">
        <v>1</v>
      </c>
      <c r="AB667" s="167">
        <v>7</v>
      </c>
      <c r="AC667" s="167">
        <v>7</v>
      </c>
      <c r="AZ667" s="167">
        <v>2</v>
      </c>
      <c r="BA667" s="167">
        <f>IF(AZ667=1,G667,0)</f>
        <v>0</v>
      </c>
      <c r="BB667" s="167">
        <f>IF(AZ667=2,G667,0)</f>
        <v>0</v>
      </c>
      <c r="BC667" s="167">
        <f>IF(AZ667=3,G667,0)</f>
        <v>0</v>
      </c>
      <c r="BD667" s="167">
        <f>IF(AZ667=4,G667,0)</f>
        <v>0</v>
      </c>
      <c r="BE667" s="167">
        <f>IF(AZ667=5,G667,0)</f>
        <v>0</v>
      </c>
      <c r="CA667" s="202">
        <v>1</v>
      </c>
      <c r="CB667" s="202">
        <v>7</v>
      </c>
      <c r="CZ667" s="167">
        <v>0</v>
      </c>
    </row>
    <row r="668" spans="1:15" ht="12.75">
      <c r="A668" s="203"/>
      <c r="B668" s="205"/>
      <c r="C668" s="206" t="s">
        <v>306</v>
      </c>
      <c r="D668" s="207"/>
      <c r="E668" s="208">
        <v>6573.202</v>
      </c>
      <c r="F668" s="209"/>
      <c r="G668" s="210"/>
      <c r="M668" s="204" t="s">
        <v>306</v>
      </c>
      <c r="O668" s="195"/>
    </row>
    <row r="669" spans="1:15" ht="12.75">
      <c r="A669" s="203"/>
      <c r="B669" s="205"/>
      <c r="C669" s="206" t="s">
        <v>307</v>
      </c>
      <c r="D669" s="207"/>
      <c r="E669" s="208">
        <v>121.3444</v>
      </c>
      <c r="F669" s="209"/>
      <c r="G669" s="210"/>
      <c r="M669" s="204" t="s">
        <v>307</v>
      </c>
      <c r="O669" s="195"/>
    </row>
    <row r="670" spans="1:104" ht="12.75">
      <c r="A670" s="196">
        <v>261</v>
      </c>
      <c r="B670" s="197" t="s">
        <v>308</v>
      </c>
      <c r="C670" s="198" t="s">
        <v>309</v>
      </c>
      <c r="D670" s="199" t="s">
        <v>1113</v>
      </c>
      <c r="E670" s="200">
        <v>81.15</v>
      </c>
      <c r="F670" s="200">
        <v>0</v>
      </c>
      <c r="G670" s="201">
        <f>E670*F670</f>
        <v>0</v>
      </c>
      <c r="O670" s="195">
        <v>2</v>
      </c>
      <c r="AA670" s="167">
        <v>1</v>
      </c>
      <c r="AB670" s="167">
        <v>7</v>
      </c>
      <c r="AC670" s="167">
        <v>7</v>
      </c>
      <c r="AZ670" s="167">
        <v>2</v>
      </c>
      <c r="BA670" s="167">
        <f>IF(AZ670=1,G670,0)</f>
        <v>0</v>
      </c>
      <c r="BB670" s="167">
        <f>IF(AZ670=2,G670,0)</f>
        <v>0</v>
      </c>
      <c r="BC670" s="167">
        <f>IF(AZ670=3,G670,0)</f>
        <v>0</v>
      </c>
      <c r="BD670" s="167">
        <f>IF(AZ670=4,G670,0)</f>
        <v>0</v>
      </c>
      <c r="BE670" s="167">
        <f>IF(AZ670=5,G670,0)</f>
        <v>0</v>
      </c>
      <c r="CA670" s="202">
        <v>1</v>
      </c>
      <c r="CB670" s="202">
        <v>7</v>
      </c>
      <c r="CZ670" s="167">
        <v>0.00017</v>
      </c>
    </row>
    <row r="671" spans="1:15" ht="22.5">
      <c r="A671" s="203"/>
      <c r="B671" s="205"/>
      <c r="C671" s="206" t="s">
        <v>310</v>
      </c>
      <c r="D671" s="207"/>
      <c r="E671" s="208">
        <v>81.15</v>
      </c>
      <c r="F671" s="209"/>
      <c r="G671" s="210"/>
      <c r="M671" s="204" t="s">
        <v>310</v>
      </c>
      <c r="O671" s="195"/>
    </row>
    <row r="672" spans="1:104" ht="12.75">
      <c r="A672" s="196">
        <v>262</v>
      </c>
      <c r="B672" s="197" t="s">
        <v>311</v>
      </c>
      <c r="C672" s="198" t="s">
        <v>312</v>
      </c>
      <c r="D672" s="199" t="s">
        <v>1113</v>
      </c>
      <c r="E672" s="200">
        <v>56.648</v>
      </c>
      <c r="F672" s="200">
        <v>0</v>
      </c>
      <c r="G672" s="201">
        <f>E672*F672</f>
        <v>0</v>
      </c>
      <c r="O672" s="195">
        <v>2</v>
      </c>
      <c r="AA672" s="167">
        <v>1</v>
      </c>
      <c r="AB672" s="167">
        <v>7</v>
      </c>
      <c r="AC672" s="167">
        <v>7</v>
      </c>
      <c r="AZ672" s="167">
        <v>2</v>
      </c>
      <c r="BA672" s="167">
        <f>IF(AZ672=1,G672,0)</f>
        <v>0</v>
      </c>
      <c r="BB672" s="167">
        <f>IF(AZ672=2,G672,0)</f>
        <v>0</v>
      </c>
      <c r="BC672" s="167">
        <f>IF(AZ672=3,G672,0)</f>
        <v>0</v>
      </c>
      <c r="BD672" s="167">
        <f>IF(AZ672=4,G672,0)</f>
        <v>0</v>
      </c>
      <c r="BE672" s="167">
        <f>IF(AZ672=5,G672,0)</f>
        <v>0</v>
      </c>
      <c r="CA672" s="202">
        <v>1</v>
      </c>
      <c r="CB672" s="202">
        <v>7</v>
      </c>
      <c r="CZ672" s="167">
        <v>0.00017</v>
      </c>
    </row>
    <row r="673" spans="1:15" ht="22.5">
      <c r="A673" s="203"/>
      <c r="B673" s="205"/>
      <c r="C673" s="206" t="s">
        <v>313</v>
      </c>
      <c r="D673" s="207"/>
      <c r="E673" s="208">
        <v>56.648</v>
      </c>
      <c r="F673" s="209"/>
      <c r="G673" s="210"/>
      <c r="M673" s="204" t="s">
        <v>313</v>
      </c>
      <c r="O673" s="195"/>
    </row>
    <row r="674" spans="1:104" ht="12.75">
      <c r="A674" s="196">
        <v>263</v>
      </c>
      <c r="B674" s="197" t="s">
        <v>314</v>
      </c>
      <c r="C674" s="198" t="s">
        <v>315</v>
      </c>
      <c r="D674" s="199" t="s">
        <v>1113</v>
      </c>
      <c r="E674" s="200">
        <v>7224.2818</v>
      </c>
      <c r="F674" s="200">
        <v>0</v>
      </c>
      <c r="G674" s="201">
        <f>E674*F674</f>
        <v>0</v>
      </c>
      <c r="O674" s="195">
        <v>2</v>
      </c>
      <c r="AA674" s="167">
        <v>1</v>
      </c>
      <c r="AB674" s="167">
        <v>7</v>
      </c>
      <c r="AC674" s="167">
        <v>7</v>
      </c>
      <c r="AZ674" s="167">
        <v>2</v>
      </c>
      <c r="BA674" s="167">
        <f>IF(AZ674=1,G674,0)</f>
        <v>0</v>
      </c>
      <c r="BB674" s="167">
        <f>IF(AZ674=2,G674,0)</f>
        <v>0</v>
      </c>
      <c r="BC674" s="167">
        <f>IF(AZ674=3,G674,0)</f>
        <v>0</v>
      </c>
      <c r="BD674" s="167">
        <f>IF(AZ674=4,G674,0)</f>
        <v>0</v>
      </c>
      <c r="BE674" s="167">
        <f>IF(AZ674=5,G674,0)</f>
        <v>0</v>
      </c>
      <c r="CA674" s="202">
        <v>1</v>
      </c>
      <c r="CB674" s="202">
        <v>7</v>
      </c>
      <c r="CZ674" s="167">
        <v>0</v>
      </c>
    </row>
    <row r="675" spans="1:15" ht="12.75">
      <c r="A675" s="203"/>
      <c r="B675" s="205"/>
      <c r="C675" s="206" t="s">
        <v>302</v>
      </c>
      <c r="D675" s="207"/>
      <c r="E675" s="208">
        <v>379.98</v>
      </c>
      <c r="F675" s="209"/>
      <c r="G675" s="210"/>
      <c r="M675" s="204" t="s">
        <v>302</v>
      </c>
      <c r="O675" s="195"/>
    </row>
    <row r="676" spans="1:15" ht="12.75">
      <c r="A676" s="203"/>
      <c r="B676" s="205"/>
      <c r="C676" s="206" t="s">
        <v>303</v>
      </c>
      <c r="D676" s="207"/>
      <c r="E676" s="208">
        <v>149.7554</v>
      </c>
      <c r="F676" s="209"/>
      <c r="G676" s="210"/>
      <c r="M676" s="204" t="s">
        <v>303</v>
      </c>
      <c r="O676" s="195"/>
    </row>
    <row r="677" spans="1:15" ht="12.75">
      <c r="A677" s="203"/>
      <c r="B677" s="205"/>
      <c r="C677" s="206" t="s">
        <v>306</v>
      </c>
      <c r="D677" s="207"/>
      <c r="E677" s="208">
        <v>6573.202</v>
      </c>
      <c r="F677" s="209"/>
      <c r="G677" s="210"/>
      <c r="M677" s="204" t="s">
        <v>306</v>
      </c>
      <c r="O677" s="195"/>
    </row>
    <row r="678" spans="1:15" ht="12.75">
      <c r="A678" s="203"/>
      <c r="B678" s="205"/>
      <c r="C678" s="206" t="s">
        <v>307</v>
      </c>
      <c r="D678" s="207"/>
      <c r="E678" s="208">
        <v>121.3444</v>
      </c>
      <c r="F678" s="209"/>
      <c r="G678" s="210"/>
      <c r="M678" s="204" t="s">
        <v>307</v>
      </c>
      <c r="O678" s="195"/>
    </row>
    <row r="679" spans="1:104" ht="12.75">
      <c r="A679" s="196">
        <v>264</v>
      </c>
      <c r="B679" s="197" t="s">
        <v>316</v>
      </c>
      <c r="C679" s="198" t="s">
        <v>317</v>
      </c>
      <c r="D679" s="199" t="s">
        <v>1113</v>
      </c>
      <c r="E679" s="200">
        <v>7224.2818</v>
      </c>
      <c r="F679" s="200">
        <v>0</v>
      </c>
      <c r="G679" s="201">
        <f>E679*F679</f>
        <v>0</v>
      </c>
      <c r="O679" s="195">
        <v>2</v>
      </c>
      <c r="AA679" s="167">
        <v>1</v>
      </c>
      <c r="AB679" s="167">
        <v>7</v>
      </c>
      <c r="AC679" s="167">
        <v>7</v>
      </c>
      <c r="AZ679" s="167">
        <v>2</v>
      </c>
      <c r="BA679" s="167">
        <f>IF(AZ679=1,G679,0)</f>
        <v>0</v>
      </c>
      <c r="BB679" s="167">
        <f>IF(AZ679=2,G679,0)</f>
        <v>0</v>
      </c>
      <c r="BC679" s="167">
        <f>IF(AZ679=3,G679,0)</f>
        <v>0</v>
      </c>
      <c r="BD679" s="167">
        <f>IF(AZ679=4,G679,0)</f>
        <v>0</v>
      </c>
      <c r="BE679" s="167">
        <f>IF(AZ679=5,G679,0)</f>
        <v>0</v>
      </c>
      <c r="CA679" s="202">
        <v>1</v>
      </c>
      <c r="CB679" s="202">
        <v>7</v>
      </c>
      <c r="CZ679" s="167">
        <v>0</v>
      </c>
    </row>
    <row r="680" spans="1:15" ht="12.75">
      <c r="A680" s="203"/>
      <c r="B680" s="205"/>
      <c r="C680" s="206" t="s">
        <v>302</v>
      </c>
      <c r="D680" s="207"/>
      <c r="E680" s="208">
        <v>379.98</v>
      </c>
      <c r="F680" s="209"/>
      <c r="G680" s="210"/>
      <c r="M680" s="204" t="s">
        <v>302</v>
      </c>
      <c r="O680" s="195"/>
    </row>
    <row r="681" spans="1:15" ht="12.75">
      <c r="A681" s="203"/>
      <c r="B681" s="205"/>
      <c r="C681" s="206" t="s">
        <v>303</v>
      </c>
      <c r="D681" s="207"/>
      <c r="E681" s="208">
        <v>149.7554</v>
      </c>
      <c r="F681" s="209"/>
      <c r="G681" s="210"/>
      <c r="M681" s="204" t="s">
        <v>303</v>
      </c>
      <c r="O681" s="195"/>
    </row>
    <row r="682" spans="1:15" ht="12.75">
      <c r="A682" s="203"/>
      <c r="B682" s="205"/>
      <c r="C682" s="206" t="s">
        <v>306</v>
      </c>
      <c r="D682" s="207"/>
      <c r="E682" s="208">
        <v>6573.202</v>
      </c>
      <c r="F682" s="209"/>
      <c r="G682" s="210"/>
      <c r="M682" s="204" t="s">
        <v>306</v>
      </c>
      <c r="O682" s="195"/>
    </row>
    <row r="683" spans="1:15" ht="12.75">
      <c r="A683" s="203"/>
      <c r="B683" s="205"/>
      <c r="C683" s="206" t="s">
        <v>307</v>
      </c>
      <c r="D683" s="207"/>
      <c r="E683" s="208">
        <v>121.3444</v>
      </c>
      <c r="F683" s="209"/>
      <c r="G683" s="210"/>
      <c r="M683" s="204" t="s">
        <v>307</v>
      </c>
      <c r="O683" s="195"/>
    </row>
    <row r="684" spans="1:104" ht="12.75">
      <c r="A684" s="196">
        <v>265</v>
      </c>
      <c r="B684" s="197" t="s">
        <v>318</v>
      </c>
      <c r="C684" s="198" t="s">
        <v>319</v>
      </c>
      <c r="D684" s="199" t="s">
        <v>1113</v>
      </c>
      <c r="E684" s="200">
        <v>137.798</v>
      </c>
      <c r="F684" s="200">
        <v>0</v>
      </c>
      <c r="G684" s="201">
        <f>E684*F684</f>
        <v>0</v>
      </c>
      <c r="O684" s="195">
        <v>2</v>
      </c>
      <c r="AA684" s="167">
        <v>1</v>
      </c>
      <c r="AB684" s="167">
        <v>7</v>
      </c>
      <c r="AC684" s="167">
        <v>7</v>
      </c>
      <c r="AZ684" s="167">
        <v>2</v>
      </c>
      <c r="BA684" s="167">
        <f>IF(AZ684=1,G684,0)</f>
        <v>0</v>
      </c>
      <c r="BB684" s="167">
        <f>IF(AZ684=2,G684,0)</f>
        <v>0</v>
      </c>
      <c r="BC684" s="167">
        <f>IF(AZ684=3,G684,0)</f>
        <v>0</v>
      </c>
      <c r="BD684" s="167">
        <f>IF(AZ684=4,G684,0)</f>
        <v>0</v>
      </c>
      <c r="BE684" s="167">
        <f>IF(AZ684=5,G684,0)</f>
        <v>0</v>
      </c>
      <c r="CA684" s="202">
        <v>1</v>
      </c>
      <c r="CB684" s="202">
        <v>7</v>
      </c>
      <c r="CZ684" s="167">
        <v>0.00017</v>
      </c>
    </row>
    <row r="685" spans="1:15" ht="22.5">
      <c r="A685" s="203"/>
      <c r="B685" s="205"/>
      <c r="C685" s="206" t="s">
        <v>310</v>
      </c>
      <c r="D685" s="207"/>
      <c r="E685" s="208">
        <v>81.15</v>
      </c>
      <c r="F685" s="209"/>
      <c r="G685" s="210"/>
      <c r="M685" s="204" t="s">
        <v>310</v>
      </c>
      <c r="O685" s="195"/>
    </row>
    <row r="686" spans="1:15" ht="22.5">
      <c r="A686" s="203"/>
      <c r="B686" s="205"/>
      <c r="C686" s="206" t="s">
        <v>313</v>
      </c>
      <c r="D686" s="207"/>
      <c r="E686" s="208">
        <v>56.648</v>
      </c>
      <c r="F686" s="209"/>
      <c r="G686" s="210"/>
      <c r="M686" s="204" t="s">
        <v>313</v>
      </c>
      <c r="O686" s="195"/>
    </row>
    <row r="687" spans="1:104" ht="12.75">
      <c r="A687" s="196">
        <v>266</v>
      </c>
      <c r="B687" s="197" t="s">
        <v>320</v>
      </c>
      <c r="C687" s="198" t="s">
        <v>321</v>
      </c>
      <c r="D687" s="199" t="s">
        <v>1113</v>
      </c>
      <c r="E687" s="200">
        <v>137.798</v>
      </c>
      <c r="F687" s="200">
        <v>0</v>
      </c>
      <c r="G687" s="201">
        <f>E687*F687</f>
        <v>0</v>
      </c>
      <c r="O687" s="195">
        <v>2</v>
      </c>
      <c r="AA687" s="167">
        <v>1</v>
      </c>
      <c r="AB687" s="167">
        <v>7</v>
      </c>
      <c r="AC687" s="167">
        <v>7</v>
      </c>
      <c r="AZ687" s="167">
        <v>2</v>
      </c>
      <c r="BA687" s="167">
        <f>IF(AZ687=1,G687,0)</f>
        <v>0</v>
      </c>
      <c r="BB687" s="167">
        <f>IF(AZ687=2,G687,0)</f>
        <v>0</v>
      </c>
      <c r="BC687" s="167">
        <f>IF(AZ687=3,G687,0)</f>
        <v>0</v>
      </c>
      <c r="BD687" s="167">
        <f>IF(AZ687=4,G687,0)</f>
        <v>0</v>
      </c>
      <c r="BE687" s="167">
        <f>IF(AZ687=5,G687,0)</f>
        <v>0</v>
      </c>
      <c r="CA687" s="202">
        <v>1</v>
      </c>
      <c r="CB687" s="202">
        <v>7</v>
      </c>
      <c r="CZ687" s="167">
        <v>0.00019</v>
      </c>
    </row>
    <row r="688" spans="1:15" ht="22.5">
      <c r="A688" s="203"/>
      <c r="B688" s="205"/>
      <c r="C688" s="206" t="s">
        <v>310</v>
      </c>
      <c r="D688" s="207"/>
      <c r="E688" s="208">
        <v>81.15</v>
      </c>
      <c r="F688" s="209"/>
      <c r="G688" s="210"/>
      <c r="M688" s="204" t="s">
        <v>310</v>
      </c>
      <c r="O688" s="195"/>
    </row>
    <row r="689" spans="1:15" ht="22.5">
      <c r="A689" s="203"/>
      <c r="B689" s="205"/>
      <c r="C689" s="206" t="s">
        <v>313</v>
      </c>
      <c r="D689" s="207"/>
      <c r="E689" s="208">
        <v>56.648</v>
      </c>
      <c r="F689" s="209"/>
      <c r="G689" s="210"/>
      <c r="M689" s="204" t="s">
        <v>313</v>
      </c>
      <c r="O689" s="195"/>
    </row>
    <row r="690" spans="1:104" ht="12.75">
      <c r="A690" s="196">
        <v>267</v>
      </c>
      <c r="B690" s="197" t="s">
        <v>322</v>
      </c>
      <c r="C690" s="198" t="s">
        <v>323</v>
      </c>
      <c r="D690" s="199" t="s">
        <v>1113</v>
      </c>
      <c r="E690" s="200">
        <v>641.4297</v>
      </c>
      <c r="F690" s="200">
        <v>0</v>
      </c>
      <c r="G690" s="201">
        <f>E690*F690</f>
        <v>0</v>
      </c>
      <c r="O690" s="195">
        <v>2</v>
      </c>
      <c r="AA690" s="167">
        <v>3</v>
      </c>
      <c r="AB690" s="167">
        <v>7</v>
      </c>
      <c r="AC690" s="167">
        <v>28322028</v>
      </c>
      <c r="AZ690" s="167">
        <v>2</v>
      </c>
      <c r="BA690" s="167">
        <f>IF(AZ690=1,G690,0)</f>
        <v>0</v>
      </c>
      <c r="BB690" s="167">
        <f>IF(AZ690=2,G690,0)</f>
        <v>0</v>
      </c>
      <c r="BC690" s="167">
        <f>IF(AZ690=3,G690,0)</f>
        <v>0</v>
      </c>
      <c r="BD690" s="167">
        <f>IF(AZ690=4,G690,0)</f>
        <v>0</v>
      </c>
      <c r="BE690" s="167">
        <f>IF(AZ690=5,G690,0)</f>
        <v>0</v>
      </c>
      <c r="CA690" s="202">
        <v>3</v>
      </c>
      <c r="CB690" s="202">
        <v>7</v>
      </c>
      <c r="CZ690" s="167">
        <v>0.0019</v>
      </c>
    </row>
    <row r="691" spans="1:15" ht="12.75">
      <c r="A691" s="203"/>
      <c r="B691" s="205"/>
      <c r="C691" s="206" t="s">
        <v>324</v>
      </c>
      <c r="D691" s="207"/>
      <c r="E691" s="208">
        <v>641.4297</v>
      </c>
      <c r="F691" s="209"/>
      <c r="G691" s="210"/>
      <c r="M691" s="204" t="s">
        <v>324</v>
      </c>
      <c r="O691" s="195"/>
    </row>
    <row r="692" spans="1:104" ht="12.75">
      <c r="A692" s="196">
        <v>268</v>
      </c>
      <c r="B692" s="197" t="s">
        <v>325</v>
      </c>
      <c r="C692" s="198" t="s">
        <v>326</v>
      </c>
      <c r="D692" s="199" t="s">
        <v>1113</v>
      </c>
      <c r="E692" s="200">
        <v>7088.7541</v>
      </c>
      <c r="F692" s="200">
        <v>0</v>
      </c>
      <c r="G692" s="201">
        <f>E692*F692</f>
        <v>0</v>
      </c>
      <c r="O692" s="195">
        <v>2</v>
      </c>
      <c r="AA692" s="167">
        <v>3</v>
      </c>
      <c r="AB692" s="167">
        <v>7</v>
      </c>
      <c r="AC692" s="167">
        <v>28325024</v>
      </c>
      <c r="AZ692" s="167">
        <v>2</v>
      </c>
      <c r="BA692" s="167">
        <f>IF(AZ692=1,G692,0)</f>
        <v>0</v>
      </c>
      <c r="BB692" s="167">
        <f>IF(AZ692=2,G692,0)</f>
        <v>0</v>
      </c>
      <c r="BC692" s="167">
        <f>IF(AZ692=3,G692,0)</f>
        <v>0</v>
      </c>
      <c r="BD692" s="167">
        <f>IF(AZ692=4,G692,0)</f>
        <v>0</v>
      </c>
      <c r="BE692" s="167">
        <f>IF(AZ692=5,G692,0)</f>
        <v>0</v>
      </c>
      <c r="CA692" s="202">
        <v>3</v>
      </c>
      <c r="CB692" s="202">
        <v>7</v>
      </c>
      <c r="CZ692" s="167">
        <v>0.0015</v>
      </c>
    </row>
    <row r="693" spans="1:15" ht="12.75">
      <c r="A693" s="203"/>
      <c r="B693" s="205"/>
      <c r="C693" s="206" t="s">
        <v>327</v>
      </c>
      <c r="D693" s="207"/>
      <c r="E693" s="208">
        <v>7088.7541</v>
      </c>
      <c r="F693" s="209"/>
      <c r="G693" s="210"/>
      <c r="M693" s="204" t="s">
        <v>327</v>
      </c>
      <c r="O693" s="195"/>
    </row>
    <row r="694" spans="1:104" ht="12.75">
      <c r="A694" s="196">
        <v>269</v>
      </c>
      <c r="B694" s="197" t="s">
        <v>328</v>
      </c>
      <c r="C694" s="198" t="s">
        <v>329</v>
      </c>
      <c r="D694" s="199" t="s">
        <v>1113</v>
      </c>
      <c r="E694" s="200">
        <v>15.8815</v>
      </c>
      <c r="F694" s="200">
        <v>0</v>
      </c>
      <c r="G694" s="201">
        <f>E694*F694</f>
        <v>0</v>
      </c>
      <c r="O694" s="195">
        <v>2</v>
      </c>
      <c r="AA694" s="167">
        <v>3</v>
      </c>
      <c r="AB694" s="167">
        <v>7</v>
      </c>
      <c r="AC694" s="167">
        <v>62832132</v>
      </c>
      <c r="AZ694" s="167">
        <v>2</v>
      </c>
      <c r="BA694" s="167">
        <f>IF(AZ694=1,G694,0)</f>
        <v>0</v>
      </c>
      <c r="BB694" s="167">
        <f>IF(AZ694=2,G694,0)</f>
        <v>0</v>
      </c>
      <c r="BC694" s="167">
        <f>IF(AZ694=3,G694,0)</f>
        <v>0</v>
      </c>
      <c r="BD694" s="167">
        <f>IF(AZ694=4,G694,0)</f>
        <v>0</v>
      </c>
      <c r="BE694" s="167">
        <f>IF(AZ694=5,G694,0)</f>
        <v>0</v>
      </c>
      <c r="CA694" s="202">
        <v>3</v>
      </c>
      <c r="CB694" s="202">
        <v>7</v>
      </c>
      <c r="CZ694" s="167">
        <v>0.00388</v>
      </c>
    </row>
    <row r="695" spans="1:15" ht="12.75">
      <c r="A695" s="203"/>
      <c r="B695" s="205"/>
      <c r="C695" s="206" t="s">
        <v>330</v>
      </c>
      <c r="D695" s="207"/>
      <c r="E695" s="208">
        <v>15.8815</v>
      </c>
      <c r="F695" s="209"/>
      <c r="G695" s="210"/>
      <c r="M695" s="204" t="s">
        <v>330</v>
      </c>
      <c r="O695" s="195"/>
    </row>
    <row r="696" spans="1:104" ht="12.75">
      <c r="A696" s="196">
        <v>270</v>
      </c>
      <c r="B696" s="197" t="s">
        <v>331</v>
      </c>
      <c r="C696" s="198" t="s">
        <v>332</v>
      </c>
      <c r="D696" s="199" t="s">
        <v>1113</v>
      </c>
      <c r="E696" s="200">
        <v>15460.3676</v>
      </c>
      <c r="F696" s="200">
        <v>0</v>
      </c>
      <c r="G696" s="201">
        <f>E696*F696</f>
        <v>0</v>
      </c>
      <c r="O696" s="195">
        <v>2</v>
      </c>
      <c r="AA696" s="167">
        <v>3</v>
      </c>
      <c r="AB696" s="167">
        <v>7</v>
      </c>
      <c r="AC696" s="167">
        <v>69366198</v>
      </c>
      <c r="AZ696" s="167">
        <v>2</v>
      </c>
      <c r="BA696" s="167">
        <f>IF(AZ696=1,G696,0)</f>
        <v>0</v>
      </c>
      <c r="BB696" s="167">
        <f>IF(AZ696=2,G696,0)</f>
        <v>0</v>
      </c>
      <c r="BC696" s="167">
        <f>IF(AZ696=3,G696,0)</f>
        <v>0</v>
      </c>
      <c r="BD696" s="167">
        <f>IF(AZ696=4,G696,0)</f>
        <v>0</v>
      </c>
      <c r="BE696" s="167">
        <f>IF(AZ696=5,G696,0)</f>
        <v>0</v>
      </c>
      <c r="CA696" s="202">
        <v>3</v>
      </c>
      <c r="CB696" s="202">
        <v>7</v>
      </c>
      <c r="CZ696" s="167">
        <v>0.0003</v>
      </c>
    </row>
    <row r="697" spans="1:15" ht="12.75">
      <c r="A697" s="203"/>
      <c r="B697" s="205"/>
      <c r="C697" s="206" t="s">
        <v>333</v>
      </c>
      <c r="D697" s="207"/>
      <c r="E697" s="208">
        <v>1282.8593</v>
      </c>
      <c r="F697" s="209"/>
      <c r="G697" s="210"/>
      <c r="M697" s="204" t="s">
        <v>333</v>
      </c>
      <c r="O697" s="195"/>
    </row>
    <row r="698" spans="1:15" ht="12.75">
      <c r="A698" s="203"/>
      <c r="B698" s="205"/>
      <c r="C698" s="206" t="s">
        <v>334</v>
      </c>
      <c r="D698" s="207"/>
      <c r="E698" s="208">
        <v>14177.5082</v>
      </c>
      <c r="F698" s="209"/>
      <c r="G698" s="210"/>
      <c r="M698" s="204" t="s">
        <v>334</v>
      </c>
      <c r="O698" s="195"/>
    </row>
    <row r="699" spans="1:104" ht="12.75">
      <c r="A699" s="196">
        <v>271</v>
      </c>
      <c r="B699" s="197" t="s">
        <v>335</v>
      </c>
      <c r="C699" s="198" t="s">
        <v>336</v>
      </c>
      <c r="D699" s="199" t="s">
        <v>1121</v>
      </c>
      <c r="E699" s="200">
        <v>16.871953169</v>
      </c>
      <c r="F699" s="200">
        <v>0</v>
      </c>
      <c r="G699" s="201">
        <f>E699*F699</f>
        <v>0</v>
      </c>
      <c r="O699" s="195">
        <v>2</v>
      </c>
      <c r="AA699" s="167">
        <v>7</v>
      </c>
      <c r="AB699" s="167">
        <v>1001</v>
      </c>
      <c r="AC699" s="167">
        <v>5</v>
      </c>
      <c r="AZ699" s="167">
        <v>2</v>
      </c>
      <c r="BA699" s="167">
        <f>IF(AZ699=1,G699,0)</f>
        <v>0</v>
      </c>
      <c r="BB699" s="167">
        <f>IF(AZ699=2,G699,0)</f>
        <v>0</v>
      </c>
      <c r="BC699" s="167">
        <f>IF(AZ699=3,G699,0)</f>
        <v>0</v>
      </c>
      <c r="BD699" s="167">
        <f>IF(AZ699=4,G699,0)</f>
        <v>0</v>
      </c>
      <c r="BE699" s="167">
        <f>IF(AZ699=5,G699,0)</f>
        <v>0</v>
      </c>
      <c r="CA699" s="202">
        <v>7</v>
      </c>
      <c r="CB699" s="202">
        <v>1001</v>
      </c>
      <c r="CZ699" s="167">
        <v>0</v>
      </c>
    </row>
    <row r="700" spans="1:57" ht="12.75">
      <c r="A700" s="211"/>
      <c r="B700" s="212" t="s">
        <v>1076</v>
      </c>
      <c r="C700" s="213" t="str">
        <f>CONCATENATE(B643," ",C643)</f>
        <v>711 Izolace proti vodě</v>
      </c>
      <c r="D700" s="214"/>
      <c r="E700" s="215"/>
      <c r="F700" s="216"/>
      <c r="G700" s="217">
        <f>SUM(G643:G699)</f>
        <v>0</v>
      </c>
      <c r="O700" s="195">
        <v>4</v>
      </c>
      <c r="BA700" s="218">
        <f>SUM(BA643:BA699)</f>
        <v>0</v>
      </c>
      <c r="BB700" s="218">
        <f>SUM(BB643:BB699)</f>
        <v>0</v>
      </c>
      <c r="BC700" s="218">
        <f>SUM(BC643:BC699)</f>
        <v>0</v>
      </c>
      <c r="BD700" s="218">
        <f>SUM(BD643:BD699)</f>
        <v>0</v>
      </c>
      <c r="BE700" s="218">
        <f>SUM(BE643:BE699)</f>
        <v>0</v>
      </c>
    </row>
    <row r="701" spans="1:15" ht="12.75">
      <c r="A701" s="188" t="s">
        <v>1073</v>
      </c>
      <c r="B701" s="189" t="s">
        <v>337</v>
      </c>
      <c r="C701" s="190" t="s">
        <v>338</v>
      </c>
      <c r="D701" s="191"/>
      <c r="E701" s="192"/>
      <c r="F701" s="192"/>
      <c r="G701" s="193"/>
      <c r="H701" s="194"/>
      <c r="I701" s="194"/>
      <c r="O701" s="195">
        <v>1</v>
      </c>
    </row>
    <row r="702" spans="1:104" ht="22.5">
      <c r="A702" s="196">
        <v>272</v>
      </c>
      <c r="B702" s="197" t="s">
        <v>339</v>
      </c>
      <c r="C702" s="198" t="s">
        <v>340</v>
      </c>
      <c r="D702" s="199" t="s">
        <v>1113</v>
      </c>
      <c r="E702" s="200">
        <v>6642.861</v>
      </c>
      <c r="F702" s="200">
        <v>0</v>
      </c>
      <c r="G702" s="201">
        <f>E702*F702</f>
        <v>0</v>
      </c>
      <c r="O702" s="195">
        <v>2</v>
      </c>
      <c r="AA702" s="167">
        <v>1</v>
      </c>
      <c r="AB702" s="167">
        <v>7</v>
      </c>
      <c r="AC702" s="167">
        <v>7</v>
      </c>
      <c r="AZ702" s="167">
        <v>2</v>
      </c>
      <c r="BA702" s="167">
        <f>IF(AZ702=1,G702,0)</f>
        <v>0</v>
      </c>
      <c r="BB702" s="167">
        <f>IF(AZ702=2,G702,0)</f>
        <v>0</v>
      </c>
      <c r="BC702" s="167">
        <f>IF(AZ702=3,G702,0)</f>
        <v>0</v>
      </c>
      <c r="BD702" s="167">
        <f>IF(AZ702=4,G702,0)</f>
        <v>0</v>
      </c>
      <c r="BE702" s="167">
        <f>IF(AZ702=5,G702,0)</f>
        <v>0</v>
      </c>
      <c r="CA702" s="202">
        <v>1</v>
      </c>
      <c r="CB702" s="202">
        <v>7</v>
      </c>
      <c r="CZ702" s="167">
        <v>0</v>
      </c>
    </row>
    <row r="703" spans="1:15" ht="22.5">
      <c r="A703" s="203"/>
      <c r="B703" s="205"/>
      <c r="C703" s="206" t="s">
        <v>341</v>
      </c>
      <c r="D703" s="207"/>
      <c r="E703" s="208">
        <v>6168.72</v>
      </c>
      <c r="F703" s="209"/>
      <c r="G703" s="210"/>
      <c r="M703" s="204" t="s">
        <v>341</v>
      </c>
      <c r="O703" s="195"/>
    </row>
    <row r="704" spans="1:15" ht="12.75">
      <c r="A704" s="203"/>
      <c r="B704" s="205"/>
      <c r="C704" s="206" t="s">
        <v>342</v>
      </c>
      <c r="D704" s="207"/>
      <c r="E704" s="208">
        <v>175.2</v>
      </c>
      <c r="F704" s="209"/>
      <c r="G704" s="210"/>
      <c r="M704" s="204" t="s">
        <v>342</v>
      </c>
      <c r="O704" s="195"/>
    </row>
    <row r="705" spans="1:15" ht="22.5">
      <c r="A705" s="203"/>
      <c r="B705" s="205"/>
      <c r="C705" s="206" t="s">
        <v>343</v>
      </c>
      <c r="D705" s="207"/>
      <c r="E705" s="208">
        <v>49.749</v>
      </c>
      <c r="F705" s="209"/>
      <c r="G705" s="210"/>
      <c r="M705" s="204" t="s">
        <v>343</v>
      </c>
      <c r="O705" s="195"/>
    </row>
    <row r="706" spans="1:15" ht="12.75">
      <c r="A706" s="203"/>
      <c r="B706" s="205"/>
      <c r="C706" s="206" t="s">
        <v>344</v>
      </c>
      <c r="D706" s="207"/>
      <c r="E706" s="208">
        <v>249.192</v>
      </c>
      <c r="F706" s="209"/>
      <c r="G706" s="210"/>
      <c r="M706" s="204" t="s">
        <v>344</v>
      </c>
      <c r="O706" s="195"/>
    </row>
    <row r="707" spans="1:104" ht="12.75">
      <c r="A707" s="196">
        <v>273</v>
      </c>
      <c r="B707" s="197" t="s">
        <v>345</v>
      </c>
      <c r="C707" s="198" t="s">
        <v>346</v>
      </c>
      <c r="D707" s="199" t="s">
        <v>1113</v>
      </c>
      <c r="E707" s="200">
        <v>6642.861</v>
      </c>
      <c r="F707" s="200">
        <v>0</v>
      </c>
      <c r="G707" s="201">
        <f>E707*F707</f>
        <v>0</v>
      </c>
      <c r="O707" s="195">
        <v>2</v>
      </c>
      <c r="AA707" s="167">
        <v>1</v>
      </c>
      <c r="AB707" s="167">
        <v>7</v>
      </c>
      <c r="AC707" s="167">
        <v>7</v>
      </c>
      <c r="AZ707" s="167">
        <v>2</v>
      </c>
      <c r="BA707" s="167">
        <f>IF(AZ707=1,G707,0)</f>
        <v>0</v>
      </c>
      <c r="BB707" s="167">
        <f>IF(AZ707=2,G707,0)</f>
        <v>0</v>
      </c>
      <c r="BC707" s="167">
        <f>IF(AZ707=3,G707,0)</f>
        <v>0</v>
      </c>
      <c r="BD707" s="167">
        <f>IF(AZ707=4,G707,0)</f>
        <v>0</v>
      </c>
      <c r="BE707" s="167">
        <f>IF(AZ707=5,G707,0)</f>
        <v>0</v>
      </c>
      <c r="CA707" s="202">
        <v>1</v>
      </c>
      <c r="CB707" s="202">
        <v>7</v>
      </c>
      <c r="CZ707" s="167">
        <v>0</v>
      </c>
    </row>
    <row r="708" spans="1:15" ht="22.5">
      <c r="A708" s="203"/>
      <c r="B708" s="205"/>
      <c r="C708" s="206" t="s">
        <v>341</v>
      </c>
      <c r="D708" s="207"/>
      <c r="E708" s="208">
        <v>6168.72</v>
      </c>
      <c r="F708" s="209"/>
      <c r="G708" s="210"/>
      <c r="M708" s="204" t="s">
        <v>341</v>
      </c>
      <c r="O708" s="195"/>
    </row>
    <row r="709" spans="1:15" ht="12.75">
      <c r="A709" s="203"/>
      <c r="B709" s="205"/>
      <c r="C709" s="206" t="s">
        <v>342</v>
      </c>
      <c r="D709" s="207"/>
      <c r="E709" s="208">
        <v>175.2</v>
      </c>
      <c r="F709" s="209"/>
      <c r="G709" s="210"/>
      <c r="M709" s="204" t="s">
        <v>342</v>
      </c>
      <c r="O709" s="195"/>
    </row>
    <row r="710" spans="1:15" ht="22.5">
      <c r="A710" s="203"/>
      <c r="B710" s="205"/>
      <c r="C710" s="206" t="s">
        <v>343</v>
      </c>
      <c r="D710" s="207"/>
      <c r="E710" s="208">
        <v>49.749</v>
      </c>
      <c r="F710" s="209"/>
      <c r="G710" s="210"/>
      <c r="M710" s="204" t="s">
        <v>343</v>
      </c>
      <c r="O710" s="195"/>
    </row>
    <row r="711" spans="1:15" ht="12.75">
      <c r="A711" s="203"/>
      <c r="B711" s="205"/>
      <c r="C711" s="206" t="s">
        <v>344</v>
      </c>
      <c r="D711" s="207"/>
      <c r="E711" s="208">
        <v>249.192</v>
      </c>
      <c r="F711" s="209"/>
      <c r="G711" s="210"/>
      <c r="M711" s="204" t="s">
        <v>344</v>
      </c>
      <c r="O711" s="195"/>
    </row>
    <row r="712" spans="1:104" ht="22.5">
      <c r="A712" s="196">
        <v>274</v>
      </c>
      <c r="B712" s="197" t="s">
        <v>347</v>
      </c>
      <c r="C712" s="198" t="s">
        <v>348</v>
      </c>
      <c r="D712" s="199" t="s">
        <v>1125</v>
      </c>
      <c r="E712" s="200">
        <v>18</v>
      </c>
      <c r="F712" s="200">
        <v>0</v>
      </c>
      <c r="G712" s="201">
        <f>E712*F712</f>
        <v>0</v>
      </c>
      <c r="O712" s="195">
        <v>2</v>
      </c>
      <c r="AA712" s="167">
        <v>12</v>
      </c>
      <c r="AB712" s="167">
        <v>0</v>
      </c>
      <c r="AC712" s="167">
        <v>303</v>
      </c>
      <c r="AZ712" s="167">
        <v>2</v>
      </c>
      <c r="BA712" s="167">
        <f>IF(AZ712=1,G712,0)</f>
        <v>0</v>
      </c>
      <c r="BB712" s="167">
        <f>IF(AZ712=2,G712,0)</f>
        <v>0</v>
      </c>
      <c r="BC712" s="167">
        <f>IF(AZ712=3,G712,0)</f>
        <v>0</v>
      </c>
      <c r="BD712" s="167">
        <f>IF(AZ712=4,G712,0)</f>
        <v>0</v>
      </c>
      <c r="BE712" s="167">
        <f>IF(AZ712=5,G712,0)</f>
        <v>0</v>
      </c>
      <c r="CA712" s="202">
        <v>12</v>
      </c>
      <c r="CB712" s="202">
        <v>0</v>
      </c>
      <c r="CZ712" s="167">
        <v>0</v>
      </c>
    </row>
    <row r="713" spans="1:15" ht="12.75">
      <c r="A713" s="203"/>
      <c r="B713" s="205"/>
      <c r="C713" s="206" t="s">
        <v>349</v>
      </c>
      <c r="D713" s="207"/>
      <c r="E713" s="208">
        <v>18</v>
      </c>
      <c r="F713" s="209"/>
      <c r="G713" s="210"/>
      <c r="M713" s="204">
        <v>18</v>
      </c>
      <c r="O713" s="195"/>
    </row>
    <row r="714" spans="1:104" ht="22.5">
      <c r="A714" s="196">
        <v>275</v>
      </c>
      <c r="B714" s="197" t="s">
        <v>350</v>
      </c>
      <c r="C714" s="198" t="s">
        <v>351</v>
      </c>
      <c r="D714" s="199" t="s">
        <v>1125</v>
      </c>
      <c r="E714" s="200">
        <v>7</v>
      </c>
      <c r="F714" s="200">
        <v>0</v>
      </c>
      <c r="G714" s="201">
        <f>E714*F714</f>
        <v>0</v>
      </c>
      <c r="O714" s="195">
        <v>2</v>
      </c>
      <c r="AA714" s="167">
        <v>12</v>
      </c>
      <c r="AB714" s="167">
        <v>0</v>
      </c>
      <c r="AC714" s="167">
        <v>304</v>
      </c>
      <c r="AZ714" s="167">
        <v>2</v>
      </c>
      <c r="BA714" s="167">
        <f>IF(AZ714=1,G714,0)</f>
        <v>0</v>
      </c>
      <c r="BB714" s="167">
        <f>IF(AZ714=2,G714,0)</f>
        <v>0</v>
      </c>
      <c r="BC714" s="167">
        <f>IF(AZ714=3,G714,0)</f>
        <v>0</v>
      </c>
      <c r="BD714" s="167">
        <f>IF(AZ714=4,G714,0)</f>
        <v>0</v>
      </c>
      <c r="BE714" s="167">
        <f>IF(AZ714=5,G714,0)</f>
        <v>0</v>
      </c>
      <c r="CA714" s="202">
        <v>12</v>
      </c>
      <c r="CB714" s="202">
        <v>0</v>
      </c>
      <c r="CZ714" s="167">
        <v>0</v>
      </c>
    </row>
    <row r="715" spans="1:15" ht="12.75">
      <c r="A715" s="203"/>
      <c r="B715" s="205"/>
      <c r="C715" s="206" t="s">
        <v>352</v>
      </c>
      <c r="D715" s="207"/>
      <c r="E715" s="208">
        <v>7</v>
      </c>
      <c r="F715" s="209"/>
      <c r="G715" s="210"/>
      <c r="M715" s="204" t="s">
        <v>352</v>
      </c>
      <c r="O715" s="195"/>
    </row>
    <row r="716" spans="1:104" ht="22.5">
      <c r="A716" s="196">
        <v>276</v>
      </c>
      <c r="B716" s="197" t="s">
        <v>353</v>
      </c>
      <c r="C716" s="198" t="s">
        <v>354</v>
      </c>
      <c r="D716" s="199" t="s">
        <v>1125</v>
      </c>
      <c r="E716" s="200">
        <v>2</v>
      </c>
      <c r="F716" s="200">
        <v>0</v>
      </c>
      <c r="G716" s="201">
        <f>E716*F716</f>
        <v>0</v>
      </c>
      <c r="O716" s="195">
        <v>2</v>
      </c>
      <c r="AA716" s="167">
        <v>12</v>
      </c>
      <c r="AB716" s="167">
        <v>0</v>
      </c>
      <c r="AC716" s="167">
        <v>314</v>
      </c>
      <c r="AZ716" s="167">
        <v>2</v>
      </c>
      <c r="BA716" s="167">
        <f>IF(AZ716=1,G716,0)</f>
        <v>0</v>
      </c>
      <c r="BB716" s="167">
        <f>IF(AZ716=2,G716,0)</f>
        <v>0</v>
      </c>
      <c r="BC716" s="167">
        <f>IF(AZ716=3,G716,0)</f>
        <v>0</v>
      </c>
      <c r="BD716" s="167">
        <f>IF(AZ716=4,G716,0)</f>
        <v>0</v>
      </c>
      <c r="BE716" s="167">
        <f>IF(AZ716=5,G716,0)</f>
        <v>0</v>
      </c>
      <c r="CA716" s="202">
        <v>12</v>
      </c>
      <c r="CB716" s="202">
        <v>0</v>
      </c>
      <c r="CZ716" s="167">
        <v>0</v>
      </c>
    </row>
    <row r="717" spans="1:15" ht="12.75">
      <c r="A717" s="203"/>
      <c r="B717" s="205"/>
      <c r="C717" s="206" t="s">
        <v>1103</v>
      </c>
      <c r="D717" s="207"/>
      <c r="E717" s="208">
        <v>2</v>
      </c>
      <c r="F717" s="209"/>
      <c r="G717" s="210"/>
      <c r="M717" s="204">
        <v>2</v>
      </c>
      <c r="O717" s="195"/>
    </row>
    <row r="718" spans="1:104" ht="22.5">
      <c r="A718" s="196">
        <v>277</v>
      </c>
      <c r="B718" s="197" t="s">
        <v>355</v>
      </c>
      <c r="C718" s="198" t="s">
        <v>356</v>
      </c>
      <c r="D718" s="199" t="s">
        <v>1125</v>
      </c>
      <c r="E718" s="200">
        <v>16</v>
      </c>
      <c r="F718" s="200">
        <v>0</v>
      </c>
      <c r="G718" s="201">
        <f>E718*F718</f>
        <v>0</v>
      </c>
      <c r="O718" s="195">
        <v>2</v>
      </c>
      <c r="AA718" s="167">
        <v>12</v>
      </c>
      <c r="AB718" s="167">
        <v>0</v>
      </c>
      <c r="AC718" s="167">
        <v>315</v>
      </c>
      <c r="AZ718" s="167">
        <v>2</v>
      </c>
      <c r="BA718" s="167">
        <f>IF(AZ718=1,G718,0)</f>
        <v>0</v>
      </c>
      <c r="BB718" s="167">
        <f>IF(AZ718=2,G718,0)</f>
        <v>0</v>
      </c>
      <c r="BC718" s="167">
        <f>IF(AZ718=3,G718,0)</f>
        <v>0</v>
      </c>
      <c r="BD718" s="167">
        <f>IF(AZ718=4,G718,0)</f>
        <v>0</v>
      </c>
      <c r="BE718" s="167">
        <f>IF(AZ718=5,G718,0)</f>
        <v>0</v>
      </c>
      <c r="CA718" s="202">
        <v>12</v>
      </c>
      <c r="CB718" s="202">
        <v>0</v>
      </c>
      <c r="CZ718" s="167">
        <v>0</v>
      </c>
    </row>
    <row r="719" spans="1:15" ht="12.75">
      <c r="A719" s="203"/>
      <c r="B719" s="205"/>
      <c r="C719" s="206" t="s">
        <v>357</v>
      </c>
      <c r="D719" s="207"/>
      <c r="E719" s="208">
        <v>16</v>
      </c>
      <c r="F719" s="209"/>
      <c r="G719" s="210"/>
      <c r="M719" s="204">
        <v>16</v>
      </c>
      <c r="O719" s="195"/>
    </row>
    <row r="720" spans="1:104" ht="22.5">
      <c r="A720" s="196">
        <v>278</v>
      </c>
      <c r="B720" s="197" t="s">
        <v>358</v>
      </c>
      <c r="C720" s="198" t="s">
        <v>359</v>
      </c>
      <c r="D720" s="199" t="s">
        <v>1125</v>
      </c>
      <c r="E720" s="200">
        <v>1</v>
      </c>
      <c r="F720" s="200">
        <v>0</v>
      </c>
      <c r="G720" s="201">
        <f>E720*F720</f>
        <v>0</v>
      </c>
      <c r="O720" s="195">
        <v>2</v>
      </c>
      <c r="AA720" s="167">
        <v>12</v>
      </c>
      <c r="AB720" s="167">
        <v>0</v>
      </c>
      <c r="AC720" s="167">
        <v>316</v>
      </c>
      <c r="AZ720" s="167">
        <v>2</v>
      </c>
      <c r="BA720" s="167">
        <f>IF(AZ720=1,G720,0)</f>
        <v>0</v>
      </c>
      <c r="BB720" s="167">
        <f>IF(AZ720=2,G720,0)</f>
        <v>0</v>
      </c>
      <c r="BC720" s="167">
        <f>IF(AZ720=3,G720,0)</f>
        <v>0</v>
      </c>
      <c r="BD720" s="167">
        <f>IF(AZ720=4,G720,0)</f>
        <v>0</v>
      </c>
      <c r="BE720" s="167">
        <f>IF(AZ720=5,G720,0)</f>
        <v>0</v>
      </c>
      <c r="CA720" s="202">
        <v>12</v>
      </c>
      <c r="CB720" s="202">
        <v>0</v>
      </c>
      <c r="CZ720" s="167">
        <v>0</v>
      </c>
    </row>
    <row r="721" spans="1:15" ht="12.75">
      <c r="A721" s="203"/>
      <c r="B721" s="205"/>
      <c r="C721" s="206" t="s">
        <v>1074</v>
      </c>
      <c r="D721" s="207"/>
      <c r="E721" s="208">
        <v>1</v>
      </c>
      <c r="F721" s="209"/>
      <c r="G721" s="210"/>
      <c r="M721" s="204">
        <v>1</v>
      </c>
      <c r="O721" s="195"/>
    </row>
    <row r="722" spans="1:104" ht="22.5">
      <c r="A722" s="196">
        <v>279</v>
      </c>
      <c r="B722" s="197" t="s">
        <v>360</v>
      </c>
      <c r="C722" s="198" t="s">
        <v>361</v>
      </c>
      <c r="D722" s="199" t="s">
        <v>1125</v>
      </c>
      <c r="E722" s="200">
        <v>2</v>
      </c>
      <c r="F722" s="200">
        <v>0</v>
      </c>
      <c r="G722" s="201">
        <f>E722*F722</f>
        <v>0</v>
      </c>
      <c r="O722" s="195">
        <v>2</v>
      </c>
      <c r="AA722" s="167">
        <v>12</v>
      </c>
      <c r="AB722" s="167">
        <v>0</v>
      </c>
      <c r="AC722" s="167">
        <v>317</v>
      </c>
      <c r="AZ722" s="167">
        <v>2</v>
      </c>
      <c r="BA722" s="167">
        <f>IF(AZ722=1,G722,0)</f>
        <v>0</v>
      </c>
      <c r="BB722" s="167">
        <f>IF(AZ722=2,G722,0)</f>
        <v>0</v>
      </c>
      <c r="BC722" s="167">
        <f>IF(AZ722=3,G722,0)</f>
        <v>0</v>
      </c>
      <c r="BD722" s="167">
        <f>IF(AZ722=4,G722,0)</f>
        <v>0</v>
      </c>
      <c r="BE722" s="167">
        <f>IF(AZ722=5,G722,0)</f>
        <v>0</v>
      </c>
      <c r="CA722" s="202">
        <v>12</v>
      </c>
      <c r="CB722" s="202">
        <v>0</v>
      </c>
      <c r="CZ722" s="167">
        <v>0</v>
      </c>
    </row>
    <row r="723" spans="1:15" ht="12.75">
      <c r="A723" s="203"/>
      <c r="B723" s="205"/>
      <c r="C723" s="206" t="s">
        <v>1103</v>
      </c>
      <c r="D723" s="207"/>
      <c r="E723" s="208">
        <v>2</v>
      </c>
      <c r="F723" s="209"/>
      <c r="G723" s="210"/>
      <c r="M723" s="204">
        <v>2</v>
      </c>
      <c r="O723" s="195"/>
    </row>
    <row r="724" spans="1:104" ht="22.5">
      <c r="A724" s="196">
        <v>280</v>
      </c>
      <c r="B724" s="197" t="s">
        <v>362</v>
      </c>
      <c r="C724" s="198" t="s">
        <v>363</v>
      </c>
      <c r="D724" s="199" t="s">
        <v>1125</v>
      </c>
      <c r="E724" s="200">
        <v>6</v>
      </c>
      <c r="F724" s="200">
        <v>0</v>
      </c>
      <c r="G724" s="201">
        <f>E724*F724</f>
        <v>0</v>
      </c>
      <c r="O724" s="195">
        <v>2</v>
      </c>
      <c r="AA724" s="167">
        <v>12</v>
      </c>
      <c r="AB724" s="167">
        <v>0</v>
      </c>
      <c r="AC724" s="167">
        <v>318</v>
      </c>
      <c r="AZ724" s="167">
        <v>2</v>
      </c>
      <c r="BA724" s="167">
        <f>IF(AZ724=1,G724,0)</f>
        <v>0</v>
      </c>
      <c r="BB724" s="167">
        <f>IF(AZ724=2,G724,0)</f>
        <v>0</v>
      </c>
      <c r="BC724" s="167">
        <f>IF(AZ724=3,G724,0)</f>
        <v>0</v>
      </c>
      <c r="BD724" s="167">
        <f>IF(AZ724=4,G724,0)</f>
        <v>0</v>
      </c>
      <c r="BE724" s="167">
        <f>IF(AZ724=5,G724,0)</f>
        <v>0</v>
      </c>
      <c r="CA724" s="202">
        <v>12</v>
      </c>
      <c r="CB724" s="202">
        <v>0</v>
      </c>
      <c r="CZ724" s="167">
        <v>0</v>
      </c>
    </row>
    <row r="725" spans="1:15" ht="12.75">
      <c r="A725" s="203"/>
      <c r="B725" s="205"/>
      <c r="C725" s="206" t="s">
        <v>364</v>
      </c>
      <c r="D725" s="207"/>
      <c r="E725" s="208">
        <v>6</v>
      </c>
      <c r="F725" s="209"/>
      <c r="G725" s="210"/>
      <c r="M725" s="204">
        <v>6</v>
      </c>
      <c r="O725" s="195"/>
    </row>
    <row r="726" spans="1:104" ht="22.5">
      <c r="A726" s="196">
        <v>281</v>
      </c>
      <c r="B726" s="197" t="s">
        <v>365</v>
      </c>
      <c r="C726" s="198" t="s">
        <v>366</v>
      </c>
      <c r="D726" s="199" t="s">
        <v>1125</v>
      </c>
      <c r="E726" s="200">
        <v>3</v>
      </c>
      <c r="F726" s="200">
        <v>0</v>
      </c>
      <c r="G726" s="201">
        <f>E726*F726</f>
        <v>0</v>
      </c>
      <c r="O726" s="195">
        <v>2</v>
      </c>
      <c r="AA726" s="167">
        <v>12</v>
      </c>
      <c r="AB726" s="167">
        <v>0</v>
      </c>
      <c r="AC726" s="167">
        <v>319</v>
      </c>
      <c r="AZ726" s="167">
        <v>2</v>
      </c>
      <c r="BA726" s="167">
        <f>IF(AZ726=1,G726,0)</f>
        <v>0</v>
      </c>
      <c r="BB726" s="167">
        <f>IF(AZ726=2,G726,0)</f>
        <v>0</v>
      </c>
      <c r="BC726" s="167">
        <f>IF(AZ726=3,G726,0)</f>
        <v>0</v>
      </c>
      <c r="BD726" s="167">
        <f>IF(AZ726=4,G726,0)</f>
        <v>0</v>
      </c>
      <c r="BE726" s="167">
        <f>IF(AZ726=5,G726,0)</f>
        <v>0</v>
      </c>
      <c r="CA726" s="202">
        <v>12</v>
      </c>
      <c r="CB726" s="202">
        <v>0</v>
      </c>
      <c r="CZ726" s="167">
        <v>0</v>
      </c>
    </row>
    <row r="727" spans="1:15" ht="12.75">
      <c r="A727" s="203"/>
      <c r="B727" s="205"/>
      <c r="C727" s="206" t="s">
        <v>1225</v>
      </c>
      <c r="D727" s="207"/>
      <c r="E727" s="208">
        <v>3</v>
      </c>
      <c r="F727" s="209"/>
      <c r="G727" s="210"/>
      <c r="M727" s="204">
        <v>3</v>
      </c>
      <c r="O727" s="195"/>
    </row>
    <row r="728" spans="1:104" ht="22.5">
      <c r="A728" s="196">
        <v>282</v>
      </c>
      <c r="B728" s="197" t="s">
        <v>367</v>
      </c>
      <c r="C728" s="198" t="s">
        <v>368</v>
      </c>
      <c r="D728" s="199" t="s">
        <v>1125</v>
      </c>
      <c r="E728" s="200">
        <v>1</v>
      </c>
      <c r="F728" s="200">
        <v>0</v>
      </c>
      <c r="G728" s="201">
        <f>E728*F728</f>
        <v>0</v>
      </c>
      <c r="O728" s="195">
        <v>2</v>
      </c>
      <c r="AA728" s="167">
        <v>12</v>
      </c>
      <c r="AB728" s="167">
        <v>0</v>
      </c>
      <c r="AC728" s="167">
        <v>320</v>
      </c>
      <c r="AZ728" s="167">
        <v>2</v>
      </c>
      <c r="BA728" s="167">
        <f>IF(AZ728=1,G728,0)</f>
        <v>0</v>
      </c>
      <c r="BB728" s="167">
        <f>IF(AZ728=2,G728,0)</f>
        <v>0</v>
      </c>
      <c r="BC728" s="167">
        <f>IF(AZ728=3,G728,0)</f>
        <v>0</v>
      </c>
      <c r="BD728" s="167">
        <f>IF(AZ728=4,G728,0)</f>
        <v>0</v>
      </c>
      <c r="BE728" s="167">
        <f>IF(AZ728=5,G728,0)</f>
        <v>0</v>
      </c>
      <c r="CA728" s="202">
        <v>12</v>
      </c>
      <c r="CB728" s="202">
        <v>0</v>
      </c>
      <c r="CZ728" s="167">
        <v>0</v>
      </c>
    </row>
    <row r="729" spans="1:15" ht="12.75">
      <c r="A729" s="203"/>
      <c r="B729" s="205"/>
      <c r="C729" s="206" t="s">
        <v>1074</v>
      </c>
      <c r="D729" s="207"/>
      <c r="E729" s="208">
        <v>1</v>
      </c>
      <c r="F729" s="209"/>
      <c r="G729" s="210"/>
      <c r="M729" s="204">
        <v>1</v>
      </c>
      <c r="O729" s="195"/>
    </row>
    <row r="730" spans="1:104" ht="22.5">
      <c r="A730" s="196">
        <v>283</v>
      </c>
      <c r="B730" s="197" t="s">
        <v>369</v>
      </c>
      <c r="C730" s="198" t="s">
        <v>370</v>
      </c>
      <c r="D730" s="199" t="s">
        <v>1125</v>
      </c>
      <c r="E730" s="200">
        <v>4</v>
      </c>
      <c r="F730" s="200">
        <v>0</v>
      </c>
      <c r="G730" s="201">
        <f>E730*F730</f>
        <v>0</v>
      </c>
      <c r="O730" s="195">
        <v>2</v>
      </c>
      <c r="AA730" s="167">
        <v>12</v>
      </c>
      <c r="AB730" s="167">
        <v>0</v>
      </c>
      <c r="AC730" s="167">
        <v>321</v>
      </c>
      <c r="AZ730" s="167">
        <v>2</v>
      </c>
      <c r="BA730" s="167">
        <f>IF(AZ730=1,G730,0)</f>
        <v>0</v>
      </c>
      <c r="BB730" s="167">
        <f>IF(AZ730=2,G730,0)</f>
        <v>0</v>
      </c>
      <c r="BC730" s="167">
        <f>IF(AZ730=3,G730,0)</f>
        <v>0</v>
      </c>
      <c r="BD730" s="167">
        <f>IF(AZ730=4,G730,0)</f>
        <v>0</v>
      </c>
      <c r="BE730" s="167">
        <f>IF(AZ730=5,G730,0)</f>
        <v>0</v>
      </c>
      <c r="CA730" s="202">
        <v>12</v>
      </c>
      <c r="CB730" s="202">
        <v>0</v>
      </c>
      <c r="CZ730" s="167">
        <v>0</v>
      </c>
    </row>
    <row r="731" spans="1:15" ht="12.75">
      <c r="A731" s="203"/>
      <c r="B731" s="205"/>
      <c r="C731" s="206" t="s">
        <v>1487</v>
      </c>
      <c r="D731" s="207"/>
      <c r="E731" s="208">
        <v>4</v>
      </c>
      <c r="F731" s="209"/>
      <c r="G731" s="210"/>
      <c r="M731" s="204">
        <v>4</v>
      </c>
      <c r="O731" s="195"/>
    </row>
    <row r="732" spans="1:104" ht="22.5">
      <c r="A732" s="196">
        <v>284</v>
      </c>
      <c r="B732" s="197" t="s">
        <v>371</v>
      </c>
      <c r="C732" s="198" t="s">
        <v>372</v>
      </c>
      <c r="D732" s="199" t="s">
        <v>1125</v>
      </c>
      <c r="E732" s="200">
        <v>1</v>
      </c>
      <c r="F732" s="200">
        <v>0</v>
      </c>
      <c r="G732" s="201">
        <f>E732*F732</f>
        <v>0</v>
      </c>
      <c r="O732" s="195">
        <v>2</v>
      </c>
      <c r="AA732" s="167">
        <v>12</v>
      </c>
      <c r="AB732" s="167">
        <v>0</v>
      </c>
      <c r="AC732" s="167">
        <v>322</v>
      </c>
      <c r="AZ732" s="167">
        <v>2</v>
      </c>
      <c r="BA732" s="167">
        <f>IF(AZ732=1,G732,0)</f>
        <v>0</v>
      </c>
      <c r="BB732" s="167">
        <f>IF(AZ732=2,G732,0)</f>
        <v>0</v>
      </c>
      <c r="BC732" s="167">
        <f>IF(AZ732=3,G732,0)</f>
        <v>0</v>
      </c>
      <c r="BD732" s="167">
        <f>IF(AZ732=4,G732,0)</f>
        <v>0</v>
      </c>
      <c r="BE732" s="167">
        <f>IF(AZ732=5,G732,0)</f>
        <v>0</v>
      </c>
      <c r="CA732" s="202">
        <v>12</v>
      </c>
      <c r="CB732" s="202">
        <v>0</v>
      </c>
      <c r="CZ732" s="167">
        <v>0</v>
      </c>
    </row>
    <row r="733" spans="1:15" ht="12.75">
      <c r="A733" s="203"/>
      <c r="B733" s="205"/>
      <c r="C733" s="206" t="s">
        <v>1074</v>
      </c>
      <c r="D733" s="207"/>
      <c r="E733" s="208">
        <v>1</v>
      </c>
      <c r="F733" s="209"/>
      <c r="G733" s="210"/>
      <c r="M733" s="204">
        <v>1</v>
      </c>
      <c r="O733" s="195"/>
    </row>
    <row r="734" spans="1:104" ht="12.75">
      <c r="A734" s="196">
        <v>285</v>
      </c>
      <c r="B734" s="197" t="s">
        <v>373</v>
      </c>
      <c r="C734" s="198" t="s">
        <v>374</v>
      </c>
      <c r="D734" s="199" t="s">
        <v>1113</v>
      </c>
      <c r="E734" s="200">
        <v>6975.0041</v>
      </c>
      <c r="F734" s="200">
        <v>0</v>
      </c>
      <c r="G734" s="201">
        <f>E734*F734</f>
        <v>0</v>
      </c>
      <c r="O734" s="195">
        <v>2</v>
      </c>
      <c r="AA734" s="167">
        <v>3</v>
      </c>
      <c r="AB734" s="167">
        <v>7</v>
      </c>
      <c r="AC734" s="167" t="s">
        <v>373</v>
      </c>
      <c r="AZ734" s="167">
        <v>2</v>
      </c>
      <c r="BA734" s="167">
        <f>IF(AZ734=1,G734,0)</f>
        <v>0</v>
      </c>
      <c r="BB734" s="167">
        <f>IF(AZ734=2,G734,0)</f>
        <v>0</v>
      </c>
      <c r="BC734" s="167">
        <f>IF(AZ734=3,G734,0)</f>
        <v>0</v>
      </c>
      <c r="BD734" s="167">
        <f>IF(AZ734=4,G734,0)</f>
        <v>0</v>
      </c>
      <c r="BE734" s="167">
        <f>IF(AZ734=5,G734,0)</f>
        <v>0</v>
      </c>
      <c r="CA734" s="202">
        <v>3</v>
      </c>
      <c r="CB734" s="202">
        <v>7</v>
      </c>
      <c r="CZ734" s="167">
        <v>0.0023</v>
      </c>
    </row>
    <row r="735" spans="1:15" ht="12.75">
      <c r="A735" s="203"/>
      <c r="B735" s="205"/>
      <c r="C735" s="206" t="s">
        <v>375</v>
      </c>
      <c r="D735" s="207"/>
      <c r="E735" s="208">
        <v>6975.0041</v>
      </c>
      <c r="F735" s="209"/>
      <c r="G735" s="210"/>
      <c r="M735" s="204" t="s">
        <v>375</v>
      </c>
      <c r="O735" s="195"/>
    </row>
    <row r="736" spans="1:104" ht="12.75">
      <c r="A736" s="196">
        <v>286</v>
      </c>
      <c r="B736" s="197" t="s">
        <v>331</v>
      </c>
      <c r="C736" s="198" t="s">
        <v>332</v>
      </c>
      <c r="D736" s="199" t="s">
        <v>1113</v>
      </c>
      <c r="E736" s="200">
        <v>6975.0041</v>
      </c>
      <c r="F736" s="200">
        <v>0</v>
      </c>
      <c r="G736" s="201">
        <f>E736*F736</f>
        <v>0</v>
      </c>
      <c r="O736" s="195">
        <v>2</v>
      </c>
      <c r="AA736" s="167">
        <v>3</v>
      </c>
      <c r="AB736" s="167">
        <v>7</v>
      </c>
      <c r="AC736" s="167">
        <v>69366198</v>
      </c>
      <c r="AZ736" s="167">
        <v>2</v>
      </c>
      <c r="BA736" s="167">
        <f>IF(AZ736=1,G736,0)</f>
        <v>0</v>
      </c>
      <c r="BB736" s="167">
        <f>IF(AZ736=2,G736,0)</f>
        <v>0</v>
      </c>
      <c r="BC736" s="167">
        <f>IF(AZ736=3,G736,0)</f>
        <v>0</v>
      </c>
      <c r="BD736" s="167">
        <f>IF(AZ736=4,G736,0)</f>
        <v>0</v>
      </c>
      <c r="BE736" s="167">
        <f>IF(AZ736=5,G736,0)</f>
        <v>0</v>
      </c>
      <c r="CA736" s="202">
        <v>3</v>
      </c>
      <c r="CB736" s="202">
        <v>7</v>
      </c>
      <c r="CZ736" s="167">
        <v>0.0003</v>
      </c>
    </row>
    <row r="737" spans="1:15" ht="12.75">
      <c r="A737" s="203"/>
      <c r="B737" s="205"/>
      <c r="C737" s="206" t="s">
        <v>376</v>
      </c>
      <c r="D737" s="207"/>
      <c r="E737" s="208">
        <v>6975.0041</v>
      </c>
      <c r="F737" s="209"/>
      <c r="G737" s="210"/>
      <c r="M737" s="204" t="s">
        <v>376</v>
      </c>
      <c r="O737" s="195"/>
    </row>
    <row r="738" spans="1:104" ht="12.75">
      <c r="A738" s="196">
        <v>287</v>
      </c>
      <c r="B738" s="197" t="s">
        <v>377</v>
      </c>
      <c r="C738" s="198" t="s">
        <v>378</v>
      </c>
      <c r="D738" s="199" t="s">
        <v>1121</v>
      </c>
      <c r="E738" s="200">
        <v>18.13501066</v>
      </c>
      <c r="F738" s="200">
        <v>0</v>
      </c>
      <c r="G738" s="201">
        <f>E738*F738</f>
        <v>0</v>
      </c>
      <c r="O738" s="195">
        <v>2</v>
      </c>
      <c r="AA738" s="167">
        <v>7</v>
      </c>
      <c r="AB738" s="167">
        <v>1001</v>
      </c>
      <c r="AC738" s="167">
        <v>5</v>
      </c>
      <c r="AZ738" s="167">
        <v>2</v>
      </c>
      <c r="BA738" s="167">
        <f>IF(AZ738=1,G738,0)</f>
        <v>0</v>
      </c>
      <c r="BB738" s="167">
        <f>IF(AZ738=2,G738,0)</f>
        <v>0</v>
      </c>
      <c r="BC738" s="167">
        <f>IF(AZ738=3,G738,0)</f>
        <v>0</v>
      </c>
      <c r="BD738" s="167">
        <f>IF(AZ738=4,G738,0)</f>
        <v>0</v>
      </c>
      <c r="BE738" s="167">
        <f>IF(AZ738=5,G738,0)</f>
        <v>0</v>
      </c>
      <c r="CA738" s="202">
        <v>7</v>
      </c>
      <c r="CB738" s="202">
        <v>1001</v>
      </c>
      <c r="CZ738" s="167">
        <v>0</v>
      </c>
    </row>
    <row r="739" spans="1:57" ht="12.75">
      <c r="A739" s="211"/>
      <c r="B739" s="212" t="s">
        <v>1076</v>
      </c>
      <c r="C739" s="213" t="str">
        <f>CONCATENATE(B701," ",C701)</f>
        <v>712 Živičné krytiny</v>
      </c>
      <c r="D739" s="214"/>
      <c r="E739" s="215"/>
      <c r="F739" s="216"/>
      <c r="G739" s="217">
        <f>SUM(G701:G738)</f>
        <v>0</v>
      </c>
      <c r="O739" s="195">
        <v>4</v>
      </c>
      <c r="BA739" s="218">
        <f>SUM(BA701:BA738)</f>
        <v>0</v>
      </c>
      <c r="BB739" s="218">
        <f>SUM(BB701:BB738)</f>
        <v>0</v>
      </c>
      <c r="BC739" s="218">
        <f>SUM(BC701:BC738)</f>
        <v>0</v>
      </c>
      <c r="BD739" s="218">
        <f>SUM(BD701:BD738)</f>
        <v>0</v>
      </c>
      <c r="BE739" s="218">
        <f>SUM(BE701:BE738)</f>
        <v>0</v>
      </c>
    </row>
    <row r="740" spans="1:15" ht="12.75">
      <c r="A740" s="188" t="s">
        <v>1073</v>
      </c>
      <c r="B740" s="189" t="s">
        <v>379</v>
      </c>
      <c r="C740" s="190" t="s">
        <v>380</v>
      </c>
      <c r="D740" s="191"/>
      <c r="E740" s="192"/>
      <c r="F740" s="192"/>
      <c r="G740" s="193"/>
      <c r="H740" s="194"/>
      <c r="I740" s="194"/>
      <c r="O740" s="195">
        <v>1</v>
      </c>
    </row>
    <row r="741" spans="1:104" ht="12.75">
      <c r="A741" s="196">
        <v>288</v>
      </c>
      <c r="B741" s="197" t="s">
        <v>381</v>
      </c>
      <c r="C741" s="198" t="s">
        <v>382</v>
      </c>
      <c r="D741" s="199" t="s">
        <v>1113</v>
      </c>
      <c r="E741" s="200">
        <v>359.36</v>
      </c>
      <c r="F741" s="200">
        <v>0</v>
      </c>
      <c r="G741" s="201">
        <f>E741*F741</f>
        <v>0</v>
      </c>
      <c r="O741" s="195">
        <v>2</v>
      </c>
      <c r="AA741" s="167">
        <v>1</v>
      </c>
      <c r="AB741" s="167">
        <v>7</v>
      </c>
      <c r="AC741" s="167">
        <v>7</v>
      </c>
      <c r="AZ741" s="167">
        <v>2</v>
      </c>
      <c r="BA741" s="167">
        <f>IF(AZ741=1,G741,0)</f>
        <v>0</v>
      </c>
      <c r="BB741" s="167">
        <f>IF(AZ741=2,G741,0)</f>
        <v>0</v>
      </c>
      <c r="BC741" s="167">
        <f>IF(AZ741=3,G741,0)</f>
        <v>0</v>
      </c>
      <c r="BD741" s="167">
        <f>IF(AZ741=4,G741,0)</f>
        <v>0</v>
      </c>
      <c r="BE741" s="167">
        <f>IF(AZ741=5,G741,0)</f>
        <v>0</v>
      </c>
      <c r="CA741" s="202">
        <v>1</v>
      </c>
      <c r="CB741" s="202">
        <v>7</v>
      </c>
      <c r="CZ741" s="167">
        <v>0.00053</v>
      </c>
    </row>
    <row r="742" spans="1:15" ht="12.75">
      <c r="A742" s="203"/>
      <c r="B742" s="205"/>
      <c r="C742" s="206" t="s">
        <v>383</v>
      </c>
      <c r="D742" s="207"/>
      <c r="E742" s="208">
        <v>0</v>
      </c>
      <c r="F742" s="209"/>
      <c r="G742" s="210"/>
      <c r="M742" s="204" t="s">
        <v>383</v>
      </c>
      <c r="O742" s="195"/>
    </row>
    <row r="743" spans="1:15" ht="12.75">
      <c r="A743" s="203"/>
      <c r="B743" s="205"/>
      <c r="C743" s="206" t="s">
        <v>1331</v>
      </c>
      <c r="D743" s="207"/>
      <c r="E743" s="208">
        <v>49.6</v>
      </c>
      <c r="F743" s="209"/>
      <c r="G743" s="210"/>
      <c r="M743" s="204" t="s">
        <v>1331</v>
      </c>
      <c r="O743" s="195"/>
    </row>
    <row r="744" spans="1:15" ht="12.75">
      <c r="A744" s="203"/>
      <c r="B744" s="205"/>
      <c r="C744" s="206" t="s">
        <v>1332</v>
      </c>
      <c r="D744" s="207"/>
      <c r="E744" s="208">
        <v>284.7</v>
      </c>
      <c r="F744" s="209"/>
      <c r="G744" s="210"/>
      <c r="M744" s="204" t="s">
        <v>1332</v>
      </c>
      <c r="O744" s="195"/>
    </row>
    <row r="745" spans="1:15" ht="12.75">
      <c r="A745" s="203"/>
      <c r="B745" s="205"/>
      <c r="C745" s="206" t="s">
        <v>384</v>
      </c>
      <c r="D745" s="207"/>
      <c r="E745" s="208">
        <v>25.06</v>
      </c>
      <c r="F745" s="209"/>
      <c r="G745" s="210"/>
      <c r="M745" s="204" t="s">
        <v>384</v>
      </c>
      <c r="O745" s="195"/>
    </row>
    <row r="746" spans="1:104" ht="22.5">
      <c r="A746" s="196">
        <v>289</v>
      </c>
      <c r="B746" s="197" t="s">
        <v>385</v>
      </c>
      <c r="C746" s="198" t="s">
        <v>386</v>
      </c>
      <c r="D746" s="199" t="s">
        <v>1113</v>
      </c>
      <c r="E746" s="200">
        <v>359.36</v>
      </c>
      <c r="F746" s="200">
        <v>0</v>
      </c>
      <c r="G746" s="201">
        <f>E746*F746</f>
        <v>0</v>
      </c>
      <c r="O746" s="195">
        <v>2</v>
      </c>
      <c r="AA746" s="167">
        <v>1</v>
      </c>
      <c r="AB746" s="167">
        <v>7</v>
      </c>
      <c r="AC746" s="167">
        <v>7</v>
      </c>
      <c r="AZ746" s="167">
        <v>2</v>
      </c>
      <c r="BA746" s="167">
        <f>IF(AZ746=1,G746,0)</f>
        <v>0</v>
      </c>
      <c r="BB746" s="167">
        <f>IF(AZ746=2,G746,0)</f>
        <v>0</v>
      </c>
      <c r="BC746" s="167">
        <f>IF(AZ746=3,G746,0)</f>
        <v>0</v>
      </c>
      <c r="BD746" s="167">
        <f>IF(AZ746=4,G746,0)</f>
        <v>0</v>
      </c>
      <c r="BE746" s="167">
        <f>IF(AZ746=5,G746,0)</f>
        <v>0</v>
      </c>
      <c r="CA746" s="202">
        <v>1</v>
      </c>
      <c r="CB746" s="202">
        <v>7</v>
      </c>
      <c r="CZ746" s="167">
        <v>0.00017</v>
      </c>
    </row>
    <row r="747" spans="1:15" ht="12.75">
      <c r="A747" s="203"/>
      <c r="B747" s="205"/>
      <c r="C747" s="206" t="s">
        <v>387</v>
      </c>
      <c r="D747" s="207"/>
      <c r="E747" s="208">
        <v>0</v>
      </c>
      <c r="F747" s="209"/>
      <c r="G747" s="210"/>
      <c r="M747" s="204" t="s">
        <v>387</v>
      </c>
      <c r="O747" s="195"/>
    </row>
    <row r="748" spans="1:15" ht="12.75">
      <c r="A748" s="203"/>
      <c r="B748" s="205"/>
      <c r="C748" s="206" t="s">
        <v>1331</v>
      </c>
      <c r="D748" s="207"/>
      <c r="E748" s="208">
        <v>49.6</v>
      </c>
      <c r="F748" s="209"/>
      <c r="G748" s="210"/>
      <c r="M748" s="204" t="s">
        <v>1331</v>
      </c>
      <c r="O748" s="195"/>
    </row>
    <row r="749" spans="1:15" ht="12.75">
      <c r="A749" s="203"/>
      <c r="B749" s="205"/>
      <c r="C749" s="206" t="s">
        <v>1332</v>
      </c>
      <c r="D749" s="207"/>
      <c r="E749" s="208">
        <v>284.7</v>
      </c>
      <c r="F749" s="209"/>
      <c r="G749" s="210"/>
      <c r="M749" s="204" t="s">
        <v>1332</v>
      </c>
      <c r="O749" s="195"/>
    </row>
    <row r="750" spans="1:15" ht="12.75">
      <c r="A750" s="203"/>
      <c r="B750" s="205"/>
      <c r="C750" s="206" t="s">
        <v>384</v>
      </c>
      <c r="D750" s="207"/>
      <c r="E750" s="208">
        <v>25.06</v>
      </c>
      <c r="F750" s="209"/>
      <c r="G750" s="210"/>
      <c r="M750" s="204" t="s">
        <v>384</v>
      </c>
      <c r="O750" s="195"/>
    </row>
    <row r="751" spans="1:104" ht="12.75">
      <c r="A751" s="196">
        <v>290</v>
      </c>
      <c r="B751" s="197" t="s">
        <v>388</v>
      </c>
      <c r="C751" s="198" t="s">
        <v>389</v>
      </c>
      <c r="D751" s="199" t="s">
        <v>1113</v>
      </c>
      <c r="E751" s="200">
        <v>354.81</v>
      </c>
      <c r="F751" s="200">
        <v>0</v>
      </c>
      <c r="G751" s="201">
        <f>E751*F751</f>
        <v>0</v>
      </c>
      <c r="O751" s="195">
        <v>2</v>
      </c>
      <c r="AA751" s="167">
        <v>1</v>
      </c>
      <c r="AB751" s="167">
        <v>7</v>
      </c>
      <c r="AC751" s="167">
        <v>7</v>
      </c>
      <c r="AZ751" s="167">
        <v>2</v>
      </c>
      <c r="BA751" s="167">
        <f>IF(AZ751=1,G751,0)</f>
        <v>0</v>
      </c>
      <c r="BB751" s="167">
        <f>IF(AZ751=2,G751,0)</f>
        <v>0</v>
      </c>
      <c r="BC751" s="167">
        <f>IF(AZ751=3,G751,0)</f>
        <v>0</v>
      </c>
      <c r="BD751" s="167">
        <f>IF(AZ751=4,G751,0)</f>
        <v>0</v>
      </c>
      <c r="BE751" s="167">
        <f>IF(AZ751=5,G751,0)</f>
        <v>0</v>
      </c>
      <c r="CA751" s="202">
        <v>1</v>
      </c>
      <c r="CB751" s="202">
        <v>7</v>
      </c>
      <c r="CZ751" s="167">
        <v>9E-05</v>
      </c>
    </row>
    <row r="752" spans="1:15" ht="12.75">
      <c r="A752" s="203"/>
      <c r="B752" s="205"/>
      <c r="C752" s="206" t="s">
        <v>390</v>
      </c>
      <c r="D752" s="207"/>
      <c r="E752" s="208">
        <v>0</v>
      </c>
      <c r="F752" s="209"/>
      <c r="G752" s="210"/>
      <c r="M752" s="204" t="s">
        <v>390</v>
      </c>
      <c r="O752" s="195"/>
    </row>
    <row r="753" spans="1:15" ht="12.75">
      <c r="A753" s="203"/>
      <c r="B753" s="205"/>
      <c r="C753" s="206" t="s">
        <v>391</v>
      </c>
      <c r="D753" s="207"/>
      <c r="E753" s="208">
        <v>130.2</v>
      </c>
      <c r="F753" s="209"/>
      <c r="G753" s="210"/>
      <c r="M753" s="204" t="s">
        <v>391</v>
      </c>
      <c r="O753" s="195"/>
    </row>
    <row r="754" spans="1:15" ht="33.75">
      <c r="A754" s="203"/>
      <c r="B754" s="205"/>
      <c r="C754" s="206" t="s">
        <v>392</v>
      </c>
      <c r="D754" s="207"/>
      <c r="E754" s="208">
        <v>76.35</v>
      </c>
      <c r="F754" s="209"/>
      <c r="G754" s="210"/>
      <c r="M754" s="204" t="s">
        <v>392</v>
      </c>
      <c r="O754" s="195"/>
    </row>
    <row r="755" spans="1:15" ht="12.75">
      <c r="A755" s="203"/>
      <c r="B755" s="205"/>
      <c r="C755" s="206" t="s">
        <v>393</v>
      </c>
      <c r="D755" s="207"/>
      <c r="E755" s="208">
        <v>92.97</v>
      </c>
      <c r="F755" s="209"/>
      <c r="G755" s="210"/>
      <c r="M755" s="204" t="s">
        <v>393</v>
      </c>
      <c r="O755" s="195"/>
    </row>
    <row r="756" spans="1:15" ht="12.75">
      <c r="A756" s="203"/>
      <c r="B756" s="205"/>
      <c r="C756" s="206" t="s">
        <v>394</v>
      </c>
      <c r="D756" s="207"/>
      <c r="E756" s="208">
        <v>55.29</v>
      </c>
      <c r="F756" s="209"/>
      <c r="G756" s="210"/>
      <c r="M756" s="204" t="s">
        <v>394</v>
      </c>
      <c r="O756" s="195"/>
    </row>
    <row r="757" spans="1:104" ht="22.5">
      <c r="A757" s="196">
        <v>291</v>
      </c>
      <c r="B757" s="197" t="s">
        <v>395</v>
      </c>
      <c r="C757" s="198" t="s">
        <v>396</v>
      </c>
      <c r="D757" s="199" t="s">
        <v>1470</v>
      </c>
      <c r="E757" s="200">
        <v>1867.77</v>
      </c>
      <c r="F757" s="200">
        <v>0</v>
      </c>
      <c r="G757" s="201">
        <f>E757*F757</f>
        <v>0</v>
      </c>
      <c r="O757" s="195">
        <v>2</v>
      </c>
      <c r="AA757" s="167">
        <v>1</v>
      </c>
      <c r="AB757" s="167">
        <v>1</v>
      </c>
      <c r="AC757" s="167">
        <v>1</v>
      </c>
      <c r="AZ757" s="167">
        <v>2</v>
      </c>
      <c r="BA757" s="167">
        <f>IF(AZ757=1,G757,0)</f>
        <v>0</v>
      </c>
      <c r="BB757" s="167">
        <f>IF(AZ757=2,G757,0)</f>
        <v>0</v>
      </c>
      <c r="BC757" s="167">
        <f>IF(AZ757=3,G757,0)</f>
        <v>0</v>
      </c>
      <c r="BD757" s="167">
        <f>IF(AZ757=4,G757,0)</f>
        <v>0</v>
      </c>
      <c r="BE757" s="167">
        <f>IF(AZ757=5,G757,0)</f>
        <v>0</v>
      </c>
      <c r="CA757" s="202">
        <v>1</v>
      </c>
      <c r="CB757" s="202">
        <v>1</v>
      </c>
      <c r="CZ757" s="167">
        <v>0.00032</v>
      </c>
    </row>
    <row r="758" spans="1:15" ht="33.75">
      <c r="A758" s="203"/>
      <c r="B758" s="205"/>
      <c r="C758" s="206" t="s">
        <v>397</v>
      </c>
      <c r="D758" s="207"/>
      <c r="E758" s="208">
        <v>882.4</v>
      </c>
      <c r="F758" s="209"/>
      <c r="G758" s="210"/>
      <c r="M758" s="204" t="s">
        <v>397</v>
      </c>
      <c r="O758" s="195"/>
    </row>
    <row r="759" spans="1:15" ht="33.75">
      <c r="A759" s="203"/>
      <c r="B759" s="205"/>
      <c r="C759" s="206" t="s">
        <v>398</v>
      </c>
      <c r="D759" s="207"/>
      <c r="E759" s="208">
        <v>267.46</v>
      </c>
      <c r="F759" s="209"/>
      <c r="G759" s="210"/>
      <c r="M759" s="204" t="s">
        <v>398</v>
      </c>
      <c r="O759" s="195"/>
    </row>
    <row r="760" spans="1:15" ht="12.75">
      <c r="A760" s="203"/>
      <c r="B760" s="205"/>
      <c r="C760" s="206" t="s">
        <v>399</v>
      </c>
      <c r="D760" s="207"/>
      <c r="E760" s="208">
        <v>64.8</v>
      </c>
      <c r="F760" s="209"/>
      <c r="G760" s="210"/>
      <c r="M760" s="204" t="s">
        <v>399</v>
      </c>
      <c r="O760" s="195"/>
    </row>
    <row r="761" spans="1:15" ht="12.75">
      <c r="A761" s="203"/>
      <c r="B761" s="205"/>
      <c r="C761" s="206" t="s">
        <v>400</v>
      </c>
      <c r="D761" s="207"/>
      <c r="E761" s="208">
        <v>369.66</v>
      </c>
      <c r="F761" s="209"/>
      <c r="G761" s="210"/>
      <c r="M761" s="204" t="s">
        <v>400</v>
      </c>
      <c r="O761" s="195"/>
    </row>
    <row r="762" spans="1:15" ht="12.75">
      <c r="A762" s="203"/>
      <c r="B762" s="205"/>
      <c r="C762" s="206" t="s">
        <v>401</v>
      </c>
      <c r="D762" s="207"/>
      <c r="E762" s="208">
        <v>283.45</v>
      </c>
      <c r="F762" s="209"/>
      <c r="G762" s="210"/>
      <c r="M762" s="204" t="s">
        <v>401</v>
      </c>
      <c r="O762" s="195"/>
    </row>
    <row r="763" spans="1:104" ht="12.75">
      <c r="A763" s="196">
        <v>292</v>
      </c>
      <c r="B763" s="197" t="s">
        <v>402</v>
      </c>
      <c r="C763" s="198" t="s">
        <v>403</v>
      </c>
      <c r="D763" s="199" t="s">
        <v>1113</v>
      </c>
      <c r="E763" s="200">
        <v>350.25</v>
      </c>
      <c r="F763" s="200">
        <v>0</v>
      </c>
      <c r="G763" s="201">
        <f>E763*F763</f>
        <v>0</v>
      </c>
      <c r="O763" s="195">
        <v>2</v>
      </c>
      <c r="AA763" s="167">
        <v>1</v>
      </c>
      <c r="AB763" s="167">
        <v>7</v>
      </c>
      <c r="AC763" s="167">
        <v>7</v>
      </c>
      <c r="AZ763" s="167">
        <v>2</v>
      </c>
      <c r="BA763" s="167">
        <f>IF(AZ763=1,G763,0)</f>
        <v>0</v>
      </c>
      <c r="BB763" s="167">
        <f>IF(AZ763=2,G763,0)</f>
        <v>0</v>
      </c>
      <c r="BC763" s="167">
        <f>IF(AZ763=3,G763,0)</f>
        <v>0</v>
      </c>
      <c r="BD763" s="167">
        <f>IF(AZ763=4,G763,0)</f>
        <v>0</v>
      </c>
      <c r="BE763" s="167">
        <f>IF(AZ763=5,G763,0)</f>
        <v>0</v>
      </c>
      <c r="CA763" s="202">
        <v>1</v>
      </c>
      <c r="CB763" s="202">
        <v>7</v>
      </c>
      <c r="CZ763" s="167">
        <v>0</v>
      </c>
    </row>
    <row r="764" spans="1:15" ht="12.75">
      <c r="A764" s="203"/>
      <c r="B764" s="205"/>
      <c r="C764" s="206" t="s">
        <v>404</v>
      </c>
      <c r="D764" s="207"/>
      <c r="E764" s="208">
        <v>0</v>
      </c>
      <c r="F764" s="209"/>
      <c r="G764" s="210"/>
      <c r="M764" s="204" t="s">
        <v>404</v>
      </c>
      <c r="O764" s="195"/>
    </row>
    <row r="765" spans="1:15" ht="12.75">
      <c r="A765" s="203"/>
      <c r="B765" s="205"/>
      <c r="C765" s="206" t="s">
        <v>405</v>
      </c>
      <c r="D765" s="207"/>
      <c r="E765" s="208">
        <v>61.6</v>
      </c>
      <c r="F765" s="209"/>
      <c r="G765" s="210"/>
      <c r="M765" s="204" t="s">
        <v>405</v>
      </c>
      <c r="O765" s="195"/>
    </row>
    <row r="766" spans="1:15" ht="12.75">
      <c r="A766" s="203"/>
      <c r="B766" s="205"/>
      <c r="C766" s="206" t="s">
        <v>278</v>
      </c>
      <c r="D766" s="207"/>
      <c r="E766" s="208">
        <v>13.81</v>
      </c>
      <c r="F766" s="209"/>
      <c r="G766" s="210"/>
      <c r="M766" s="204" t="s">
        <v>278</v>
      </c>
      <c r="O766" s="195"/>
    </row>
    <row r="767" spans="1:15" ht="12.75">
      <c r="A767" s="203"/>
      <c r="B767" s="205"/>
      <c r="C767" s="206" t="s">
        <v>406</v>
      </c>
      <c r="D767" s="207"/>
      <c r="E767" s="208">
        <v>59.63</v>
      </c>
      <c r="F767" s="209"/>
      <c r="G767" s="210"/>
      <c r="M767" s="204" t="s">
        <v>406</v>
      </c>
      <c r="O767" s="195"/>
    </row>
    <row r="768" spans="1:15" ht="12.75">
      <c r="A768" s="203"/>
      <c r="B768" s="205"/>
      <c r="C768" s="206" t="s">
        <v>407</v>
      </c>
      <c r="D768" s="207"/>
      <c r="E768" s="208">
        <v>215.21</v>
      </c>
      <c r="F768" s="209"/>
      <c r="G768" s="210"/>
      <c r="M768" s="204" t="s">
        <v>407</v>
      </c>
      <c r="O768" s="195"/>
    </row>
    <row r="769" spans="1:104" ht="12.75">
      <c r="A769" s="196">
        <v>293</v>
      </c>
      <c r="B769" s="197" t="s">
        <v>408</v>
      </c>
      <c r="C769" s="198" t="s">
        <v>409</v>
      </c>
      <c r="D769" s="199" t="s">
        <v>1113</v>
      </c>
      <c r="E769" s="200">
        <v>863.2006</v>
      </c>
      <c r="F769" s="200">
        <v>0</v>
      </c>
      <c r="G769" s="201">
        <f>E769*F769</f>
        <v>0</v>
      </c>
      <c r="O769" s="195">
        <v>2</v>
      </c>
      <c r="AA769" s="167">
        <v>1</v>
      </c>
      <c r="AB769" s="167">
        <v>7</v>
      </c>
      <c r="AC769" s="167">
        <v>7</v>
      </c>
      <c r="AZ769" s="167">
        <v>2</v>
      </c>
      <c r="BA769" s="167">
        <f>IF(AZ769=1,G769,0)</f>
        <v>0</v>
      </c>
      <c r="BB769" s="167">
        <f>IF(AZ769=2,G769,0)</f>
        <v>0</v>
      </c>
      <c r="BC769" s="167">
        <f>IF(AZ769=3,G769,0)</f>
        <v>0</v>
      </c>
      <c r="BD769" s="167">
        <f>IF(AZ769=4,G769,0)</f>
        <v>0</v>
      </c>
      <c r="BE769" s="167">
        <f>IF(AZ769=5,G769,0)</f>
        <v>0</v>
      </c>
      <c r="CA769" s="202">
        <v>1</v>
      </c>
      <c r="CB769" s="202">
        <v>7</v>
      </c>
      <c r="CZ769" s="167">
        <v>0.003</v>
      </c>
    </row>
    <row r="770" spans="1:15" ht="22.5">
      <c r="A770" s="203"/>
      <c r="B770" s="205"/>
      <c r="C770" s="206" t="s">
        <v>410</v>
      </c>
      <c r="D770" s="207"/>
      <c r="E770" s="208">
        <v>80.85</v>
      </c>
      <c r="F770" s="209"/>
      <c r="G770" s="210"/>
      <c r="M770" s="204" t="s">
        <v>410</v>
      </c>
      <c r="O770" s="195"/>
    </row>
    <row r="771" spans="1:15" ht="12.75">
      <c r="A771" s="203"/>
      <c r="B771" s="205"/>
      <c r="C771" s="206" t="s">
        <v>411</v>
      </c>
      <c r="D771" s="207"/>
      <c r="E771" s="208">
        <v>313.808</v>
      </c>
      <c r="F771" s="209"/>
      <c r="G771" s="210"/>
      <c r="M771" s="204" t="s">
        <v>411</v>
      </c>
      <c r="O771" s="195"/>
    </row>
    <row r="772" spans="1:15" ht="22.5">
      <c r="A772" s="203"/>
      <c r="B772" s="205"/>
      <c r="C772" s="206" t="s">
        <v>412</v>
      </c>
      <c r="D772" s="207"/>
      <c r="E772" s="208">
        <v>232.8</v>
      </c>
      <c r="F772" s="209"/>
      <c r="G772" s="210"/>
      <c r="M772" s="204" t="s">
        <v>412</v>
      </c>
      <c r="O772" s="195"/>
    </row>
    <row r="773" spans="1:15" ht="22.5">
      <c r="A773" s="203"/>
      <c r="B773" s="205"/>
      <c r="C773" s="206" t="s">
        <v>413</v>
      </c>
      <c r="D773" s="207"/>
      <c r="E773" s="208">
        <v>232.8</v>
      </c>
      <c r="F773" s="209"/>
      <c r="G773" s="210"/>
      <c r="M773" s="204" t="s">
        <v>413</v>
      </c>
      <c r="O773" s="195"/>
    </row>
    <row r="774" spans="1:15" ht="33.75">
      <c r="A774" s="203"/>
      <c r="B774" s="205"/>
      <c r="C774" s="206" t="s">
        <v>414</v>
      </c>
      <c r="D774" s="207"/>
      <c r="E774" s="208">
        <v>2.9426</v>
      </c>
      <c r="F774" s="209"/>
      <c r="G774" s="210"/>
      <c r="M774" s="204" t="s">
        <v>414</v>
      </c>
      <c r="O774" s="195"/>
    </row>
    <row r="775" spans="1:104" ht="12.75">
      <c r="A775" s="196">
        <v>294</v>
      </c>
      <c r="B775" s="197" t="s">
        <v>415</v>
      </c>
      <c r="C775" s="198" t="s">
        <v>416</v>
      </c>
      <c r="D775" s="199" t="s">
        <v>1113</v>
      </c>
      <c r="E775" s="200">
        <v>12839.5425</v>
      </c>
      <c r="F775" s="200">
        <v>0</v>
      </c>
      <c r="G775" s="201">
        <f>E775*F775</f>
        <v>0</v>
      </c>
      <c r="O775" s="195">
        <v>2</v>
      </c>
      <c r="AA775" s="167">
        <v>1</v>
      </c>
      <c r="AB775" s="167">
        <v>7</v>
      </c>
      <c r="AC775" s="167">
        <v>7</v>
      </c>
      <c r="AZ775" s="167">
        <v>2</v>
      </c>
      <c r="BA775" s="167">
        <f>IF(AZ775=1,G775,0)</f>
        <v>0</v>
      </c>
      <c r="BB775" s="167">
        <f>IF(AZ775=2,G775,0)</f>
        <v>0</v>
      </c>
      <c r="BC775" s="167">
        <f>IF(AZ775=3,G775,0)</f>
        <v>0</v>
      </c>
      <c r="BD775" s="167">
        <f>IF(AZ775=4,G775,0)</f>
        <v>0</v>
      </c>
      <c r="BE775" s="167">
        <f>IF(AZ775=5,G775,0)</f>
        <v>0</v>
      </c>
      <c r="CA775" s="202">
        <v>1</v>
      </c>
      <c r="CB775" s="202">
        <v>7</v>
      </c>
      <c r="CZ775" s="167">
        <v>0.00033</v>
      </c>
    </row>
    <row r="776" spans="1:15" ht="22.5">
      <c r="A776" s="203"/>
      <c r="B776" s="205"/>
      <c r="C776" s="206" t="s">
        <v>417</v>
      </c>
      <c r="D776" s="207"/>
      <c r="E776" s="208">
        <v>12337.44</v>
      </c>
      <c r="F776" s="209"/>
      <c r="G776" s="210"/>
      <c r="M776" s="204" t="s">
        <v>417</v>
      </c>
      <c r="O776" s="195"/>
    </row>
    <row r="777" spans="1:15" ht="12.75">
      <c r="A777" s="203"/>
      <c r="B777" s="205"/>
      <c r="C777" s="206" t="s">
        <v>418</v>
      </c>
      <c r="D777" s="207"/>
      <c r="E777" s="208">
        <v>498.384</v>
      </c>
      <c r="F777" s="209"/>
      <c r="G777" s="210"/>
      <c r="M777" s="204" t="s">
        <v>418</v>
      </c>
      <c r="O777" s="195"/>
    </row>
    <row r="778" spans="1:15" ht="12.75">
      <c r="A778" s="203"/>
      <c r="B778" s="205"/>
      <c r="C778" s="206" t="s">
        <v>419</v>
      </c>
      <c r="D778" s="207"/>
      <c r="E778" s="208">
        <v>3.7185</v>
      </c>
      <c r="F778" s="209"/>
      <c r="G778" s="210"/>
      <c r="M778" s="204" t="s">
        <v>419</v>
      </c>
      <c r="O778" s="195"/>
    </row>
    <row r="779" spans="1:104" ht="22.5">
      <c r="A779" s="196">
        <v>295</v>
      </c>
      <c r="B779" s="197" t="s">
        <v>420</v>
      </c>
      <c r="C779" s="198" t="s">
        <v>421</v>
      </c>
      <c r="D779" s="199" t="s">
        <v>1113</v>
      </c>
      <c r="E779" s="200">
        <v>6642.861</v>
      </c>
      <c r="F779" s="200">
        <v>0</v>
      </c>
      <c r="G779" s="201">
        <f>E779*F779</f>
        <v>0</v>
      </c>
      <c r="O779" s="195">
        <v>2</v>
      </c>
      <c r="AA779" s="167">
        <v>1</v>
      </c>
      <c r="AB779" s="167">
        <v>7</v>
      </c>
      <c r="AC779" s="167">
        <v>7</v>
      </c>
      <c r="AZ779" s="167">
        <v>2</v>
      </c>
      <c r="BA779" s="167">
        <f>IF(AZ779=1,G779,0)</f>
        <v>0</v>
      </c>
      <c r="BB779" s="167">
        <f>IF(AZ779=2,G779,0)</f>
        <v>0</v>
      </c>
      <c r="BC779" s="167">
        <f>IF(AZ779=3,G779,0)</f>
        <v>0</v>
      </c>
      <c r="BD779" s="167">
        <f>IF(AZ779=4,G779,0)</f>
        <v>0</v>
      </c>
      <c r="BE779" s="167">
        <f>IF(AZ779=5,G779,0)</f>
        <v>0</v>
      </c>
      <c r="CA779" s="202">
        <v>1</v>
      </c>
      <c r="CB779" s="202">
        <v>7</v>
      </c>
      <c r="CZ779" s="167">
        <v>0.00017</v>
      </c>
    </row>
    <row r="780" spans="1:15" ht="22.5">
      <c r="A780" s="203"/>
      <c r="B780" s="205"/>
      <c r="C780" s="206" t="s">
        <v>341</v>
      </c>
      <c r="D780" s="207"/>
      <c r="E780" s="208">
        <v>6168.72</v>
      </c>
      <c r="F780" s="209"/>
      <c r="G780" s="210"/>
      <c r="M780" s="204" t="s">
        <v>341</v>
      </c>
      <c r="O780" s="195"/>
    </row>
    <row r="781" spans="1:15" ht="12.75">
      <c r="A781" s="203"/>
      <c r="B781" s="205"/>
      <c r="C781" s="206" t="s">
        <v>342</v>
      </c>
      <c r="D781" s="207"/>
      <c r="E781" s="208">
        <v>175.2</v>
      </c>
      <c r="F781" s="209"/>
      <c r="G781" s="210"/>
      <c r="M781" s="204" t="s">
        <v>342</v>
      </c>
      <c r="O781" s="195"/>
    </row>
    <row r="782" spans="1:15" ht="22.5">
      <c r="A782" s="203"/>
      <c r="B782" s="205"/>
      <c r="C782" s="206" t="s">
        <v>343</v>
      </c>
      <c r="D782" s="207"/>
      <c r="E782" s="208">
        <v>49.749</v>
      </c>
      <c r="F782" s="209"/>
      <c r="G782" s="210"/>
      <c r="M782" s="204" t="s">
        <v>343</v>
      </c>
      <c r="O782" s="195"/>
    </row>
    <row r="783" spans="1:15" ht="12.75">
      <c r="A783" s="203"/>
      <c r="B783" s="205"/>
      <c r="C783" s="206" t="s">
        <v>344</v>
      </c>
      <c r="D783" s="207"/>
      <c r="E783" s="208">
        <v>249.192</v>
      </c>
      <c r="F783" s="209"/>
      <c r="G783" s="210"/>
      <c r="M783" s="204" t="s">
        <v>344</v>
      </c>
      <c r="O783" s="195"/>
    </row>
    <row r="784" spans="1:104" ht="12.75">
      <c r="A784" s="196">
        <v>296</v>
      </c>
      <c r="B784" s="197" t="s">
        <v>422</v>
      </c>
      <c r="C784" s="198" t="s">
        <v>423</v>
      </c>
      <c r="D784" s="199" t="s">
        <v>1113</v>
      </c>
      <c r="E784" s="200">
        <v>705.06</v>
      </c>
      <c r="F784" s="200">
        <v>0</v>
      </c>
      <c r="G784" s="201">
        <f>E784*F784</f>
        <v>0</v>
      </c>
      <c r="O784" s="195">
        <v>2</v>
      </c>
      <c r="AA784" s="167">
        <v>1</v>
      </c>
      <c r="AB784" s="167">
        <v>7</v>
      </c>
      <c r="AC784" s="167">
        <v>7</v>
      </c>
      <c r="AZ784" s="167">
        <v>2</v>
      </c>
      <c r="BA784" s="167">
        <f>IF(AZ784=1,G784,0)</f>
        <v>0</v>
      </c>
      <c r="BB784" s="167">
        <f>IF(AZ784=2,G784,0)</f>
        <v>0</v>
      </c>
      <c r="BC784" s="167">
        <f>IF(AZ784=3,G784,0)</f>
        <v>0</v>
      </c>
      <c r="BD784" s="167">
        <f>IF(AZ784=4,G784,0)</f>
        <v>0</v>
      </c>
      <c r="BE784" s="167">
        <f>IF(AZ784=5,G784,0)</f>
        <v>0</v>
      </c>
      <c r="CA784" s="202">
        <v>1</v>
      </c>
      <c r="CB784" s="202">
        <v>7</v>
      </c>
      <c r="CZ784" s="167">
        <v>1E-05</v>
      </c>
    </row>
    <row r="785" spans="1:15" ht="12.75">
      <c r="A785" s="203"/>
      <c r="B785" s="205"/>
      <c r="C785" s="206" t="s">
        <v>424</v>
      </c>
      <c r="D785" s="207"/>
      <c r="E785" s="208">
        <v>0</v>
      </c>
      <c r="F785" s="209"/>
      <c r="G785" s="210"/>
      <c r="M785" s="204" t="s">
        <v>424</v>
      </c>
      <c r="O785" s="195"/>
    </row>
    <row r="786" spans="1:15" ht="12.75">
      <c r="A786" s="203"/>
      <c r="B786" s="205"/>
      <c r="C786" s="206" t="s">
        <v>425</v>
      </c>
      <c r="D786" s="207"/>
      <c r="E786" s="208">
        <v>130.2</v>
      </c>
      <c r="F786" s="209"/>
      <c r="G786" s="210"/>
      <c r="M786" s="204" t="s">
        <v>425</v>
      </c>
      <c r="O786" s="195"/>
    </row>
    <row r="787" spans="1:15" ht="12.75">
      <c r="A787" s="203"/>
      <c r="B787" s="205"/>
      <c r="C787" s="206" t="s">
        <v>426</v>
      </c>
      <c r="D787" s="207"/>
      <c r="E787" s="208">
        <v>76.35</v>
      </c>
      <c r="F787" s="209"/>
      <c r="G787" s="210"/>
      <c r="M787" s="204" t="s">
        <v>426</v>
      </c>
      <c r="O787" s="195"/>
    </row>
    <row r="788" spans="1:15" ht="12.75">
      <c r="A788" s="203"/>
      <c r="B788" s="205"/>
      <c r="C788" s="206" t="s">
        <v>1862</v>
      </c>
      <c r="D788" s="207"/>
      <c r="E788" s="208">
        <v>92.97</v>
      </c>
      <c r="F788" s="209"/>
      <c r="G788" s="210"/>
      <c r="M788" s="204" t="s">
        <v>1862</v>
      </c>
      <c r="O788" s="195"/>
    </row>
    <row r="789" spans="1:15" ht="12.75">
      <c r="A789" s="203"/>
      <c r="B789" s="205"/>
      <c r="C789" s="206" t="s">
        <v>1863</v>
      </c>
      <c r="D789" s="207"/>
      <c r="E789" s="208">
        <v>55.29</v>
      </c>
      <c r="F789" s="209"/>
      <c r="G789" s="210"/>
      <c r="M789" s="204" t="s">
        <v>1863</v>
      </c>
      <c r="O789" s="195"/>
    </row>
    <row r="790" spans="1:15" ht="12.75">
      <c r="A790" s="203"/>
      <c r="B790" s="205"/>
      <c r="C790" s="206" t="s">
        <v>427</v>
      </c>
      <c r="D790" s="207"/>
      <c r="E790" s="208">
        <v>0</v>
      </c>
      <c r="F790" s="209"/>
      <c r="G790" s="210"/>
      <c r="M790" s="204" t="s">
        <v>427</v>
      </c>
      <c r="O790" s="195"/>
    </row>
    <row r="791" spans="1:15" ht="12.75">
      <c r="A791" s="203"/>
      <c r="B791" s="205"/>
      <c r="C791" s="206" t="s">
        <v>405</v>
      </c>
      <c r="D791" s="207"/>
      <c r="E791" s="208">
        <v>61.6</v>
      </c>
      <c r="F791" s="209"/>
      <c r="G791" s="210"/>
      <c r="M791" s="204" t="s">
        <v>405</v>
      </c>
      <c r="O791" s="195"/>
    </row>
    <row r="792" spans="1:15" ht="12.75">
      <c r="A792" s="203"/>
      <c r="B792" s="205"/>
      <c r="C792" s="206" t="s">
        <v>278</v>
      </c>
      <c r="D792" s="207"/>
      <c r="E792" s="208">
        <v>13.81</v>
      </c>
      <c r="F792" s="209"/>
      <c r="G792" s="210"/>
      <c r="M792" s="204" t="s">
        <v>278</v>
      </c>
      <c r="O792" s="195"/>
    </row>
    <row r="793" spans="1:15" ht="12.75">
      <c r="A793" s="203"/>
      <c r="B793" s="205"/>
      <c r="C793" s="206" t="s">
        <v>406</v>
      </c>
      <c r="D793" s="207"/>
      <c r="E793" s="208">
        <v>59.63</v>
      </c>
      <c r="F793" s="209"/>
      <c r="G793" s="210"/>
      <c r="M793" s="204" t="s">
        <v>406</v>
      </c>
      <c r="O793" s="195"/>
    </row>
    <row r="794" spans="1:15" ht="12.75">
      <c r="A794" s="203"/>
      <c r="B794" s="205"/>
      <c r="C794" s="206" t="s">
        <v>407</v>
      </c>
      <c r="D794" s="207"/>
      <c r="E794" s="208">
        <v>215.21</v>
      </c>
      <c r="F794" s="209"/>
      <c r="G794" s="210"/>
      <c r="M794" s="204" t="s">
        <v>407</v>
      </c>
      <c r="O794" s="195"/>
    </row>
    <row r="795" spans="1:104" ht="12.75">
      <c r="A795" s="196">
        <v>297</v>
      </c>
      <c r="B795" s="197" t="s">
        <v>428</v>
      </c>
      <c r="C795" s="198" t="s">
        <v>429</v>
      </c>
      <c r="D795" s="199" t="s">
        <v>1470</v>
      </c>
      <c r="E795" s="200">
        <v>154.91</v>
      </c>
      <c r="F795" s="200">
        <v>0</v>
      </c>
      <c r="G795" s="201">
        <f>E795*F795</f>
        <v>0</v>
      </c>
      <c r="O795" s="195">
        <v>2</v>
      </c>
      <c r="AA795" s="167">
        <v>1</v>
      </c>
      <c r="AB795" s="167">
        <v>7</v>
      </c>
      <c r="AC795" s="167">
        <v>7</v>
      </c>
      <c r="AZ795" s="167">
        <v>2</v>
      </c>
      <c r="BA795" s="167">
        <f>IF(AZ795=1,G795,0)</f>
        <v>0</v>
      </c>
      <c r="BB795" s="167">
        <f>IF(AZ795=2,G795,0)</f>
        <v>0</v>
      </c>
      <c r="BC795" s="167">
        <f>IF(AZ795=3,G795,0)</f>
        <v>0</v>
      </c>
      <c r="BD795" s="167">
        <f>IF(AZ795=4,G795,0)</f>
        <v>0</v>
      </c>
      <c r="BE795" s="167">
        <f>IF(AZ795=5,G795,0)</f>
        <v>0</v>
      </c>
      <c r="CA795" s="202">
        <v>1</v>
      </c>
      <c r="CB795" s="202">
        <v>7</v>
      </c>
      <c r="CZ795" s="167">
        <v>0.00025</v>
      </c>
    </row>
    <row r="796" spans="1:15" ht="22.5">
      <c r="A796" s="203"/>
      <c r="B796" s="205"/>
      <c r="C796" s="206" t="s">
        <v>430</v>
      </c>
      <c r="D796" s="207"/>
      <c r="E796" s="208">
        <v>154.91</v>
      </c>
      <c r="F796" s="209"/>
      <c r="G796" s="210"/>
      <c r="M796" s="204" t="s">
        <v>430</v>
      </c>
      <c r="O796" s="195"/>
    </row>
    <row r="797" spans="1:104" ht="12.75">
      <c r="A797" s="196">
        <v>298</v>
      </c>
      <c r="B797" s="197" t="s">
        <v>431</v>
      </c>
      <c r="C797" s="198" t="s">
        <v>432</v>
      </c>
      <c r="D797" s="199" t="s">
        <v>1084</v>
      </c>
      <c r="E797" s="200">
        <v>34.6006</v>
      </c>
      <c r="F797" s="200">
        <v>0</v>
      </c>
      <c r="G797" s="201">
        <f>E797*F797</f>
        <v>0</v>
      </c>
      <c r="O797" s="195">
        <v>2</v>
      </c>
      <c r="AA797" s="167">
        <v>3</v>
      </c>
      <c r="AB797" s="167">
        <v>7</v>
      </c>
      <c r="AC797" s="167">
        <v>28375421</v>
      </c>
      <c r="AZ797" s="167">
        <v>2</v>
      </c>
      <c r="BA797" s="167">
        <f>IF(AZ797=1,G797,0)</f>
        <v>0</v>
      </c>
      <c r="BB797" s="167">
        <f>IF(AZ797=2,G797,0)</f>
        <v>0</v>
      </c>
      <c r="BC797" s="167">
        <f>IF(AZ797=3,G797,0)</f>
        <v>0</v>
      </c>
      <c r="BD797" s="167">
        <f>IF(AZ797=4,G797,0)</f>
        <v>0</v>
      </c>
      <c r="BE797" s="167">
        <f>IF(AZ797=5,G797,0)</f>
        <v>0</v>
      </c>
      <c r="CA797" s="202">
        <v>3</v>
      </c>
      <c r="CB797" s="202">
        <v>7</v>
      </c>
      <c r="CZ797" s="167">
        <v>0.038</v>
      </c>
    </row>
    <row r="798" spans="1:15" ht="12.75">
      <c r="A798" s="203"/>
      <c r="B798" s="205"/>
      <c r="C798" s="206" t="s">
        <v>433</v>
      </c>
      <c r="D798" s="207"/>
      <c r="E798" s="208">
        <v>0</v>
      </c>
      <c r="F798" s="209"/>
      <c r="G798" s="210"/>
      <c r="M798" s="204" t="s">
        <v>433</v>
      </c>
      <c r="O798" s="195"/>
    </row>
    <row r="799" spans="1:15" ht="12.75">
      <c r="A799" s="203"/>
      <c r="B799" s="205"/>
      <c r="C799" s="206" t="s">
        <v>434</v>
      </c>
      <c r="D799" s="207"/>
      <c r="E799" s="208">
        <v>16.0927</v>
      </c>
      <c r="F799" s="209"/>
      <c r="G799" s="210"/>
      <c r="M799" s="204" t="s">
        <v>434</v>
      </c>
      <c r="O799" s="195"/>
    </row>
    <row r="800" spans="1:15" ht="12.75">
      <c r="A800" s="203"/>
      <c r="B800" s="205"/>
      <c r="C800" s="206" t="s">
        <v>435</v>
      </c>
      <c r="D800" s="207"/>
      <c r="E800" s="208">
        <v>6.2912</v>
      </c>
      <c r="F800" s="209"/>
      <c r="G800" s="210"/>
      <c r="M800" s="204" t="s">
        <v>435</v>
      </c>
      <c r="O800" s="195"/>
    </row>
    <row r="801" spans="1:15" ht="12.75">
      <c r="A801" s="203"/>
      <c r="B801" s="205"/>
      <c r="C801" s="206" t="s">
        <v>436</v>
      </c>
      <c r="D801" s="207"/>
      <c r="E801" s="208">
        <v>7.6607</v>
      </c>
      <c r="F801" s="209"/>
      <c r="G801" s="210"/>
      <c r="M801" s="204" t="s">
        <v>436</v>
      </c>
      <c r="O801" s="195"/>
    </row>
    <row r="802" spans="1:15" ht="12.75">
      <c r="A802" s="203"/>
      <c r="B802" s="205"/>
      <c r="C802" s="206" t="s">
        <v>437</v>
      </c>
      <c r="D802" s="207"/>
      <c r="E802" s="208">
        <v>4.5559</v>
      </c>
      <c r="F802" s="209"/>
      <c r="G802" s="210"/>
      <c r="M802" s="204" t="s">
        <v>437</v>
      </c>
      <c r="O802" s="195"/>
    </row>
    <row r="803" spans="1:104" ht="12.75">
      <c r="A803" s="196">
        <v>299</v>
      </c>
      <c r="B803" s="197" t="s">
        <v>438</v>
      </c>
      <c r="C803" s="198" t="s">
        <v>439</v>
      </c>
      <c r="D803" s="199" t="s">
        <v>1084</v>
      </c>
      <c r="E803" s="200">
        <v>42.8914</v>
      </c>
      <c r="F803" s="200">
        <v>0</v>
      </c>
      <c r="G803" s="201">
        <f>E803*F803</f>
        <v>0</v>
      </c>
      <c r="O803" s="195">
        <v>2</v>
      </c>
      <c r="AA803" s="167">
        <v>3</v>
      </c>
      <c r="AB803" s="167">
        <v>7</v>
      </c>
      <c r="AC803" s="167" t="s">
        <v>438</v>
      </c>
      <c r="AZ803" s="167">
        <v>2</v>
      </c>
      <c r="BA803" s="167">
        <f>IF(AZ803=1,G803,0)</f>
        <v>0</v>
      </c>
      <c r="BB803" s="167">
        <f>IF(AZ803=2,G803,0)</f>
        <v>0</v>
      </c>
      <c r="BC803" s="167">
        <f>IF(AZ803=3,G803,0)</f>
        <v>0</v>
      </c>
      <c r="BD803" s="167">
        <f>IF(AZ803=4,G803,0)</f>
        <v>0</v>
      </c>
      <c r="BE803" s="167">
        <f>IF(AZ803=5,G803,0)</f>
        <v>0</v>
      </c>
      <c r="CA803" s="202">
        <v>3</v>
      </c>
      <c r="CB803" s="202">
        <v>7</v>
      </c>
      <c r="CZ803" s="167">
        <v>0.032</v>
      </c>
    </row>
    <row r="804" spans="1:15" ht="12.75">
      <c r="A804" s="203"/>
      <c r="B804" s="205"/>
      <c r="C804" s="206" t="s">
        <v>440</v>
      </c>
      <c r="D804" s="207"/>
      <c r="E804" s="208">
        <v>4.1638</v>
      </c>
      <c r="F804" s="209"/>
      <c r="G804" s="210"/>
      <c r="M804" s="204" t="s">
        <v>440</v>
      </c>
      <c r="O804" s="195"/>
    </row>
    <row r="805" spans="1:15" ht="12.75">
      <c r="A805" s="203"/>
      <c r="B805" s="205"/>
      <c r="C805" s="206" t="s">
        <v>441</v>
      </c>
      <c r="D805" s="207"/>
      <c r="E805" s="208">
        <v>19.3933</v>
      </c>
      <c r="F805" s="209"/>
      <c r="G805" s="210"/>
      <c r="M805" s="204" t="s">
        <v>441</v>
      </c>
      <c r="O805" s="195"/>
    </row>
    <row r="806" spans="1:15" ht="22.5">
      <c r="A806" s="203"/>
      <c r="B806" s="205"/>
      <c r="C806" s="206" t="s">
        <v>442</v>
      </c>
      <c r="D806" s="207"/>
      <c r="E806" s="208">
        <v>19.1827</v>
      </c>
      <c r="F806" s="209"/>
      <c r="G806" s="210"/>
      <c r="M806" s="204" t="s">
        <v>442</v>
      </c>
      <c r="O806" s="195"/>
    </row>
    <row r="807" spans="1:15" ht="12.75">
      <c r="A807" s="203"/>
      <c r="B807" s="205"/>
      <c r="C807" s="206" t="s">
        <v>443</v>
      </c>
      <c r="D807" s="207"/>
      <c r="E807" s="208">
        <v>0.1515</v>
      </c>
      <c r="F807" s="209"/>
      <c r="G807" s="210"/>
      <c r="M807" s="204" t="s">
        <v>443</v>
      </c>
      <c r="O807" s="195"/>
    </row>
    <row r="808" spans="1:104" ht="12.75">
      <c r="A808" s="196">
        <v>300</v>
      </c>
      <c r="B808" s="197" t="s">
        <v>444</v>
      </c>
      <c r="C808" s="198" t="s">
        <v>445</v>
      </c>
      <c r="D808" s="199" t="s">
        <v>1113</v>
      </c>
      <c r="E808" s="200">
        <v>360.7575</v>
      </c>
      <c r="F808" s="200">
        <v>0</v>
      </c>
      <c r="G808" s="201">
        <f>E808*F808</f>
        <v>0</v>
      </c>
      <c r="O808" s="195">
        <v>2</v>
      </c>
      <c r="AA808" s="167">
        <v>3</v>
      </c>
      <c r="AB808" s="167">
        <v>7</v>
      </c>
      <c r="AC808" s="167">
        <v>28375602</v>
      </c>
      <c r="AZ808" s="167">
        <v>2</v>
      </c>
      <c r="BA808" s="167">
        <f>IF(AZ808=1,G808,0)</f>
        <v>0</v>
      </c>
      <c r="BB808" s="167">
        <f>IF(AZ808=2,G808,0)</f>
        <v>0</v>
      </c>
      <c r="BC808" s="167">
        <f>IF(AZ808=3,G808,0)</f>
        <v>0</v>
      </c>
      <c r="BD808" s="167">
        <f>IF(AZ808=4,G808,0)</f>
        <v>0</v>
      </c>
      <c r="BE808" s="167">
        <f>IF(AZ808=5,G808,0)</f>
        <v>0</v>
      </c>
      <c r="CA808" s="202">
        <v>3</v>
      </c>
      <c r="CB808" s="202">
        <v>7</v>
      </c>
      <c r="CZ808" s="167">
        <v>0.00025</v>
      </c>
    </row>
    <row r="809" spans="1:15" ht="12.75">
      <c r="A809" s="203"/>
      <c r="B809" s="205"/>
      <c r="C809" s="206" t="s">
        <v>404</v>
      </c>
      <c r="D809" s="207"/>
      <c r="E809" s="208">
        <v>0</v>
      </c>
      <c r="F809" s="209"/>
      <c r="G809" s="210"/>
      <c r="M809" s="204" t="s">
        <v>404</v>
      </c>
      <c r="O809" s="195"/>
    </row>
    <row r="810" spans="1:15" ht="12.75">
      <c r="A810" s="203"/>
      <c r="B810" s="205"/>
      <c r="C810" s="206" t="s">
        <v>446</v>
      </c>
      <c r="D810" s="207"/>
      <c r="E810" s="208">
        <v>63.448</v>
      </c>
      <c r="F810" s="209"/>
      <c r="G810" s="210"/>
      <c r="M810" s="204" t="s">
        <v>446</v>
      </c>
      <c r="O810" s="195"/>
    </row>
    <row r="811" spans="1:15" ht="12.75">
      <c r="A811" s="203"/>
      <c r="B811" s="205"/>
      <c r="C811" s="206" t="s">
        <v>447</v>
      </c>
      <c r="D811" s="207"/>
      <c r="E811" s="208">
        <v>14.2243</v>
      </c>
      <c r="F811" s="209"/>
      <c r="G811" s="210"/>
      <c r="M811" s="204" t="s">
        <v>447</v>
      </c>
      <c r="O811" s="195"/>
    </row>
    <row r="812" spans="1:15" ht="12.75">
      <c r="A812" s="203"/>
      <c r="B812" s="205"/>
      <c r="C812" s="206" t="s">
        <v>448</v>
      </c>
      <c r="D812" s="207"/>
      <c r="E812" s="208">
        <v>61.4189</v>
      </c>
      <c r="F812" s="209"/>
      <c r="G812" s="210"/>
      <c r="M812" s="204" t="s">
        <v>448</v>
      </c>
      <c r="O812" s="195"/>
    </row>
    <row r="813" spans="1:15" ht="12.75">
      <c r="A813" s="203"/>
      <c r="B813" s="205"/>
      <c r="C813" s="206" t="s">
        <v>449</v>
      </c>
      <c r="D813" s="207"/>
      <c r="E813" s="208">
        <v>221.6663</v>
      </c>
      <c r="F813" s="209"/>
      <c r="G813" s="210"/>
      <c r="M813" s="204" t="s">
        <v>449</v>
      </c>
      <c r="O813" s="195"/>
    </row>
    <row r="814" spans="1:104" ht="12.75">
      <c r="A814" s="196">
        <v>301</v>
      </c>
      <c r="B814" s="197" t="s">
        <v>450</v>
      </c>
      <c r="C814" s="198" t="s">
        <v>451</v>
      </c>
      <c r="D814" s="199" t="s">
        <v>1084</v>
      </c>
      <c r="E814" s="200">
        <v>528.8359</v>
      </c>
      <c r="F814" s="200">
        <v>0</v>
      </c>
      <c r="G814" s="201">
        <f>E814*F814</f>
        <v>0</v>
      </c>
      <c r="O814" s="195">
        <v>2</v>
      </c>
      <c r="AA814" s="167">
        <v>3</v>
      </c>
      <c r="AB814" s="167">
        <v>7</v>
      </c>
      <c r="AC814" s="167">
        <v>28375704</v>
      </c>
      <c r="AZ814" s="167">
        <v>2</v>
      </c>
      <c r="BA814" s="167">
        <f>IF(AZ814=1,G814,0)</f>
        <v>0</v>
      </c>
      <c r="BB814" s="167">
        <f>IF(AZ814=2,G814,0)</f>
        <v>0</v>
      </c>
      <c r="BC814" s="167">
        <f>IF(AZ814=3,G814,0)</f>
        <v>0</v>
      </c>
      <c r="BD814" s="167">
        <f>IF(AZ814=4,G814,0)</f>
        <v>0</v>
      </c>
      <c r="BE814" s="167">
        <f>IF(AZ814=5,G814,0)</f>
        <v>0</v>
      </c>
      <c r="CA814" s="202">
        <v>3</v>
      </c>
      <c r="CB814" s="202">
        <v>7</v>
      </c>
      <c r="CZ814" s="167">
        <v>0.02</v>
      </c>
    </row>
    <row r="815" spans="1:15" ht="22.5">
      <c r="A815" s="203"/>
      <c r="B815" s="205"/>
      <c r="C815" s="206" t="s">
        <v>452</v>
      </c>
      <c r="D815" s="207"/>
      <c r="E815" s="208">
        <v>508.3025</v>
      </c>
      <c r="F815" s="209"/>
      <c r="G815" s="210"/>
      <c r="M815" s="204" t="s">
        <v>452</v>
      </c>
      <c r="O815" s="195"/>
    </row>
    <row r="816" spans="1:15" ht="22.5">
      <c r="A816" s="203"/>
      <c r="B816" s="205"/>
      <c r="C816" s="206" t="s">
        <v>453</v>
      </c>
      <c r="D816" s="207"/>
      <c r="E816" s="208">
        <v>20.5334</v>
      </c>
      <c r="F816" s="209"/>
      <c r="G816" s="210"/>
      <c r="M816" s="204" t="s">
        <v>453</v>
      </c>
      <c r="O816" s="195"/>
    </row>
    <row r="817" spans="1:104" ht="12.75">
      <c r="A817" s="196">
        <v>302</v>
      </c>
      <c r="B817" s="197" t="s">
        <v>454</v>
      </c>
      <c r="C817" s="198" t="s">
        <v>455</v>
      </c>
      <c r="D817" s="199" t="s">
        <v>1113</v>
      </c>
      <c r="E817" s="200">
        <v>4</v>
      </c>
      <c r="F817" s="200">
        <v>0</v>
      </c>
      <c r="G817" s="201">
        <f>E817*F817</f>
        <v>0</v>
      </c>
      <c r="O817" s="195">
        <v>2</v>
      </c>
      <c r="AA817" s="167">
        <v>3</v>
      </c>
      <c r="AB817" s="167">
        <v>7</v>
      </c>
      <c r="AC817" s="167">
        <v>63151367</v>
      </c>
      <c r="AZ817" s="167">
        <v>2</v>
      </c>
      <c r="BA817" s="167">
        <f>IF(AZ817=1,G817,0)</f>
        <v>0</v>
      </c>
      <c r="BB817" s="167">
        <f>IF(AZ817=2,G817,0)</f>
        <v>0</v>
      </c>
      <c r="BC817" s="167">
        <f>IF(AZ817=3,G817,0)</f>
        <v>0</v>
      </c>
      <c r="BD817" s="167">
        <f>IF(AZ817=4,G817,0)</f>
        <v>0</v>
      </c>
      <c r="BE817" s="167">
        <f>IF(AZ817=5,G817,0)</f>
        <v>0</v>
      </c>
      <c r="CA817" s="202">
        <v>3</v>
      </c>
      <c r="CB817" s="202">
        <v>7</v>
      </c>
      <c r="CZ817" s="167">
        <v>0.00075</v>
      </c>
    </row>
    <row r="818" spans="1:15" ht="12.75">
      <c r="A818" s="203"/>
      <c r="B818" s="205"/>
      <c r="C818" s="206" t="s">
        <v>456</v>
      </c>
      <c r="D818" s="207"/>
      <c r="E818" s="208">
        <v>4</v>
      </c>
      <c r="F818" s="209"/>
      <c r="G818" s="210"/>
      <c r="M818" s="204" t="s">
        <v>456</v>
      </c>
      <c r="O818" s="195"/>
    </row>
    <row r="819" spans="1:104" ht="12.75">
      <c r="A819" s="196">
        <v>303</v>
      </c>
      <c r="B819" s="197" t="s">
        <v>457</v>
      </c>
      <c r="C819" s="198" t="s">
        <v>458</v>
      </c>
      <c r="D819" s="199" t="s">
        <v>1113</v>
      </c>
      <c r="E819" s="200">
        <v>239.784</v>
      </c>
      <c r="F819" s="200">
        <v>0</v>
      </c>
      <c r="G819" s="201">
        <f>E819*F819</f>
        <v>0</v>
      </c>
      <c r="O819" s="195">
        <v>2</v>
      </c>
      <c r="AA819" s="167">
        <v>3</v>
      </c>
      <c r="AB819" s="167">
        <v>7</v>
      </c>
      <c r="AC819" s="167">
        <v>63151404</v>
      </c>
      <c r="AZ819" s="167">
        <v>2</v>
      </c>
      <c r="BA819" s="167">
        <f>IF(AZ819=1,G819,0)</f>
        <v>0</v>
      </c>
      <c r="BB819" s="167">
        <f>IF(AZ819=2,G819,0)</f>
        <v>0</v>
      </c>
      <c r="BC819" s="167">
        <f>IF(AZ819=3,G819,0)</f>
        <v>0</v>
      </c>
      <c r="BD819" s="167">
        <f>IF(AZ819=4,G819,0)</f>
        <v>0</v>
      </c>
      <c r="BE819" s="167">
        <f>IF(AZ819=5,G819,0)</f>
        <v>0</v>
      </c>
      <c r="CA819" s="202">
        <v>3</v>
      </c>
      <c r="CB819" s="202">
        <v>7</v>
      </c>
      <c r="CZ819" s="167">
        <v>0.0032</v>
      </c>
    </row>
    <row r="820" spans="1:15" ht="12.75">
      <c r="A820" s="203"/>
      <c r="B820" s="205"/>
      <c r="C820" s="206" t="s">
        <v>459</v>
      </c>
      <c r="D820" s="207"/>
      <c r="E820" s="208">
        <v>239.784</v>
      </c>
      <c r="F820" s="209"/>
      <c r="G820" s="210"/>
      <c r="M820" s="204" t="s">
        <v>459</v>
      </c>
      <c r="O820" s="195"/>
    </row>
    <row r="821" spans="1:104" ht="12.75">
      <c r="A821" s="196">
        <v>304</v>
      </c>
      <c r="B821" s="197" t="s">
        <v>460</v>
      </c>
      <c r="C821" s="198" t="s">
        <v>461</v>
      </c>
      <c r="D821" s="199" t="s">
        <v>1113</v>
      </c>
      <c r="E821" s="200">
        <v>370.1408</v>
      </c>
      <c r="F821" s="200">
        <v>0</v>
      </c>
      <c r="G821" s="201">
        <f>E821*F821</f>
        <v>0</v>
      </c>
      <c r="O821" s="195">
        <v>2</v>
      </c>
      <c r="AA821" s="167">
        <v>3</v>
      </c>
      <c r="AB821" s="167">
        <v>7</v>
      </c>
      <c r="AC821" s="167">
        <v>63151421</v>
      </c>
      <c r="AZ821" s="167">
        <v>2</v>
      </c>
      <c r="BA821" s="167">
        <f>IF(AZ821=1,G821,0)</f>
        <v>0</v>
      </c>
      <c r="BB821" s="167">
        <f>IF(AZ821=2,G821,0)</f>
        <v>0</v>
      </c>
      <c r="BC821" s="167">
        <f>IF(AZ821=3,G821,0)</f>
        <v>0</v>
      </c>
      <c r="BD821" s="167">
        <f>IF(AZ821=4,G821,0)</f>
        <v>0</v>
      </c>
      <c r="BE821" s="167">
        <f>IF(AZ821=5,G821,0)</f>
        <v>0</v>
      </c>
      <c r="CA821" s="202">
        <v>3</v>
      </c>
      <c r="CB821" s="202">
        <v>7</v>
      </c>
      <c r="CZ821" s="167">
        <v>0.0027</v>
      </c>
    </row>
    <row r="822" spans="1:15" ht="12.75">
      <c r="A822" s="203"/>
      <c r="B822" s="205"/>
      <c r="C822" s="206" t="s">
        <v>383</v>
      </c>
      <c r="D822" s="207"/>
      <c r="E822" s="208">
        <v>0</v>
      </c>
      <c r="F822" s="209"/>
      <c r="G822" s="210"/>
      <c r="M822" s="204" t="s">
        <v>383</v>
      </c>
      <c r="O822" s="195"/>
    </row>
    <row r="823" spans="1:15" ht="12.75">
      <c r="A823" s="203"/>
      <c r="B823" s="205"/>
      <c r="C823" s="206" t="s">
        <v>462</v>
      </c>
      <c r="D823" s="207"/>
      <c r="E823" s="208">
        <v>370.1408</v>
      </c>
      <c r="F823" s="209"/>
      <c r="G823" s="210"/>
      <c r="M823" s="204" t="s">
        <v>462</v>
      </c>
      <c r="O823" s="195"/>
    </row>
    <row r="824" spans="1:104" ht="12.75">
      <c r="A824" s="196">
        <v>305</v>
      </c>
      <c r="B824" s="197" t="s">
        <v>463</v>
      </c>
      <c r="C824" s="198" t="s">
        <v>464</v>
      </c>
      <c r="D824" s="199" t="s">
        <v>1113</v>
      </c>
      <c r="E824" s="200">
        <v>360.7575</v>
      </c>
      <c r="F824" s="200">
        <v>0</v>
      </c>
      <c r="G824" s="201">
        <f>E824*F824</f>
        <v>0</v>
      </c>
      <c r="O824" s="195">
        <v>2</v>
      </c>
      <c r="AA824" s="167">
        <v>3</v>
      </c>
      <c r="AB824" s="167">
        <v>7</v>
      </c>
      <c r="AC824" s="167">
        <v>63151442</v>
      </c>
      <c r="AZ824" s="167">
        <v>2</v>
      </c>
      <c r="BA824" s="167">
        <f>IF(AZ824=1,G824,0)</f>
        <v>0</v>
      </c>
      <c r="BB824" s="167">
        <f>IF(AZ824=2,G824,0)</f>
        <v>0</v>
      </c>
      <c r="BC824" s="167">
        <f>IF(AZ824=3,G824,0)</f>
        <v>0</v>
      </c>
      <c r="BD824" s="167">
        <f>IF(AZ824=4,G824,0)</f>
        <v>0</v>
      </c>
      <c r="BE824" s="167">
        <f>IF(AZ824=5,G824,0)</f>
        <v>0</v>
      </c>
      <c r="CA824" s="202">
        <v>3</v>
      </c>
      <c r="CB824" s="202">
        <v>7</v>
      </c>
      <c r="CZ824" s="167">
        <v>0.0045</v>
      </c>
    </row>
    <row r="825" spans="1:15" ht="12.75">
      <c r="A825" s="203"/>
      <c r="B825" s="205"/>
      <c r="C825" s="206" t="s">
        <v>404</v>
      </c>
      <c r="D825" s="207"/>
      <c r="E825" s="208">
        <v>0</v>
      </c>
      <c r="F825" s="209"/>
      <c r="G825" s="210"/>
      <c r="M825" s="204" t="s">
        <v>404</v>
      </c>
      <c r="O825" s="195"/>
    </row>
    <row r="826" spans="1:15" ht="12.75">
      <c r="A826" s="203"/>
      <c r="B826" s="205"/>
      <c r="C826" s="206" t="s">
        <v>446</v>
      </c>
      <c r="D826" s="207"/>
      <c r="E826" s="208">
        <v>63.448</v>
      </c>
      <c r="F826" s="209"/>
      <c r="G826" s="210"/>
      <c r="M826" s="204" t="s">
        <v>446</v>
      </c>
      <c r="O826" s="195"/>
    </row>
    <row r="827" spans="1:15" ht="12.75">
      <c r="A827" s="203"/>
      <c r="B827" s="205"/>
      <c r="C827" s="206" t="s">
        <v>447</v>
      </c>
      <c r="D827" s="207"/>
      <c r="E827" s="208">
        <v>14.2243</v>
      </c>
      <c r="F827" s="209"/>
      <c r="G827" s="210"/>
      <c r="M827" s="204" t="s">
        <v>447</v>
      </c>
      <c r="O827" s="195"/>
    </row>
    <row r="828" spans="1:15" ht="12.75">
      <c r="A828" s="203"/>
      <c r="B828" s="205"/>
      <c r="C828" s="206" t="s">
        <v>448</v>
      </c>
      <c r="D828" s="207"/>
      <c r="E828" s="208">
        <v>61.4189</v>
      </c>
      <c r="F828" s="209"/>
      <c r="G828" s="210"/>
      <c r="M828" s="204" t="s">
        <v>448</v>
      </c>
      <c r="O828" s="195"/>
    </row>
    <row r="829" spans="1:15" ht="12.75">
      <c r="A829" s="203"/>
      <c r="B829" s="205"/>
      <c r="C829" s="206" t="s">
        <v>449</v>
      </c>
      <c r="D829" s="207"/>
      <c r="E829" s="208">
        <v>221.6663</v>
      </c>
      <c r="F829" s="209"/>
      <c r="G829" s="210"/>
      <c r="M829" s="204" t="s">
        <v>449</v>
      </c>
      <c r="O829" s="195"/>
    </row>
    <row r="830" spans="1:104" ht="12.75">
      <c r="A830" s="196">
        <v>306</v>
      </c>
      <c r="B830" s="197" t="s">
        <v>465</v>
      </c>
      <c r="C830" s="198" t="s">
        <v>466</v>
      </c>
      <c r="D830" s="199" t="s">
        <v>1113</v>
      </c>
      <c r="E830" s="200">
        <v>6610.4494</v>
      </c>
      <c r="F830" s="200">
        <v>0</v>
      </c>
      <c r="G830" s="201">
        <f>E830*F830</f>
        <v>0</v>
      </c>
      <c r="O830" s="195">
        <v>2</v>
      </c>
      <c r="AA830" s="167">
        <v>3</v>
      </c>
      <c r="AB830" s="167">
        <v>7</v>
      </c>
      <c r="AC830" s="167">
        <v>63151466</v>
      </c>
      <c r="AZ830" s="167">
        <v>2</v>
      </c>
      <c r="BA830" s="167">
        <f>IF(AZ830=1,G830,0)</f>
        <v>0</v>
      </c>
      <c r="BB830" s="167">
        <f>IF(AZ830=2,G830,0)</f>
        <v>0</v>
      </c>
      <c r="BC830" s="167">
        <f>IF(AZ830=3,G830,0)</f>
        <v>0</v>
      </c>
      <c r="BD830" s="167">
        <f>IF(AZ830=4,G830,0)</f>
        <v>0</v>
      </c>
      <c r="BE830" s="167">
        <f>IF(AZ830=5,G830,0)</f>
        <v>0</v>
      </c>
      <c r="CA830" s="202">
        <v>3</v>
      </c>
      <c r="CB830" s="202">
        <v>7</v>
      </c>
      <c r="CZ830" s="167">
        <v>0.00906</v>
      </c>
    </row>
    <row r="831" spans="1:15" ht="22.5">
      <c r="A831" s="203"/>
      <c r="B831" s="205"/>
      <c r="C831" s="206" t="s">
        <v>467</v>
      </c>
      <c r="D831" s="207"/>
      <c r="E831" s="208">
        <v>6353.7816</v>
      </c>
      <c r="F831" s="209"/>
      <c r="G831" s="210"/>
      <c r="M831" s="204" t="s">
        <v>467</v>
      </c>
      <c r="O831" s="195"/>
    </row>
    <row r="832" spans="1:15" ht="12.75">
      <c r="A832" s="203"/>
      <c r="B832" s="205"/>
      <c r="C832" s="206" t="s">
        <v>468</v>
      </c>
      <c r="D832" s="207"/>
      <c r="E832" s="208">
        <v>256.6678</v>
      </c>
      <c r="F832" s="209"/>
      <c r="G832" s="210"/>
      <c r="M832" s="204" t="s">
        <v>468</v>
      </c>
      <c r="O832" s="195"/>
    </row>
    <row r="833" spans="1:104" ht="12.75">
      <c r="A833" s="196">
        <v>307</v>
      </c>
      <c r="B833" s="197" t="s">
        <v>469</v>
      </c>
      <c r="C833" s="198" t="s">
        <v>470</v>
      </c>
      <c r="D833" s="199" t="s">
        <v>1121</v>
      </c>
      <c r="E833" s="200">
        <v>85.520910844</v>
      </c>
      <c r="F833" s="200">
        <v>0</v>
      </c>
      <c r="G833" s="201">
        <f>E833*F833</f>
        <v>0</v>
      </c>
      <c r="O833" s="195">
        <v>2</v>
      </c>
      <c r="AA833" s="167">
        <v>7</v>
      </c>
      <c r="AB833" s="167">
        <v>1001</v>
      </c>
      <c r="AC833" s="167">
        <v>5</v>
      </c>
      <c r="AZ833" s="167">
        <v>2</v>
      </c>
      <c r="BA833" s="167">
        <f>IF(AZ833=1,G833,0)</f>
        <v>0</v>
      </c>
      <c r="BB833" s="167">
        <f>IF(AZ833=2,G833,0)</f>
        <v>0</v>
      </c>
      <c r="BC833" s="167">
        <f>IF(AZ833=3,G833,0)</f>
        <v>0</v>
      </c>
      <c r="BD833" s="167">
        <f>IF(AZ833=4,G833,0)</f>
        <v>0</v>
      </c>
      <c r="BE833" s="167">
        <f>IF(AZ833=5,G833,0)</f>
        <v>0</v>
      </c>
      <c r="CA833" s="202">
        <v>7</v>
      </c>
      <c r="CB833" s="202">
        <v>1001</v>
      </c>
      <c r="CZ833" s="167">
        <v>0</v>
      </c>
    </row>
    <row r="834" spans="1:57" ht="12.75">
      <c r="A834" s="211"/>
      <c r="B834" s="212" t="s">
        <v>1076</v>
      </c>
      <c r="C834" s="213" t="str">
        <f>CONCATENATE(B740," ",C740)</f>
        <v>713 Izolace tepelné</v>
      </c>
      <c r="D834" s="214"/>
      <c r="E834" s="215"/>
      <c r="F834" s="216"/>
      <c r="G834" s="217">
        <f>SUM(G740:G833)</f>
        <v>0</v>
      </c>
      <c r="O834" s="195">
        <v>4</v>
      </c>
      <c r="BA834" s="218">
        <f>SUM(BA740:BA833)</f>
        <v>0</v>
      </c>
      <c r="BB834" s="218">
        <f>SUM(BB740:BB833)</f>
        <v>0</v>
      </c>
      <c r="BC834" s="218">
        <f>SUM(BC740:BC833)</f>
        <v>0</v>
      </c>
      <c r="BD834" s="218">
        <f>SUM(BD740:BD833)</f>
        <v>0</v>
      </c>
      <c r="BE834" s="218">
        <f>SUM(BE740:BE833)</f>
        <v>0</v>
      </c>
    </row>
    <row r="835" spans="1:15" ht="12.75">
      <c r="A835" s="188" t="s">
        <v>1073</v>
      </c>
      <c r="B835" s="189" t="s">
        <v>471</v>
      </c>
      <c r="C835" s="190" t="s">
        <v>472</v>
      </c>
      <c r="D835" s="191"/>
      <c r="E835" s="192"/>
      <c r="F835" s="192"/>
      <c r="G835" s="193"/>
      <c r="H835" s="194"/>
      <c r="I835" s="194"/>
      <c r="O835" s="195">
        <v>1</v>
      </c>
    </row>
    <row r="836" spans="1:104" ht="22.5">
      <c r="A836" s="196">
        <v>308</v>
      </c>
      <c r="B836" s="197" t="s">
        <v>473</v>
      </c>
      <c r="C836" s="198" t="s">
        <v>474</v>
      </c>
      <c r="D836" s="199" t="s">
        <v>1470</v>
      </c>
      <c r="E836" s="200">
        <v>145.5</v>
      </c>
      <c r="F836" s="200">
        <v>0</v>
      </c>
      <c r="G836" s="201">
        <f>E836*F836</f>
        <v>0</v>
      </c>
      <c r="O836" s="195">
        <v>2</v>
      </c>
      <c r="AA836" s="167">
        <v>12</v>
      </c>
      <c r="AB836" s="167">
        <v>0</v>
      </c>
      <c r="AC836" s="167">
        <v>480</v>
      </c>
      <c r="AZ836" s="167">
        <v>2</v>
      </c>
      <c r="BA836" s="167">
        <f>IF(AZ836=1,G836,0)</f>
        <v>0</v>
      </c>
      <c r="BB836" s="167">
        <f>IF(AZ836=2,G836,0)</f>
        <v>0</v>
      </c>
      <c r="BC836" s="167">
        <f>IF(AZ836=3,G836,0)</f>
        <v>0</v>
      </c>
      <c r="BD836" s="167">
        <f>IF(AZ836=4,G836,0)</f>
        <v>0</v>
      </c>
      <c r="BE836" s="167">
        <f>IF(AZ836=5,G836,0)</f>
        <v>0</v>
      </c>
      <c r="CA836" s="202">
        <v>12</v>
      </c>
      <c r="CB836" s="202">
        <v>0</v>
      </c>
      <c r="CZ836" s="167">
        <v>0</v>
      </c>
    </row>
    <row r="837" spans="1:15" ht="12.75">
      <c r="A837" s="203"/>
      <c r="B837" s="205"/>
      <c r="C837" s="206" t="s">
        <v>475</v>
      </c>
      <c r="D837" s="207"/>
      <c r="E837" s="208">
        <v>145.5</v>
      </c>
      <c r="F837" s="209"/>
      <c r="G837" s="210"/>
      <c r="M837" s="204" t="s">
        <v>475</v>
      </c>
      <c r="O837" s="195"/>
    </row>
    <row r="838" spans="1:104" ht="22.5">
      <c r="A838" s="196">
        <v>309</v>
      </c>
      <c r="B838" s="197" t="s">
        <v>476</v>
      </c>
      <c r="C838" s="198" t="s">
        <v>477</v>
      </c>
      <c r="D838" s="199" t="s">
        <v>1470</v>
      </c>
      <c r="E838" s="200">
        <v>100</v>
      </c>
      <c r="F838" s="200">
        <v>0</v>
      </c>
      <c r="G838" s="201">
        <f>E838*F838</f>
        <v>0</v>
      </c>
      <c r="O838" s="195">
        <v>2</v>
      </c>
      <c r="AA838" s="167">
        <v>12</v>
      </c>
      <c r="AB838" s="167">
        <v>0</v>
      </c>
      <c r="AC838" s="167">
        <v>481</v>
      </c>
      <c r="AZ838" s="167">
        <v>2</v>
      </c>
      <c r="BA838" s="167">
        <f>IF(AZ838=1,G838,0)</f>
        <v>0</v>
      </c>
      <c r="BB838" s="167">
        <f>IF(AZ838=2,G838,0)</f>
        <v>0</v>
      </c>
      <c r="BC838" s="167">
        <f>IF(AZ838=3,G838,0)</f>
        <v>0</v>
      </c>
      <c r="BD838" s="167">
        <f>IF(AZ838=4,G838,0)</f>
        <v>0</v>
      </c>
      <c r="BE838" s="167">
        <f>IF(AZ838=5,G838,0)</f>
        <v>0</v>
      </c>
      <c r="CA838" s="202">
        <v>12</v>
      </c>
      <c r="CB838" s="202">
        <v>0</v>
      </c>
      <c r="CZ838" s="167">
        <v>0</v>
      </c>
    </row>
    <row r="839" spans="1:15" ht="12.75">
      <c r="A839" s="203"/>
      <c r="B839" s="205"/>
      <c r="C839" s="206" t="s">
        <v>478</v>
      </c>
      <c r="D839" s="207"/>
      <c r="E839" s="208">
        <v>100</v>
      </c>
      <c r="F839" s="209"/>
      <c r="G839" s="210"/>
      <c r="M839" s="204" t="s">
        <v>478</v>
      </c>
      <c r="O839" s="195"/>
    </row>
    <row r="840" spans="1:104" ht="22.5">
      <c r="A840" s="196">
        <v>310</v>
      </c>
      <c r="B840" s="197" t="s">
        <v>479</v>
      </c>
      <c r="C840" s="198" t="s">
        <v>480</v>
      </c>
      <c r="D840" s="199" t="s">
        <v>1470</v>
      </c>
      <c r="E840" s="200">
        <v>159.6</v>
      </c>
      <c r="F840" s="200">
        <v>0</v>
      </c>
      <c r="G840" s="201">
        <f>E840*F840</f>
        <v>0</v>
      </c>
      <c r="O840" s="195">
        <v>2</v>
      </c>
      <c r="AA840" s="167">
        <v>12</v>
      </c>
      <c r="AB840" s="167">
        <v>0</v>
      </c>
      <c r="AC840" s="167">
        <v>482</v>
      </c>
      <c r="AZ840" s="167">
        <v>2</v>
      </c>
      <c r="BA840" s="167">
        <f>IF(AZ840=1,G840,0)</f>
        <v>0</v>
      </c>
      <c r="BB840" s="167">
        <f>IF(AZ840=2,G840,0)</f>
        <v>0</v>
      </c>
      <c r="BC840" s="167">
        <f>IF(AZ840=3,G840,0)</f>
        <v>0</v>
      </c>
      <c r="BD840" s="167">
        <f>IF(AZ840=4,G840,0)</f>
        <v>0</v>
      </c>
      <c r="BE840" s="167">
        <f>IF(AZ840=5,G840,0)</f>
        <v>0</v>
      </c>
      <c r="CA840" s="202">
        <v>12</v>
      </c>
      <c r="CB840" s="202">
        <v>0</v>
      </c>
      <c r="CZ840" s="167">
        <v>0</v>
      </c>
    </row>
    <row r="841" spans="1:15" ht="12.75">
      <c r="A841" s="203"/>
      <c r="B841" s="205"/>
      <c r="C841" s="206" t="s">
        <v>481</v>
      </c>
      <c r="D841" s="207"/>
      <c r="E841" s="208">
        <v>159.6</v>
      </c>
      <c r="F841" s="209"/>
      <c r="G841" s="210"/>
      <c r="M841" s="204" t="s">
        <v>481</v>
      </c>
      <c r="O841" s="195"/>
    </row>
    <row r="842" spans="1:104" ht="22.5">
      <c r="A842" s="196">
        <v>311</v>
      </c>
      <c r="B842" s="197" t="s">
        <v>482</v>
      </c>
      <c r="C842" s="198" t="s">
        <v>483</v>
      </c>
      <c r="D842" s="199" t="s">
        <v>1470</v>
      </c>
      <c r="E842" s="200">
        <v>44.3</v>
      </c>
      <c r="F842" s="200">
        <v>0</v>
      </c>
      <c r="G842" s="201">
        <f>E842*F842</f>
        <v>0</v>
      </c>
      <c r="O842" s="195">
        <v>2</v>
      </c>
      <c r="AA842" s="167">
        <v>12</v>
      </c>
      <c r="AB842" s="167">
        <v>0</v>
      </c>
      <c r="AC842" s="167">
        <v>483</v>
      </c>
      <c r="AZ842" s="167">
        <v>2</v>
      </c>
      <c r="BA842" s="167">
        <f>IF(AZ842=1,G842,0)</f>
        <v>0</v>
      </c>
      <c r="BB842" s="167">
        <f>IF(AZ842=2,G842,0)</f>
        <v>0</v>
      </c>
      <c r="BC842" s="167">
        <f>IF(AZ842=3,G842,0)</f>
        <v>0</v>
      </c>
      <c r="BD842" s="167">
        <f>IF(AZ842=4,G842,0)</f>
        <v>0</v>
      </c>
      <c r="BE842" s="167">
        <f>IF(AZ842=5,G842,0)</f>
        <v>0</v>
      </c>
      <c r="CA842" s="202">
        <v>12</v>
      </c>
      <c r="CB842" s="202">
        <v>0</v>
      </c>
      <c r="CZ842" s="167">
        <v>0</v>
      </c>
    </row>
    <row r="843" spans="1:15" ht="12.75">
      <c r="A843" s="203"/>
      <c r="B843" s="205"/>
      <c r="C843" s="206" t="s">
        <v>484</v>
      </c>
      <c r="D843" s="207"/>
      <c r="E843" s="208">
        <v>44.3</v>
      </c>
      <c r="F843" s="209"/>
      <c r="G843" s="210"/>
      <c r="M843" s="204" t="s">
        <v>484</v>
      </c>
      <c r="O843" s="195"/>
    </row>
    <row r="844" spans="1:104" ht="22.5">
      <c r="A844" s="196">
        <v>312</v>
      </c>
      <c r="B844" s="197" t="s">
        <v>485</v>
      </c>
      <c r="C844" s="198" t="s">
        <v>486</v>
      </c>
      <c r="D844" s="199" t="s">
        <v>1470</v>
      </c>
      <c r="E844" s="200">
        <v>2.75</v>
      </c>
      <c r="F844" s="200">
        <v>0</v>
      </c>
      <c r="G844" s="201">
        <f>E844*F844</f>
        <v>0</v>
      </c>
      <c r="O844" s="195">
        <v>2</v>
      </c>
      <c r="AA844" s="167">
        <v>12</v>
      </c>
      <c r="AB844" s="167">
        <v>0</v>
      </c>
      <c r="AC844" s="167">
        <v>484</v>
      </c>
      <c r="AZ844" s="167">
        <v>2</v>
      </c>
      <c r="BA844" s="167">
        <f>IF(AZ844=1,G844,0)</f>
        <v>0</v>
      </c>
      <c r="BB844" s="167">
        <f>IF(AZ844=2,G844,0)</f>
        <v>0</v>
      </c>
      <c r="BC844" s="167">
        <f>IF(AZ844=3,G844,0)</f>
        <v>0</v>
      </c>
      <c r="BD844" s="167">
        <f>IF(AZ844=4,G844,0)</f>
        <v>0</v>
      </c>
      <c r="BE844" s="167">
        <f>IF(AZ844=5,G844,0)</f>
        <v>0</v>
      </c>
      <c r="CA844" s="202">
        <v>12</v>
      </c>
      <c r="CB844" s="202">
        <v>0</v>
      </c>
      <c r="CZ844" s="167">
        <v>0</v>
      </c>
    </row>
    <row r="845" spans="1:15" ht="12.75">
      <c r="A845" s="203"/>
      <c r="B845" s="205"/>
      <c r="C845" s="206" t="s">
        <v>487</v>
      </c>
      <c r="D845" s="207"/>
      <c r="E845" s="208">
        <v>2.75</v>
      </c>
      <c r="F845" s="209"/>
      <c r="G845" s="210"/>
      <c r="M845" s="204" t="s">
        <v>487</v>
      </c>
      <c r="O845" s="195"/>
    </row>
    <row r="846" spans="1:104" ht="22.5">
      <c r="A846" s="196">
        <v>313</v>
      </c>
      <c r="B846" s="197" t="s">
        <v>488</v>
      </c>
      <c r="C846" s="198" t="s">
        <v>489</v>
      </c>
      <c r="D846" s="199" t="s">
        <v>1470</v>
      </c>
      <c r="E846" s="200">
        <v>24</v>
      </c>
      <c r="F846" s="200">
        <v>0</v>
      </c>
      <c r="G846" s="201">
        <f>E846*F846</f>
        <v>0</v>
      </c>
      <c r="O846" s="195">
        <v>2</v>
      </c>
      <c r="AA846" s="167">
        <v>12</v>
      </c>
      <c r="AB846" s="167">
        <v>0</v>
      </c>
      <c r="AC846" s="167">
        <v>485</v>
      </c>
      <c r="AZ846" s="167">
        <v>2</v>
      </c>
      <c r="BA846" s="167">
        <f>IF(AZ846=1,G846,0)</f>
        <v>0</v>
      </c>
      <c r="BB846" s="167">
        <f>IF(AZ846=2,G846,0)</f>
        <v>0</v>
      </c>
      <c r="BC846" s="167">
        <f>IF(AZ846=3,G846,0)</f>
        <v>0</v>
      </c>
      <c r="BD846" s="167">
        <f>IF(AZ846=4,G846,0)</f>
        <v>0</v>
      </c>
      <c r="BE846" s="167">
        <f>IF(AZ846=5,G846,0)</f>
        <v>0</v>
      </c>
      <c r="CA846" s="202">
        <v>12</v>
      </c>
      <c r="CB846" s="202">
        <v>0</v>
      </c>
      <c r="CZ846" s="167">
        <v>0</v>
      </c>
    </row>
    <row r="847" spans="1:15" ht="12.75">
      <c r="A847" s="203"/>
      <c r="B847" s="205"/>
      <c r="C847" s="206" t="s">
        <v>490</v>
      </c>
      <c r="D847" s="207"/>
      <c r="E847" s="208">
        <v>24</v>
      </c>
      <c r="F847" s="209"/>
      <c r="G847" s="210"/>
      <c r="M847" s="204" t="s">
        <v>490</v>
      </c>
      <c r="O847" s="195"/>
    </row>
    <row r="848" spans="1:104" ht="22.5">
      <c r="A848" s="196">
        <v>314</v>
      </c>
      <c r="B848" s="197" t="s">
        <v>491</v>
      </c>
      <c r="C848" s="198" t="s">
        <v>492</v>
      </c>
      <c r="D848" s="199" t="s">
        <v>1470</v>
      </c>
      <c r="E848" s="200">
        <v>249</v>
      </c>
      <c r="F848" s="200">
        <v>0</v>
      </c>
      <c r="G848" s="201">
        <f>E848*F848</f>
        <v>0</v>
      </c>
      <c r="O848" s="195">
        <v>2</v>
      </c>
      <c r="AA848" s="167">
        <v>12</v>
      </c>
      <c r="AB848" s="167">
        <v>0</v>
      </c>
      <c r="AC848" s="167">
        <v>486</v>
      </c>
      <c r="AZ848" s="167">
        <v>2</v>
      </c>
      <c r="BA848" s="167">
        <f>IF(AZ848=1,G848,0)</f>
        <v>0</v>
      </c>
      <c r="BB848" s="167">
        <f>IF(AZ848=2,G848,0)</f>
        <v>0</v>
      </c>
      <c r="BC848" s="167">
        <f>IF(AZ848=3,G848,0)</f>
        <v>0</v>
      </c>
      <c r="BD848" s="167">
        <f>IF(AZ848=4,G848,0)</f>
        <v>0</v>
      </c>
      <c r="BE848" s="167">
        <f>IF(AZ848=5,G848,0)</f>
        <v>0</v>
      </c>
      <c r="CA848" s="202">
        <v>12</v>
      </c>
      <c r="CB848" s="202">
        <v>0</v>
      </c>
      <c r="CZ848" s="167">
        <v>0</v>
      </c>
    </row>
    <row r="849" spans="1:15" ht="12.75">
      <c r="A849" s="203"/>
      <c r="B849" s="205"/>
      <c r="C849" s="206" t="s">
        <v>493</v>
      </c>
      <c r="D849" s="207"/>
      <c r="E849" s="208">
        <v>249</v>
      </c>
      <c r="F849" s="209"/>
      <c r="G849" s="210"/>
      <c r="M849" s="204" t="s">
        <v>493</v>
      </c>
      <c r="O849" s="195"/>
    </row>
    <row r="850" spans="1:104" ht="22.5">
      <c r="A850" s="196">
        <v>315</v>
      </c>
      <c r="B850" s="197" t="s">
        <v>494</v>
      </c>
      <c r="C850" s="198" t="s">
        <v>495</v>
      </c>
      <c r="D850" s="199" t="s">
        <v>1470</v>
      </c>
      <c r="E850" s="200">
        <v>25.5</v>
      </c>
      <c r="F850" s="200">
        <v>0</v>
      </c>
      <c r="G850" s="201">
        <f>E850*F850</f>
        <v>0</v>
      </c>
      <c r="O850" s="195">
        <v>2</v>
      </c>
      <c r="AA850" s="167">
        <v>12</v>
      </c>
      <c r="AB850" s="167">
        <v>0</v>
      </c>
      <c r="AC850" s="167">
        <v>487</v>
      </c>
      <c r="AZ850" s="167">
        <v>2</v>
      </c>
      <c r="BA850" s="167">
        <f>IF(AZ850=1,G850,0)</f>
        <v>0</v>
      </c>
      <c r="BB850" s="167">
        <f>IF(AZ850=2,G850,0)</f>
        <v>0</v>
      </c>
      <c r="BC850" s="167">
        <f>IF(AZ850=3,G850,0)</f>
        <v>0</v>
      </c>
      <c r="BD850" s="167">
        <f>IF(AZ850=4,G850,0)</f>
        <v>0</v>
      </c>
      <c r="BE850" s="167">
        <f>IF(AZ850=5,G850,0)</f>
        <v>0</v>
      </c>
      <c r="CA850" s="202">
        <v>12</v>
      </c>
      <c r="CB850" s="202">
        <v>0</v>
      </c>
      <c r="CZ850" s="167">
        <v>0</v>
      </c>
    </row>
    <row r="851" spans="1:15" ht="12.75">
      <c r="A851" s="203"/>
      <c r="B851" s="205"/>
      <c r="C851" s="206" t="s">
        <v>496</v>
      </c>
      <c r="D851" s="207"/>
      <c r="E851" s="208">
        <v>25.5</v>
      </c>
      <c r="F851" s="209"/>
      <c r="G851" s="210"/>
      <c r="M851" s="204" t="s">
        <v>496</v>
      </c>
      <c r="O851" s="195"/>
    </row>
    <row r="852" spans="1:104" ht="22.5">
      <c r="A852" s="196">
        <v>316</v>
      </c>
      <c r="B852" s="197" t="s">
        <v>497</v>
      </c>
      <c r="C852" s="198" t="s">
        <v>498</v>
      </c>
      <c r="D852" s="199" t="s">
        <v>1470</v>
      </c>
      <c r="E852" s="200">
        <v>99.5</v>
      </c>
      <c r="F852" s="200">
        <v>0</v>
      </c>
      <c r="G852" s="201">
        <f>E852*F852</f>
        <v>0</v>
      </c>
      <c r="O852" s="195">
        <v>2</v>
      </c>
      <c r="AA852" s="167">
        <v>12</v>
      </c>
      <c r="AB852" s="167">
        <v>0</v>
      </c>
      <c r="AC852" s="167">
        <v>488</v>
      </c>
      <c r="AZ852" s="167">
        <v>2</v>
      </c>
      <c r="BA852" s="167">
        <f>IF(AZ852=1,G852,0)</f>
        <v>0</v>
      </c>
      <c r="BB852" s="167">
        <f>IF(AZ852=2,G852,0)</f>
        <v>0</v>
      </c>
      <c r="BC852" s="167">
        <f>IF(AZ852=3,G852,0)</f>
        <v>0</v>
      </c>
      <c r="BD852" s="167">
        <f>IF(AZ852=4,G852,0)</f>
        <v>0</v>
      </c>
      <c r="BE852" s="167">
        <f>IF(AZ852=5,G852,0)</f>
        <v>0</v>
      </c>
      <c r="CA852" s="202">
        <v>12</v>
      </c>
      <c r="CB852" s="202">
        <v>0</v>
      </c>
      <c r="CZ852" s="167">
        <v>0</v>
      </c>
    </row>
    <row r="853" spans="1:15" ht="12.75">
      <c r="A853" s="203"/>
      <c r="B853" s="205"/>
      <c r="C853" s="206" t="s">
        <v>499</v>
      </c>
      <c r="D853" s="207"/>
      <c r="E853" s="208">
        <v>99.5</v>
      </c>
      <c r="F853" s="209"/>
      <c r="G853" s="210"/>
      <c r="M853" s="204" t="s">
        <v>499</v>
      </c>
      <c r="O853" s="195"/>
    </row>
    <row r="854" spans="1:104" ht="22.5">
      <c r="A854" s="196">
        <v>317</v>
      </c>
      <c r="B854" s="197" t="s">
        <v>500</v>
      </c>
      <c r="C854" s="198" t="s">
        <v>501</v>
      </c>
      <c r="D854" s="199" t="s">
        <v>1125</v>
      </c>
      <c r="E854" s="200">
        <v>8</v>
      </c>
      <c r="F854" s="200">
        <v>0</v>
      </c>
      <c r="G854" s="201">
        <f>E854*F854</f>
        <v>0</v>
      </c>
      <c r="O854" s="195">
        <v>2</v>
      </c>
      <c r="AA854" s="167">
        <v>12</v>
      </c>
      <c r="AB854" s="167">
        <v>0</v>
      </c>
      <c r="AC854" s="167">
        <v>489</v>
      </c>
      <c r="AZ854" s="167">
        <v>2</v>
      </c>
      <c r="BA854" s="167">
        <f>IF(AZ854=1,G854,0)</f>
        <v>0</v>
      </c>
      <c r="BB854" s="167">
        <f>IF(AZ854=2,G854,0)</f>
        <v>0</v>
      </c>
      <c r="BC854" s="167">
        <f>IF(AZ854=3,G854,0)</f>
        <v>0</v>
      </c>
      <c r="BD854" s="167">
        <f>IF(AZ854=4,G854,0)</f>
        <v>0</v>
      </c>
      <c r="BE854" s="167">
        <f>IF(AZ854=5,G854,0)</f>
        <v>0</v>
      </c>
      <c r="CA854" s="202">
        <v>12</v>
      </c>
      <c r="CB854" s="202">
        <v>0</v>
      </c>
      <c r="CZ854" s="167">
        <v>0</v>
      </c>
    </row>
    <row r="855" spans="1:15" ht="12.75">
      <c r="A855" s="203"/>
      <c r="B855" s="205"/>
      <c r="C855" s="206" t="s">
        <v>502</v>
      </c>
      <c r="D855" s="207"/>
      <c r="E855" s="208">
        <v>8</v>
      </c>
      <c r="F855" s="209"/>
      <c r="G855" s="210"/>
      <c r="M855" s="204" t="s">
        <v>502</v>
      </c>
      <c r="O855" s="195"/>
    </row>
    <row r="856" spans="1:104" ht="22.5">
      <c r="A856" s="196">
        <v>318</v>
      </c>
      <c r="B856" s="197" t="s">
        <v>503</v>
      </c>
      <c r="C856" s="198" t="s">
        <v>504</v>
      </c>
      <c r="D856" s="199" t="s">
        <v>1470</v>
      </c>
      <c r="E856" s="200">
        <v>60.5</v>
      </c>
      <c r="F856" s="200">
        <v>0</v>
      </c>
      <c r="G856" s="201">
        <f>E856*F856</f>
        <v>0</v>
      </c>
      <c r="O856" s="195">
        <v>2</v>
      </c>
      <c r="AA856" s="167">
        <v>12</v>
      </c>
      <c r="AB856" s="167">
        <v>0</v>
      </c>
      <c r="AC856" s="167">
        <v>490</v>
      </c>
      <c r="AZ856" s="167">
        <v>2</v>
      </c>
      <c r="BA856" s="167">
        <f>IF(AZ856=1,G856,0)</f>
        <v>0</v>
      </c>
      <c r="BB856" s="167">
        <f>IF(AZ856=2,G856,0)</f>
        <v>0</v>
      </c>
      <c r="BC856" s="167">
        <f>IF(AZ856=3,G856,0)</f>
        <v>0</v>
      </c>
      <c r="BD856" s="167">
        <f>IF(AZ856=4,G856,0)</f>
        <v>0</v>
      </c>
      <c r="BE856" s="167">
        <f>IF(AZ856=5,G856,0)</f>
        <v>0</v>
      </c>
      <c r="CA856" s="202">
        <v>12</v>
      </c>
      <c r="CB856" s="202">
        <v>0</v>
      </c>
      <c r="CZ856" s="167">
        <v>0</v>
      </c>
    </row>
    <row r="857" spans="1:15" ht="12.75">
      <c r="A857" s="203"/>
      <c r="B857" s="205"/>
      <c r="C857" s="206" t="s">
        <v>505</v>
      </c>
      <c r="D857" s="207"/>
      <c r="E857" s="208">
        <v>60.5</v>
      </c>
      <c r="F857" s="209"/>
      <c r="G857" s="210"/>
      <c r="M857" s="204" t="s">
        <v>505</v>
      </c>
      <c r="O857" s="195"/>
    </row>
    <row r="858" spans="1:104" ht="22.5">
      <c r="A858" s="196">
        <v>319</v>
      </c>
      <c r="B858" s="197" t="s">
        <v>506</v>
      </c>
      <c r="C858" s="198" t="s">
        <v>507</v>
      </c>
      <c r="D858" s="199" t="s">
        <v>1470</v>
      </c>
      <c r="E858" s="200">
        <v>61.3</v>
      </c>
      <c r="F858" s="200">
        <v>0</v>
      </c>
      <c r="G858" s="201">
        <f>E858*F858</f>
        <v>0</v>
      </c>
      <c r="O858" s="195">
        <v>2</v>
      </c>
      <c r="AA858" s="167">
        <v>12</v>
      </c>
      <c r="AB858" s="167">
        <v>0</v>
      </c>
      <c r="AC858" s="167">
        <v>491</v>
      </c>
      <c r="AZ858" s="167">
        <v>2</v>
      </c>
      <c r="BA858" s="167">
        <f>IF(AZ858=1,G858,0)</f>
        <v>0</v>
      </c>
      <c r="BB858" s="167">
        <f>IF(AZ858=2,G858,0)</f>
        <v>0</v>
      </c>
      <c r="BC858" s="167">
        <f>IF(AZ858=3,G858,0)</f>
        <v>0</v>
      </c>
      <c r="BD858" s="167">
        <f>IF(AZ858=4,G858,0)</f>
        <v>0</v>
      </c>
      <c r="BE858" s="167">
        <f>IF(AZ858=5,G858,0)</f>
        <v>0</v>
      </c>
      <c r="CA858" s="202">
        <v>12</v>
      </c>
      <c r="CB858" s="202">
        <v>0</v>
      </c>
      <c r="CZ858" s="167">
        <v>0</v>
      </c>
    </row>
    <row r="859" spans="1:15" ht="12.75">
      <c r="A859" s="203"/>
      <c r="B859" s="205"/>
      <c r="C859" s="206" t="s">
        <v>508</v>
      </c>
      <c r="D859" s="207"/>
      <c r="E859" s="208">
        <v>61.3</v>
      </c>
      <c r="F859" s="209"/>
      <c r="G859" s="210"/>
      <c r="M859" s="204" t="s">
        <v>508</v>
      </c>
      <c r="O859" s="195"/>
    </row>
    <row r="860" spans="1:104" ht="22.5">
      <c r="A860" s="196">
        <v>320</v>
      </c>
      <c r="B860" s="197" t="s">
        <v>509</v>
      </c>
      <c r="C860" s="198" t="s">
        <v>510</v>
      </c>
      <c r="D860" s="199" t="s">
        <v>1125</v>
      </c>
      <c r="E860" s="200">
        <v>5</v>
      </c>
      <c r="F860" s="200">
        <v>0</v>
      </c>
      <c r="G860" s="201">
        <f>E860*F860</f>
        <v>0</v>
      </c>
      <c r="O860" s="195">
        <v>2</v>
      </c>
      <c r="AA860" s="167">
        <v>12</v>
      </c>
      <c r="AB860" s="167">
        <v>0</v>
      </c>
      <c r="AC860" s="167">
        <v>492</v>
      </c>
      <c r="AZ860" s="167">
        <v>2</v>
      </c>
      <c r="BA860" s="167">
        <f>IF(AZ860=1,G860,0)</f>
        <v>0</v>
      </c>
      <c r="BB860" s="167">
        <f>IF(AZ860=2,G860,0)</f>
        <v>0</v>
      </c>
      <c r="BC860" s="167">
        <f>IF(AZ860=3,G860,0)</f>
        <v>0</v>
      </c>
      <c r="BD860" s="167">
        <f>IF(AZ860=4,G860,0)</f>
        <v>0</v>
      </c>
      <c r="BE860" s="167">
        <f>IF(AZ860=5,G860,0)</f>
        <v>0</v>
      </c>
      <c r="CA860" s="202">
        <v>12</v>
      </c>
      <c r="CB860" s="202">
        <v>0</v>
      </c>
      <c r="CZ860" s="167">
        <v>0</v>
      </c>
    </row>
    <row r="861" spans="1:15" ht="12.75">
      <c r="A861" s="203"/>
      <c r="B861" s="205"/>
      <c r="C861" s="206" t="s">
        <v>511</v>
      </c>
      <c r="D861" s="207"/>
      <c r="E861" s="208">
        <v>5</v>
      </c>
      <c r="F861" s="209"/>
      <c r="G861" s="210"/>
      <c r="M861" s="204" t="s">
        <v>511</v>
      </c>
      <c r="O861" s="195"/>
    </row>
    <row r="862" spans="1:104" ht="22.5">
      <c r="A862" s="196">
        <v>321</v>
      </c>
      <c r="B862" s="197" t="s">
        <v>512</v>
      </c>
      <c r="C862" s="198" t="s">
        <v>513</v>
      </c>
      <c r="D862" s="199" t="s">
        <v>1470</v>
      </c>
      <c r="E862" s="200">
        <v>26</v>
      </c>
      <c r="F862" s="200">
        <v>0</v>
      </c>
      <c r="G862" s="201">
        <f>E862*F862</f>
        <v>0</v>
      </c>
      <c r="O862" s="195">
        <v>2</v>
      </c>
      <c r="AA862" s="167">
        <v>12</v>
      </c>
      <c r="AB862" s="167">
        <v>0</v>
      </c>
      <c r="AC862" s="167">
        <v>493</v>
      </c>
      <c r="AZ862" s="167">
        <v>2</v>
      </c>
      <c r="BA862" s="167">
        <f>IF(AZ862=1,G862,0)</f>
        <v>0</v>
      </c>
      <c r="BB862" s="167">
        <f>IF(AZ862=2,G862,0)</f>
        <v>0</v>
      </c>
      <c r="BC862" s="167">
        <f>IF(AZ862=3,G862,0)</f>
        <v>0</v>
      </c>
      <c r="BD862" s="167">
        <f>IF(AZ862=4,G862,0)</f>
        <v>0</v>
      </c>
      <c r="BE862" s="167">
        <f>IF(AZ862=5,G862,0)</f>
        <v>0</v>
      </c>
      <c r="CA862" s="202">
        <v>12</v>
      </c>
      <c r="CB862" s="202">
        <v>0</v>
      </c>
      <c r="CZ862" s="167">
        <v>0</v>
      </c>
    </row>
    <row r="863" spans="1:15" ht="12.75">
      <c r="A863" s="203"/>
      <c r="B863" s="205"/>
      <c r="C863" s="206" t="s">
        <v>514</v>
      </c>
      <c r="D863" s="207"/>
      <c r="E863" s="208">
        <v>26</v>
      </c>
      <c r="F863" s="209"/>
      <c r="G863" s="210"/>
      <c r="M863" s="204" t="s">
        <v>514</v>
      </c>
      <c r="O863" s="195"/>
    </row>
    <row r="864" spans="1:104" ht="22.5">
      <c r="A864" s="196">
        <v>322</v>
      </c>
      <c r="B864" s="197" t="s">
        <v>515</v>
      </c>
      <c r="C864" s="198" t="s">
        <v>516</v>
      </c>
      <c r="D864" s="199" t="s">
        <v>1470</v>
      </c>
      <c r="E864" s="200">
        <v>40</v>
      </c>
      <c r="F864" s="200">
        <v>0</v>
      </c>
      <c r="G864" s="201">
        <f>E864*F864</f>
        <v>0</v>
      </c>
      <c r="O864" s="195">
        <v>2</v>
      </c>
      <c r="AA864" s="167">
        <v>12</v>
      </c>
      <c r="AB864" s="167">
        <v>0</v>
      </c>
      <c r="AC864" s="167">
        <v>494</v>
      </c>
      <c r="AZ864" s="167">
        <v>2</v>
      </c>
      <c r="BA864" s="167">
        <f>IF(AZ864=1,G864,0)</f>
        <v>0</v>
      </c>
      <c r="BB864" s="167">
        <f>IF(AZ864=2,G864,0)</f>
        <v>0</v>
      </c>
      <c r="BC864" s="167">
        <f>IF(AZ864=3,G864,0)</f>
        <v>0</v>
      </c>
      <c r="BD864" s="167">
        <f>IF(AZ864=4,G864,0)</f>
        <v>0</v>
      </c>
      <c r="BE864" s="167">
        <f>IF(AZ864=5,G864,0)</f>
        <v>0</v>
      </c>
      <c r="CA864" s="202">
        <v>12</v>
      </c>
      <c r="CB864" s="202">
        <v>0</v>
      </c>
      <c r="CZ864" s="167">
        <v>0</v>
      </c>
    </row>
    <row r="865" spans="1:15" ht="12.75">
      <c r="A865" s="203"/>
      <c r="B865" s="205"/>
      <c r="C865" s="206" t="s">
        <v>517</v>
      </c>
      <c r="D865" s="207"/>
      <c r="E865" s="208">
        <v>40</v>
      </c>
      <c r="F865" s="209"/>
      <c r="G865" s="210"/>
      <c r="M865" s="204" t="s">
        <v>517</v>
      </c>
      <c r="O865" s="195"/>
    </row>
    <row r="866" spans="1:104" ht="22.5">
      <c r="A866" s="196">
        <v>323</v>
      </c>
      <c r="B866" s="197" t="s">
        <v>518</v>
      </c>
      <c r="C866" s="198" t="s">
        <v>519</v>
      </c>
      <c r="D866" s="199" t="s">
        <v>1470</v>
      </c>
      <c r="E866" s="200">
        <v>20.5</v>
      </c>
      <c r="F866" s="200">
        <v>0</v>
      </c>
      <c r="G866" s="201">
        <f>E866*F866</f>
        <v>0</v>
      </c>
      <c r="O866" s="195">
        <v>2</v>
      </c>
      <c r="AA866" s="167">
        <v>12</v>
      </c>
      <c r="AB866" s="167">
        <v>0</v>
      </c>
      <c r="AC866" s="167">
        <v>553</v>
      </c>
      <c r="AZ866" s="167">
        <v>2</v>
      </c>
      <c r="BA866" s="167">
        <f>IF(AZ866=1,G866,0)</f>
        <v>0</v>
      </c>
      <c r="BB866" s="167">
        <f>IF(AZ866=2,G866,0)</f>
        <v>0</v>
      </c>
      <c r="BC866" s="167">
        <f>IF(AZ866=3,G866,0)</f>
        <v>0</v>
      </c>
      <c r="BD866" s="167">
        <f>IF(AZ866=4,G866,0)</f>
        <v>0</v>
      </c>
      <c r="BE866" s="167">
        <f>IF(AZ866=5,G866,0)</f>
        <v>0</v>
      </c>
      <c r="CA866" s="202">
        <v>12</v>
      </c>
      <c r="CB866" s="202">
        <v>0</v>
      </c>
      <c r="CZ866" s="167">
        <v>0</v>
      </c>
    </row>
    <row r="867" spans="1:15" ht="12.75">
      <c r="A867" s="203"/>
      <c r="B867" s="205"/>
      <c r="C867" s="206" t="s">
        <v>520</v>
      </c>
      <c r="D867" s="207"/>
      <c r="E867" s="208">
        <v>20.5</v>
      </c>
      <c r="F867" s="209"/>
      <c r="G867" s="210"/>
      <c r="M867" s="204" t="s">
        <v>520</v>
      </c>
      <c r="O867" s="195"/>
    </row>
    <row r="868" spans="1:104" ht="12.75">
      <c r="A868" s="196">
        <v>324</v>
      </c>
      <c r="B868" s="197" t="s">
        <v>521</v>
      </c>
      <c r="C868" s="198" t="s">
        <v>522</v>
      </c>
      <c r="D868" s="199" t="s">
        <v>1062</v>
      </c>
      <c r="E868" s="200"/>
      <c r="F868" s="200">
        <v>0</v>
      </c>
      <c r="G868" s="201">
        <f>E868*F868</f>
        <v>0</v>
      </c>
      <c r="O868" s="195">
        <v>2</v>
      </c>
      <c r="AA868" s="167">
        <v>7</v>
      </c>
      <c r="AB868" s="167">
        <v>1002</v>
      </c>
      <c r="AC868" s="167">
        <v>5</v>
      </c>
      <c r="AZ868" s="167">
        <v>2</v>
      </c>
      <c r="BA868" s="167">
        <f>IF(AZ868=1,G868,0)</f>
        <v>0</v>
      </c>
      <c r="BB868" s="167">
        <f>IF(AZ868=2,G868,0)</f>
        <v>0</v>
      </c>
      <c r="BC868" s="167">
        <f>IF(AZ868=3,G868,0)</f>
        <v>0</v>
      </c>
      <c r="BD868" s="167">
        <f>IF(AZ868=4,G868,0)</f>
        <v>0</v>
      </c>
      <c r="BE868" s="167">
        <f>IF(AZ868=5,G868,0)</f>
        <v>0</v>
      </c>
      <c r="CA868" s="202">
        <v>7</v>
      </c>
      <c r="CB868" s="202">
        <v>1002</v>
      </c>
      <c r="CZ868" s="167">
        <v>0</v>
      </c>
    </row>
    <row r="869" spans="1:57" ht="12.75">
      <c r="A869" s="211"/>
      <c r="B869" s="212" t="s">
        <v>1076</v>
      </c>
      <c r="C869" s="213" t="str">
        <f>CONCATENATE(B835," ",C835)</f>
        <v>764 Konstrukce klempířské</v>
      </c>
      <c r="D869" s="214"/>
      <c r="E869" s="215"/>
      <c r="F869" s="216"/>
      <c r="G869" s="217">
        <f>SUM(G835:G868)</f>
        <v>0</v>
      </c>
      <c r="O869" s="195">
        <v>4</v>
      </c>
      <c r="BA869" s="218">
        <f>SUM(BA835:BA868)</f>
        <v>0</v>
      </c>
      <c r="BB869" s="218">
        <f>SUM(BB835:BB868)</f>
        <v>0</v>
      </c>
      <c r="BC869" s="218">
        <f>SUM(BC835:BC868)</f>
        <v>0</v>
      </c>
      <c r="BD869" s="218">
        <f>SUM(BD835:BD868)</f>
        <v>0</v>
      </c>
      <c r="BE869" s="218">
        <f>SUM(BE835:BE868)</f>
        <v>0</v>
      </c>
    </row>
    <row r="870" spans="1:15" ht="12.75">
      <c r="A870" s="188" t="s">
        <v>1073</v>
      </c>
      <c r="B870" s="189" t="s">
        <v>523</v>
      </c>
      <c r="C870" s="190" t="s">
        <v>524</v>
      </c>
      <c r="D870" s="191"/>
      <c r="E870" s="192"/>
      <c r="F870" s="192"/>
      <c r="G870" s="193"/>
      <c r="H870" s="194"/>
      <c r="I870" s="194"/>
      <c r="O870" s="195">
        <v>1</v>
      </c>
    </row>
    <row r="871" spans="1:104" ht="12.75">
      <c r="A871" s="196">
        <v>325</v>
      </c>
      <c r="B871" s="197" t="s">
        <v>525</v>
      </c>
      <c r="C871" s="198" t="s">
        <v>526</v>
      </c>
      <c r="D871" s="199" t="s">
        <v>1113</v>
      </c>
      <c r="E871" s="200">
        <v>7242.7</v>
      </c>
      <c r="F871" s="200">
        <v>0</v>
      </c>
      <c r="G871" s="201">
        <f>E871*F871</f>
        <v>0</v>
      </c>
      <c r="O871" s="195">
        <v>2</v>
      </c>
      <c r="AA871" s="167">
        <v>1</v>
      </c>
      <c r="AB871" s="167">
        <v>7</v>
      </c>
      <c r="AC871" s="167">
        <v>7</v>
      </c>
      <c r="AZ871" s="167">
        <v>2</v>
      </c>
      <c r="BA871" s="167">
        <f>IF(AZ871=1,G871,0)</f>
        <v>0</v>
      </c>
      <c r="BB871" s="167">
        <f>IF(AZ871=2,G871,0)</f>
        <v>0</v>
      </c>
      <c r="BC871" s="167">
        <f>IF(AZ871=3,G871,0)</f>
        <v>0</v>
      </c>
      <c r="BD871" s="167">
        <f>IF(AZ871=4,G871,0)</f>
        <v>0</v>
      </c>
      <c r="BE871" s="167">
        <f>IF(AZ871=5,G871,0)</f>
        <v>0</v>
      </c>
      <c r="CA871" s="202">
        <v>1</v>
      </c>
      <c r="CB871" s="202">
        <v>7</v>
      </c>
      <c r="CZ871" s="167">
        <v>0.00071</v>
      </c>
    </row>
    <row r="872" spans="1:15" ht="12.75">
      <c r="A872" s="203"/>
      <c r="B872" s="205"/>
      <c r="C872" s="206" t="s">
        <v>527</v>
      </c>
      <c r="D872" s="207"/>
      <c r="E872" s="208">
        <v>0</v>
      </c>
      <c r="F872" s="209"/>
      <c r="G872" s="210"/>
      <c r="M872" s="204" t="s">
        <v>527</v>
      </c>
      <c r="O872" s="195"/>
    </row>
    <row r="873" spans="1:15" ht="12.75">
      <c r="A873" s="203"/>
      <c r="B873" s="205"/>
      <c r="C873" s="206" t="s">
        <v>528</v>
      </c>
      <c r="D873" s="207"/>
      <c r="E873" s="208">
        <v>6453</v>
      </c>
      <c r="F873" s="209"/>
      <c r="G873" s="210"/>
      <c r="M873" s="204" t="s">
        <v>528</v>
      </c>
      <c r="O873" s="195"/>
    </row>
    <row r="874" spans="1:15" ht="12.75">
      <c r="A874" s="203"/>
      <c r="B874" s="205"/>
      <c r="C874" s="206" t="s">
        <v>529</v>
      </c>
      <c r="D874" s="207"/>
      <c r="E874" s="208">
        <v>495</v>
      </c>
      <c r="F874" s="209"/>
      <c r="G874" s="210"/>
      <c r="M874" s="204" t="s">
        <v>529</v>
      </c>
      <c r="O874" s="195"/>
    </row>
    <row r="875" spans="1:15" ht="12.75">
      <c r="A875" s="203"/>
      <c r="B875" s="205"/>
      <c r="C875" s="206" t="s">
        <v>530</v>
      </c>
      <c r="D875" s="207"/>
      <c r="E875" s="208">
        <v>148</v>
      </c>
      <c r="F875" s="209"/>
      <c r="G875" s="210"/>
      <c r="M875" s="204" t="s">
        <v>530</v>
      </c>
      <c r="O875" s="195"/>
    </row>
    <row r="876" spans="1:15" ht="12.75">
      <c r="A876" s="203"/>
      <c r="B876" s="205"/>
      <c r="C876" s="206" t="s">
        <v>531</v>
      </c>
      <c r="D876" s="207"/>
      <c r="E876" s="208">
        <v>26.2</v>
      </c>
      <c r="F876" s="209"/>
      <c r="G876" s="210"/>
      <c r="M876" s="204" t="s">
        <v>531</v>
      </c>
      <c r="O876" s="195"/>
    </row>
    <row r="877" spans="1:15" ht="12.75">
      <c r="A877" s="203"/>
      <c r="B877" s="205"/>
      <c r="C877" s="206" t="s">
        <v>532</v>
      </c>
      <c r="D877" s="207"/>
      <c r="E877" s="208">
        <v>0</v>
      </c>
      <c r="F877" s="209"/>
      <c r="G877" s="210"/>
      <c r="M877" s="204" t="s">
        <v>532</v>
      </c>
      <c r="O877" s="195"/>
    </row>
    <row r="878" spans="1:15" ht="12.75">
      <c r="A878" s="203"/>
      <c r="B878" s="205"/>
      <c r="C878" s="206" t="s">
        <v>533</v>
      </c>
      <c r="D878" s="207"/>
      <c r="E878" s="208">
        <v>120.5</v>
      </c>
      <c r="F878" s="209"/>
      <c r="G878" s="210"/>
      <c r="M878" s="204" t="s">
        <v>533</v>
      </c>
      <c r="O878" s="195"/>
    </row>
    <row r="879" spans="1:104" ht="22.5">
      <c r="A879" s="196">
        <v>326</v>
      </c>
      <c r="B879" s="197" t="s">
        <v>534</v>
      </c>
      <c r="C879" s="198" t="s">
        <v>535</v>
      </c>
      <c r="D879" s="199" t="s">
        <v>1113</v>
      </c>
      <c r="E879" s="200">
        <v>481.44</v>
      </c>
      <c r="F879" s="200">
        <v>0</v>
      </c>
      <c r="G879" s="201">
        <f>E879*F879</f>
        <v>0</v>
      </c>
      <c r="O879" s="195">
        <v>2</v>
      </c>
      <c r="AA879" s="167">
        <v>1</v>
      </c>
      <c r="AB879" s="167">
        <v>7</v>
      </c>
      <c r="AC879" s="167">
        <v>7</v>
      </c>
      <c r="AZ879" s="167">
        <v>2</v>
      </c>
      <c r="BA879" s="167">
        <f>IF(AZ879=1,G879,0)</f>
        <v>0</v>
      </c>
      <c r="BB879" s="167">
        <f>IF(AZ879=2,G879,0)</f>
        <v>0</v>
      </c>
      <c r="BC879" s="167">
        <f>IF(AZ879=3,G879,0)</f>
        <v>0</v>
      </c>
      <c r="BD879" s="167">
        <f>IF(AZ879=4,G879,0)</f>
        <v>0</v>
      </c>
      <c r="BE879" s="167">
        <f>IF(AZ879=5,G879,0)</f>
        <v>0</v>
      </c>
      <c r="CA879" s="202">
        <v>1</v>
      </c>
      <c r="CB879" s="202">
        <v>7</v>
      </c>
      <c r="CZ879" s="167">
        <v>0.00288</v>
      </c>
    </row>
    <row r="880" spans="1:15" ht="12.75">
      <c r="A880" s="203"/>
      <c r="B880" s="205"/>
      <c r="C880" s="206" t="s">
        <v>536</v>
      </c>
      <c r="D880" s="207"/>
      <c r="E880" s="208">
        <v>185.49</v>
      </c>
      <c r="F880" s="209"/>
      <c r="G880" s="210"/>
      <c r="M880" s="204" t="s">
        <v>536</v>
      </c>
      <c r="O880" s="195"/>
    </row>
    <row r="881" spans="1:15" ht="22.5">
      <c r="A881" s="203"/>
      <c r="B881" s="205"/>
      <c r="C881" s="206" t="s">
        <v>537</v>
      </c>
      <c r="D881" s="207"/>
      <c r="E881" s="208">
        <v>295.95</v>
      </c>
      <c r="F881" s="209"/>
      <c r="G881" s="210"/>
      <c r="M881" s="204" t="s">
        <v>537</v>
      </c>
      <c r="O881" s="195"/>
    </row>
    <row r="882" spans="1:104" ht="22.5">
      <c r="A882" s="196">
        <v>327</v>
      </c>
      <c r="B882" s="197" t="s">
        <v>538</v>
      </c>
      <c r="C882" s="198" t="s">
        <v>539</v>
      </c>
      <c r="D882" s="199" t="s">
        <v>1113</v>
      </c>
      <c r="E882" s="200">
        <v>481.44</v>
      </c>
      <c r="F882" s="200">
        <v>0</v>
      </c>
      <c r="G882" s="201">
        <f>E882*F882</f>
        <v>0</v>
      </c>
      <c r="O882" s="195">
        <v>2</v>
      </c>
      <c r="AA882" s="167">
        <v>1</v>
      </c>
      <c r="AB882" s="167">
        <v>0</v>
      </c>
      <c r="AC882" s="167">
        <v>0</v>
      </c>
      <c r="AZ882" s="167">
        <v>2</v>
      </c>
      <c r="BA882" s="167">
        <f>IF(AZ882=1,G882,0)</f>
        <v>0</v>
      </c>
      <c r="BB882" s="167">
        <f>IF(AZ882=2,G882,0)</f>
        <v>0</v>
      </c>
      <c r="BC882" s="167">
        <f>IF(AZ882=3,G882,0)</f>
        <v>0</v>
      </c>
      <c r="BD882" s="167">
        <f>IF(AZ882=4,G882,0)</f>
        <v>0</v>
      </c>
      <c r="BE882" s="167">
        <f>IF(AZ882=5,G882,0)</f>
        <v>0</v>
      </c>
      <c r="CA882" s="202">
        <v>1</v>
      </c>
      <c r="CB882" s="202">
        <v>0</v>
      </c>
      <c r="CZ882" s="167">
        <v>0.00242</v>
      </c>
    </row>
    <row r="883" spans="1:15" ht="12.75">
      <c r="A883" s="203"/>
      <c r="B883" s="205"/>
      <c r="C883" s="206" t="s">
        <v>536</v>
      </c>
      <c r="D883" s="207"/>
      <c r="E883" s="208">
        <v>185.49</v>
      </c>
      <c r="F883" s="209"/>
      <c r="G883" s="210"/>
      <c r="M883" s="204" t="s">
        <v>536</v>
      </c>
      <c r="O883" s="195"/>
    </row>
    <row r="884" spans="1:15" ht="22.5">
      <c r="A884" s="203"/>
      <c r="B884" s="205"/>
      <c r="C884" s="206" t="s">
        <v>537</v>
      </c>
      <c r="D884" s="207"/>
      <c r="E884" s="208">
        <v>295.95</v>
      </c>
      <c r="F884" s="209"/>
      <c r="G884" s="210"/>
      <c r="M884" s="204" t="s">
        <v>537</v>
      </c>
      <c r="O884" s="195"/>
    </row>
    <row r="885" spans="1:104" ht="12.75">
      <c r="A885" s="196">
        <v>328</v>
      </c>
      <c r="B885" s="197" t="s">
        <v>540</v>
      </c>
      <c r="C885" s="198" t="s">
        <v>541</v>
      </c>
      <c r="D885" s="199" t="s">
        <v>1470</v>
      </c>
      <c r="E885" s="200">
        <v>222.6</v>
      </c>
      <c r="F885" s="200">
        <v>0</v>
      </c>
      <c r="G885" s="201">
        <f>E885*F885</f>
        <v>0</v>
      </c>
      <c r="O885" s="195">
        <v>2</v>
      </c>
      <c r="AA885" s="167">
        <v>1</v>
      </c>
      <c r="AB885" s="167">
        <v>7</v>
      </c>
      <c r="AC885" s="167">
        <v>7</v>
      </c>
      <c r="AZ885" s="167">
        <v>2</v>
      </c>
      <c r="BA885" s="167">
        <f>IF(AZ885=1,G885,0)</f>
        <v>0</v>
      </c>
      <c r="BB885" s="167">
        <f>IF(AZ885=2,G885,0)</f>
        <v>0</v>
      </c>
      <c r="BC885" s="167">
        <f>IF(AZ885=3,G885,0)</f>
        <v>0</v>
      </c>
      <c r="BD885" s="167">
        <f>IF(AZ885=4,G885,0)</f>
        <v>0</v>
      </c>
      <c r="BE885" s="167">
        <f>IF(AZ885=5,G885,0)</f>
        <v>0</v>
      </c>
      <c r="CA885" s="202">
        <v>1</v>
      </c>
      <c r="CB885" s="202">
        <v>7</v>
      </c>
      <c r="CZ885" s="167">
        <v>2E-05</v>
      </c>
    </row>
    <row r="886" spans="1:15" ht="12.75">
      <c r="A886" s="203"/>
      <c r="B886" s="205"/>
      <c r="C886" s="206" t="s">
        <v>542</v>
      </c>
      <c r="D886" s="207"/>
      <c r="E886" s="208">
        <v>222.6</v>
      </c>
      <c r="F886" s="209"/>
      <c r="G886" s="210"/>
      <c r="M886" s="204" t="s">
        <v>542</v>
      </c>
      <c r="O886" s="195"/>
    </row>
    <row r="887" spans="1:104" ht="12.75">
      <c r="A887" s="196">
        <v>329</v>
      </c>
      <c r="B887" s="197" t="s">
        <v>543</v>
      </c>
      <c r="C887" s="198" t="s">
        <v>544</v>
      </c>
      <c r="D887" s="199" t="s">
        <v>1470</v>
      </c>
      <c r="E887" s="200">
        <v>222.6</v>
      </c>
      <c r="F887" s="200">
        <v>0</v>
      </c>
      <c r="G887" s="201">
        <f>E887*F887</f>
        <v>0</v>
      </c>
      <c r="O887" s="195">
        <v>2</v>
      </c>
      <c r="AA887" s="167">
        <v>1</v>
      </c>
      <c r="AB887" s="167">
        <v>7</v>
      </c>
      <c r="AC887" s="167">
        <v>7</v>
      </c>
      <c r="AZ887" s="167">
        <v>2</v>
      </c>
      <c r="BA887" s="167">
        <f>IF(AZ887=1,G887,0)</f>
        <v>0</v>
      </c>
      <c r="BB887" s="167">
        <f>IF(AZ887=2,G887,0)</f>
        <v>0</v>
      </c>
      <c r="BC887" s="167">
        <f>IF(AZ887=3,G887,0)</f>
        <v>0</v>
      </c>
      <c r="BD887" s="167">
        <f>IF(AZ887=4,G887,0)</f>
        <v>0</v>
      </c>
      <c r="BE887" s="167">
        <f>IF(AZ887=5,G887,0)</f>
        <v>0</v>
      </c>
      <c r="CA887" s="202">
        <v>1</v>
      </c>
      <c r="CB887" s="202">
        <v>7</v>
      </c>
      <c r="CZ887" s="167">
        <v>0</v>
      </c>
    </row>
    <row r="888" spans="1:15" ht="22.5">
      <c r="A888" s="203"/>
      <c r="B888" s="205"/>
      <c r="C888" s="206" t="s">
        <v>545</v>
      </c>
      <c r="D888" s="207"/>
      <c r="E888" s="208">
        <v>102.7</v>
      </c>
      <c r="F888" s="209"/>
      <c r="G888" s="210"/>
      <c r="M888" s="204" t="s">
        <v>545</v>
      </c>
      <c r="O888" s="195"/>
    </row>
    <row r="889" spans="1:15" ht="12.75">
      <c r="A889" s="203"/>
      <c r="B889" s="205"/>
      <c r="C889" s="206" t="s">
        <v>546</v>
      </c>
      <c r="D889" s="207"/>
      <c r="E889" s="208">
        <v>119.9</v>
      </c>
      <c r="F889" s="209"/>
      <c r="G889" s="210"/>
      <c r="M889" s="204" t="s">
        <v>546</v>
      </c>
      <c r="O889" s="195"/>
    </row>
    <row r="890" spans="1:104" ht="12.75">
      <c r="A890" s="196">
        <v>330</v>
      </c>
      <c r="B890" s="197" t="s">
        <v>547</v>
      </c>
      <c r="C890" s="198" t="s">
        <v>548</v>
      </c>
      <c r="D890" s="199" t="s">
        <v>1125</v>
      </c>
      <c r="E890" s="200">
        <v>15</v>
      </c>
      <c r="F890" s="200">
        <v>0</v>
      </c>
      <c r="G890" s="201">
        <f>E890*F890</f>
        <v>0</v>
      </c>
      <c r="O890" s="195">
        <v>2</v>
      </c>
      <c r="AA890" s="167">
        <v>1</v>
      </c>
      <c r="AB890" s="167">
        <v>7</v>
      </c>
      <c r="AC890" s="167">
        <v>7</v>
      </c>
      <c r="AZ890" s="167">
        <v>2</v>
      </c>
      <c r="BA890" s="167">
        <f>IF(AZ890=1,G890,0)</f>
        <v>0</v>
      </c>
      <c r="BB890" s="167">
        <f>IF(AZ890=2,G890,0)</f>
        <v>0</v>
      </c>
      <c r="BC890" s="167">
        <f>IF(AZ890=3,G890,0)</f>
        <v>0</v>
      </c>
      <c r="BD890" s="167">
        <f>IF(AZ890=4,G890,0)</f>
        <v>0</v>
      </c>
      <c r="BE890" s="167">
        <f>IF(AZ890=5,G890,0)</f>
        <v>0</v>
      </c>
      <c r="CA890" s="202">
        <v>1</v>
      </c>
      <c r="CB890" s="202">
        <v>7</v>
      </c>
      <c r="CZ890" s="167">
        <v>0</v>
      </c>
    </row>
    <row r="891" spans="1:15" ht="12.75">
      <c r="A891" s="203"/>
      <c r="B891" s="205"/>
      <c r="C891" s="206" t="s">
        <v>549</v>
      </c>
      <c r="D891" s="207"/>
      <c r="E891" s="208">
        <v>15</v>
      </c>
      <c r="F891" s="209"/>
      <c r="G891" s="210"/>
      <c r="M891" s="204" t="s">
        <v>549</v>
      </c>
      <c r="O891" s="195"/>
    </row>
    <row r="892" spans="1:104" ht="12.75">
      <c r="A892" s="196">
        <v>331</v>
      </c>
      <c r="B892" s="197" t="s">
        <v>550</v>
      </c>
      <c r="C892" s="198" t="s">
        <v>551</v>
      </c>
      <c r="D892" s="199" t="s">
        <v>1125</v>
      </c>
      <c r="E892" s="200">
        <v>18</v>
      </c>
      <c r="F892" s="200">
        <v>0</v>
      </c>
      <c r="G892" s="201">
        <f>E892*F892</f>
        <v>0</v>
      </c>
      <c r="O892" s="195">
        <v>2</v>
      </c>
      <c r="AA892" s="167">
        <v>1</v>
      </c>
      <c r="AB892" s="167">
        <v>7</v>
      </c>
      <c r="AC892" s="167">
        <v>7</v>
      </c>
      <c r="AZ892" s="167">
        <v>2</v>
      </c>
      <c r="BA892" s="167">
        <f>IF(AZ892=1,G892,0)</f>
        <v>0</v>
      </c>
      <c r="BB892" s="167">
        <f>IF(AZ892=2,G892,0)</f>
        <v>0</v>
      </c>
      <c r="BC892" s="167">
        <f>IF(AZ892=3,G892,0)</f>
        <v>0</v>
      </c>
      <c r="BD892" s="167">
        <f>IF(AZ892=4,G892,0)</f>
        <v>0</v>
      </c>
      <c r="BE892" s="167">
        <f>IF(AZ892=5,G892,0)</f>
        <v>0</v>
      </c>
      <c r="CA892" s="202">
        <v>1</v>
      </c>
      <c r="CB892" s="202">
        <v>7</v>
      </c>
      <c r="CZ892" s="167">
        <v>0</v>
      </c>
    </row>
    <row r="893" spans="1:15" ht="12.75">
      <c r="A893" s="203"/>
      <c r="B893" s="205"/>
      <c r="C893" s="206" t="s">
        <v>552</v>
      </c>
      <c r="D893" s="207"/>
      <c r="E893" s="208">
        <v>18</v>
      </c>
      <c r="F893" s="209"/>
      <c r="G893" s="210"/>
      <c r="M893" s="204" t="s">
        <v>552</v>
      </c>
      <c r="O893" s="195"/>
    </row>
    <row r="894" spans="1:104" ht="12.75">
      <c r="A894" s="196">
        <v>332</v>
      </c>
      <c r="B894" s="197" t="s">
        <v>553</v>
      </c>
      <c r="C894" s="198" t="s">
        <v>554</v>
      </c>
      <c r="D894" s="199" t="s">
        <v>1868</v>
      </c>
      <c r="E894" s="200">
        <v>14335.88</v>
      </c>
      <c r="F894" s="200">
        <v>0</v>
      </c>
      <c r="G894" s="201">
        <f>E894*F894</f>
        <v>0</v>
      </c>
      <c r="O894" s="195">
        <v>2</v>
      </c>
      <c r="AA894" s="167">
        <v>1</v>
      </c>
      <c r="AB894" s="167">
        <v>7</v>
      </c>
      <c r="AC894" s="167">
        <v>7</v>
      </c>
      <c r="AZ894" s="167">
        <v>2</v>
      </c>
      <c r="BA894" s="167">
        <f>IF(AZ894=1,G894,0)</f>
        <v>0</v>
      </c>
      <c r="BB894" s="167">
        <f>IF(AZ894=2,G894,0)</f>
        <v>0</v>
      </c>
      <c r="BC894" s="167">
        <f>IF(AZ894=3,G894,0)</f>
        <v>0</v>
      </c>
      <c r="BD894" s="167">
        <f>IF(AZ894=4,G894,0)</f>
        <v>0</v>
      </c>
      <c r="BE894" s="167">
        <f>IF(AZ894=5,G894,0)</f>
        <v>0</v>
      </c>
      <c r="CA894" s="202">
        <v>1</v>
      </c>
      <c r="CB894" s="202">
        <v>7</v>
      </c>
      <c r="CZ894" s="167">
        <v>5E-05</v>
      </c>
    </row>
    <row r="895" spans="1:15" ht="12.75">
      <c r="A895" s="203"/>
      <c r="B895" s="205"/>
      <c r="C895" s="206" t="s">
        <v>555</v>
      </c>
      <c r="D895" s="207"/>
      <c r="E895" s="208">
        <v>0</v>
      </c>
      <c r="F895" s="209"/>
      <c r="G895" s="210"/>
      <c r="M895" s="204" t="s">
        <v>555</v>
      </c>
      <c r="O895" s="195"/>
    </row>
    <row r="896" spans="1:15" ht="12.75">
      <c r="A896" s="203"/>
      <c r="B896" s="205"/>
      <c r="C896" s="206" t="s">
        <v>556</v>
      </c>
      <c r="D896" s="207"/>
      <c r="E896" s="208">
        <v>643.035</v>
      </c>
      <c r="F896" s="209"/>
      <c r="G896" s="210"/>
      <c r="M896" s="204" t="s">
        <v>556</v>
      </c>
      <c r="O896" s="195"/>
    </row>
    <row r="897" spans="1:15" ht="12.75">
      <c r="A897" s="203"/>
      <c r="B897" s="205"/>
      <c r="C897" s="206" t="s">
        <v>557</v>
      </c>
      <c r="D897" s="207"/>
      <c r="E897" s="208">
        <v>25.622</v>
      </c>
      <c r="F897" s="209"/>
      <c r="G897" s="210"/>
      <c r="M897" s="204" t="s">
        <v>557</v>
      </c>
      <c r="O897" s="195"/>
    </row>
    <row r="898" spans="1:15" ht="12.75">
      <c r="A898" s="203"/>
      <c r="B898" s="205"/>
      <c r="C898" s="206" t="s">
        <v>558</v>
      </c>
      <c r="D898" s="207"/>
      <c r="E898" s="208">
        <v>0</v>
      </c>
      <c r="F898" s="209"/>
      <c r="G898" s="210"/>
      <c r="M898" s="204" t="s">
        <v>558</v>
      </c>
      <c r="O898" s="195"/>
    </row>
    <row r="899" spans="1:15" ht="12.75">
      <c r="A899" s="203"/>
      <c r="B899" s="205"/>
      <c r="C899" s="206" t="s">
        <v>559</v>
      </c>
      <c r="D899" s="207"/>
      <c r="E899" s="208">
        <v>210.56</v>
      </c>
      <c r="F899" s="209"/>
      <c r="G899" s="210"/>
      <c r="M899" s="204" t="s">
        <v>559</v>
      </c>
      <c r="O899" s="195"/>
    </row>
    <row r="900" spans="1:15" ht="12.75">
      <c r="A900" s="203"/>
      <c r="B900" s="205"/>
      <c r="C900" s="206" t="s">
        <v>560</v>
      </c>
      <c r="D900" s="207"/>
      <c r="E900" s="208">
        <v>82.67</v>
      </c>
      <c r="F900" s="209"/>
      <c r="G900" s="210"/>
      <c r="M900" s="204" t="s">
        <v>560</v>
      </c>
      <c r="O900" s="195"/>
    </row>
    <row r="901" spans="1:15" ht="12.75">
      <c r="A901" s="203"/>
      <c r="B901" s="205"/>
      <c r="C901" s="206" t="s">
        <v>561</v>
      </c>
      <c r="D901" s="207"/>
      <c r="E901" s="208">
        <v>0</v>
      </c>
      <c r="F901" s="209"/>
      <c r="G901" s="210"/>
      <c r="M901" s="204" t="s">
        <v>561</v>
      </c>
      <c r="O901" s="195"/>
    </row>
    <row r="902" spans="1:15" ht="12.75">
      <c r="A902" s="203"/>
      <c r="B902" s="205"/>
      <c r="C902" s="206" t="s">
        <v>562</v>
      </c>
      <c r="D902" s="207"/>
      <c r="E902" s="208">
        <v>2741.317</v>
      </c>
      <c r="F902" s="209"/>
      <c r="G902" s="210"/>
      <c r="M902" s="204" t="s">
        <v>562</v>
      </c>
      <c r="O902" s="195"/>
    </row>
    <row r="903" spans="1:15" ht="12.75">
      <c r="A903" s="203"/>
      <c r="B903" s="205"/>
      <c r="C903" s="206" t="s">
        <v>563</v>
      </c>
      <c r="D903" s="207"/>
      <c r="E903" s="208">
        <v>2293.055</v>
      </c>
      <c r="F903" s="209"/>
      <c r="G903" s="210"/>
      <c r="M903" s="204" t="s">
        <v>563</v>
      </c>
      <c r="O903" s="195"/>
    </row>
    <row r="904" spans="1:15" ht="12.75">
      <c r="A904" s="203"/>
      <c r="B904" s="205"/>
      <c r="C904" s="206" t="s">
        <v>564</v>
      </c>
      <c r="D904" s="207"/>
      <c r="E904" s="208">
        <v>5845.392</v>
      </c>
      <c r="F904" s="209"/>
      <c r="G904" s="210"/>
      <c r="M904" s="204" t="s">
        <v>564</v>
      </c>
      <c r="O904" s="195"/>
    </row>
    <row r="905" spans="1:15" ht="12.75">
      <c r="A905" s="203"/>
      <c r="B905" s="205"/>
      <c r="C905" s="206" t="s">
        <v>565</v>
      </c>
      <c r="D905" s="207"/>
      <c r="E905" s="208">
        <v>0</v>
      </c>
      <c r="F905" s="209"/>
      <c r="G905" s="210"/>
      <c r="M905" s="204" t="s">
        <v>565</v>
      </c>
      <c r="O905" s="195"/>
    </row>
    <row r="906" spans="1:15" ht="12.75">
      <c r="A906" s="203"/>
      <c r="B906" s="205"/>
      <c r="C906" s="206" t="s">
        <v>566</v>
      </c>
      <c r="D906" s="207"/>
      <c r="E906" s="208">
        <v>219.599</v>
      </c>
      <c r="F906" s="209"/>
      <c r="G906" s="210"/>
      <c r="M906" s="204" t="s">
        <v>566</v>
      </c>
      <c r="O906" s="195"/>
    </row>
    <row r="907" spans="1:15" ht="12.75">
      <c r="A907" s="203"/>
      <c r="B907" s="205"/>
      <c r="C907" s="206" t="s">
        <v>567</v>
      </c>
      <c r="D907" s="207"/>
      <c r="E907" s="208">
        <v>163.323</v>
      </c>
      <c r="F907" s="209"/>
      <c r="G907" s="210"/>
      <c r="M907" s="204" t="s">
        <v>567</v>
      </c>
      <c r="O907" s="195"/>
    </row>
    <row r="908" spans="1:15" ht="12.75">
      <c r="A908" s="203"/>
      <c r="B908" s="205"/>
      <c r="C908" s="206" t="s">
        <v>568</v>
      </c>
      <c r="D908" s="207"/>
      <c r="E908" s="208">
        <v>695.88</v>
      </c>
      <c r="F908" s="209"/>
      <c r="G908" s="210"/>
      <c r="M908" s="204" t="s">
        <v>568</v>
      </c>
      <c r="O908" s="195"/>
    </row>
    <row r="909" spans="1:15" ht="12.75">
      <c r="A909" s="203"/>
      <c r="B909" s="205"/>
      <c r="C909" s="206" t="s">
        <v>569</v>
      </c>
      <c r="D909" s="207"/>
      <c r="E909" s="208">
        <v>0</v>
      </c>
      <c r="F909" s="209"/>
      <c r="G909" s="210"/>
      <c r="M909" s="204" t="s">
        <v>569</v>
      </c>
      <c r="O909" s="195"/>
    </row>
    <row r="910" spans="1:15" ht="12.75">
      <c r="A910" s="203"/>
      <c r="B910" s="205"/>
      <c r="C910" s="206" t="s">
        <v>570</v>
      </c>
      <c r="D910" s="207"/>
      <c r="E910" s="208">
        <v>437.892</v>
      </c>
      <c r="F910" s="209"/>
      <c r="G910" s="210"/>
      <c r="M910" s="204" t="s">
        <v>570</v>
      </c>
      <c r="O910" s="195"/>
    </row>
    <row r="911" spans="1:15" ht="12.75">
      <c r="A911" s="203"/>
      <c r="B911" s="205"/>
      <c r="C911" s="206" t="s">
        <v>571</v>
      </c>
      <c r="D911" s="207"/>
      <c r="E911" s="208">
        <v>226.59</v>
      </c>
      <c r="F911" s="209"/>
      <c r="G911" s="210"/>
      <c r="M911" s="204" t="s">
        <v>571</v>
      </c>
      <c r="O911" s="195"/>
    </row>
    <row r="912" spans="1:15" ht="12.75">
      <c r="A912" s="203"/>
      <c r="B912" s="205"/>
      <c r="C912" s="206" t="s">
        <v>572</v>
      </c>
      <c r="D912" s="207"/>
      <c r="E912" s="208">
        <v>0</v>
      </c>
      <c r="F912" s="209"/>
      <c r="G912" s="210"/>
      <c r="M912" s="204" t="s">
        <v>572</v>
      </c>
      <c r="O912" s="195"/>
    </row>
    <row r="913" spans="1:15" ht="12.75">
      <c r="A913" s="203"/>
      <c r="B913" s="205"/>
      <c r="C913" s="206" t="s">
        <v>573</v>
      </c>
      <c r="D913" s="207"/>
      <c r="E913" s="208">
        <v>267.705</v>
      </c>
      <c r="F913" s="209"/>
      <c r="G913" s="210"/>
      <c r="M913" s="204" t="s">
        <v>573</v>
      </c>
      <c r="O913" s="195"/>
    </row>
    <row r="914" spans="1:15" ht="12.75">
      <c r="A914" s="203"/>
      <c r="B914" s="205"/>
      <c r="C914" s="206" t="s">
        <v>574</v>
      </c>
      <c r="D914" s="207"/>
      <c r="E914" s="208">
        <v>33.92</v>
      </c>
      <c r="F914" s="209"/>
      <c r="G914" s="210"/>
      <c r="M914" s="204" t="s">
        <v>574</v>
      </c>
      <c r="O914" s="195"/>
    </row>
    <row r="915" spans="1:15" ht="12.75">
      <c r="A915" s="203"/>
      <c r="B915" s="205"/>
      <c r="C915" s="206" t="s">
        <v>575</v>
      </c>
      <c r="D915" s="207"/>
      <c r="E915" s="208">
        <v>0</v>
      </c>
      <c r="F915" s="209"/>
      <c r="G915" s="210"/>
      <c r="M915" s="204" t="s">
        <v>575</v>
      </c>
      <c r="O915" s="195"/>
    </row>
    <row r="916" spans="1:15" ht="12.75">
      <c r="A916" s="203"/>
      <c r="B916" s="205"/>
      <c r="C916" s="206" t="s">
        <v>576</v>
      </c>
      <c r="D916" s="207"/>
      <c r="E916" s="208">
        <v>232.76</v>
      </c>
      <c r="F916" s="209"/>
      <c r="G916" s="210"/>
      <c r="M916" s="204" t="s">
        <v>576</v>
      </c>
      <c r="O916" s="195"/>
    </row>
    <row r="917" spans="1:15" ht="12.75">
      <c r="A917" s="203"/>
      <c r="B917" s="205"/>
      <c r="C917" s="206" t="s">
        <v>577</v>
      </c>
      <c r="D917" s="207"/>
      <c r="E917" s="208">
        <v>22.724</v>
      </c>
      <c r="F917" s="209"/>
      <c r="G917" s="210"/>
      <c r="M917" s="204" t="s">
        <v>577</v>
      </c>
      <c r="O917" s="195"/>
    </row>
    <row r="918" spans="1:15" ht="12.75">
      <c r="A918" s="203"/>
      <c r="B918" s="205"/>
      <c r="C918" s="206" t="s">
        <v>578</v>
      </c>
      <c r="D918" s="207"/>
      <c r="E918" s="208">
        <v>36.156</v>
      </c>
      <c r="F918" s="209"/>
      <c r="G918" s="210"/>
      <c r="M918" s="204" t="s">
        <v>578</v>
      </c>
      <c r="O918" s="195"/>
    </row>
    <row r="919" spans="1:15" ht="12.75">
      <c r="A919" s="203"/>
      <c r="B919" s="205"/>
      <c r="C919" s="206" t="s">
        <v>579</v>
      </c>
      <c r="D919" s="207"/>
      <c r="E919" s="208">
        <v>157.68</v>
      </c>
      <c r="F919" s="209"/>
      <c r="G919" s="210"/>
      <c r="M919" s="204" t="s">
        <v>579</v>
      </c>
      <c r="O919" s="195"/>
    </row>
    <row r="920" spans="1:104" ht="12.75">
      <c r="A920" s="196">
        <v>333</v>
      </c>
      <c r="B920" s="197" t="s">
        <v>580</v>
      </c>
      <c r="C920" s="198" t="s">
        <v>581</v>
      </c>
      <c r="D920" s="199" t="s">
        <v>1868</v>
      </c>
      <c r="E920" s="200">
        <v>33018.818</v>
      </c>
      <c r="F920" s="200">
        <v>0</v>
      </c>
      <c r="G920" s="201">
        <f>E920*F920</f>
        <v>0</v>
      </c>
      <c r="O920" s="195">
        <v>2</v>
      </c>
      <c r="AA920" s="167">
        <v>1</v>
      </c>
      <c r="AB920" s="167">
        <v>7</v>
      </c>
      <c r="AC920" s="167">
        <v>7</v>
      </c>
      <c r="AZ920" s="167">
        <v>2</v>
      </c>
      <c r="BA920" s="167">
        <f>IF(AZ920=1,G920,0)</f>
        <v>0</v>
      </c>
      <c r="BB920" s="167">
        <f>IF(AZ920=2,G920,0)</f>
        <v>0</v>
      </c>
      <c r="BC920" s="167">
        <f>IF(AZ920=3,G920,0)</f>
        <v>0</v>
      </c>
      <c r="BD920" s="167">
        <f>IF(AZ920=4,G920,0)</f>
        <v>0</v>
      </c>
      <c r="BE920" s="167">
        <f>IF(AZ920=5,G920,0)</f>
        <v>0</v>
      </c>
      <c r="CA920" s="202">
        <v>1</v>
      </c>
      <c r="CB920" s="202">
        <v>7</v>
      </c>
      <c r="CZ920" s="167">
        <v>5E-05</v>
      </c>
    </row>
    <row r="921" spans="1:15" ht="12.75">
      <c r="A921" s="203"/>
      <c r="B921" s="205"/>
      <c r="C921" s="206" t="s">
        <v>582</v>
      </c>
      <c r="D921" s="207"/>
      <c r="E921" s="208">
        <v>0</v>
      </c>
      <c r="F921" s="209"/>
      <c r="G921" s="210"/>
      <c r="M921" s="204" t="s">
        <v>582</v>
      </c>
      <c r="O921" s="195"/>
    </row>
    <row r="922" spans="1:15" ht="12.75">
      <c r="A922" s="203"/>
      <c r="B922" s="205"/>
      <c r="C922" s="206" t="s">
        <v>583</v>
      </c>
      <c r="D922" s="207"/>
      <c r="E922" s="208">
        <v>19495.76</v>
      </c>
      <c r="F922" s="209"/>
      <c r="G922" s="210"/>
      <c r="M922" s="204" t="s">
        <v>583</v>
      </c>
      <c r="O922" s="195"/>
    </row>
    <row r="923" spans="1:15" ht="12.75">
      <c r="A923" s="203"/>
      <c r="B923" s="205"/>
      <c r="C923" s="206" t="s">
        <v>584</v>
      </c>
      <c r="D923" s="207"/>
      <c r="E923" s="208">
        <v>0</v>
      </c>
      <c r="F923" s="209"/>
      <c r="G923" s="210"/>
      <c r="M923" s="204" t="s">
        <v>584</v>
      </c>
      <c r="O923" s="195"/>
    </row>
    <row r="924" spans="1:15" ht="12.75">
      <c r="A924" s="203"/>
      <c r="B924" s="205"/>
      <c r="C924" s="206" t="s">
        <v>585</v>
      </c>
      <c r="D924" s="207"/>
      <c r="E924" s="208">
        <v>517.2</v>
      </c>
      <c r="F924" s="209"/>
      <c r="G924" s="210"/>
      <c r="M924" s="204" t="s">
        <v>585</v>
      </c>
      <c r="O924" s="195"/>
    </row>
    <row r="925" spans="1:15" ht="12.75">
      <c r="A925" s="203"/>
      <c r="B925" s="205"/>
      <c r="C925" s="206" t="s">
        <v>586</v>
      </c>
      <c r="D925" s="207"/>
      <c r="E925" s="208">
        <v>680.96</v>
      </c>
      <c r="F925" s="209"/>
      <c r="G925" s="210"/>
      <c r="M925" s="204" t="s">
        <v>586</v>
      </c>
      <c r="O925" s="195"/>
    </row>
    <row r="926" spans="1:15" ht="12.75">
      <c r="A926" s="203"/>
      <c r="B926" s="205"/>
      <c r="C926" s="206" t="s">
        <v>587</v>
      </c>
      <c r="D926" s="207"/>
      <c r="E926" s="208">
        <v>106.63</v>
      </c>
      <c r="F926" s="209"/>
      <c r="G926" s="210"/>
      <c r="M926" s="204" t="s">
        <v>587</v>
      </c>
      <c r="O926" s="195"/>
    </row>
    <row r="927" spans="1:15" ht="12.75">
      <c r="A927" s="203"/>
      <c r="B927" s="205"/>
      <c r="C927" s="206" t="s">
        <v>588</v>
      </c>
      <c r="D927" s="207"/>
      <c r="E927" s="208">
        <v>37.66</v>
      </c>
      <c r="F927" s="209"/>
      <c r="G927" s="210"/>
      <c r="M927" s="204" t="s">
        <v>588</v>
      </c>
      <c r="O927" s="195"/>
    </row>
    <row r="928" spans="1:15" ht="12.75">
      <c r="A928" s="203"/>
      <c r="B928" s="205"/>
      <c r="C928" s="206" t="s">
        <v>532</v>
      </c>
      <c r="D928" s="207"/>
      <c r="E928" s="208">
        <v>0</v>
      </c>
      <c r="F928" s="209"/>
      <c r="G928" s="210"/>
      <c r="M928" s="204" t="s">
        <v>532</v>
      </c>
      <c r="O928" s="195"/>
    </row>
    <row r="929" spans="1:15" ht="12.75">
      <c r="A929" s="203"/>
      <c r="B929" s="205"/>
      <c r="C929" s="206" t="s">
        <v>589</v>
      </c>
      <c r="D929" s="207"/>
      <c r="E929" s="208">
        <v>135.5</v>
      </c>
      <c r="F929" s="209"/>
      <c r="G929" s="210"/>
      <c r="M929" s="204" t="s">
        <v>589</v>
      </c>
      <c r="O929" s="195"/>
    </row>
    <row r="930" spans="1:15" ht="12.75">
      <c r="A930" s="203"/>
      <c r="B930" s="205"/>
      <c r="C930" s="206" t="s">
        <v>590</v>
      </c>
      <c r="D930" s="207"/>
      <c r="E930" s="208">
        <v>617.38</v>
      </c>
      <c r="F930" s="209"/>
      <c r="G930" s="210"/>
      <c r="M930" s="204" t="s">
        <v>590</v>
      </c>
      <c r="O930" s="195"/>
    </row>
    <row r="931" spans="1:15" ht="12.75">
      <c r="A931" s="203"/>
      <c r="B931" s="205"/>
      <c r="C931" s="206" t="s">
        <v>591</v>
      </c>
      <c r="D931" s="207"/>
      <c r="E931" s="208">
        <v>474.3</v>
      </c>
      <c r="F931" s="209"/>
      <c r="G931" s="210"/>
      <c r="M931" s="204" t="s">
        <v>591</v>
      </c>
      <c r="O931" s="195"/>
    </row>
    <row r="932" spans="1:15" ht="12.75">
      <c r="A932" s="203"/>
      <c r="B932" s="205"/>
      <c r="C932" s="206" t="s">
        <v>592</v>
      </c>
      <c r="D932" s="207"/>
      <c r="E932" s="208">
        <v>540.63</v>
      </c>
      <c r="F932" s="209"/>
      <c r="G932" s="210"/>
      <c r="M932" s="204" t="s">
        <v>592</v>
      </c>
      <c r="O932" s="195"/>
    </row>
    <row r="933" spans="1:15" ht="12.75">
      <c r="A933" s="203"/>
      <c r="B933" s="205"/>
      <c r="C933" s="206" t="s">
        <v>593</v>
      </c>
      <c r="D933" s="207"/>
      <c r="E933" s="208">
        <v>746.32</v>
      </c>
      <c r="F933" s="209"/>
      <c r="G933" s="210"/>
      <c r="M933" s="204" t="s">
        <v>593</v>
      </c>
      <c r="O933" s="195"/>
    </row>
    <row r="934" spans="1:15" ht="12.75">
      <c r="A934" s="203"/>
      <c r="B934" s="205"/>
      <c r="C934" s="206" t="s">
        <v>594</v>
      </c>
      <c r="D934" s="207"/>
      <c r="E934" s="208">
        <v>247.69</v>
      </c>
      <c r="F934" s="209"/>
      <c r="G934" s="210"/>
      <c r="M934" s="204" t="s">
        <v>594</v>
      </c>
      <c r="O934" s="195"/>
    </row>
    <row r="935" spans="1:15" ht="12.75">
      <c r="A935" s="203"/>
      <c r="B935" s="205"/>
      <c r="C935" s="206" t="s">
        <v>595</v>
      </c>
      <c r="D935" s="207"/>
      <c r="E935" s="208">
        <v>70.64</v>
      </c>
      <c r="F935" s="209"/>
      <c r="G935" s="210"/>
      <c r="M935" s="204" t="s">
        <v>595</v>
      </c>
      <c r="O935" s="195"/>
    </row>
    <row r="936" spans="1:15" ht="12.75">
      <c r="A936" s="203"/>
      <c r="B936" s="205"/>
      <c r="C936" s="206" t="s">
        <v>596</v>
      </c>
      <c r="D936" s="207"/>
      <c r="E936" s="208">
        <v>411.43</v>
      </c>
      <c r="F936" s="209"/>
      <c r="G936" s="210"/>
      <c r="M936" s="204" t="s">
        <v>596</v>
      </c>
      <c r="O936" s="195"/>
    </row>
    <row r="937" spans="1:15" ht="12.75">
      <c r="A937" s="203"/>
      <c r="B937" s="205"/>
      <c r="C937" s="206" t="s">
        <v>597</v>
      </c>
      <c r="D937" s="207"/>
      <c r="E937" s="208">
        <v>46.61</v>
      </c>
      <c r="F937" s="209"/>
      <c r="G937" s="210"/>
      <c r="M937" s="204" t="s">
        <v>597</v>
      </c>
      <c r="O937" s="195"/>
    </row>
    <row r="938" spans="1:15" ht="12.75">
      <c r="A938" s="203"/>
      <c r="B938" s="205"/>
      <c r="C938" s="206" t="s">
        <v>598</v>
      </c>
      <c r="D938" s="207"/>
      <c r="E938" s="208">
        <v>19.73</v>
      </c>
      <c r="F938" s="209"/>
      <c r="G938" s="210"/>
      <c r="M938" s="204" t="s">
        <v>598</v>
      </c>
      <c r="O938" s="195"/>
    </row>
    <row r="939" spans="1:15" ht="12.75">
      <c r="A939" s="203"/>
      <c r="B939" s="205"/>
      <c r="C939" s="206" t="s">
        <v>599</v>
      </c>
      <c r="D939" s="207"/>
      <c r="E939" s="208">
        <v>17.94</v>
      </c>
      <c r="F939" s="209"/>
      <c r="G939" s="210"/>
      <c r="M939" s="204" t="s">
        <v>599</v>
      </c>
      <c r="O939" s="195"/>
    </row>
    <row r="940" spans="1:15" ht="12.75">
      <c r="A940" s="203"/>
      <c r="B940" s="205"/>
      <c r="C940" s="206" t="s">
        <v>600</v>
      </c>
      <c r="D940" s="207"/>
      <c r="E940" s="208">
        <v>13.24</v>
      </c>
      <c r="F940" s="209"/>
      <c r="G940" s="210"/>
      <c r="M940" s="204" t="s">
        <v>600</v>
      </c>
      <c r="O940" s="195"/>
    </row>
    <row r="941" spans="1:15" ht="12.75">
      <c r="A941" s="203"/>
      <c r="B941" s="205"/>
      <c r="C941" s="206" t="s">
        <v>601</v>
      </c>
      <c r="D941" s="207"/>
      <c r="E941" s="208">
        <v>0</v>
      </c>
      <c r="F941" s="209"/>
      <c r="G941" s="210"/>
      <c r="M941" s="204" t="s">
        <v>601</v>
      </c>
      <c r="O941" s="195"/>
    </row>
    <row r="942" spans="1:15" ht="12.75">
      <c r="A942" s="203"/>
      <c r="B942" s="205"/>
      <c r="C942" s="206" t="s">
        <v>602</v>
      </c>
      <c r="D942" s="207"/>
      <c r="E942" s="208">
        <v>0</v>
      </c>
      <c r="F942" s="209"/>
      <c r="G942" s="210"/>
      <c r="M942" s="204" t="s">
        <v>602</v>
      </c>
      <c r="O942" s="195"/>
    </row>
    <row r="943" spans="1:15" ht="12.75">
      <c r="A943" s="203"/>
      <c r="B943" s="205"/>
      <c r="C943" s="206" t="s">
        <v>603</v>
      </c>
      <c r="D943" s="207"/>
      <c r="E943" s="208">
        <v>343.84</v>
      </c>
      <c r="F943" s="209"/>
      <c r="G943" s="210"/>
      <c r="M943" s="204" t="s">
        <v>603</v>
      </c>
      <c r="O943" s="195"/>
    </row>
    <row r="944" spans="1:15" ht="12.75">
      <c r="A944" s="203"/>
      <c r="B944" s="205"/>
      <c r="C944" s="206" t="s">
        <v>604</v>
      </c>
      <c r="D944" s="207"/>
      <c r="E944" s="208">
        <v>230.534</v>
      </c>
      <c r="F944" s="209"/>
      <c r="G944" s="210"/>
      <c r="M944" s="204" t="s">
        <v>604</v>
      </c>
      <c r="O944" s="195"/>
    </row>
    <row r="945" spans="1:15" ht="12.75">
      <c r="A945" s="203"/>
      <c r="B945" s="205"/>
      <c r="C945" s="206" t="s">
        <v>605</v>
      </c>
      <c r="D945" s="207"/>
      <c r="E945" s="208">
        <v>404.203</v>
      </c>
      <c r="F945" s="209"/>
      <c r="G945" s="210"/>
      <c r="M945" s="204" t="s">
        <v>605</v>
      </c>
      <c r="O945" s="195"/>
    </row>
    <row r="946" spans="1:15" ht="12.75">
      <c r="A946" s="203"/>
      <c r="B946" s="205"/>
      <c r="C946" s="206" t="s">
        <v>606</v>
      </c>
      <c r="D946" s="207"/>
      <c r="E946" s="208">
        <v>0</v>
      </c>
      <c r="F946" s="209"/>
      <c r="G946" s="210"/>
      <c r="M946" s="204" t="s">
        <v>606</v>
      </c>
      <c r="O946" s="195"/>
    </row>
    <row r="947" spans="1:15" ht="12.75">
      <c r="A947" s="203"/>
      <c r="B947" s="205"/>
      <c r="C947" s="206" t="s">
        <v>607</v>
      </c>
      <c r="D947" s="207"/>
      <c r="E947" s="208">
        <v>146.72</v>
      </c>
      <c r="F947" s="209"/>
      <c r="G947" s="210"/>
      <c r="M947" s="204" t="s">
        <v>607</v>
      </c>
      <c r="O947" s="195"/>
    </row>
    <row r="948" spans="1:15" ht="12.75">
      <c r="A948" s="203"/>
      <c r="B948" s="205"/>
      <c r="C948" s="206" t="s">
        <v>608</v>
      </c>
      <c r="D948" s="207"/>
      <c r="E948" s="208">
        <v>1291.136</v>
      </c>
      <c r="F948" s="209"/>
      <c r="G948" s="210"/>
      <c r="M948" s="204" t="s">
        <v>608</v>
      </c>
      <c r="O948" s="195"/>
    </row>
    <row r="949" spans="1:15" ht="12.75">
      <c r="A949" s="203"/>
      <c r="B949" s="205"/>
      <c r="C949" s="206" t="s">
        <v>609</v>
      </c>
      <c r="D949" s="207"/>
      <c r="E949" s="208">
        <v>523.404</v>
      </c>
      <c r="F949" s="209"/>
      <c r="G949" s="210"/>
      <c r="M949" s="204" t="s">
        <v>609</v>
      </c>
      <c r="O949" s="195"/>
    </row>
    <row r="950" spans="1:15" ht="12.75">
      <c r="A950" s="203"/>
      <c r="B950" s="205"/>
      <c r="C950" s="206" t="s">
        <v>610</v>
      </c>
      <c r="D950" s="207"/>
      <c r="E950" s="208">
        <v>25.855</v>
      </c>
      <c r="F950" s="209"/>
      <c r="G950" s="210"/>
      <c r="M950" s="204" t="s">
        <v>610</v>
      </c>
      <c r="O950" s="195"/>
    </row>
    <row r="951" spans="1:15" ht="12.75">
      <c r="A951" s="203"/>
      <c r="B951" s="205"/>
      <c r="C951" s="206" t="s">
        <v>611</v>
      </c>
      <c r="D951" s="207"/>
      <c r="E951" s="208">
        <v>21.02</v>
      </c>
      <c r="F951" s="209"/>
      <c r="G951" s="210"/>
      <c r="M951" s="204" t="s">
        <v>611</v>
      </c>
      <c r="O951" s="195"/>
    </row>
    <row r="952" spans="1:15" ht="12.75">
      <c r="A952" s="203"/>
      <c r="B952" s="205"/>
      <c r="C952" s="206" t="s">
        <v>612</v>
      </c>
      <c r="D952" s="207"/>
      <c r="E952" s="208">
        <v>0</v>
      </c>
      <c r="F952" s="209"/>
      <c r="G952" s="210"/>
      <c r="M952" s="204" t="s">
        <v>612</v>
      </c>
      <c r="O952" s="195"/>
    </row>
    <row r="953" spans="1:15" ht="12.75">
      <c r="A953" s="203"/>
      <c r="B953" s="205"/>
      <c r="C953" s="206" t="s">
        <v>613</v>
      </c>
      <c r="D953" s="207"/>
      <c r="E953" s="208">
        <v>2076.228</v>
      </c>
      <c r="F953" s="209"/>
      <c r="G953" s="210"/>
      <c r="M953" s="204" t="s">
        <v>613</v>
      </c>
      <c r="O953" s="195"/>
    </row>
    <row r="954" spans="1:15" ht="12.75">
      <c r="A954" s="203"/>
      <c r="B954" s="205"/>
      <c r="C954" s="206" t="s">
        <v>614</v>
      </c>
      <c r="D954" s="207"/>
      <c r="E954" s="208">
        <v>100.915</v>
      </c>
      <c r="F954" s="209"/>
      <c r="G954" s="210"/>
      <c r="M954" s="204" t="s">
        <v>614</v>
      </c>
      <c r="O954" s="195"/>
    </row>
    <row r="955" spans="1:15" ht="12.75">
      <c r="A955" s="203"/>
      <c r="B955" s="205"/>
      <c r="C955" s="206" t="s">
        <v>615</v>
      </c>
      <c r="D955" s="207"/>
      <c r="E955" s="208">
        <v>134.106</v>
      </c>
      <c r="F955" s="209"/>
      <c r="G955" s="210"/>
      <c r="M955" s="204" t="s">
        <v>615</v>
      </c>
      <c r="O955" s="195"/>
    </row>
    <row r="956" spans="1:15" ht="12.75">
      <c r="A956" s="203"/>
      <c r="B956" s="205"/>
      <c r="C956" s="206" t="s">
        <v>616</v>
      </c>
      <c r="D956" s="207"/>
      <c r="E956" s="208">
        <v>509.454</v>
      </c>
      <c r="F956" s="209"/>
      <c r="G956" s="210"/>
      <c r="M956" s="204" t="s">
        <v>616</v>
      </c>
      <c r="O956" s="195"/>
    </row>
    <row r="957" spans="1:15" ht="12.75">
      <c r="A957" s="203"/>
      <c r="B957" s="205"/>
      <c r="C957" s="206" t="s">
        <v>617</v>
      </c>
      <c r="D957" s="207"/>
      <c r="E957" s="208">
        <v>0</v>
      </c>
      <c r="F957" s="209"/>
      <c r="G957" s="210"/>
      <c r="M957" s="204" t="s">
        <v>617</v>
      </c>
      <c r="O957" s="195"/>
    </row>
    <row r="958" spans="1:15" ht="12.75">
      <c r="A958" s="203"/>
      <c r="B958" s="205"/>
      <c r="C958" s="206" t="s">
        <v>618</v>
      </c>
      <c r="D958" s="207"/>
      <c r="E958" s="208">
        <v>52.394</v>
      </c>
      <c r="F958" s="209"/>
      <c r="G958" s="210"/>
      <c r="M958" s="204" t="s">
        <v>618</v>
      </c>
      <c r="O958" s="195"/>
    </row>
    <row r="959" spans="1:15" ht="12.75">
      <c r="A959" s="203"/>
      <c r="B959" s="205"/>
      <c r="C959" s="206" t="s">
        <v>619</v>
      </c>
      <c r="D959" s="207"/>
      <c r="E959" s="208">
        <v>270.375</v>
      </c>
      <c r="F959" s="209"/>
      <c r="G959" s="210"/>
      <c r="M959" s="204" t="s">
        <v>619</v>
      </c>
      <c r="O959" s="195"/>
    </row>
    <row r="960" spans="1:15" ht="12.75">
      <c r="A960" s="203"/>
      <c r="B960" s="205"/>
      <c r="C960" s="206" t="s">
        <v>620</v>
      </c>
      <c r="D960" s="207"/>
      <c r="E960" s="208">
        <v>216.296</v>
      </c>
      <c r="F960" s="209"/>
      <c r="G960" s="210"/>
      <c r="M960" s="204" t="s">
        <v>620</v>
      </c>
      <c r="O960" s="195"/>
    </row>
    <row r="961" spans="1:15" ht="33.75">
      <c r="A961" s="203"/>
      <c r="B961" s="205"/>
      <c r="C961" s="206" t="s">
        <v>621</v>
      </c>
      <c r="D961" s="207"/>
      <c r="E961" s="208">
        <v>949.158</v>
      </c>
      <c r="F961" s="209"/>
      <c r="G961" s="210"/>
      <c r="M961" s="204" t="s">
        <v>621</v>
      </c>
      <c r="O961" s="195"/>
    </row>
    <row r="962" spans="1:15" ht="12.75">
      <c r="A962" s="203"/>
      <c r="B962" s="205"/>
      <c r="C962" s="206" t="s">
        <v>622</v>
      </c>
      <c r="D962" s="207"/>
      <c r="E962" s="208">
        <v>0</v>
      </c>
      <c r="F962" s="209"/>
      <c r="G962" s="210"/>
      <c r="M962" s="204" t="s">
        <v>622</v>
      </c>
      <c r="O962" s="195"/>
    </row>
    <row r="963" spans="1:15" ht="12.75">
      <c r="A963" s="203"/>
      <c r="B963" s="205"/>
      <c r="C963" s="206" t="s">
        <v>623</v>
      </c>
      <c r="D963" s="207"/>
      <c r="E963" s="208">
        <v>493.795</v>
      </c>
      <c r="F963" s="209"/>
      <c r="G963" s="210"/>
      <c r="M963" s="204" t="s">
        <v>623</v>
      </c>
      <c r="O963" s="195"/>
    </row>
    <row r="964" spans="1:15" ht="22.5">
      <c r="A964" s="203"/>
      <c r="B964" s="205"/>
      <c r="C964" s="206" t="s">
        <v>624</v>
      </c>
      <c r="D964" s="207"/>
      <c r="E964" s="208">
        <v>781.758</v>
      </c>
      <c r="F964" s="209"/>
      <c r="G964" s="210"/>
      <c r="M964" s="204" t="s">
        <v>624</v>
      </c>
      <c r="O964" s="195"/>
    </row>
    <row r="965" spans="1:15" ht="12.75">
      <c r="A965" s="203"/>
      <c r="B965" s="205"/>
      <c r="C965" s="206" t="s">
        <v>625</v>
      </c>
      <c r="D965" s="207"/>
      <c r="E965" s="208">
        <v>51.711</v>
      </c>
      <c r="F965" s="209"/>
      <c r="G965" s="210"/>
      <c r="M965" s="204" t="s">
        <v>625</v>
      </c>
      <c r="O965" s="195"/>
    </row>
    <row r="966" spans="1:15" ht="12.75">
      <c r="A966" s="203"/>
      <c r="B966" s="205"/>
      <c r="C966" s="206" t="s">
        <v>620</v>
      </c>
      <c r="D966" s="207"/>
      <c r="E966" s="208">
        <v>216.296</v>
      </c>
      <c r="F966" s="209"/>
      <c r="G966" s="210"/>
      <c r="M966" s="204" t="s">
        <v>620</v>
      </c>
      <c r="O966" s="195"/>
    </row>
    <row r="967" spans="1:104" ht="12.75">
      <c r="A967" s="196">
        <v>334</v>
      </c>
      <c r="B967" s="197" t="s">
        <v>626</v>
      </c>
      <c r="C967" s="198" t="s">
        <v>627</v>
      </c>
      <c r="D967" s="199" t="s">
        <v>1868</v>
      </c>
      <c r="E967" s="200">
        <v>170</v>
      </c>
      <c r="F967" s="200">
        <v>0</v>
      </c>
      <c r="G967" s="201">
        <f>E967*F967</f>
        <v>0</v>
      </c>
      <c r="O967" s="195">
        <v>2</v>
      </c>
      <c r="AA967" s="167">
        <v>2</v>
      </c>
      <c r="AB967" s="167">
        <v>7</v>
      </c>
      <c r="AC967" s="167">
        <v>7</v>
      </c>
      <c r="AZ967" s="167">
        <v>2</v>
      </c>
      <c r="BA967" s="167">
        <f>IF(AZ967=1,G967,0)</f>
        <v>0</v>
      </c>
      <c r="BB967" s="167">
        <f>IF(AZ967=2,G967,0)</f>
        <v>0</v>
      </c>
      <c r="BC967" s="167">
        <f>IF(AZ967=3,G967,0)</f>
        <v>0</v>
      </c>
      <c r="BD967" s="167">
        <f>IF(AZ967=4,G967,0)</f>
        <v>0</v>
      </c>
      <c r="BE967" s="167">
        <f>IF(AZ967=5,G967,0)</f>
        <v>0</v>
      </c>
      <c r="CA967" s="202">
        <v>2</v>
      </c>
      <c r="CB967" s="202">
        <v>7</v>
      </c>
      <c r="CZ967" s="167">
        <v>0.00106</v>
      </c>
    </row>
    <row r="968" spans="1:15" ht="12.75">
      <c r="A968" s="203"/>
      <c r="B968" s="205"/>
      <c r="C968" s="206" t="s">
        <v>628</v>
      </c>
      <c r="D968" s="207"/>
      <c r="E968" s="208">
        <v>170</v>
      </c>
      <c r="F968" s="209"/>
      <c r="G968" s="210"/>
      <c r="M968" s="204" t="s">
        <v>628</v>
      </c>
      <c r="O968" s="195"/>
    </row>
    <row r="969" spans="1:104" ht="22.5">
      <c r="A969" s="196">
        <v>335</v>
      </c>
      <c r="B969" s="197" t="s">
        <v>629</v>
      </c>
      <c r="C969" s="198" t="s">
        <v>630</v>
      </c>
      <c r="D969" s="199" t="s">
        <v>1868</v>
      </c>
      <c r="E969" s="200">
        <v>150</v>
      </c>
      <c r="F969" s="200">
        <v>0</v>
      </c>
      <c r="G969" s="201">
        <f>E969*F969</f>
        <v>0</v>
      </c>
      <c r="O969" s="195">
        <v>2</v>
      </c>
      <c r="AA969" s="167">
        <v>2</v>
      </c>
      <c r="AB969" s="167">
        <v>7</v>
      </c>
      <c r="AC969" s="167">
        <v>7</v>
      </c>
      <c r="AZ969" s="167">
        <v>2</v>
      </c>
      <c r="BA969" s="167">
        <f>IF(AZ969=1,G969,0)</f>
        <v>0</v>
      </c>
      <c r="BB969" s="167">
        <f>IF(AZ969=2,G969,0)</f>
        <v>0</v>
      </c>
      <c r="BC969" s="167">
        <f>IF(AZ969=3,G969,0)</f>
        <v>0</v>
      </c>
      <c r="BD969" s="167">
        <f>IF(AZ969=4,G969,0)</f>
        <v>0</v>
      </c>
      <c r="BE969" s="167">
        <f>IF(AZ969=5,G969,0)</f>
        <v>0</v>
      </c>
      <c r="CA969" s="202">
        <v>2</v>
      </c>
      <c r="CB969" s="202">
        <v>7</v>
      </c>
      <c r="CZ969" s="167">
        <v>0.00105</v>
      </c>
    </row>
    <row r="970" spans="1:15" ht="12.75">
      <c r="A970" s="203"/>
      <c r="B970" s="205"/>
      <c r="C970" s="206" t="s">
        <v>631</v>
      </c>
      <c r="D970" s="207"/>
      <c r="E970" s="208">
        <v>150</v>
      </c>
      <c r="F970" s="209"/>
      <c r="G970" s="210"/>
      <c r="M970" s="204" t="s">
        <v>631</v>
      </c>
      <c r="O970" s="195"/>
    </row>
    <row r="971" spans="1:104" ht="22.5">
      <c r="A971" s="196">
        <v>336</v>
      </c>
      <c r="B971" s="197" t="s">
        <v>632</v>
      </c>
      <c r="C971" s="198" t="s">
        <v>633</v>
      </c>
      <c r="D971" s="199" t="s">
        <v>1470</v>
      </c>
      <c r="E971" s="200">
        <v>276</v>
      </c>
      <c r="F971" s="200">
        <v>0</v>
      </c>
      <c r="G971" s="201">
        <f>E971*F971</f>
        <v>0</v>
      </c>
      <c r="O971" s="195">
        <v>2</v>
      </c>
      <c r="AA971" s="167">
        <v>12</v>
      </c>
      <c r="AB971" s="167">
        <v>0</v>
      </c>
      <c r="AC971" s="167">
        <v>497</v>
      </c>
      <c r="AZ971" s="167">
        <v>2</v>
      </c>
      <c r="BA971" s="167">
        <f>IF(AZ971=1,G971,0)</f>
        <v>0</v>
      </c>
      <c r="BB971" s="167">
        <f>IF(AZ971=2,G971,0)</f>
        <v>0</v>
      </c>
      <c r="BC971" s="167">
        <f>IF(AZ971=3,G971,0)</f>
        <v>0</v>
      </c>
      <c r="BD971" s="167">
        <f>IF(AZ971=4,G971,0)</f>
        <v>0</v>
      </c>
      <c r="BE971" s="167">
        <f>IF(AZ971=5,G971,0)</f>
        <v>0</v>
      </c>
      <c r="CA971" s="202">
        <v>12</v>
      </c>
      <c r="CB971" s="202">
        <v>0</v>
      </c>
      <c r="CZ971" s="167">
        <v>0</v>
      </c>
    </row>
    <row r="972" spans="1:15" ht="12.75">
      <c r="A972" s="203"/>
      <c r="B972" s="205"/>
      <c r="C972" s="206" t="s">
        <v>634</v>
      </c>
      <c r="D972" s="207"/>
      <c r="E972" s="208">
        <v>276</v>
      </c>
      <c r="F972" s="209"/>
      <c r="G972" s="210"/>
      <c r="M972" s="204" t="s">
        <v>634</v>
      </c>
      <c r="O972" s="195"/>
    </row>
    <row r="973" spans="1:104" ht="22.5">
      <c r="A973" s="196">
        <v>337</v>
      </c>
      <c r="B973" s="197" t="s">
        <v>635</v>
      </c>
      <c r="C973" s="198" t="s">
        <v>636</v>
      </c>
      <c r="D973" s="199" t="s">
        <v>1125</v>
      </c>
      <c r="E973" s="200">
        <v>1</v>
      </c>
      <c r="F973" s="200">
        <v>0</v>
      </c>
      <c r="G973" s="201">
        <f>E973*F973</f>
        <v>0</v>
      </c>
      <c r="O973" s="195">
        <v>2</v>
      </c>
      <c r="AA973" s="167">
        <v>12</v>
      </c>
      <c r="AB973" s="167">
        <v>0</v>
      </c>
      <c r="AC973" s="167">
        <v>498</v>
      </c>
      <c r="AZ973" s="167">
        <v>2</v>
      </c>
      <c r="BA973" s="167">
        <f>IF(AZ973=1,G973,0)</f>
        <v>0</v>
      </c>
      <c r="BB973" s="167">
        <f>IF(AZ973=2,G973,0)</f>
        <v>0</v>
      </c>
      <c r="BC973" s="167">
        <f>IF(AZ973=3,G973,0)</f>
        <v>0</v>
      </c>
      <c r="BD973" s="167">
        <f>IF(AZ973=4,G973,0)</f>
        <v>0</v>
      </c>
      <c r="BE973" s="167">
        <f>IF(AZ973=5,G973,0)</f>
        <v>0</v>
      </c>
      <c r="CA973" s="202">
        <v>12</v>
      </c>
      <c r="CB973" s="202">
        <v>0</v>
      </c>
      <c r="CZ973" s="167">
        <v>0</v>
      </c>
    </row>
    <row r="974" spans="1:15" ht="12.75">
      <c r="A974" s="203"/>
      <c r="B974" s="205"/>
      <c r="C974" s="206" t="s">
        <v>637</v>
      </c>
      <c r="D974" s="207"/>
      <c r="E974" s="208">
        <v>1</v>
      </c>
      <c r="F974" s="209"/>
      <c r="G974" s="210"/>
      <c r="M974" s="204" t="s">
        <v>637</v>
      </c>
      <c r="O974" s="195"/>
    </row>
    <row r="975" spans="1:104" ht="22.5">
      <c r="A975" s="196">
        <v>338</v>
      </c>
      <c r="B975" s="197" t="s">
        <v>638</v>
      </c>
      <c r="C975" s="198" t="s">
        <v>639</v>
      </c>
      <c r="D975" s="199" t="s">
        <v>1125</v>
      </c>
      <c r="E975" s="200">
        <v>1</v>
      </c>
      <c r="F975" s="200">
        <v>0</v>
      </c>
      <c r="G975" s="201">
        <f>E975*F975</f>
        <v>0</v>
      </c>
      <c r="O975" s="195">
        <v>2</v>
      </c>
      <c r="AA975" s="167">
        <v>12</v>
      </c>
      <c r="AB975" s="167">
        <v>0</v>
      </c>
      <c r="AC975" s="167">
        <v>499</v>
      </c>
      <c r="AZ975" s="167">
        <v>2</v>
      </c>
      <c r="BA975" s="167">
        <f>IF(AZ975=1,G975,0)</f>
        <v>0</v>
      </c>
      <c r="BB975" s="167">
        <f>IF(AZ975=2,G975,0)</f>
        <v>0</v>
      </c>
      <c r="BC975" s="167">
        <f>IF(AZ975=3,G975,0)</f>
        <v>0</v>
      </c>
      <c r="BD975" s="167">
        <f>IF(AZ975=4,G975,0)</f>
        <v>0</v>
      </c>
      <c r="BE975" s="167">
        <f>IF(AZ975=5,G975,0)</f>
        <v>0</v>
      </c>
      <c r="CA975" s="202">
        <v>12</v>
      </c>
      <c r="CB975" s="202">
        <v>0</v>
      </c>
      <c r="CZ975" s="167">
        <v>0</v>
      </c>
    </row>
    <row r="976" spans="1:15" ht="12.75">
      <c r="A976" s="203"/>
      <c r="B976" s="205"/>
      <c r="C976" s="206" t="s">
        <v>637</v>
      </c>
      <c r="D976" s="207"/>
      <c r="E976" s="208">
        <v>1</v>
      </c>
      <c r="F976" s="209"/>
      <c r="G976" s="210"/>
      <c r="M976" s="204" t="s">
        <v>637</v>
      </c>
      <c r="O976" s="195"/>
    </row>
    <row r="977" spans="1:104" ht="22.5">
      <c r="A977" s="196">
        <v>339</v>
      </c>
      <c r="B977" s="197" t="s">
        <v>640</v>
      </c>
      <c r="C977" s="198" t="s">
        <v>641</v>
      </c>
      <c r="D977" s="199" t="s">
        <v>1125</v>
      </c>
      <c r="E977" s="200">
        <v>2</v>
      </c>
      <c r="F977" s="200">
        <v>0</v>
      </c>
      <c r="G977" s="201">
        <f>E977*F977</f>
        <v>0</v>
      </c>
      <c r="O977" s="195">
        <v>2</v>
      </c>
      <c r="AA977" s="167">
        <v>12</v>
      </c>
      <c r="AB977" s="167">
        <v>0</v>
      </c>
      <c r="AC977" s="167">
        <v>500</v>
      </c>
      <c r="AZ977" s="167">
        <v>2</v>
      </c>
      <c r="BA977" s="167">
        <f>IF(AZ977=1,G977,0)</f>
        <v>0</v>
      </c>
      <c r="BB977" s="167">
        <f>IF(AZ977=2,G977,0)</f>
        <v>0</v>
      </c>
      <c r="BC977" s="167">
        <f>IF(AZ977=3,G977,0)</f>
        <v>0</v>
      </c>
      <c r="BD977" s="167">
        <f>IF(AZ977=4,G977,0)</f>
        <v>0</v>
      </c>
      <c r="BE977" s="167">
        <f>IF(AZ977=5,G977,0)</f>
        <v>0</v>
      </c>
      <c r="CA977" s="202">
        <v>12</v>
      </c>
      <c r="CB977" s="202">
        <v>0</v>
      </c>
      <c r="CZ977" s="167">
        <v>0</v>
      </c>
    </row>
    <row r="978" spans="1:15" ht="12.75">
      <c r="A978" s="203"/>
      <c r="B978" s="205"/>
      <c r="C978" s="206" t="s">
        <v>642</v>
      </c>
      <c r="D978" s="207"/>
      <c r="E978" s="208">
        <v>2</v>
      </c>
      <c r="F978" s="209"/>
      <c r="G978" s="210"/>
      <c r="M978" s="204" t="s">
        <v>642</v>
      </c>
      <c r="O978" s="195"/>
    </row>
    <row r="979" spans="1:104" ht="22.5">
      <c r="A979" s="196">
        <v>340</v>
      </c>
      <c r="B979" s="197" t="s">
        <v>643</v>
      </c>
      <c r="C979" s="198" t="s">
        <v>644</v>
      </c>
      <c r="D979" s="199" t="s">
        <v>1125</v>
      </c>
      <c r="E979" s="200">
        <v>1</v>
      </c>
      <c r="F979" s="200">
        <v>0</v>
      </c>
      <c r="G979" s="201">
        <f>E979*F979</f>
        <v>0</v>
      </c>
      <c r="O979" s="195">
        <v>2</v>
      </c>
      <c r="AA979" s="167">
        <v>12</v>
      </c>
      <c r="AB979" s="167">
        <v>0</v>
      </c>
      <c r="AC979" s="167">
        <v>501</v>
      </c>
      <c r="AZ979" s="167">
        <v>2</v>
      </c>
      <c r="BA979" s="167">
        <f>IF(AZ979=1,G979,0)</f>
        <v>0</v>
      </c>
      <c r="BB979" s="167">
        <f>IF(AZ979=2,G979,0)</f>
        <v>0</v>
      </c>
      <c r="BC979" s="167">
        <f>IF(AZ979=3,G979,0)</f>
        <v>0</v>
      </c>
      <c r="BD979" s="167">
        <f>IF(AZ979=4,G979,0)</f>
        <v>0</v>
      </c>
      <c r="BE979" s="167">
        <f>IF(AZ979=5,G979,0)</f>
        <v>0</v>
      </c>
      <c r="CA979" s="202">
        <v>12</v>
      </c>
      <c r="CB979" s="202">
        <v>0</v>
      </c>
      <c r="CZ979" s="167">
        <v>0</v>
      </c>
    </row>
    <row r="980" spans="1:15" ht="12.75">
      <c r="A980" s="203"/>
      <c r="B980" s="205"/>
      <c r="C980" s="206" t="s">
        <v>637</v>
      </c>
      <c r="D980" s="207"/>
      <c r="E980" s="208">
        <v>1</v>
      </c>
      <c r="F980" s="209"/>
      <c r="G980" s="210"/>
      <c r="M980" s="204" t="s">
        <v>637</v>
      </c>
      <c r="O980" s="195"/>
    </row>
    <row r="981" spans="1:104" ht="22.5">
      <c r="A981" s="196">
        <v>341</v>
      </c>
      <c r="B981" s="197" t="s">
        <v>645</v>
      </c>
      <c r="C981" s="198" t="s">
        <v>646</v>
      </c>
      <c r="D981" s="199" t="s">
        <v>1125</v>
      </c>
      <c r="E981" s="200">
        <v>1</v>
      </c>
      <c r="F981" s="200">
        <v>0</v>
      </c>
      <c r="G981" s="201">
        <f>E981*F981</f>
        <v>0</v>
      </c>
      <c r="O981" s="195">
        <v>2</v>
      </c>
      <c r="AA981" s="167">
        <v>12</v>
      </c>
      <c r="AB981" s="167">
        <v>0</v>
      </c>
      <c r="AC981" s="167">
        <v>502</v>
      </c>
      <c r="AZ981" s="167">
        <v>2</v>
      </c>
      <c r="BA981" s="167">
        <f>IF(AZ981=1,G981,0)</f>
        <v>0</v>
      </c>
      <c r="BB981" s="167">
        <f>IF(AZ981=2,G981,0)</f>
        <v>0</v>
      </c>
      <c r="BC981" s="167">
        <f>IF(AZ981=3,G981,0)</f>
        <v>0</v>
      </c>
      <c r="BD981" s="167">
        <f>IF(AZ981=4,G981,0)</f>
        <v>0</v>
      </c>
      <c r="BE981" s="167">
        <f>IF(AZ981=5,G981,0)</f>
        <v>0</v>
      </c>
      <c r="CA981" s="202">
        <v>12</v>
      </c>
      <c r="CB981" s="202">
        <v>0</v>
      </c>
      <c r="CZ981" s="167">
        <v>0</v>
      </c>
    </row>
    <row r="982" spans="1:15" ht="12.75">
      <c r="A982" s="203"/>
      <c r="B982" s="205"/>
      <c r="C982" s="206" t="s">
        <v>637</v>
      </c>
      <c r="D982" s="207"/>
      <c r="E982" s="208">
        <v>1</v>
      </c>
      <c r="F982" s="209"/>
      <c r="G982" s="210"/>
      <c r="M982" s="204" t="s">
        <v>637</v>
      </c>
      <c r="O982" s="195"/>
    </row>
    <row r="983" spans="1:104" ht="22.5">
      <c r="A983" s="196">
        <v>342</v>
      </c>
      <c r="B983" s="197" t="s">
        <v>647</v>
      </c>
      <c r="C983" s="198" t="s">
        <v>648</v>
      </c>
      <c r="D983" s="199" t="s">
        <v>1125</v>
      </c>
      <c r="E983" s="200">
        <v>2</v>
      </c>
      <c r="F983" s="200">
        <v>0</v>
      </c>
      <c r="G983" s="201">
        <f>E983*F983</f>
        <v>0</v>
      </c>
      <c r="O983" s="195">
        <v>2</v>
      </c>
      <c r="AA983" s="167">
        <v>12</v>
      </c>
      <c r="AB983" s="167">
        <v>0</v>
      </c>
      <c r="AC983" s="167">
        <v>503</v>
      </c>
      <c r="AZ983" s="167">
        <v>2</v>
      </c>
      <c r="BA983" s="167">
        <f>IF(AZ983=1,G983,0)</f>
        <v>0</v>
      </c>
      <c r="BB983" s="167">
        <f>IF(AZ983=2,G983,0)</f>
        <v>0</v>
      </c>
      <c r="BC983" s="167">
        <f>IF(AZ983=3,G983,0)</f>
        <v>0</v>
      </c>
      <c r="BD983" s="167">
        <f>IF(AZ983=4,G983,0)</f>
        <v>0</v>
      </c>
      <c r="BE983" s="167">
        <f>IF(AZ983=5,G983,0)</f>
        <v>0</v>
      </c>
      <c r="CA983" s="202">
        <v>12</v>
      </c>
      <c r="CB983" s="202">
        <v>0</v>
      </c>
      <c r="CZ983" s="167">
        <v>0</v>
      </c>
    </row>
    <row r="984" spans="1:15" ht="12.75">
      <c r="A984" s="203"/>
      <c r="B984" s="205"/>
      <c r="C984" s="206" t="s">
        <v>642</v>
      </c>
      <c r="D984" s="207"/>
      <c r="E984" s="208">
        <v>2</v>
      </c>
      <c r="F984" s="209"/>
      <c r="G984" s="210"/>
      <c r="M984" s="204" t="s">
        <v>642</v>
      </c>
      <c r="O984" s="195"/>
    </row>
    <row r="985" spans="1:104" ht="22.5">
      <c r="A985" s="196">
        <v>343</v>
      </c>
      <c r="B985" s="197" t="s">
        <v>649</v>
      </c>
      <c r="C985" s="198" t="s">
        <v>650</v>
      </c>
      <c r="D985" s="199" t="s">
        <v>1125</v>
      </c>
      <c r="E985" s="200">
        <v>3</v>
      </c>
      <c r="F985" s="200">
        <v>0</v>
      </c>
      <c r="G985" s="201">
        <f>E985*F985</f>
        <v>0</v>
      </c>
      <c r="O985" s="195">
        <v>2</v>
      </c>
      <c r="AA985" s="167">
        <v>12</v>
      </c>
      <c r="AB985" s="167">
        <v>0</v>
      </c>
      <c r="AC985" s="167">
        <v>504</v>
      </c>
      <c r="AZ985" s="167">
        <v>2</v>
      </c>
      <c r="BA985" s="167">
        <f>IF(AZ985=1,G985,0)</f>
        <v>0</v>
      </c>
      <c r="BB985" s="167">
        <f>IF(AZ985=2,G985,0)</f>
        <v>0</v>
      </c>
      <c r="BC985" s="167">
        <f>IF(AZ985=3,G985,0)</f>
        <v>0</v>
      </c>
      <c r="BD985" s="167">
        <f>IF(AZ985=4,G985,0)</f>
        <v>0</v>
      </c>
      <c r="BE985" s="167">
        <f>IF(AZ985=5,G985,0)</f>
        <v>0</v>
      </c>
      <c r="CA985" s="202">
        <v>12</v>
      </c>
      <c r="CB985" s="202">
        <v>0</v>
      </c>
      <c r="CZ985" s="167">
        <v>0</v>
      </c>
    </row>
    <row r="986" spans="1:15" ht="12.75">
      <c r="A986" s="203"/>
      <c r="B986" s="205"/>
      <c r="C986" s="206" t="s">
        <v>651</v>
      </c>
      <c r="D986" s="207"/>
      <c r="E986" s="208">
        <v>3</v>
      </c>
      <c r="F986" s="209"/>
      <c r="G986" s="210"/>
      <c r="M986" s="204" t="s">
        <v>651</v>
      </c>
      <c r="O986" s="195"/>
    </row>
    <row r="987" spans="1:104" ht="22.5">
      <c r="A987" s="196">
        <v>344</v>
      </c>
      <c r="B987" s="197" t="s">
        <v>652</v>
      </c>
      <c r="C987" s="198" t="s">
        <v>653</v>
      </c>
      <c r="D987" s="199" t="s">
        <v>1470</v>
      </c>
      <c r="E987" s="200">
        <v>13.9</v>
      </c>
      <c r="F987" s="200">
        <v>0</v>
      </c>
      <c r="G987" s="201">
        <f>E987*F987</f>
        <v>0</v>
      </c>
      <c r="O987" s="195">
        <v>2</v>
      </c>
      <c r="AA987" s="167">
        <v>12</v>
      </c>
      <c r="AB987" s="167">
        <v>0</v>
      </c>
      <c r="AC987" s="167">
        <v>505</v>
      </c>
      <c r="AZ987" s="167">
        <v>2</v>
      </c>
      <c r="BA987" s="167">
        <f>IF(AZ987=1,G987,0)</f>
        <v>0</v>
      </c>
      <c r="BB987" s="167">
        <f>IF(AZ987=2,G987,0)</f>
        <v>0</v>
      </c>
      <c r="BC987" s="167">
        <f>IF(AZ987=3,G987,0)</f>
        <v>0</v>
      </c>
      <c r="BD987" s="167">
        <f>IF(AZ987=4,G987,0)</f>
        <v>0</v>
      </c>
      <c r="BE987" s="167">
        <f>IF(AZ987=5,G987,0)</f>
        <v>0</v>
      </c>
      <c r="CA987" s="202">
        <v>12</v>
      </c>
      <c r="CB987" s="202">
        <v>0</v>
      </c>
      <c r="CZ987" s="167">
        <v>0</v>
      </c>
    </row>
    <row r="988" spans="1:15" ht="12.75">
      <c r="A988" s="203"/>
      <c r="B988" s="205"/>
      <c r="C988" s="206" t="s">
        <v>654</v>
      </c>
      <c r="D988" s="207"/>
      <c r="E988" s="208">
        <v>13.9</v>
      </c>
      <c r="F988" s="209"/>
      <c r="G988" s="210"/>
      <c r="M988" s="204" t="s">
        <v>654</v>
      </c>
      <c r="O988" s="195"/>
    </row>
    <row r="989" spans="1:104" ht="22.5">
      <c r="A989" s="196">
        <v>345</v>
      </c>
      <c r="B989" s="197" t="s">
        <v>655</v>
      </c>
      <c r="C989" s="198" t="s">
        <v>656</v>
      </c>
      <c r="D989" s="199" t="s">
        <v>1470</v>
      </c>
      <c r="E989" s="200">
        <v>9.9</v>
      </c>
      <c r="F989" s="200">
        <v>0</v>
      </c>
      <c r="G989" s="201">
        <f>E989*F989</f>
        <v>0</v>
      </c>
      <c r="O989" s="195">
        <v>2</v>
      </c>
      <c r="AA989" s="167">
        <v>12</v>
      </c>
      <c r="AB989" s="167">
        <v>0</v>
      </c>
      <c r="AC989" s="167">
        <v>506</v>
      </c>
      <c r="AZ989" s="167">
        <v>2</v>
      </c>
      <c r="BA989" s="167">
        <f>IF(AZ989=1,G989,0)</f>
        <v>0</v>
      </c>
      <c r="BB989" s="167">
        <f>IF(AZ989=2,G989,0)</f>
        <v>0</v>
      </c>
      <c r="BC989" s="167">
        <f>IF(AZ989=3,G989,0)</f>
        <v>0</v>
      </c>
      <c r="BD989" s="167">
        <f>IF(AZ989=4,G989,0)</f>
        <v>0</v>
      </c>
      <c r="BE989" s="167">
        <f>IF(AZ989=5,G989,0)</f>
        <v>0</v>
      </c>
      <c r="CA989" s="202">
        <v>12</v>
      </c>
      <c r="CB989" s="202">
        <v>0</v>
      </c>
      <c r="CZ989" s="167">
        <v>0</v>
      </c>
    </row>
    <row r="990" spans="1:15" ht="12.75">
      <c r="A990" s="203"/>
      <c r="B990" s="205"/>
      <c r="C990" s="206" t="s">
        <v>657</v>
      </c>
      <c r="D990" s="207"/>
      <c r="E990" s="208">
        <v>9.9</v>
      </c>
      <c r="F990" s="209"/>
      <c r="G990" s="210"/>
      <c r="M990" s="204" t="s">
        <v>657</v>
      </c>
      <c r="O990" s="195"/>
    </row>
    <row r="991" spans="1:104" ht="22.5">
      <c r="A991" s="196">
        <v>346</v>
      </c>
      <c r="B991" s="197" t="s">
        <v>658</v>
      </c>
      <c r="C991" s="198" t="s">
        <v>659</v>
      </c>
      <c r="D991" s="199" t="s">
        <v>1125</v>
      </c>
      <c r="E991" s="200">
        <v>1</v>
      </c>
      <c r="F991" s="200">
        <v>0</v>
      </c>
      <c r="G991" s="201">
        <f>E991*F991</f>
        <v>0</v>
      </c>
      <c r="O991" s="195">
        <v>2</v>
      </c>
      <c r="AA991" s="167">
        <v>12</v>
      </c>
      <c r="AB991" s="167">
        <v>0</v>
      </c>
      <c r="AC991" s="167">
        <v>507</v>
      </c>
      <c r="AZ991" s="167">
        <v>2</v>
      </c>
      <c r="BA991" s="167">
        <f>IF(AZ991=1,G991,0)</f>
        <v>0</v>
      </c>
      <c r="BB991" s="167">
        <f>IF(AZ991=2,G991,0)</f>
        <v>0</v>
      </c>
      <c r="BC991" s="167">
        <f>IF(AZ991=3,G991,0)</f>
        <v>0</v>
      </c>
      <c r="BD991" s="167">
        <f>IF(AZ991=4,G991,0)</f>
        <v>0</v>
      </c>
      <c r="BE991" s="167">
        <f>IF(AZ991=5,G991,0)</f>
        <v>0</v>
      </c>
      <c r="CA991" s="202">
        <v>12</v>
      </c>
      <c r="CB991" s="202">
        <v>0</v>
      </c>
      <c r="CZ991" s="167">
        <v>0</v>
      </c>
    </row>
    <row r="992" spans="1:15" ht="12.75">
      <c r="A992" s="203"/>
      <c r="B992" s="205"/>
      <c r="C992" s="206" t="s">
        <v>637</v>
      </c>
      <c r="D992" s="207"/>
      <c r="E992" s="208">
        <v>1</v>
      </c>
      <c r="F992" s="209"/>
      <c r="G992" s="210"/>
      <c r="M992" s="204" t="s">
        <v>637</v>
      </c>
      <c r="O992" s="195"/>
    </row>
    <row r="993" spans="1:104" ht="22.5">
      <c r="A993" s="196">
        <v>347</v>
      </c>
      <c r="B993" s="197" t="s">
        <v>660</v>
      </c>
      <c r="C993" s="198" t="s">
        <v>661</v>
      </c>
      <c r="D993" s="199" t="s">
        <v>1125</v>
      </c>
      <c r="E993" s="200">
        <v>1</v>
      </c>
      <c r="F993" s="200">
        <v>0</v>
      </c>
      <c r="G993" s="201">
        <f>E993*F993</f>
        <v>0</v>
      </c>
      <c r="O993" s="195">
        <v>2</v>
      </c>
      <c r="AA993" s="167">
        <v>12</v>
      </c>
      <c r="AB993" s="167">
        <v>0</v>
      </c>
      <c r="AC993" s="167">
        <v>508</v>
      </c>
      <c r="AZ993" s="167">
        <v>2</v>
      </c>
      <c r="BA993" s="167">
        <f>IF(AZ993=1,G993,0)</f>
        <v>0</v>
      </c>
      <c r="BB993" s="167">
        <f>IF(AZ993=2,G993,0)</f>
        <v>0</v>
      </c>
      <c r="BC993" s="167">
        <f>IF(AZ993=3,G993,0)</f>
        <v>0</v>
      </c>
      <c r="BD993" s="167">
        <f>IF(AZ993=4,G993,0)</f>
        <v>0</v>
      </c>
      <c r="BE993" s="167">
        <f>IF(AZ993=5,G993,0)</f>
        <v>0</v>
      </c>
      <c r="CA993" s="202">
        <v>12</v>
      </c>
      <c r="CB993" s="202">
        <v>0</v>
      </c>
      <c r="CZ993" s="167">
        <v>0</v>
      </c>
    </row>
    <row r="994" spans="1:15" ht="12.75">
      <c r="A994" s="203"/>
      <c r="B994" s="205"/>
      <c r="C994" s="206" t="s">
        <v>637</v>
      </c>
      <c r="D994" s="207"/>
      <c r="E994" s="208">
        <v>1</v>
      </c>
      <c r="F994" s="209"/>
      <c r="G994" s="210"/>
      <c r="M994" s="204" t="s">
        <v>637</v>
      </c>
      <c r="O994" s="195"/>
    </row>
    <row r="995" spans="1:104" ht="22.5">
      <c r="A995" s="196">
        <v>348</v>
      </c>
      <c r="B995" s="197" t="s">
        <v>662</v>
      </c>
      <c r="C995" s="198" t="s">
        <v>663</v>
      </c>
      <c r="D995" s="199" t="s">
        <v>1125</v>
      </c>
      <c r="E995" s="200">
        <v>1</v>
      </c>
      <c r="F995" s="200">
        <v>0</v>
      </c>
      <c r="G995" s="201">
        <f>E995*F995</f>
        <v>0</v>
      </c>
      <c r="O995" s="195">
        <v>2</v>
      </c>
      <c r="AA995" s="167">
        <v>12</v>
      </c>
      <c r="AB995" s="167">
        <v>0</v>
      </c>
      <c r="AC995" s="167">
        <v>509</v>
      </c>
      <c r="AZ995" s="167">
        <v>2</v>
      </c>
      <c r="BA995" s="167">
        <f>IF(AZ995=1,G995,0)</f>
        <v>0</v>
      </c>
      <c r="BB995" s="167">
        <f>IF(AZ995=2,G995,0)</f>
        <v>0</v>
      </c>
      <c r="BC995" s="167">
        <f>IF(AZ995=3,G995,0)</f>
        <v>0</v>
      </c>
      <c r="BD995" s="167">
        <f>IF(AZ995=4,G995,0)</f>
        <v>0</v>
      </c>
      <c r="BE995" s="167">
        <f>IF(AZ995=5,G995,0)</f>
        <v>0</v>
      </c>
      <c r="CA995" s="202">
        <v>12</v>
      </c>
      <c r="CB995" s="202">
        <v>0</v>
      </c>
      <c r="CZ995" s="167">
        <v>0</v>
      </c>
    </row>
    <row r="996" spans="1:15" ht="12.75">
      <c r="A996" s="203"/>
      <c r="B996" s="205"/>
      <c r="C996" s="206" t="s">
        <v>637</v>
      </c>
      <c r="D996" s="207"/>
      <c r="E996" s="208">
        <v>1</v>
      </c>
      <c r="F996" s="209"/>
      <c r="G996" s="210"/>
      <c r="M996" s="204" t="s">
        <v>637</v>
      </c>
      <c r="O996" s="195"/>
    </row>
    <row r="997" spans="1:104" ht="22.5">
      <c r="A997" s="196">
        <v>349</v>
      </c>
      <c r="B997" s="197" t="s">
        <v>664</v>
      </c>
      <c r="C997" s="198" t="s">
        <v>665</v>
      </c>
      <c r="D997" s="199" t="s">
        <v>1125</v>
      </c>
      <c r="E997" s="200">
        <v>1</v>
      </c>
      <c r="F997" s="200">
        <v>0</v>
      </c>
      <c r="G997" s="201">
        <f>E997*F997</f>
        <v>0</v>
      </c>
      <c r="O997" s="195">
        <v>2</v>
      </c>
      <c r="AA997" s="167">
        <v>12</v>
      </c>
      <c r="AB997" s="167">
        <v>0</v>
      </c>
      <c r="AC997" s="167">
        <v>510</v>
      </c>
      <c r="AZ997" s="167">
        <v>2</v>
      </c>
      <c r="BA997" s="167">
        <f>IF(AZ997=1,G997,0)</f>
        <v>0</v>
      </c>
      <c r="BB997" s="167">
        <f>IF(AZ997=2,G997,0)</f>
        <v>0</v>
      </c>
      <c r="BC997" s="167">
        <f>IF(AZ997=3,G997,0)</f>
        <v>0</v>
      </c>
      <c r="BD997" s="167">
        <f>IF(AZ997=4,G997,0)</f>
        <v>0</v>
      </c>
      <c r="BE997" s="167">
        <f>IF(AZ997=5,G997,0)</f>
        <v>0</v>
      </c>
      <c r="CA997" s="202">
        <v>12</v>
      </c>
      <c r="CB997" s="202">
        <v>0</v>
      </c>
      <c r="CZ997" s="167">
        <v>0</v>
      </c>
    </row>
    <row r="998" spans="1:15" ht="12.75">
      <c r="A998" s="203"/>
      <c r="B998" s="205"/>
      <c r="C998" s="206" t="s">
        <v>637</v>
      </c>
      <c r="D998" s="207"/>
      <c r="E998" s="208">
        <v>1</v>
      </c>
      <c r="F998" s="209"/>
      <c r="G998" s="210"/>
      <c r="M998" s="204" t="s">
        <v>637</v>
      </c>
      <c r="O998" s="195"/>
    </row>
    <row r="999" spans="1:104" ht="22.5">
      <c r="A999" s="196">
        <v>350</v>
      </c>
      <c r="B999" s="197" t="s">
        <v>666</v>
      </c>
      <c r="C999" s="198" t="s">
        <v>667</v>
      </c>
      <c r="D999" s="199" t="s">
        <v>1125</v>
      </c>
      <c r="E999" s="200">
        <v>1</v>
      </c>
      <c r="F999" s="200">
        <v>0</v>
      </c>
      <c r="G999" s="201">
        <f>E999*F999</f>
        <v>0</v>
      </c>
      <c r="O999" s="195">
        <v>2</v>
      </c>
      <c r="AA999" s="167">
        <v>12</v>
      </c>
      <c r="AB999" s="167">
        <v>0</v>
      </c>
      <c r="AC999" s="167">
        <v>511</v>
      </c>
      <c r="AZ999" s="167">
        <v>2</v>
      </c>
      <c r="BA999" s="167">
        <f>IF(AZ999=1,G999,0)</f>
        <v>0</v>
      </c>
      <c r="BB999" s="167">
        <f>IF(AZ999=2,G999,0)</f>
        <v>0</v>
      </c>
      <c r="BC999" s="167">
        <f>IF(AZ999=3,G999,0)</f>
        <v>0</v>
      </c>
      <c r="BD999" s="167">
        <f>IF(AZ999=4,G999,0)</f>
        <v>0</v>
      </c>
      <c r="BE999" s="167">
        <f>IF(AZ999=5,G999,0)</f>
        <v>0</v>
      </c>
      <c r="CA999" s="202">
        <v>12</v>
      </c>
      <c r="CB999" s="202">
        <v>0</v>
      </c>
      <c r="CZ999" s="167">
        <v>0</v>
      </c>
    </row>
    <row r="1000" spans="1:15" ht="12.75">
      <c r="A1000" s="203"/>
      <c r="B1000" s="205"/>
      <c r="C1000" s="206" t="s">
        <v>637</v>
      </c>
      <c r="D1000" s="207"/>
      <c r="E1000" s="208">
        <v>1</v>
      </c>
      <c r="F1000" s="209"/>
      <c r="G1000" s="210"/>
      <c r="M1000" s="204" t="s">
        <v>637</v>
      </c>
      <c r="O1000" s="195"/>
    </row>
    <row r="1001" spans="1:104" ht="22.5">
      <c r="A1001" s="196">
        <v>351</v>
      </c>
      <c r="B1001" s="197" t="s">
        <v>668</v>
      </c>
      <c r="C1001" s="198" t="s">
        <v>669</v>
      </c>
      <c r="D1001" s="199" t="s">
        <v>1470</v>
      </c>
      <c r="E1001" s="200">
        <v>49.7</v>
      </c>
      <c r="F1001" s="200">
        <v>0</v>
      </c>
      <c r="G1001" s="201">
        <f>E1001*F1001</f>
        <v>0</v>
      </c>
      <c r="O1001" s="195">
        <v>2</v>
      </c>
      <c r="AA1001" s="167">
        <v>12</v>
      </c>
      <c r="AB1001" s="167">
        <v>0</v>
      </c>
      <c r="AC1001" s="167">
        <v>516</v>
      </c>
      <c r="AZ1001" s="167">
        <v>2</v>
      </c>
      <c r="BA1001" s="167">
        <f>IF(AZ1001=1,G1001,0)</f>
        <v>0</v>
      </c>
      <c r="BB1001" s="167">
        <f>IF(AZ1001=2,G1001,0)</f>
        <v>0</v>
      </c>
      <c r="BC1001" s="167">
        <f>IF(AZ1001=3,G1001,0)</f>
        <v>0</v>
      </c>
      <c r="BD1001" s="167">
        <f>IF(AZ1001=4,G1001,0)</f>
        <v>0</v>
      </c>
      <c r="BE1001" s="167">
        <f>IF(AZ1001=5,G1001,0)</f>
        <v>0</v>
      </c>
      <c r="CA1001" s="202">
        <v>12</v>
      </c>
      <c r="CB1001" s="202">
        <v>0</v>
      </c>
      <c r="CZ1001" s="167">
        <v>0</v>
      </c>
    </row>
    <row r="1002" spans="1:15" ht="12.75">
      <c r="A1002" s="203"/>
      <c r="B1002" s="205"/>
      <c r="C1002" s="206" t="s">
        <v>670</v>
      </c>
      <c r="D1002" s="207"/>
      <c r="E1002" s="208">
        <v>49.7</v>
      </c>
      <c r="F1002" s="209"/>
      <c r="G1002" s="210"/>
      <c r="M1002" s="204" t="s">
        <v>670</v>
      </c>
      <c r="O1002" s="195"/>
    </row>
    <row r="1003" spans="1:104" ht="22.5">
      <c r="A1003" s="196">
        <v>352</v>
      </c>
      <c r="B1003" s="197" t="s">
        <v>671</v>
      </c>
      <c r="C1003" s="198" t="s">
        <v>672</v>
      </c>
      <c r="D1003" s="199" t="s">
        <v>1125</v>
      </c>
      <c r="E1003" s="200">
        <v>1</v>
      </c>
      <c r="F1003" s="200">
        <v>0</v>
      </c>
      <c r="G1003" s="201">
        <f>E1003*F1003</f>
        <v>0</v>
      </c>
      <c r="O1003" s="195">
        <v>2</v>
      </c>
      <c r="AA1003" s="167">
        <v>12</v>
      </c>
      <c r="AB1003" s="167">
        <v>0</v>
      </c>
      <c r="AC1003" s="167">
        <v>517</v>
      </c>
      <c r="AZ1003" s="167">
        <v>2</v>
      </c>
      <c r="BA1003" s="167">
        <f>IF(AZ1003=1,G1003,0)</f>
        <v>0</v>
      </c>
      <c r="BB1003" s="167">
        <f>IF(AZ1003=2,G1003,0)</f>
        <v>0</v>
      </c>
      <c r="BC1003" s="167">
        <f>IF(AZ1003=3,G1003,0)</f>
        <v>0</v>
      </c>
      <c r="BD1003" s="167">
        <f>IF(AZ1003=4,G1003,0)</f>
        <v>0</v>
      </c>
      <c r="BE1003" s="167">
        <f>IF(AZ1003=5,G1003,0)</f>
        <v>0</v>
      </c>
      <c r="CA1003" s="202">
        <v>12</v>
      </c>
      <c r="CB1003" s="202">
        <v>0</v>
      </c>
      <c r="CZ1003" s="167">
        <v>0</v>
      </c>
    </row>
    <row r="1004" spans="1:15" ht="12.75">
      <c r="A1004" s="203"/>
      <c r="B1004" s="205"/>
      <c r="C1004" s="206" t="s">
        <v>637</v>
      </c>
      <c r="D1004" s="207"/>
      <c r="E1004" s="208">
        <v>1</v>
      </c>
      <c r="F1004" s="209"/>
      <c r="G1004" s="210"/>
      <c r="M1004" s="204" t="s">
        <v>637</v>
      </c>
      <c r="O1004" s="195"/>
    </row>
    <row r="1005" spans="1:104" ht="22.5">
      <c r="A1005" s="196">
        <v>353</v>
      </c>
      <c r="B1005" s="197" t="s">
        <v>673</v>
      </c>
      <c r="C1005" s="198" t="s">
        <v>674</v>
      </c>
      <c r="D1005" s="199" t="s">
        <v>1125</v>
      </c>
      <c r="E1005" s="200">
        <v>1</v>
      </c>
      <c r="F1005" s="200">
        <v>0</v>
      </c>
      <c r="G1005" s="201">
        <f>E1005*F1005</f>
        <v>0</v>
      </c>
      <c r="O1005" s="195">
        <v>2</v>
      </c>
      <c r="AA1005" s="167">
        <v>12</v>
      </c>
      <c r="AB1005" s="167">
        <v>0</v>
      </c>
      <c r="AC1005" s="167">
        <v>518</v>
      </c>
      <c r="AZ1005" s="167">
        <v>2</v>
      </c>
      <c r="BA1005" s="167">
        <f>IF(AZ1005=1,G1005,0)</f>
        <v>0</v>
      </c>
      <c r="BB1005" s="167">
        <f>IF(AZ1005=2,G1005,0)</f>
        <v>0</v>
      </c>
      <c r="BC1005" s="167">
        <f>IF(AZ1005=3,G1005,0)</f>
        <v>0</v>
      </c>
      <c r="BD1005" s="167">
        <f>IF(AZ1005=4,G1005,0)</f>
        <v>0</v>
      </c>
      <c r="BE1005" s="167">
        <f>IF(AZ1005=5,G1005,0)</f>
        <v>0</v>
      </c>
      <c r="CA1005" s="202">
        <v>12</v>
      </c>
      <c r="CB1005" s="202">
        <v>0</v>
      </c>
      <c r="CZ1005" s="167">
        <v>0</v>
      </c>
    </row>
    <row r="1006" spans="1:15" ht="12.75">
      <c r="A1006" s="203"/>
      <c r="B1006" s="205"/>
      <c r="C1006" s="206" t="s">
        <v>637</v>
      </c>
      <c r="D1006" s="207"/>
      <c r="E1006" s="208">
        <v>1</v>
      </c>
      <c r="F1006" s="209"/>
      <c r="G1006" s="210"/>
      <c r="M1006" s="204" t="s">
        <v>637</v>
      </c>
      <c r="O1006" s="195"/>
    </row>
    <row r="1007" spans="1:104" ht="22.5">
      <c r="A1007" s="196">
        <v>354</v>
      </c>
      <c r="B1007" s="197" t="s">
        <v>675</v>
      </c>
      <c r="C1007" s="198" t="s">
        <v>676</v>
      </c>
      <c r="D1007" s="199" t="s">
        <v>1125</v>
      </c>
      <c r="E1007" s="200">
        <v>1</v>
      </c>
      <c r="F1007" s="200">
        <v>0</v>
      </c>
      <c r="G1007" s="201">
        <f>E1007*F1007</f>
        <v>0</v>
      </c>
      <c r="O1007" s="195">
        <v>2</v>
      </c>
      <c r="AA1007" s="167">
        <v>12</v>
      </c>
      <c r="AB1007" s="167">
        <v>0</v>
      </c>
      <c r="AC1007" s="167">
        <v>519</v>
      </c>
      <c r="AZ1007" s="167">
        <v>2</v>
      </c>
      <c r="BA1007" s="167">
        <f>IF(AZ1007=1,G1007,0)</f>
        <v>0</v>
      </c>
      <c r="BB1007" s="167">
        <f>IF(AZ1007=2,G1007,0)</f>
        <v>0</v>
      </c>
      <c r="BC1007" s="167">
        <f>IF(AZ1007=3,G1007,0)</f>
        <v>0</v>
      </c>
      <c r="BD1007" s="167">
        <f>IF(AZ1007=4,G1007,0)</f>
        <v>0</v>
      </c>
      <c r="BE1007" s="167">
        <f>IF(AZ1007=5,G1007,0)</f>
        <v>0</v>
      </c>
      <c r="CA1007" s="202">
        <v>12</v>
      </c>
      <c r="CB1007" s="202">
        <v>0</v>
      </c>
      <c r="CZ1007" s="167">
        <v>0</v>
      </c>
    </row>
    <row r="1008" spans="1:15" ht="12.75">
      <c r="A1008" s="203"/>
      <c r="B1008" s="205"/>
      <c r="C1008" s="206" t="s">
        <v>637</v>
      </c>
      <c r="D1008" s="207"/>
      <c r="E1008" s="208">
        <v>1</v>
      </c>
      <c r="F1008" s="209"/>
      <c r="G1008" s="210"/>
      <c r="M1008" s="204" t="s">
        <v>637</v>
      </c>
      <c r="O1008" s="195"/>
    </row>
    <row r="1009" spans="1:104" ht="12.75">
      <c r="A1009" s="196">
        <v>355</v>
      </c>
      <c r="B1009" s="197" t="s">
        <v>677</v>
      </c>
      <c r="C1009" s="198" t="s">
        <v>678</v>
      </c>
      <c r="D1009" s="199" t="s">
        <v>1125</v>
      </c>
      <c r="E1009" s="200">
        <v>3</v>
      </c>
      <c r="F1009" s="200">
        <v>0</v>
      </c>
      <c r="G1009" s="201">
        <f>E1009*F1009</f>
        <v>0</v>
      </c>
      <c r="O1009" s="195">
        <v>2</v>
      </c>
      <c r="AA1009" s="167">
        <v>12</v>
      </c>
      <c r="AB1009" s="167">
        <v>0</v>
      </c>
      <c r="AC1009" s="167">
        <v>520</v>
      </c>
      <c r="AZ1009" s="167">
        <v>2</v>
      </c>
      <c r="BA1009" s="167">
        <f>IF(AZ1009=1,G1009,0)</f>
        <v>0</v>
      </c>
      <c r="BB1009" s="167">
        <f>IF(AZ1009=2,G1009,0)</f>
        <v>0</v>
      </c>
      <c r="BC1009" s="167">
        <f>IF(AZ1009=3,G1009,0)</f>
        <v>0</v>
      </c>
      <c r="BD1009" s="167">
        <f>IF(AZ1009=4,G1009,0)</f>
        <v>0</v>
      </c>
      <c r="BE1009" s="167">
        <f>IF(AZ1009=5,G1009,0)</f>
        <v>0</v>
      </c>
      <c r="CA1009" s="202">
        <v>12</v>
      </c>
      <c r="CB1009" s="202">
        <v>0</v>
      </c>
      <c r="CZ1009" s="167">
        <v>0</v>
      </c>
    </row>
    <row r="1010" spans="1:15" ht="12.75">
      <c r="A1010" s="203"/>
      <c r="B1010" s="205"/>
      <c r="C1010" s="206" t="s">
        <v>651</v>
      </c>
      <c r="D1010" s="207"/>
      <c r="E1010" s="208">
        <v>3</v>
      </c>
      <c r="F1010" s="209"/>
      <c r="G1010" s="210"/>
      <c r="M1010" s="204" t="s">
        <v>651</v>
      </c>
      <c r="O1010" s="195"/>
    </row>
    <row r="1011" spans="1:104" ht="22.5">
      <c r="A1011" s="196">
        <v>356</v>
      </c>
      <c r="B1011" s="197" t="s">
        <v>679</v>
      </c>
      <c r="C1011" s="198" t="s">
        <v>680</v>
      </c>
      <c r="D1011" s="199" t="s">
        <v>1125</v>
      </c>
      <c r="E1011" s="200">
        <v>1</v>
      </c>
      <c r="F1011" s="200">
        <v>0</v>
      </c>
      <c r="G1011" s="201">
        <f>E1011*F1011</f>
        <v>0</v>
      </c>
      <c r="O1011" s="195">
        <v>2</v>
      </c>
      <c r="AA1011" s="167">
        <v>12</v>
      </c>
      <c r="AB1011" s="167">
        <v>0</v>
      </c>
      <c r="AC1011" s="167">
        <v>521</v>
      </c>
      <c r="AZ1011" s="167">
        <v>2</v>
      </c>
      <c r="BA1011" s="167">
        <f>IF(AZ1011=1,G1011,0)</f>
        <v>0</v>
      </c>
      <c r="BB1011" s="167">
        <f>IF(AZ1011=2,G1011,0)</f>
        <v>0</v>
      </c>
      <c r="BC1011" s="167">
        <f>IF(AZ1011=3,G1011,0)</f>
        <v>0</v>
      </c>
      <c r="BD1011" s="167">
        <f>IF(AZ1011=4,G1011,0)</f>
        <v>0</v>
      </c>
      <c r="BE1011" s="167">
        <f>IF(AZ1011=5,G1011,0)</f>
        <v>0</v>
      </c>
      <c r="CA1011" s="202">
        <v>12</v>
      </c>
      <c r="CB1011" s="202">
        <v>0</v>
      </c>
      <c r="CZ1011" s="167">
        <v>0</v>
      </c>
    </row>
    <row r="1012" spans="1:15" ht="12.75">
      <c r="A1012" s="203"/>
      <c r="B1012" s="205"/>
      <c r="C1012" s="206" t="s">
        <v>637</v>
      </c>
      <c r="D1012" s="207"/>
      <c r="E1012" s="208">
        <v>1</v>
      </c>
      <c r="F1012" s="209"/>
      <c r="G1012" s="210"/>
      <c r="M1012" s="204" t="s">
        <v>637</v>
      </c>
      <c r="O1012" s="195"/>
    </row>
    <row r="1013" spans="1:104" ht="22.5">
      <c r="A1013" s="196">
        <v>357</v>
      </c>
      <c r="B1013" s="197" t="s">
        <v>681</v>
      </c>
      <c r="C1013" s="198" t="s">
        <v>682</v>
      </c>
      <c r="D1013" s="199" t="s">
        <v>1125</v>
      </c>
      <c r="E1013" s="200">
        <v>5</v>
      </c>
      <c r="F1013" s="200">
        <v>0</v>
      </c>
      <c r="G1013" s="201">
        <f>E1013*F1013</f>
        <v>0</v>
      </c>
      <c r="O1013" s="195">
        <v>2</v>
      </c>
      <c r="AA1013" s="167">
        <v>12</v>
      </c>
      <c r="AB1013" s="167">
        <v>0</v>
      </c>
      <c r="AC1013" s="167">
        <v>522</v>
      </c>
      <c r="AZ1013" s="167">
        <v>2</v>
      </c>
      <c r="BA1013" s="167">
        <f>IF(AZ1013=1,G1013,0)</f>
        <v>0</v>
      </c>
      <c r="BB1013" s="167">
        <f>IF(AZ1013=2,G1013,0)</f>
        <v>0</v>
      </c>
      <c r="BC1013" s="167">
        <f>IF(AZ1013=3,G1013,0)</f>
        <v>0</v>
      </c>
      <c r="BD1013" s="167">
        <f>IF(AZ1013=4,G1013,0)</f>
        <v>0</v>
      </c>
      <c r="BE1013" s="167">
        <f>IF(AZ1013=5,G1013,0)</f>
        <v>0</v>
      </c>
      <c r="CA1013" s="202">
        <v>12</v>
      </c>
      <c r="CB1013" s="202">
        <v>0</v>
      </c>
      <c r="CZ1013" s="167">
        <v>0</v>
      </c>
    </row>
    <row r="1014" spans="1:15" ht="12.75">
      <c r="A1014" s="203"/>
      <c r="B1014" s="205"/>
      <c r="C1014" s="206" t="s">
        <v>683</v>
      </c>
      <c r="D1014" s="207"/>
      <c r="E1014" s="208">
        <v>5</v>
      </c>
      <c r="F1014" s="209"/>
      <c r="G1014" s="210"/>
      <c r="M1014" s="204" t="s">
        <v>683</v>
      </c>
      <c r="O1014" s="195"/>
    </row>
    <row r="1015" spans="1:104" ht="22.5">
      <c r="A1015" s="196">
        <v>358</v>
      </c>
      <c r="B1015" s="197" t="s">
        <v>684</v>
      </c>
      <c r="C1015" s="198" t="s">
        <v>685</v>
      </c>
      <c r="D1015" s="199" t="s">
        <v>1125</v>
      </c>
      <c r="E1015" s="200">
        <v>3</v>
      </c>
      <c r="F1015" s="200">
        <v>0</v>
      </c>
      <c r="G1015" s="201">
        <f>E1015*F1015</f>
        <v>0</v>
      </c>
      <c r="O1015" s="195">
        <v>2</v>
      </c>
      <c r="AA1015" s="167">
        <v>12</v>
      </c>
      <c r="AB1015" s="167">
        <v>0</v>
      </c>
      <c r="AC1015" s="167">
        <v>523</v>
      </c>
      <c r="AZ1015" s="167">
        <v>2</v>
      </c>
      <c r="BA1015" s="167">
        <f>IF(AZ1015=1,G1015,0)</f>
        <v>0</v>
      </c>
      <c r="BB1015" s="167">
        <f>IF(AZ1015=2,G1015,0)</f>
        <v>0</v>
      </c>
      <c r="BC1015" s="167">
        <f>IF(AZ1015=3,G1015,0)</f>
        <v>0</v>
      </c>
      <c r="BD1015" s="167">
        <f>IF(AZ1015=4,G1015,0)</f>
        <v>0</v>
      </c>
      <c r="BE1015" s="167">
        <f>IF(AZ1015=5,G1015,0)</f>
        <v>0</v>
      </c>
      <c r="CA1015" s="202">
        <v>12</v>
      </c>
      <c r="CB1015" s="202">
        <v>0</v>
      </c>
      <c r="CZ1015" s="167">
        <v>0</v>
      </c>
    </row>
    <row r="1016" spans="1:15" ht="12.75">
      <c r="A1016" s="203"/>
      <c r="B1016" s="205"/>
      <c r="C1016" s="206" t="s">
        <v>651</v>
      </c>
      <c r="D1016" s="207"/>
      <c r="E1016" s="208">
        <v>3</v>
      </c>
      <c r="F1016" s="209"/>
      <c r="G1016" s="210"/>
      <c r="M1016" s="204" t="s">
        <v>651</v>
      </c>
      <c r="O1016" s="195"/>
    </row>
    <row r="1017" spans="1:104" ht="22.5">
      <c r="A1017" s="196">
        <v>359</v>
      </c>
      <c r="B1017" s="197" t="s">
        <v>686</v>
      </c>
      <c r="C1017" s="198" t="s">
        <v>687</v>
      </c>
      <c r="D1017" s="199" t="s">
        <v>1125</v>
      </c>
      <c r="E1017" s="200">
        <v>5</v>
      </c>
      <c r="F1017" s="200">
        <v>0</v>
      </c>
      <c r="G1017" s="201">
        <f>E1017*F1017</f>
        <v>0</v>
      </c>
      <c r="O1017" s="195">
        <v>2</v>
      </c>
      <c r="AA1017" s="167">
        <v>12</v>
      </c>
      <c r="AB1017" s="167">
        <v>0</v>
      </c>
      <c r="AC1017" s="167">
        <v>524</v>
      </c>
      <c r="AZ1017" s="167">
        <v>2</v>
      </c>
      <c r="BA1017" s="167">
        <f>IF(AZ1017=1,G1017,0)</f>
        <v>0</v>
      </c>
      <c r="BB1017" s="167">
        <f>IF(AZ1017=2,G1017,0)</f>
        <v>0</v>
      </c>
      <c r="BC1017" s="167">
        <f>IF(AZ1017=3,G1017,0)</f>
        <v>0</v>
      </c>
      <c r="BD1017" s="167">
        <f>IF(AZ1017=4,G1017,0)</f>
        <v>0</v>
      </c>
      <c r="BE1017" s="167">
        <f>IF(AZ1017=5,G1017,0)</f>
        <v>0</v>
      </c>
      <c r="CA1017" s="202">
        <v>12</v>
      </c>
      <c r="CB1017" s="202">
        <v>0</v>
      </c>
      <c r="CZ1017" s="167">
        <v>0</v>
      </c>
    </row>
    <row r="1018" spans="1:15" ht="12.75">
      <c r="A1018" s="203"/>
      <c r="B1018" s="205"/>
      <c r="C1018" s="206" t="s">
        <v>683</v>
      </c>
      <c r="D1018" s="207"/>
      <c r="E1018" s="208">
        <v>5</v>
      </c>
      <c r="F1018" s="209"/>
      <c r="G1018" s="210"/>
      <c r="M1018" s="204" t="s">
        <v>683</v>
      </c>
      <c r="O1018" s="195"/>
    </row>
    <row r="1019" spans="1:104" ht="22.5">
      <c r="A1019" s="196">
        <v>360</v>
      </c>
      <c r="B1019" s="197" t="s">
        <v>688</v>
      </c>
      <c r="C1019" s="198" t="s">
        <v>689</v>
      </c>
      <c r="D1019" s="199" t="s">
        <v>1125</v>
      </c>
      <c r="E1019" s="200">
        <v>2</v>
      </c>
      <c r="F1019" s="200">
        <v>0</v>
      </c>
      <c r="G1019" s="201">
        <f>E1019*F1019</f>
        <v>0</v>
      </c>
      <c r="O1019" s="195">
        <v>2</v>
      </c>
      <c r="AA1019" s="167">
        <v>12</v>
      </c>
      <c r="AB1019" s="167">
        <v>0</v>
      </c>
      <c r="AC1019" s="167">
        <v>525</v>
      </c>
      <c r="AZ1019" s="167">
        <v>2</v>
      </c>
      <c r="BA1019" s="167">
        <f>IF(AZ1019=1,G1019,0)</f>
        <v>0</v>
      </c>
      <c r="BB1019" s="167">
        <f>IF(AZ1019=2,G1019,0)</f>
        <v>0</v>
      </c>
      <c r="BC1019" s="167">
        <f>IF(AZ1019=3,G1019,0)</f>
        <v>0</v>
      </c>
      <c r="BD1019" s="167">
        <f>IF(AZ1019=4,G1019,0)</f>
        <v>0</v>
      </c>
      <c r="BE1019" s="167">
        <f>IF(AZ1019=5,G1019,0)</f>
        <v>0</v>
      </c>
      <c r="CA1019" s="202">
        <v>12</v>
      </c>
      <c r="CB1019" s="202">
        <v>0</v>
      </c>
      <c r="CZ1019" s="167">
        <v>0</v>
      </c>
    </row>
    <row r="1020" spans="1:15" ht="12.75">
      <c r="A1020" s="203"/>
      <c r="B1020" s="205"/>
      <c r="C1020" s="206" t="s">
        <v>642</v>
      </c>
      <c r="D1020" s="207"/>
      <c r="E1020" s="208">
        <v>2</v>
      </c>
      <c r="F1020" s="209"/>
      <c r="G1020" s="210"/>
      <c r="M1020" s="204" t="s">
        <v>642</v>
      </c>
      <c r="O1020" s="195"/>
    </row>
    <row r="1021" spans="1:104" ht="22.5">
      <c r="A1021" s="196">
        <v>361</v>
      </c>
      <c r="B1021" s="197" t="s">
        <v>690</v>
      </c>
      <c r="C1021" s="198" t="s">
        <v>691</v>
      </c>
      <c r="D1021" s="199" t="s">
        <v>1125</v>
      </c>
      <c r="E1021" s="200">
        <v>2</v>
      </c>
      <c r="F1021" s="200">
        <v>0</v>
      </c>
      <c r="G1021" s="201">
        <f>E1021*F1021</f>
        <v>0</v>
      </c>
      <c r="O1021" s="195">
        <v>2</v>
      </c>
      <c r="AA1021" s="167">
        <v>12</v>
      </c>
      <c r="AB1021" s="167">
        <v>0</v>
      </c>
      <c r="AC1021" s="167">
        <v>526</v>
      </c>
      <c r="AZ1021" s="167">
        <v>2</v>
      </c>
      <c r="BA1021" s="167">
        <f>IF(AZ1021=1,G1021,0)</f>
        <v>0</v>
      </c>
      <c r="BB1021" s="167">
        <f>IF(AZ1021=2,G1021,0)</f>
        <v>0</v>
      </c>
      <c r="BC1021" s="167">
        <f>IF(AZ1021=3,G1021,0)</f>
        <v>0</v>
      </c>
      <c r="BD1021" s="167">
        <f>IF(AZ1021=4,G1021,0)</f>
        <v>0</v>
      </c>
      <c r="BE1021" s="167">
        <f>IF(AZ1021=5,G1021,0)</f>
        <v>0</v>
      </c>
      <c r="CA1021" s="202">
        <v>12</v>
      </c>
      <c r="CB1021" s="202">
        <v>0</v>
      </c>
      <c r="CZ1021" s="167">
        <v>0</v>
      </c>
    </row>
    <row r="1022" spans="1:15" ht="12.75">
      <c r="A1022" s="203"/>
      <c r="B1022" s="205"/>
      <c r="C1022" s="206" t="s">
        <v>642</v>
      </c>
      <c r="D1022" s="207"/>
      <c r="E1022" s="208">
        <v>2</v>
      </c>
      <c r="F1022" s="209"/>
      <c r="G1022" s="210"/>
      <c r="M1022" s="204" t="s">
        <v>642</v>
      </c>
      <c r="O1022" s="195"/>
    </row>
    <row r="1023" spans="1:104" ht="22.5">
      <c r="A1023" s="196">
        <v>362</v>
      </c>
      <c r="B1023" s="197" t="s">
        <v>692</v>
      </c>
      <c r="C1023" s="198" t="s">
        <v>693</v>
      </c>
      <c r="D1023" s="199" t="s">
        <v>1125</v>
      </c>
      <c r="E1023" s="200">
        <v>2</v>
      </c>
      <c r="F1023" s="200">
        <v>0</v>
      </c>
      <c r="G1023" s="201">
        <f>E1023*F1023</f>
        <v>0</v>
      </c>
      <c r="O1023" s="195">
        <v>2</v>
      </c>
      <c r="AA1023" s="167">
        <v>12</v>
      </c>
      <c r="AB1023" s="167">
        <v>0</v>
      </c>
      <c r="AC1023" s="167">
        <v>527</v>
      </c>
      <c r="AZ1023" s="167">
        <v>2</v>
      </c>
      <c r="BA1023" s="167">
        <f>IF(AZ1023=1,G1023,0)</f>
        <v>0</v>
      </c>
      <c r="BB1023" s="167">
        <f>IF(AZ1023=2,G1023,0)</f>
        <v>0</v>
      </c>
      <c r="BC1023" s="167">
        <f>IF(AZ1023=3,G1023,0)</f>
        <v>0</v>
      </c>
      <c r="BD1023" s="167">
        <f>IF(AZ1023=4,G1023,0)</f>
        <v>0</v>
      </c>
      <c r="BE1023" s="167">
        <f>IF(AZ1023=5,G1023,0)</f>
        <v>0</v>
      </c>
      <c r="CA1023" s="202">
        <v>12</v>
      </c>
      <c r="CB1023" s="202">
        <v>0</v>
      </c>
      <c r="CZ1023" s="167">
        <v>0</v>
      </c>
    </row>
    <row r="1024" spans="1:15" ht="12.75">
      <c r="A1024" s="203"/>
      <c r="B1024" s="205"/>
      <c r="C1024" s="206" t="s">
        <v>642</v>
      </c>
      <c r="D1024" s="207"/>
      <c r="E1024" s="208">
        <v>2</v>
      </c>
      <c r="F1024" s="209"/>
      <c r="G1024" s="210"/>
      <c r="M1024" s="204" t="s">
        <v>642</v>
      </c>
      <c r="O1024" s="195"/>
    </row>
    <row r="1025" spans="1:104" ht="22.5">
      <c r="A1025" s="196">
        <v>363</v>
      </c>
      <c r="B1025" s="197" t="s">
        <v>694</v>
      </c>
      <c r="C1025" s="198" t="s">
        <v>695</v>
      </c>
      <c r="D1025" s="199" t="s">
        <v>1125</v>
      </c>
      <c r="E1025" s="200">
        <v>1</v>
      </c>
      <c r="F1025" s="200">
        <v>0</v>
      </c>
      <c r="G1025" s="201">
        <f>E1025*F1025</f>
        <v>0</v>
      </c>
      <c r="O1025" s="195">
        <v>2</v>
      </c>
      <c r="AA1025" s="167">
        <v>12</v>
      </c>
      <c r="AB1025" s="167">
        <v>0</v>
      </c>
      <c r="AC1025" s="167">
        <v>528</v>
      </c>
      <c r="AZ1025" s="167">
        <v>2</v>
      </c>
      <c r="BA1025" s="167">
        <f>IF(AZ1025=1,G1025,0)</f>
        <v>0</v>
      </c>
      <c r="BB1025" s="167">
        <f>IF(AZ1025=2,G1025,0)</f>
        <v>0</v>
      </c>
      <c r="BC1025" s="167">
        <f>IF(AZ1025=3,G1025,0)</f>
        <v>0</v>
      </c>
      <c r="BD1025" s="167">
        <f>IF(AZ1025=4,G1025,0)</f>
        <v>0</v>
      </c>
      <c r="BE1025" s="167">
        <f>IF(AZ1025=5,G1025,0)</f>
        <v>0</v>
      </c>
      <c r="CA1025" s="202">
        <v>12</v>
      </c>
      <c r="CB1025" s="202">
        <v>0</v>
      </c>
      <c r="CZ1025" s="167">
        <v>0</v>
      </c>
    </row>
    <row r="1026" spans="1:15" ht="12.75">
      <c r="A1026" s="203"/>
      <c r="B1026" s="205"/>
      <c r="C1026" s="206" t="s">
        <v>637</v>
      </c>
      <c r="D1026" s="207"/>
      <c r="E1026" s="208">
        <v>1</v>
      </c>
      <c r="F1026" s="209"/>
      <c r="G1026" s="210"/>
      <c r="M1026" s="204" t="s">
        <v>637</v>
      </c>
      <c r="O1026" s="195"/>
    </row>
    <row r="1027" spans="1:104" ht="22.5">
      <c r="A1027" s="196">
        <v>364</v>
      </c>
      <c r="B1027" s="197" t="s">
        <v>696</v>
      </c>
      <c r="C1027" s="198" t="s">
        <v>697</v>
      </c>
      <c r="D1027" s="199" t="s">
        <v>1125</v>
      </c>
      <c r="E1027" s="200">
        <v>1</v>
      </c>
      <c r="F1027" s="200">
        <v>0</v>
      </c>
      <c r="G1027" s="201">
        <f>E1027*F1027</f>
        <v>0</v>
      </c>
      <c r="O1027" s="195">
        <v>2</v>
      </c>
      <c r="AA1027" s="167">
        <v>12</v>
      </c>
      <c r="AB1027" s="167">
        <v>0</v>
      </c>
      <c r="AC1027" s="167">
        <v>529</v>
      </c>
      <c r="AZ1027" s="167">
        <v>2</v>
      </c>
      <c r="BA1027" s="167">
        <f>IF(AZ1027=1,G1027,0)</f>
        <v>0</v>
      </c>
      <c r="BB1027" s="167">
        <f>IF(AZ1027=2,G1027,0)</f>
        <v>0</v>
      </c>
      <c r="BC1027" s="167">
        <f>IF(AZ1027=3,G1027,0)</f>
        <v>0</v>
      </c>
      <c r="BD1027" s="167">
        <f>IF(AZ1027=4,G1027,0)</f>
        <v>0</v>
      </c>
      <c r="BE1027" s="167">
        <f>IF(AZ1027=5,G1027,0)</f>
        <v>0</v>
      </c>
      <c r="CA1027" s="202">
        <v>12</v>
      </c>
      <c r="CB1027" s="202">
        <v>0</v>
      </c>
      <c r="CZ1027" s="167">
        <v>0</v>
      </c>
    </row>
    <row r="1028" spans="1:15" ht="12.75">
      <c r="A1028" s="203"/>
      <c r="B1028" s="205"/>
      <c r="C1028" s="206" t="s">
        <v>637</v>
      </c>
      <c r="D1028" s="207"/>
      <c r="E1028" s="208">
        <v>1</v>
      </c>
      <c r="F1028" s="209"/>
      <c r="G1028" s="210"/>
      <c r="M1028" s="204" t="s">
        <v>637</v>
      </c>
      <c r="O1028" s="195"/>
    </row>
    <row r="1029" spans="1:104" ht="22.5">
      <c r="A1029" s="196">
        <v>365</v>
      </c>
      <c r="B1029" s="197" t="s">
        <v>698</v>
      </c>
      <c r="C1029" s="198" t="s">
        <v>699</v>
      </c>
      <c r="D1029" s="199" t="s">
        <v>1470</v>
      </c>
      <c r="E1029" s="200">
        <v>104</v>
      </c>
      <c r="F1029" s="200">
        <v>0</v>
      </c>
      <c r="G1029" s="201">
        <f>E1029*F1029</f>
        <v>0</v>
      </c>
      <c r="O1029" s="195">
        <v>2</v>
      </c>
      <c r="AA1029" s="167">
        <v>12</v>
      </c>
      <c r="AB1029" s="167">
        <v>0</v>
      </c>
      <c r="AC1029" s="167">
        <v>530</v>
      </c>
      <c r="AZ1029" s="167">
        <v>2</v>
      </c>
      <c r="BA1029" s="167">
        <f>IF(AZ1029=1,G1029,0)</f>
        <v>0</v>
      </c>
      <c r="BB1029" s="167">
        <f>IF(AZ1029=2,G1029,0)</f>
        <v>0</v>
      </c>
      <c r="BC1029" s="167">
        <f>IF(AZ1029=3,G1029,0)</f>
        <v>0</v>
      </c>
      <c r="BD1029" s="167">
        <f>IF(AZ1029=4,G1029,0)</f>
        <v>0</v>
      </c>
      <c r="BE1029" s="167">
        <f>IF(AZ1029=5,G1029,0)</f>
        <v>0</v>
      </c>
      <c r="CA1029" s="202">
        <v>12</v>
      </c>
      <c r="CB1029" s="202">
        <v>0</v>
      </c>
      <c r="CZ1029" s="167">
        <v>0</v>
      </c>
    </row>
    <row r="1030" spans="1:15" ht="12.75">
      <c r="A1030" s="203"/>
      <c r="B1030" s="205"/>
      <c r="C1030" s="206" t="s">
        <v>700</v>
      </c>
      <c r="D1030" s="207"/>
      <c r="E1030" s="208">
        <v>104</v>
      </c>
      <c r="F1030" s="209"/>
      <c r="G1030" s="210"/>
      <c r="M1030" s="204" t="s">
        <v>700</v>
      </c>
      <c r="O1030" s="195"/>
    </row>
    <row r="1031" spans="1:104" ht="22.5">
      <c r="A1031" s="196">
        <v>366</v>
      </c>
      <c r="B1031" s="197" t="s">
        <v>701</v>
      </c>
      <c r="C1031" s="198" t="s">
        <v>702</v>
      </c>
      <c r="D1031" s="199" t="s">
        <v>1125</v>
      </c>
      <c r="E1031" s="200">
        <v>2</v>
      </c>
      <c r="F1031" s="200">
        <v>0</v>
      </c>
      <c r="G1031" s="201">
        <f>E1031*F1031</f>
        <v>0</v>
      </c>
      <c r="O1031" s="195">
        <v>2</v>
      </c>
      <c r="AA1031" s="167">
        <v>12</v>
      </c>
      <c r="AB1031" s="167">
        <v>0</v>
      </c>
      <c r="AC1031" s="167">
        <v>531</v>
      </c>
      <c r="AZ1031" s="167">
        <v>2</v>
      </c>
      <c r="BA1031" s="167">
        <f>IF(AZ1031=1,G1031,0)</f>
        <v>0</v>
      </c>
      <c r="BB1031" s="167">
        <f>IF(AZ1031=2,G1031,0)</f>
        <v>0</v>
      </c>
      <c r="BC1031" s="167">
        <f>IF(AZ1031=3,G1031,0)</f>
        <v>0</v>
      </c>
      <c r="BD1031" s="167">
        <f>IF(AZ1031=4,G1031,0)</f>
        <v>0</v>
      </c>
      <c r="BE1031" s="167">
        <f>IF(AZ1031=5,G1031,0)</f>
        <v>0</v>
      </c>
      <c r="CA1031" s="202">
        <v>12</v>
      </c>
      <c r="CB1031" s="202">
        <v>0</v>
      </c>
      <c r="CZ1031" s="167">
        <v>0</v>
      </c>
    </row>
    <row r="1032" spans="1:15" ht="12.75">
      <c r="A1032" s="203"/>
      <c r="B1032" s="205"/>
      <c r="C1032" s="206" t="s">
        <v>642</v>
      </c>
      <c r="D1032" s="207"/>
      <c r="E1032" s="208">
        <v>2</v>
      </c>
      <c r="F1032" s="209"/>
      <c r="G1032" s="210"/>
      <c r="M1032" s="204" t="s">
        <v>642</v>
      </c>
      <c r="O1032" s="195"/>
    </row>
    <row r="1033" spans="1:104" ht="22.5">
      <c r="A1033" s="196">
        <v>367</v>
      </c>
      <c r="B1033" s="197" t="s">
        <v>703</v>
      </c>
      <c r="C1033" s="198" t="s">
        <v>704</v>
      </c>
      <c r="D1033" s="199" t="s">
        <v>1125</v>
      </c>
      <c r="E1033" s="200">
        <v>2</v>
      </c>
      <c r="F1033" s="200">
        <v>0</v>
      </c>
      <c r="G1033" s="201">
        <f>E1033*F1033</f>
        <v>0</v>
      </c>
      <c r="O1033" s="195">
        <v>2</v>
      </c>
      <c r="AA1033" s="167">
        <v>12</v>
      </c>
      <c r="AB1033" s="167">
        <v>0</v>
      </c>
      <c r="AC1033" s="167">
        <v>532</v>
      </c>
      <c r="AZ1033" s="167">
        <v>2</v>
      </c>
      <c r="BA1033" s="167">
        <f>IF(AZ1033=1,G1033,0)</f>
        <v>0</v>
      </c>
      <c r="BB1033" s="167">
        <f>IF(AZ1033=2,G1033,0)</f>
        <v>0</v>
      </c>
      <c r="BC1033" s="167">
        <f>IF(AZ1033=3,G1033,0)</f>
        <v>0</v>
      </c>
      <c r="BD1033" s="167">
        <f>IF(AZ1033=4,G1033,0)</f>
        <v>0</v>
      </c>
      <c r="BE1033" s="167">
        <f>IF(AZ1033=5,G1033,0)</f>
        <v>0</v>
      </c>
      <c r="CA1033" s="202">
        <v>12</v>
      </c>
      <c r="CB1033" s="202">
        <v>0</v>
      </c>
      <c r="CZ1033" s="167">
        <v>0</v>
      </c>
    </row>
    <row r="1034" spans="1:15" ht="12.75">
      <c r="A1034" s="203"/>
      <c r="B1034" s="205"/>
      <c r="C1034" s="206" t="s">
        <v>642</v>
      </c>
      <c r="D1034" s="207"/>
      <c r="E1034" s="208">
        <v>2</v>
      </c>
      <c r="F1034" s="209"/>
      <c r="G1034" s="210"/>
      <c r="M1034" s="204" t="s">
        <v>642</v>
      </c>
      <c r="O1034" s="195"/>
    </row>
    <row r="1035" spans="1:104" ht="22.5">
      <c r="A1035" s="196">
        <v>368</v>
      </c>
      <c r="B1035" s="197" t="s">
        <v>705</v>
      </c>
      <c r="C1035" s="198" t="s">
        <v>706</v>
      </c>
      <c r="D1035" s="199" t="s">
        <v>1125</v>
      </c>
      <c r="E1035" s="200">
        <v>2</v>
      </c>
      <c r="F1035" s="200">
        <v>0</v>
      </c>
      <c r="G1035" s="201">
        <f>E1035*F1035</f>
        <v>0</v>
      </c>
      <c r="O1035" s="195">
        <v>2</v>
      </c>
      <c r="AA1035" s="167">
        <v>12</v>
      </c>
      <c r="AB1035" s="167">
        <v>0</v>
      </c>
      <c r="AC1035" s="167">
        <v>533</v>
      </c>
      <c r="AZ1035" s="167">
        <v>2</v>
      </c>
      <c r="BA1035" s="167">
        <f>IF(AZ1035=1,G1035,0)</f>
        <v>0</v>
      </c>
      <c r="BB1035" s="167">
        <f>IF(AZ1035=2,G1035,0)</f>
        <v>0</v>
      </c>
      <c r="BC1035" s="167">
        <f>IF(AZ1035=3,G1035,0)</f>
        <v>0</v>
      </c>
      <c r="BD1035" s="167">
        <f>IF(AZ1035=4,G1035,0)</f>
        <v>0</v>
      </c>
      <c r="BE1035" s="167">
        <f>IF(AZ1035=5,G1035,0)</f>
        <v>0</v>
      </c>
      <c r="CA1035" s="202">
        <v>12</v>
      </c>
      <c r="CB1035" s="202">
        <v>0</v>
      </c>
      <c r="CZ1035" s="167">
        <v>0</v>
      </c>
    </row>
    <row r="1036" spans="1:15" ht="12.75">
      <c r="A1036" s="203"/>
      <c r="B1036" s="205"/>
      <c r="C1036" s="206" t="s">
        <v>642</v>
      </c>
      <c r="D1036" s="207"/>
      <c r="E1036" s="208">
        <v>2</v>
      </c>
      <c r="F1036" s="209"/>
      <c r="G1036" s="210"/>
      <c r="M1036" s="204" t="s">
        <v>642</v>
      </c>
      <c r="O1036" s="195"/>
    </row>
    <row r="1037" spans="1:104" ht="12.75">
      <c r="A1037" s="196">
        <v>369</v>
      </c>
      <c r="B1037" s="197" t="s">
        <v>707</v>
      </c>
      <c r="C1037" s="198" t="s">
        <v>708</v>
      </c>
      <c r="D1037" s="199" t="s">
        <v>1113</v>
      </c>
      <c r="E1037" s="200">
        <v>17.5</v>
      </c>
      <c r="F1037" s="200">
        <v>0</v>
      </c>
      <c r="G1037" s="201">
        <f>E1037*F1037</f>
        <v>0</v>
      </c>
      <c r="O1037" s="195">
        <v>2</v>
      </c>
      <c r="AA1037" s="167">
        <v>12</v>
      </c>
      <c r="AB1037" s="167">
        <v>0</v>
      </c>
      <c r="AC1037" s="167">
        <v>534</v>
      </c>
      <c r="AZ1037" s="167">
        <v>2</v>
      </c>
      <c r="BA1037" s="167">
        <f>IF(AZ1037=1,G1037,0)</f>
        <v>0</v>
      </c>
      <c r="BB1037" s="167">
        <f>IF(AZ1037=2,G1037,0)</f>
        <v>0</v>
      </c>
      <c r="BC1037" s="167">
        <f>IF(AZ1037=3,G1037,0)</f>
        <v>0</v>
      </c>
      <c r="BD1037" s="167">
        <f>IF(AZ1037=4,G1037,0)</f>
        <v>0</v>
      </c>
      <c r="BE1037" s="167">
        <f>IF(AZ1037=5,G1037,0)</f>
        <v>0</v>
      </c>
      <c r="CA1037" s="202">
        <v>12</v>
      </c>
      <c r="CB1037" s="202">
        <v>0</v>
      </c>
      <c r="CZ1037" s="167">
        <v>0</v>
      </c>
    </row>
    <row r="1038" spans="1:15" ht="12.75">
      <c r="A1038" s="203"/>
      <c r="B1038" s="205"/>
      <c r="C1038" s="206" t="s">
        <v>709</v>
      </c>
      <c r="D1038" s="207"/>
      <c r="E1038" s="208">
        <v>17.5</v>
      </c>
      <c r="F1038" s="209"/>
      <c r="G1038" s="210"/>
      <c r="M1038" s="204" t="s">
        <v>709</v>
      </c>
      <c r="O1038" s="195"/>
    </row>
    <row r="1039" spans="1:104" ht="12.75">
      <c r="A1039" s="196">
        <v>370</v>
      </c>
      <c r="B1039" s="197" t="s">
        <v>710</v>
      </c>
      <c r="C1039" s="198" t="s">
        <v>711</v>
      </c>
      <c r="D1039" s="199" t="s">
        <v>1113</v>
      </c>
      <c r="E1039" s="200">
        <v>16.15</v>
      </c>
      <c r="F1039" s="200">
        <v>0</v>
      </c>
      <c r="G1039" s="201">
        <f>E1039*F1039</f>
        <v>0</v>
      </c>
      <c r="O1039" s="195">
        <v>2</v>
      </c>
      <c r="AA1039" s="167">
        <v>12</v>
      </c>
      <c r="AB1039" s="167">
        <v>0</v>
      </c>
      <c r="AC1039" s="167">
        <v>535</v>
      </c>
      <c r="AZ1039" s="167">
        <v>2</v>
      </c>
      <c r="BA1039" s="167">
        <f>IF(AZ1039=1,G1039,0)</f>
        <v>0</v>
      </c>
      <c r="BB1039" s="167">
        <f>IF(AZ1039=2,G1039,0)</f>
        <v>0</v>
      </c>
      <c r="BC1039" s="167">
        <f>IF(AZ1039=3,G1039,0)</f>
        <v>0</v>
      </c>
      <c r="BD1039" s="167">
        <f>IF(AZ1039=4,G1039,0)</f>
        <v>0</v>
      </c>
      <c r="BE1039" s="167">
        <f>IF(AZ1039=5,G1039,0)</f>
        <v>0</v>
      </c>
      <c r="CA1039" s="202">
        <v>12</v>
      </c>
      <c r="CB1039" s="202">
        <v>0</v>
      </c>
      <c r="CZ1039" s="167">
        <v>0</v>
      </c>
    </row>
    <row r="1040" spans="1:15" ht="12.75">
      <c r="A1040" s="203"/>
      <c r="B1040" s="205"/>
      <c r="C1040" s="206" t="s">
        <v>712</v>
      </c>
      <c r="D1040" s="207"/>
      <c r="E1040" s="208">
        <v>16.15</v>
      </c>
      <c r="F1040" s="209"/>
      <c r="G1040" s="210"/>
      <c r="M1040" s="204" t="s">
        <v>712</v>
      </c>
      <c r="O1040" s="195"/>
    </row>
    <row r="1041" spans="1:104" ht="22.5">
      <c r="A1041" s="196">
        <v>371</v>
      </c>
      <c r="B1041" s="197" t="s">
        <v>713</v>
      </c>
      <c r="C1041" s="198" t="s">
        <v>714</v>
      </c>
      <c r="D1041" s="199" t="s">
        <v>1125</v>
      </c>
      <c r="E1041" s="200">
        <v>1</v>
      </c>
      <c r="F1041" s="200">
        <v>0</v>
      </c>
      <c r="G1041" s="201">
        <f>E1041*F1041</f>
        <v>0</v>
      </c>
      <c r="O1041" s="195">
        <v>2</v>
      </c>
      <c r="AA1041" s="167">
        <v>12</v>
      </c>
      <c r="AB1041" s="167">
        <v>0</v>
      </c>
      <c r="AC1041" s="167">
        <v>536</v>
      </c>
      <c r="AZ1041" s="167">
        <v>2</v>
      </c>
      <c r="BA1041" s="167">
        <f>IF(AZ1041=1,G1041,0)</f>
        <v>0</v>
      </c>
      <c r="BB1041" s="167">
        <f>IF(AZ1041=2,G1041,0)</f>
        <v>0</v>
      </c>
      <c r="BC1041" s="167">
        <f>IF(AZ1041=3,G1041,0)</f>
        <v>0</v>
      </c>
      <c r="BD1041" s="167">
        <f>IF(AZ1041=4,G1041,0)</f>
        <v>0</v>
      </c>
      <c r="BE1041" s="167">
        <f>IF(AZ1041=5,G1041,0)</f>
        <v>0</v>
      </c>
      <c r="CA1041" s="202">
        <v>12</v>
      </c>
      <c r="CB1041" s="202">
        <v>0</v>
      </c>
      <c r="CZ1041" s="167">
        <v>0</v>
      </c>
    </row>
    <row r="1042" spans="1:15" ht="12.75">
      <c r="A1042" s="203"/>
      <c r="B1042" s="205"/>
      <c r="C1042" s="206" t="s">
        <v>637</v>
      </c>
      <c r="D1042" s="207"/>
      <c r="E1042" s="208">
        <v>1</v>
      </c>
      <c r="F1042" s="209"/>
      <c r="G1042" s="210"/>
      <c r="M1042" s="204" t="s">
        <v>637</v>
      </c>
      <c r="O1042" s="195"/>
    </row>
    <row r="1043" spans="1:104" ht="22.5">
      <c r="A1043" s="196">
        <v>372</v>
      </c>
      <c r="B1043" s="197" t="s">
        <v>715</v>
      </c>
      <c r="C1043" s="198" t="s">
        <v>716</v>
      </c>
      <c r="D1043" s="199" t="s">
        <v>1470</v>
      </c>
      <c r="E1043" s="200">
        <v>350</v>
      </c>
      <c r="F1043" s="200">
        <v>0</v>
      </c>
      <c r="G1043" s="201">
        <f>E1043*F1043</f>
        <v>0</v>
      </c>
      <c r="O1043" s="195">
        <v>2</v>
      </c>
      <c r="AA1043" s="167">
        <v>12</v>
      </c>
      <c r="AB1043" s="167">
        <v>0</v>
      </c>
      <c r="AC1043" s="167">
        <v>537</v>
      </c>
      <c r="AZ1043" s="167">
        <v>2</v>
      </c>
      <c r="BA1043" s="167">
        <f>IF(AZ1043=1,G1043,0)</f>
        <v>0</v>
      </c>
      <c r="BB1043" s="167">
        <f>IF(AZ1043=2,G1043,0)</f>
        <v>0</v>
      </c>
      <c r="BC1043" s="167">
        <f>IF(AZ1043=3,G1043,0)</f>
        <v>0</v>
      </c>
      <c r="BD1043" s="167">
        <f>IF(AZ1043=4,G1043,0)</f>
        <v>0</v>
      </c>
      <c r="BE1043" s="167">
        <f>IF(AZ1043=5,G1043,0)</f>
        <v>0</v>
      </c>
      <c r="CA1043" s="202">
        <v>12</v>
      </c>
      <c r="CB1043" s="202">
        <v>0</v>
      </c>
      <c r="CZ1043" s="167">
        <v>0</v>
      </c>
    </row>
    <row r="1044" spans="1:15" ht="12.75">
      <c r="A1044" s="203"/>
      <c r="B1044" s="205"/>
      <c r="C1044" s="206" t="s">
        <v>717</v>
      </c>
      <c r="D1044" s="207"/>
      <c r="E1044" s="208">
        <v>350</v>
      </c>
      <c r="F1044" s="209"/>
      <c r="G1044" s="210"/>
      <c r="M1044" s="204" t="s">
        <v>717</v>
      </c>
      <c r="O1044" s="195"/>
    </row>
    <row r="1045" spans="1:104" ht="22.5">
      <c r="A1045" s="196">
        <v>373</v>
      </c>
      <c r="B1045" s="197" t="s">
        <v>718</v>
      </c>
      <c r="C1045" s="198" t="s">
        <v>719</v>
      </c>
      <c r="D1045" s="199" t="s">
        <v>1125</v>
      </c>
      <c r="E1045" s="200">
        <v>1</v>
      </c>
      <c r="F1045" s="200">
        <v>0</v>
      </c>
      <c r="G1045" s="201">
        <f>E1045*F1045</f>
        <v>0</v>
      </c>
      <c r="O1045" s="195">
        <v>2</v>
      </c>
      <c r="AA1045" s="167">
        <v>12</v>
      </c>
      <c r="AB1045" s="167">
        <v>0</v>
      </c>
      <c r="AC1045" s="167">
        <v>538</v>
      </c>
      <c r="AZ1045" s="167">
        <v>2</v>
      </c>
      <c r="BA1045" s="167">
        <f>IF(AZ1045=1,G1045,0)</f>
        <v>0</v>
      </c>
      <c r="BB1045" s="167">
        <f>IF(AZ1045=2,G1045,0)</f>
        <v>0</v>
      </c>
      <c r="BC1045" s="167">
        <f>IF(AZ1045=3,G1045,0)</f>
        <v>0</v>
      </c>
      <c r="BD1045" s="167">
        <f>IF(AZ1045=4,G1045,0)</f>
        <v>0</v>
      </c>
      <c r="BE1045" s="167">
        <f>IF(AZ1045=5,G1045,0)</f>
        <v>0</v>
      </c>
      <c r="CA1045" s="202">
        <v>12</v>
      </c>
      <c r="CB1045" s="202">
        <v>0</v>
      </c>
      <c r="CZ1045" s="167">
        <v>0</v>
      </c>
    </row>
    <row r="1046" spans="1:15" ht="12.75">
      <c r="A1046" s="203"/>
      <c r="B1046" s="205"/>
      <c r="C1046" s="206" t="s">
        <v>637</v>
      </c>
      <c r="D1046" s="207"/>
      <c r="E1046" s="208">
        <v>1</v>
      </c>
      <c r="F1046" s="209"/>
      <c r="G1046" s="210"/>
      <c r="M1046" s="204" t="s">
        <v>637</v>
      </c>
      <c r="O1046" s="195"/>
    </row>
    <row r="1047" spans="1:104" ht="22.5">
      <c r="A1047" s="196">
        <v>374</v>
      </c>
      <c r="B1047" s="197" t="s">
        <v>720</v>
      </c>
      <c r="C1047" s="198" t="s">
        <v>721</v>
      </c>
      <c r="D1047" s="199" t="s">
        <v>1125</v>
      </c>
      <c r="E1047" s="200">
        <v>1</v>
      </c>
      <c r="F1047" s="200">
        <v>0</v>
      </c>
      <c r="G1047" s="201">
        <f>E1047*F1047</f>
        <v>0</v>
      </c>
      <c r="O1047" s="195">
        <v>2</v>
      </c>
      <c r="AA1047" s="167">
        <v>12</v>
      </c>
      <c r="AB1047" s="167">
        <v>0</v>
      </c>
      <c r="AC1047" s="167">
        <v>539</v>
      </c>
      <c r="AZ1047" s="167">
        <v>2</v>
      </c>
      <c r="BA1047" s="167">
        <f>IF(AZ1047=1,G1047,0)</f>
        <v>0</v>
      </c>
      <c r="BB1047" s="167">
        <f>IF(AZ1047=2,G1047,0)</f>
        <v>0</v>
      </c>
      <c r="BC1047" s="167">
        <f>IF(AZ1047=3,G1047,0)</f>
        <v>0</v>
      </c>
      <c r="BD1047" s="167">
        <f>IF(AZ1047=4,G1047,0)</f>
        <v>0</v>
      </c>
      <c r="BE1047" s="167">
        <f>IF(AZ1047=5,G1047,0)</f>
        <v>0</v>
      </c>
      <c r="CA1047" s="202">
        <v>12</v>
      </c>
      <c r="CB1047" s="202">
        <v>0</v>
      </c>
      <c r="CZ1047" s="167">
        <v>0</v>
      </c>
    </row>
    <row r="1048" spans="1:15" ht="12.75">
      <c r="A1048" s="203"/>
      <c r="B1048" s="205"/>
      <c r="C1048" s="206" t="s">
        <v>637</v>
      </c>
      <c r="D1048" s="207"/>
      <c r="E1048" s="208">
        <v>1</v>
      </c>
      <c r="F1048" s="209"/>
      <c r="G1048" s="210"/>
      <c r="M1048" s="204" t="s">
        <v>637</v>
      </c>
      <c r="O1048" s="195"/>
    </row>
    <row r="1049" spans="1:104" ht="22.5">
      <c r="A1049" s="196">
        <v>375</v>
      </c>
      <c r="B1049" s="197" t="s">
        <v>722</v>
      </c>
      <c r="C1049" s="198" t="s">
        <v>723</v>
      </c>
      <c r="D1049" s="199" t="s">
        <v>1470</v>
      </c>
      <c r="E1049" s="200">
        <v>59.5</v>
      </c>
      <c r="F1049" s="200">
        <v>0</v>
      </c>
      <c r="G1049" s="201">
        <f>E1049*F1049</f>
        <v>0</v>
      </c>
      <c r="O1049" s="195">
        <v>2</v>
      </c>
      <c r="AA1049" s="167">
        <v>12</v>
      </c>
      <c r="AB1049" s="167">
        <v>0</v>
      </c>
      <c r="AC1049" s="167">
        <v>540</v>
      </c>
      <c r="AZ1049" s="167">
        <v>2</v>
      </c>
      <c r="BA1049" s="167">
        <f>IF(AZ1049=1,G1049,0)</f>
        <v>0</v>
      </c>
      <c r="BB1049" s="167">
        <f>IF(AZ1049=2,G1049,0)</f>
        <v>0</v>
      </c>
      <c r="BC1049" s="167">
        <f>IF(AZ1049=3,G1049,0)</f>
        <v>0</v>
      </c>
      <c r="BD1049" s="167">
        <f>IF(AZ1049=4,G1049,0)</f>
        <v>0</v>
      </c>
      <c r="BE1049" s="167">
        <f>IF(AZ1049=5,G1049,0)</f>
        <v>0</v>
      </c>
      <c r="CA1049" s="202">
        <v>12</v>
      </c>
      <c r="CB1049" s="202">
        <v>0</v>
      </c>
      <c r="CZ1049" s="167">
        <v>0</v>
      </c>
    </row>
    <row r="1050" spans="1:15" ht="12.75">
      <c r="A1050" s="203"/>
      <c r="B1050" s="205"/>
      <c r="C1050" s="206" t="s">
        <v>724</v>
      </c>
      <c r="D1050" s="207"/>
      <c r="E1050" s="208">
        <v>59.5</v>
      </c>
      <c r="F1050" s="209"/>
      <c r="G1050" s="210"/>
      <c r="M1050" s="204" t="s">
        <v>724</v>
      </c>
      <c r="O1050" s="195"/>
    </row>
    <row r="1051" spans="1:104" ht="22.5">
      <c r="A1051" s="196">
        <v>376</v>
      </c>
      <c r="B1051" s="197" t="s">
        <v>725</v>
      </c>
      <c r="C1051" s="198" t="s">
        <v>726</v>
      </c>
      <c r="D1051" s="199" t="s">
        <v>1470</v>
      </c>
      <c r="E1051" s="200">
        <v>16</v>
      </c>
      <c r="F1051" s="200">
        <v>0</v>
      </c>
      <c r="G1051" s="201">
        <f>E1051*F1051</f>
        <v>0</v>
      </c>
      <c r="O1051" s="195">
        <v>2</v>
      </c>
      <c r="AA1051" s="167">
        <v>12</v>
      </c>
      <c r="AB1051" s="167">
        <v>0</v>
      </c>
      <c r="AC1051" s="167">
        <v>541</v>
      </c>
      <c r="AZ1051" s="167">
        <v>2</v>
      </c>
      <c r="BA1051" s="167">
        <f>IF(AZ1051=1,G1051,0)</f>
        <v>0</v>
      </c>
      <c r="BB1051" s="167">
        <f>IF(AZ1051=2,G1051,0)</f>
        <v>0</v>
      </c>
      <c r="BC1051" s="167">
        <f>IF(AZ1051=3,G1051,0)</f>
        <v>0</v>
      </c>
      <c r="BD1051" s="167">
        <f>IF(AZ1051=4,G1051,0)</f>
        <v>0</v>
      </c>
      <c r="BE1051" s="167">
        <f>IF(AZ1051=5,G1051,0)</f>
        <v>0</v>
      </c>
      <c r="CA1051" s="202">
        <v>12</v>
      </c>
      <c r="CB1051" s="202">
        <v>0</v>
      </c>
      <c r="CZ1051" s="167">
        <v>0</v>
      </c>
    </row>
    <row r="1052" spans="1:15" ht="12.75">
      <c r="A1052" s="203"/>
      <c r="B1052" s="205"/>
      <c r="C1052" s="206" t="s">
        <v>727</v>
      </c>
      <c r="D1052" s="207"/>
      <c r="E1052" s="208">
        <v>16</v>
      </c>
      <c r="F1052" s="209"/>
      <c r="G1052" s="210"/>
      <c r="M1052" s="204" t="s">
        <v>727</v>
      </c>
      <c r="O1052" s="195"/>
    </row>
    <row r="1053" spans="1:104" ht="22.5">
      <c r="A1053" s="196">
        <v>377</v>
      </c>
      <c r="B1053" s="197" t="s">
        <v>728</v>
      </c>
      <c r="C1053" s="198" t="s">
        <v>729</v>
      </c>
      <c r="D1053" s="199" t="s">
        <v>1470</v>
      </c>
      <c r="E1053" s="200">
        <v>16</v>
      </c>
      <c r="F1053" s="200">
        <v>0</v>
      </c>
      <c r="G1053" s="201">
        <f>E1053*F1053</f>
        <v>0</v>
      </c>
      <c r="O1053" s="195">
        <v>2</v>
      </c>
      <c r="AA1053" s="167">
        <v>12</v>
      </c>
      <c r="AB1053" s="167">
        <v>0</v>
      </c>
      <c r="AC1053" s="167">
        <v>550</v>
      </c>
      <c r="AZ1053" s="167">
        <v>2</v>
      </c>
      <c r="BA1053" s="167">
        <f>IF(AZ1053=1,G1053,0)</f>
        <v>0</v>
      </c>
      <c r="BB1053" s="167">
        <f>IF(AZ1053=2,G1053,0)</f>
        <v>0</v>
      </c>
      <c r="BC1053" s="167">
        <f>IF(AZ1053=3,G1053,0)</f>
        <v>0</v>
      </c>
      <c r="BD1053" s="167">
        <f>IF(AZ1053=4,G1053,0)</f>
        <v>0</v>
      </c>
      <c r="BE1053" s="167">
        <f>IF(AZ1053=5,G1053,0)</f>
        <v>0</v>
      </c>
      <c r="CA1053" s="202">
        <v>12</v>
      </c>
      <c r="CB1053" s="202">
        <v>0</v>
      </c>
      <c r="CZ1053" s="167">
        <v>0</v>
      </c>
    </row>
    <row r="1054" spans="1:15" ht="12.75">
      <c r="A1054" s="203"/>
      <c r="B1054" s="205"/>
      <c r="C1054" s="206" t="s">
        <v>727</v>
      </c>
      <c r="D1054" s="207"/>
      <c r="E1054" s="208">
        <v>16</v>
      </c>
      <c r="F1054" s="209"/>
      <c r="G1054" s="210"/>
      <c r="M1054" s="204" t="s">
        <v>727</v>
      </c>
      <c r="O1054" s="195"/>
    </row>
    <row r="1055" spans="1:104" ht="22.5">
      <c r="A1055" s="196">
        <v>378</v>
      </c>
      <c r="B1055" s="197" t="s">
        <v>730</v>
      </c>
      <c r="C1055" s="198" t="s">
        <v>731</v>
      </c>
      <c r="D1055" s="199" t="s">
        <v>1125</v>
      </c>
      <c r="E1055" s="200">
        <v>1</v>
      </c>
      <c r="F1055" s="200">
        <v>0</v>
      </c>
      <c r="G1055" s="201">
        <f>E1055*F1055</f>
        <v>0</v>
      </c>
      <c r="O1055" s="195">
        <v>2</v>
      </c>
      <c r="AA1055" s="167">
        <v>12</v>
      </c>
      <c r="AB1055" s="167">
        <v>0</v>
      </c>
      <c r="AC1055" s="167">
        <v>551</v>
      </c>
      <c r="AZ1055" s="167">
        <v>2</v>
      </c>
      <c r="BA1055" s="167">
        <f>IF(AZ1055=1,G1055,0)</f>
        <v>0</v>
      </c>
      <c r="BB1055" s="167">
        <f>IF(AZ1055=2,G1055,0)</f>
        <v>0</v>
      </c>
      <c r="BC1055" s="167">
        <f>IF(AZ1055=3,G1055,0)</f>
        <v>0</v>
      </c>
      <c r="BD1055" s="167">
        <f>IF(AZ1055=4,G1055,0)</f>
        <v>0</v>
      </c>
      <c r="BE1055" s="167">
        <f>IF(AZ1055=5,G1055,0)</f>
        <v>0</v>
      </c>
      <c r="CA1055" s="202">
        <v>12</v>
      </c>
      <c r="CB1055" s="202">
        <v>0</v>
      </c>
      <c r="CZ1055" s="167">
        <v>0</v>
      </c>
    </row>
    <row r="1056" spans="1:15" ht="12.75">
      <c r="A1056" s="203"/>
      <c r="B1056" s="205"/>
      <c r="C1056" s="206" t="s">
        <v>637</v>
      </c>
      <c r="D1056" s="207"/>
      <c r="E1056" s="208">
        <v>1</v>
      </c>
      <c r="F1056" s="209"/>
      <c r="G1056" s="210"/>
      <c r="M1056" s="204" t="s">
        <v>637</v>
      </c>
      <c r="O1056" s="195"/>
    </row>
    <row r="1057" spans="1:104" ht="22.5">
      <c r="A1057" s="196">
        <v>379</v>
      </c>
      <c r="B1057" s="197" t="s">
        <v>732</v>
      </c>
      <c r="C1057" s="198" t="s">
        <v>733</v>
      </c>
      <c r="D1057" s="199" t="s">
        <v>1125</v>
      </c>
      <c r="E1057" s="200">
        <v>1</v>
      </c>
      <c r="F1057" s="200">
        <v>0</v>
      </c>
      <c r="G1057" s="201">
        <f>E1057*F1057</f>
        <v>0</v>
      </c>
      <c r="O1057" s="195">
        <v>2</v>
      </c>
      <c r="AA1057" s="167">
        <v>12</v>
      </c>
      <c r="AB1057" s="167">
        <v>0</v>
      </c>
      <c r="AC1057" s="167">
        <v>548</v>
      </c>
      <c r="AZ1057" s="167">
        <v>2</v>
      </c>
      <c r="BA1057" s="167">
        <f>IF(AZ1057=1,G1057,0)</f>
        <v>0</v>
      </c>
      <c r="BB1057" s="167">
        <f>IF(AZ1057=2,G1057,0)</f>
        <v>0</v>
      </c>
      <c r="BC1057" s="167">
        <f>IF(AZ1057=3,G1057,0)</f>
        <v>0</v>
      </c>
      <c r="BD1057" s="167">
        <f>IF(AZ1057=4,G1057,0)</f>
        <v>0</v>
      </c>
      <c r="BE1057" s="167">
        <f>IF(AZ1057=5,G1057,0)</f>
        <v>0</v>
      </c>
      <c r="CA1057" s="202">
        <v>12</v>
      </c>
      <c r="CB1057" s="202">
        <v>0</v>
      </c>
      <c r="CZ1057" s="167">
        <v>0</v>
      </c>
    </row>
    <row r="1058" spans="1:15" ht="12.75">
      <c r="A1058" s="203"/>
      <c r="B1058" s="205"/>
      <c r="C1058" s="206" t="s">
        <v>637</v>
      </c>
      <c r="D1058" s="207"/>
      <c r="E1058" s="208">
        <v>1</v>
      </c>
      <c r="F1058" s="209"/>
      <c r="G1058" s="210"/>
      <c r="M1058" s="204" t="s">
        <v>637</v>
      </c>
      <c r="O1058" s="195"/>
    </row>
    <row r="1059" spans="1:104" ht="22.5">
      <c r="A1059" s="196">
        <v>380</v>
      </c>
      <c r="B1059" s="197" t="s">
        <v>734</v>
      </c>
      <c r="C1059" s="198" t="s">
        <v>735</v>
      </c>
      <c r="D1059" s="199" t="s">
        <v>1125</v>
      </c>
      <c r="E1059" s="200">
        <v>1</v>
      </c>
      <c r="F1059" s="200">
        <v>0</v>
      </c>
      <c r="G1059" s="201">
        <f>E1059*F1059</f>
        <v>0</v>
      </c>
      <c r="O1059" s="195">
        <v>2</v>
      </c>
      <c r="AA1059" s="167">
        <v>12</v>
      </c>
      <c r="AB1059" s="167">
        <v>0</v>
      </c>
      <c r="AC1059" s="167">
        <v>549</v>
      </c>
      <c r="AZ1059" s="167">
        <v>2</v>
      </c>
      <c r="BA1059" s="167">
        <f>IF(AZ1059=1,G1059,0)</f>
        <v>0</v>
      </c>
      <c r="BB1059" s="167">
        <f>IF(AZ1059=2,G1059,0)</f>
        <v>0</v>
      </c>
      <c r="BC1059" s="167">
        <f>IF(AZ1059=3,G1059,0)</f>
        <v>0</v>
      </c>
      <c r="BD1059" s="167">
        <f>IF(AZ1059=4,G1059,0)</f>
        <v>0</v>
      </c>
      <c r="BE1059" s="167">
        <f>IF(AZ1059=5,G1059,0)</f>
        <v>0</v>
      </c>
      <c r="CA1059" s="202">
        <v>12</v>
      </c>
      <c r="CB1059" s="202">
        <v>0</v>
      </c>
      <c r="CZ1059" s="167">
        <v>0</v>
      </c>
    </row>
    <row r="1060" spans="1:15" ht="12.75">
      <c r="A1060" s="203"/>
      <c r="B1060" s="205"/>
      <c r="C1060" s="206" t="s">
        <v>637</v>
      </c>
      <c r="D1060" s="207"/>
      <c r="E1060" s="208">
        <v>1</v>
      </c>
      <c r="F1060" s="209"/>
      <c r="G1060" s="210"/>
      <c r="M1060" s="204" t="s">
        <v>637</v>
      </c>
      <c r="O1060" s="195"/>
    </row>
    <row r="1061" spans="1:104" ht="12.75">
      <c r="A1061" s="196">
        <v>381</v>
      </c>
      <c r="B1061" s="197" t="s">
        <v>736</v>
      </c>
      <c r="C1061" s="198" t="s">
        <v>737</v>
      </c>
      <c r="D1061" s="199" t="s">
        <v>1868</v>
      </c>
      <c r="E1061" s="200">
        <v>811.935</v>
      </c>
      <c r="F1061" s="200">
        <v>0</v>
      </c>
      <c r="G1061" s="201">
        <f>E1061*F1061</f>
        <v>0</v>
      </c>
      <c r="O1061" s="195">
        <v>2</v>
      </c>
      <c r="AA1061" s="167">
        <v>12</v>
      </c>
      <c r="AB1061" s="167">
        <v>0</v>
      </c>
      <c r="AC1061" s="167">
        <v>424</v>
      </c>
      <c r="AZ1061" s="167">
        <v>2</v>
      </c>
      <c r="BA1061" s="167">
        <f>IF(AZ1061=1,G1061,0)</f>
        <v>0</v>
      </c>
      <c r="BB1061" s="167">
        <f>IF(AZ1061=2,G1061,0)</f>
        <v>0</v>
      </c>
      <c r="BC1061" s="167">
        <f>IF(AZ1061=3,G1061,0)</f>
        <v>0</v>
      </c>
      <c r="BD1061" s="167">
        <f>IF(AZ1061=4,G1061,0)</f>
        <v>0</v>
      </c>
      <c r="BE1061" s="167">
        <f>IF(AZ1061=5,G1061,0)</f>
        <v>0</v>
      </c>
      <c r="CA1061" s="202">
        <v>12</v>
      </c>
      <c r="CB1061" s="202">
        <v>0</v>
      </c>
      <c r="CZ1061" s="167">
        <v>0</v>
      </c>
    </row>
    <row r="1062" spans="1:15" ht="12.75">
      <c r="A1062" s="203"/>
      <c r="B1062" s="205"/>
      <c r="C1062" s="206" t="s">
        <v>572</v>
      </c>
      <c r="D1062" s="207"/>
      <c r="E1062" s="208">
        <v>0</v>
      </c>
      <c r="F1062" s="209"/>
      <c r="G1062" s="210"/>
      <c r="M1062" s="204" t="s">
        <v>572</v>
      </c>
      <c r="O1062" s="195"/>
    </row>
    <row r="1063" spans="1:15" ht="12.75">
      <c r="A1063" s="203"/>
      <c r="B1063" s="205"/>
      <c r="C1063" s="206" t="s">
        <v>573</v>
      </c>
      <c r="D1063" s="207"/>
      <c r="E1063" s="208">
        <v>267.705</v>
      </c>
      <c r="F1063" s="209"/>
      <c r="G1063" s="210"/>
      <c r="M1063" s="204" t="s">
        <v>573</v>
      </c>
      <c r="O1063" s="195"/>
    </row>
    <row r="1064" spans="1:15" ht="12.75">
      <c r="A1064" s="203"/>
      <c r="B1064" s="205"/>
      <c r="C1064" s="206" t="s">
        <v>574</v>
      </c>
      <c r="D1064" s="207"/>
      <c r="E1064" s="208">
        <v>33.92</v>
      </c>
      <c r="F1064" s="209"/>
      <c r="G1064" s="210"/>
      <c r="M1064" s="204" t="s">
        <v>574</v>
      </c>
      <c r="O1064" s="195"/>
    </row>
    <row r="1065" spans="1:15" ht="12.75">
      <c r="A1065" s="203"/>
      <c r="B1065" s="205"/>
      <c r="C1065" s="206" t="s">
        <v>576</v>
      </c>
      <c r="D1065" s="207"/>
      <c r="E1065" s="208">
        <v>232.76</v>
      </c>
      <c r="F1065" s="209"/>
      <c r="G1065" s="210"/>
      <c r="M1065" s="204" t="s">
        <v>576</v>
      </c>
      <c r="O1065" s="195"/>
    </row>
    <row r="1066" spans="1:15" ht="12.75">
      <c r="A1066" s="203"/>
      <c r="B1066" s="205"/>
      <c r="C1066" s="206" t="s">
        <v>577</v>
      </c>
      <c r="D1066" s="207"/>
      <c r="E1066" s="208">
        <v>22.724</v>
      </c>
      <c r="F1066" s="209"/>
      <c r="G1066" s="210"/>
      <c r="M1066" s="204" t="s">
        <v>577</v>
      </c>
      <c r="O1066" s="195"/>
    </row>
    <row r="1067" spans="1:15" ht="12.75">
      <c r="A1067" s="203"/>
      <c r="B1067" s="205"/>
      <c r="C1067" s="206" t="s">
        <v>578</v>
      </c>
      <c r="D1067" s="207"/>
      <c r="E1067" s="208">
        <v>36.156</v>
      </c>
      <c r="F1067" s="209"/>
      <c r="G1067" s="210"/>
      <c r="M1067" s="204" t="s">
        <v>578</v>
      </c>
      <c r="O1067" s="195"/>
    </row>
    <row r="1068" spans="1:15" ht="12.75">
      <c r="A1068" s="203"/>
      <c r="B1068" s="205"/>
      <c r="C1068" s="206" t="s">
        <v>579</v>
      </c>
      <c r="D1068" s="207"/>
      <c r="E1068" s="208">
        <v>157.68</v>
      </c>
      <c r="F1068" s="209"/>
      <c r="G1068" s="210"/>
      <c r="M1068" s="204" t="s">
        <v>579</v>
      </c>
      <c r="O1068" s="195"/>
    </row>
    <row r="1069" spans="1:15" ht="33.75">
      <c r="A1069" s="203"/>
      <c r="B1069" s="205"/>
      <c r="C1069" s="206" t="s">
        <v>738</v>
      </c>
      <c r="D1069" s="207"/>
      <c r="E1069" s="208">
        <v>49.62</v>
      </c>
      <c r="F1069" s="209"/>
      <c r="G1069" s="210"/>
      <c r="M1069" s="204" t="s">
        <v>738</v>
      </c>
      <c r="O1069" s="195"/>
    </row>
    <row r="1070" spans="1:15" ht="12.75">
      <c r="A1070" s="203"/>
      <c r="B1070" s="205"/>
      <c r="C1070" s="206" t="s">
        <v>739</v>
      </c>
      <c r="D1070" s="207"/>
      <c r="E1070" s="208">
        <v>11.37</v>
      </c>
      <c r="F1070" s="209"/>
      <c r="G1070" s="210"/>
      <c r="M1070" s="204" t="s">
        <v>739</v>
      </c>
      <c r="O1070" s="195"/>
    </row>
    <row r="1071" spans="1:104" ht="12.75">
      <c r="A1071" s="196">
        <v>382</v>
      </c>
      <c r="B1071" s="197" t="s">
        <v>740</v>
      </c>
      <c r="C1071" s="198" t="s">
        <v>741</v>
      </c>
      <c r="D1071" s="199" t="s">
        <v>1451</v>
      </c>
      <c r="E1071" s="200">
        <v>0.0433</v>
      </c>
      <c r="F1071" s="200">
        <v>0</v>
      </c>
      <c r="G1071" s="201">
        <f>E1071*F1071</f>
        <v>0</v>
      </c>
      <c r="O1071" s="195">
        <v>2</v>
      </c>
      <c r="AA1071" s="167">
        <v>3</v>
      </c>
      <c r="AB1071" s="167">
        <v>7</v>
      </c>
      <c r="AC1071" s="167">
        <v>13212098</v>
      </c>
      <c r="AZ1071" s="167">
        <v>2</v>
      </c>
      <c r="BA1071" s="167">
        <f>IF(AZ1071=1,G1071,0)</f>
        <v>0</v>
      </c>
      <c r="BB1071" s="167">
        <f>IF(AZ1071=2,G1071,0)</f>
        <v>0</v>
      </c>
      <c r="BC1071" s="167">
        <f>IF(AZ1071=3,G1071,0)</f>
        <v>0</v>
      </c>
      <c r="BD1071" s="167">
        <f>IF(AZ1071=4,G1071,0)</f>
        <v>0</v>
      </c>
      <c r="BE1071" s="167">
        <f>IF(AZ1071=5,G1071,0)</f>
        <v>0</v>
      </c>
      <c r="CA1071" s="202">
        <v>3</v>
      </c>
      <c r="CB1071" s="202">
        <v>7</v>
      </c>
      <c r="CZ1071" s="167">
        <v>1</v>
      </c>
    </row>
    <row r="1072" spans="1:15" ht="12.75">
      <c r="A1072" s="203"/>
      <c r="B1072" s="205"/>
      <c r="C1072" s="206" t="s">
        <v>584</v>
      </c>
      <c r="D1072" s="207"/>
      <c r="E1072" s="208">
        <v>0</v>
      </c>
      <c r="F1072" s="209"/>
      <c r="G1072" s="210"/>
      <c r="M1072" s="204" t="s">
        <v>584</v>
      </c>
      <c r="O1072" s="195"/>
    </row>
    <row r="1073" spans="1:15" ht="12.75">
      <c r="A1073" s="203"/>
      <c r="B1073" s="205"/>
      <c r="C1073" s="206" t="s">
        <v>742</v>
      </c>
      <c r="D1073" s="207"/>
      <c r="E1073" s="208">
        <v>0.0433</v>
      </c>
      <c r="F1073" s="209"/>
      <c r="G1073" s="210"/>
      <c r="M1073" s="204" t="s">
        <v>742</v>
      </c>
      <c r="O1073" s="195"/>
    </row>
    <row r="1074" spans="1:104" ht="12.75">
      <c r="A1074" s="196">
        <v>383</v>
      </c>
      <c r="B1074" s="197" t="s">
        <v>743</v>
      </c>
      <c r="C1074" s="198" t="s">
        <v>744</v>
      </c>
      <c r="D1074" s="199" t="s">
        <v>1451</v>
      </c>
      <c r="E1074" s="200">
        <v>0.174</v>
      </c>
      <c r="F1074" s="200">
        <v>0</v>
      </c>
      <c r="G1074" s="201">
        <f>E1074*F1074</f>
        <v>0</v>
      </c>
      <c r="O1074" s="195">
        <v>2</v>
      </c>
      <c r="AA1074" s="167">
        <v>3</v>
      </c>
      <c r="AB1074" s="167">
        <v>7</v>
      </c>
      <c r="AC1074" s="167">
        <v>13212116</v>
      </c>
      <c r="AZ1074" s="167">
        <v>2</v>
      </c>
      <c r="BA1074" s="167">
        <f>IF(AZ1074=1,G1074,0)</f>
        <v>0</v>
      </c>
      <c r="BB1074" s="167">
        <f>IF(AZ1074=2,G1074,0)</f>
        <v>0</v>
      </c>
      <c r="BC1074" s="167">
        <f>IF(AZ1074=3,G1074,0)</f>
        <v>0</v>
      </c>
      <c r="BD1074" s="167">
        <f>IF(AZ1074=4,G1074,0)</f>
        <v>0</v>
      </c>
      <c r="BE1074" s="167">
        <f>IF(AZ1074=5,G1074,0)</f>
        <v>0</v>
      </c>
      <c r="CA1074" s="202">
        <v>3</v>
      </c>
      <c r="CB1074" s="202">
        <v>7</v>
      </c>
      <c r="CZ1074" s="167">
        <v>1</v>
      </c>
    </row>
    <row r="1075" spans="1:15" ht="12.75">
      <c r="A1075" s="203"/>
      <c r="B1075" s="205"/>
      <c r="C1075" s="206" t="s">
        <v>532</v>
      </c>
      <c r="D1075" s="207"/>
      <c r="E1075" s="208">
        <v>0</v>
      </c>
      <c r="F1075" s="209"/>
      <c r="G1075" s="210"/>
      <c r="M1075" s="204" t="s">
        <v>532</v>
      </c>
      <c r="O1075" s="195"/>
    </row>
    <row r="1076" spans="1:15" ht="12.75">
      <c r="A1076" s="203"/>
      <c r="B1076" s="205"/>
      <c r="C1076" s="206" t="s">
        <v>745</v>
      </c>
      <c r="D1076" s="207"/>
      <c r="E1076" s="208">
        <v>0.1491</v>
      </c>
      <c r="F1076" s="209"/>
      <c r="G1076" s="210"/>
      <c r="M1076" s="204" t="s">
        <v>745</v>
      </c>
      <c r="O1076" s="195"/>
    </row>
    <row r="1077" spans="1:15" ht="12.75">
      <c r="A1077" s="203"/>
      <c r="B1077" s="205"/>
      <c r="C1077" s="206" t="s">
        <v>572</v>
      </c>
      <c r="D1077" s="207"/>
      <c r="E1077" s="208">
        <v>0</v>
      </c>
      <c r="F1077" s="209"/>
      <c r="G1077" s="210"/>
      <c r="M1077" s="204" t="s">
        <v>572</v>
      </c>
      <c r="O1077" s="195"/>
    </row>
    <row r="1078" spans="1:15" ht="12.75">
      <c r="A1078" s="203"/>
      <c r="B1078" s="205"/>
      <c r="C1078" s="206" t="s">
        <v>746</v>
      </c>
      <c r="D1078" s="207"/>
      <c r="E1078" s="208">
        <v>0.025</v>
      </c>
      <c r="F1078" s="209"/>
      <c r="G1078" s="210"/>
      <c r="M1078" s="204" t="s">
        <v>746</v>
      </c>
      <c r="O1078" s="195"/>
    </row>
    <row r="1079" spans="1:104" ht="12.75">
      <c r="A1079" s="196">
        <v>384</v>
      </c>
      <c r="B1079" s="197" t="s">
        <v>747</v>
      </c>
      <c r="C1079" s="198" t="s">
        <v>748</v>
      </c>
      <c r="D1079" s="199" t="s">
        <v>1868</v>
      </c>
      <c r="E1079" s="200">
        <v>0.0671</v>
      </c>
      <c r="F1079" s="200">
        <v>0</v>
      </c>
      <c r="G1079" s="201">
        <f>E1079*F1079</f>
        <v>0</v>
      </c>
      <c r="O1079" s="195">
        <v>2</v>
      </c>
      <c r="AA1079" s="167">
        <v>3</v>
      </c>
      <c r="AB1079" s="167">
        <v>7</v>
      </c>
      <c r="AC1079" s="167">
        <v>132201020000</v>
      </c>
      <c r="AZ1079" s="167">
        <v>2</v>
      </c>
      <c r="BA1079" s="167">
        <f>IF(AZ1079=1,G1079,0)</f>
        <v>0</v>
      </c>
      <c r="BB1079" s="167">
        <f>IF(AZ1079=2,G1079,0)</f>
        <v>0</v>
      </c>
      <c r="BC1079" s="167">
        <f>IF(AZ1079=3,G1079,0)</f>
        <v>0</v>
      </c>
      <c r="BD1079" s="167">
        <f>IF(AZ1079=4,G1079,0)</f>
        <v>0</v>
      </c>
      <c r="BE1079" s="167">
        <f>IF(AZ1079=5,G1079,0)</f>
        <v>0</v>
      </c>
      <c r="CA1079" s="202">
        <v>3</v>
      </c>
      <c r="CB1079" s="202">
        <v>7</v>
      </c>
      <c r="CZ1079" s="167">
        <v>0.001</v>
      </c>
    </row>
    <row r="1080" spans="1:15" ht="12.75">
      <c r="A1080" s="203"/>
      <c r="B1080" s="205"/>
      <c r="C1080" s="206" t="s">
        <v>572</v>
      </c>
      <c r="D1080" s="207"/>
      <c r="E1080" s="208">
        <v>0</v>
      </c>
      <c r="F1080" s="209"/>
      <c r="G1080" s="210"/>
      <c r="M1080" s="204" t="s">
        <v>572</v>
      </c>
      <c r="O1080" s="195"/>
    </row>
    <row r="1081" spans="1:15" ht="12.75">
      <c r="A1081" s="203"/>
      <c r="B1081" s="205"/>
      <c r="C1081" s="206" t="s">
        <v>749</v>
      </c>
      <c r="D1081" s="207"/>
      <c r="E1081" s="208">
        <v>0.0671</v>
      </c>
      <c r="F1081" s="209"/>
      <c r="G1081" s="210"/>
      <c r="M1081" s="204" t="s">
        <v>749</v>
      </c>
      <c r="O1081" s="195"/>
    </row>
    <row r="1082" spans="1:104" ht="12.75">
      <c r="A1082" s="196">
        <v>385</v>
      </c>
      <c r="B1082" s="197" t="s">
        <v>750</v>
      </c>
      <c r="C1082" s="198" t="s">
        <v>751</v>
      </c>
      <c r="D1082" s="199" t="s">
        <v>1451</v>
      </c>
      <c r="E1082" s="200">
        <v>0.0398</v>
      </c>
      <c r="F1082" s="200">
        <v>0</v>
      </c>
      <c r="G1082" s="201">
        <f>E1082*F1082</f>
        <v>0</v>
      </c>
      <c r="O1082" s="195">
        <v>2</v>
      </c>
      <c r="AA1082" s="167">
        <v>3</v>
      </c>
      <c r="AB1082" s="167">
        <v>7</v>
      </c>
      <c r="AC1082" s="167">
        <v>13227810</v>
      </c>
      <c r="AZ1082" s="167">
        <v>2</v>
      </c>
      <c r="BA1082" s="167">
        <f>IF(AZ1082=1,G1082,0)</f>
        <v>0</v>
      </c>
      <c r="BB1082" s="167">
        <f>IF(AZ1082=2,G1082,0)</f>
        <v>0</v>
      </c>
      <c r="BC1082" s="167">
        <f>IF(AZ1082=3,G1082,0)</f>
        <v>0</v>
      </c>
      <c r="BD1082" s="167">
        <f>IF(AZ1082=4,G1082,0)</f>
        <v>0</v>
      </c>
      <c r="BE1082" s="167">
        <f>IF(AZ1082=5,G1082,0)</f>
        <v>0</v>
      </c>
      <c r="CA1082" s="202">
        <v>3</v>
      </c>
      <c r="CB1082" s="202">
        <v>7</v>
      </c>
      <c r="CZ1082" s="167">
        <v>1</v>
      </c>
    </row>
    <row r="1083" spans="1:15" ht="12.75">
      <c r="A1083" s="203"/>
      <c r="B1083" s="205"/>
      <c r="C1083" s="206" t="s">
        <v>572</v>
      </c>
      <c r="D1083" s="207"/>
      <c r="E1083" s="208">
        <v>0</v>
      </c>
      <c r="F1083" s="209"/>
      <c r="G1083" s="210"/>
      <c r="M1083" s="204" t="s">
        <v>572</v>
      </c>
      <c r="O1083" s="195"/>
    </row>
    <row r="1084" spans="1:15" ht="12.75">
      <c r="A1084" s="203"/>
      <c r="B1084" s="205"/>
      <c r="C1084" s="206" t="s">
        <v>752</v>
      </c>
      <c r="D1084" s="207"/>
      <c r="E1084" s="208">
        <v>0.0398</v>
      </c>
      <c r="F1084" s="209"/>
      <c r="G1084" s="210"/>
      <c r="M1084" s="204" t="s">
        <v>752</v>
      </c>
      <c r="O1084" s="195"/>
    </row>
    <row r="1085" spans="1:104" ht="12.75">
      <c r="A1085" s="196">
        <v>386</v>
      </c>
      <c r="B1085" s="197" t="s">
        <v>753</v>
      </c>
      <c r="C1085" s="198" t="s">
        <v>754</v>
      </c>
      <c r="D1085" s="199" t="s">
        <v>1451</v>
      </c>
      <c r="E1085" s="200">
        <v>0.0242</v>
      </c>
      <c r="F1085" s="200">
        <v>0</v>
      </c>
      <c r="G1085" s="201">
        <f>E1085*F1085</f>
        <v>0</v>
      </c>
      <c r="O1085" s="195">
        <v>2</v>
      </c>
      <c r="AA1085" s="167">
        <v>3</v>
      </c>
      <c r="AB1085" s="167">
        <v>7</v>
      </c>
      <c r="AC1085" s="167">
        <v>13331830</v>
      </c>
      <c r="AZ1085" s="167">
        <v>2</v>
      </c>
      <c r="BA1085" s="167">
        <f>IF(AZ1085=1,G1085,0)</f>
        <v>0</v>
      </c>
      <c r="BB1085" s="167">
        <f>IF(AZ1085=2,G1085,0)</f>
        <v>0</v>
      </c>
      <c r="BC1085" s="167">
        <f>IF(AZ1085=3,G1085,0)</f>
        <v>0</v>
      </c>
      <c r="BD1085" s="167">
        <f>IF(AZ1085=4,G1085,0)</f>
        <v>0</v>
      </c>
      <c r="BE1085" s="167">
        <f>IF(AZ1085=5,G1085,0)</f>
        <v>0</v>
      </c>
      <c r="CA1085" s="202">
        <v>3</v>
      </c>
      <c r="CB1085" s="202">
        <v>7</v>
      </c>
      <c r="CZ1085" s="167">
        <v>1</v>
      </c>
    </row>
    <row r="1086" spans="1:15" ht="12.75">
      <c r="A1086" s="203"/>
      <c r="B1086" s="205"/>
      <c r="C1086" s="206" t="s">
        <v>601</v>
      </c>
      <c r="D1086" s="207"/>
      <c r="E1086" s="208">
        <v>0</v>
      </c>
      <c r="F1086" s="209"/>
      <c r="G1086" s="210"/>
      <c r="M1086" s="204" t="s">
        <v>601</v>
      </c>
      <c r="O1086" s="195"/>
    </row>
    <row r="1087" spans="1:15" ht="12.75">
      <c r="A1087" s="203"/>
      <c r="B1087" s="205"/>
      <c r="C1087" s="206" t="s">
        <v>606</v>
      </c>
      <c r="D1087" s="207"/>
      <c r="E1087" s="208">
        <v>0</v>
      </c>
      <c r="F1087" s="209"/>
      <c r="G1087" s="210"/>
      <c r="M1087" s="204" t="s">
        <v>606</v>
      </c>
      <c r="O1087" s="195"/>
    </row>
    <row r="1088" spans="1:15" ht="12.75">
      <c r="A1088" s="203"/>
      <c r="B1088" s="205"/>
      <c r="C1088" s="206" t="s">
        <v>755</v>
      </c>
      <c r="D1088" s="207"/>
      <c r="E1088" s="208">
        <v>0.0242</v>
      </c>
      <c r="F1088" s="209"/>
      <c r="G1088" s="210"/>
      <c r="M1088" s="204" t="s">
        <v>755</v>
      </c>
      <c r="O1088" s="195"/>
    </row>
    <row r="1089" spans="1:104" ht="12.75">
      <c r="A1089" s="196">
        <v>387</v>
      </c>
      <c r="B1089" s="197" t="s">
        <v>1454</v>
      </c>
      <c r="C1089" s="198" t="s">
        <v>1455</v>
      </c>
      <c r="D1089" s="199" t="s">
        <v>1451</v>
      </c>
      <c r="E1089" s="200">
        <v>0.0812</v>
      </c>
      <c r="F1089" s="200">
        <v>0</v>
      </c>
      <c r="G1089" s="201">
        <f>E1089*F1089</f>
        <v>0</v>
      </c>
      <c r="O1089" s="195">
        <v>2</v>
      </c>
      <c r="AA1089" s="167">
        <v>3</v>
      </c>
      <c r="AB1089" s="167">
        <v>7</v>
      </c>
      <c r="AC1089" s="167">
        <v>13383425</v>
      </c>
      <c r="AZ1089" s="167">
        <v>2</v>
      </c>
      <c r="BA1089" s="167">
        <f>IF(AZ1089=1,G1089,0)</f>
        <v>0</v>
      </c>
      <c r="BB1089" s="167">
        <f>IF(AZ1089=2,G1089,0)</f>
        <v>0</v>
      </c>
      <c r="BC1089" s="167">
        <f>IF(AZ1089=3,G1089,0)</f>
        <v>0</v>
      </c>
      <c r="BD1089" s="167">
        <f>IF(AZ1089=4,G1089,0)</f>
        <v>0</v>
      </c>
      <c r="BE1089" s="167">
        <f>IF(AZ1089=5,G1089,0)</f>
        <v>0</v>
      </c>
      <c r="CA1089" s="202">
        <v>3</v>
      </c>
      <c r="CB1089" s="202">
        <v>7</v>
      </c>
      <c r="CZ1089" s="167">
        <v>1</v>
      </c>
    </row>
    <row r="1090" spans="1:15" ht="12.75">
      <c r="A1090" s="203"/>
      <c r="B1090" s="205"/>
      <c r="C1090" s="206" t="s">
        <v>532</v>
      </c>
      <c r="D1090" s="207"/>
      <c r="E1090" s="208">
        <v>0</v>
      </c>
      <c r="F1090" s="209"/>
      <c r="G1090" s="210"/>
      <c r="M1090" s="204" t="s">
        <v>532</v>
      </c>
      <c r="O1090" s="195"/>
    </row>
    <row r="1091" spans="1:15" ht="12.75">
      <c r="A1091" s="203"/>
      <c r="B1091" s="205"/>
      <c r="C1091" s="206" t="s">
        <v>756</v>
      </c>
      <c r="D1091" s="207"/>
      <c r="E1091" s="208">
        <v>0.0812</v>
      </c>
      <c r="F1091" s="209"/>
      <c r="G1091" s="210"/>
      <c r="M1091" s="204" t="s">
        <v>756</v>
      </c>
      <c r="O1091" s="195"/>
    </row>
    <row r="1092" spans="1:104" ht="12.75">
      <c r="A1092" s="196">
        <v>388</v>
      </c>
      <c r="B1092" s="197" t="s">
        <v>757</v>
      </c>
      <c r="C1092" s="198" t="s">
        <v>758</v>
      </c>
      <c r="D1092" s="199" t="s">
        <v>1451</v>
      </c>
      <c r="E1092" s="200">
        <v>0.1226</v>
      </c>
      <c r="F1092" s="200">
        <v>0</v>
      </c>
      <c r="G1092" s="201">
        <f>E1092*F1092</f>
        <v>0</v>
      </c>
      <c r="O1092" s="195">
        <v>2</v>
      </c>
      <c r="AA1092" s="167">
        <v>3</v>
      </c>
      <c r="AB1092" s="167">
        <v>7</v>
      </c>
      <c r="AC1092" s="167">
        <v>13383430</v>
      </c>
      <c r="AZ1092" s="167">
        <v>2</v>
      </c>
      <c r="BA1092" s="167">
        <f>IF(AZ1092=1,G1092,0)</f>
        <v>0</v>
      </c>
      <c r="BB1092" s="167">
        <f>IF(AZ1092=2,G1092,0)</f>
        <v>0</v>
      </c>
      <c r="BC1092" s="167">
        <f>IF(AZ1092=3,G1092,0)</f>
        <v>0</v>
      </c>
      <c r="BD1092" s="167">
        <f>IF(AZ1092=4,G1092,0)</f>
        <v>0</v>
      </c>
      <c r="BE1092" s="167">
        <f>IF(AZ1092=5,G1092,0)</f>
        <v>0</v>
      </c>
      <c r="CA1092" s="202">
        <v>3</v>
      </c>
      <c r="CB1092" s="202">
        <v>7</v>
      </c>
      <c r="CZ1092" s="167">
        <v>1</v>
      </c>
    </row>
    <row r="1093" spans="1:15" ht="12.75">
      <c r="A1093" s="203"/>
      <c r="B1093" s="205"/>
      <c r="C1093" s="206" t="s">
        <v>584</v>
      </c>
      <c r="D1093" s="207"/>
      <c r="E1093" s="208">
        <v>0</v>
      </c>
      <c r="F1093" s="209"/>
      <c r="G1093" s="210"/>
      <c r="M1093" s="204" t="s">
        <v>584</v>
      </c>
      <c r="O1093" s="195"/>
    </row>
    <row r="1094" spans="1:15" ht="12.75">
      <c r="A1094" s="203"/>
      <c r="B1094" s="205"/>
      <c r="C1094" s="206" t="s">
        <v>759</v>
      </c>
      <c r="D1094" s="207"/>
      <c r="E1094" s="208">
        <v>0.1226</v>
      </c>
      <c r="F1094" s="209"/>
      <c r="G1094" s="210"/>
      <c r="M1094" s="204" t="s">
        <v>759</v>
      </c>
      <c r="O1094" s="195"/>
    </row>
    <row r="1095" spans="1:104" ht="12.75">
      <c r="A1095" s="196">
        <v>389</v>
      </c>
      <c r="B1095" s="197" t="s">
        <v>760</v>
      </c>
      <c r="C1095" s="198" t="s">
        <v>761</v>
      </c>
      <c r="D1095" s="199" t="s">
        <v>1451</v>
      </c>
      <c r="E1095" s="200">
        <v>0.0373</v>
      </c>
      <c r="F1095" s="200">
        <v>0</v>
      </c>
      <c r="G1095" s="201">
        <f>E1095*F1095</f>
        <v>0</v>
      </c>
      <c r="O1095" s="195">
        <v>2</v>
      </c>
      <c r="AA1095" s="167">
        <v>3</v>
      </c>
      <c r="AB1095" s="167">
        <v>7</v>
      </c>
      <c r="AC1095" s="167">
        <v>13384425</v>
      </c>
      <c r="AZ1095" s="167">
        <v>2</v>
      </c>
      <c r="BA1095" s="167">
        <f>IF(AZ1095=1,G1095,0)</f>
        <v>0</v>
      </c>
      <c r="BB1095" s="167">
        <f>IF(AZ1095=2,G1095,0)</f>
        <v>0</v>
      </c>
      <c r="BC1095" s="167">
        <f>IF(AZ1095=3,G1095,0)</f>
        <v>0</v>
      </c>
      <c r="BD1095" s="167">
        <f>IF(AZ1095=4,G1095,0)</f>
        <v>0</v>
      </c>
      <c r="BE1095" s="167">
        <f>IF(AZ1095=5,G1095,0)</f>
        <v>0</v>
      </c>
      <c r="CA1095" s="202">
        <v>3</v>
      </c>
      <c r="CB1095" s="202">
        <v>7</v>
      </c>
      <c r="CZ1095" s="167">
        <v>1</v>
      </c>
    </row>
    <row r="1096" spans="1:15" ht="12.75">
      <c r="A1096" s="203"/>
      <c r="B1096" s="205"/>
      <c r="C1096" s="206" t="s">
        <v>572</v>
      </c>
      <c r="D1096" s="207"/>
      <c r="E1096" s="208">
        <v>0</v>
      </c>
      <c r="F1096" s="209"/>
      <c r="G1096" s="210"/>
      <c r="M1096" s="204" t="s">
        <v>572</v>
      </c>
      <c r="O1096" s="195"/>
    </row>
    <row r="1097" spans="1:15" ht="12.75">
      <c r="A1097" s="203"/>
      <c r="B1097" s="205"/>
      <c r="C1097" s="206" t="s">
        <v>762</v>
      </c>
      <c r="D1097" s="207"/>
      <c r="E1097" s="208">
        <v>0.0373</v>
      </c>
      <c r="F1097" s="209"/>
      <c r="G1097" s="210"/>
      <c r="M1097" s="204" t="s">
        <v>762</v>
      </c>
      <c r="O1097" s="195"/>
    </row>
    <row r="1098" spans="1:104" ht="12.75">
      <c r="A1098" s="196">
        <v>390</v>
      </c>
      <c r="B1098" s="197" t="s">
        <v>763</v>
      </c>
      <c r="C1098" s="198" t="s">
        <v>764</v>
      </c>
      <c r="D1098" s="199" t="s">
        <v>1451</v>
      </c>
      <c r="E1098" s="200">
        <v>1.3285</v>
      </c>
      <c r="F1098" s="200">
        <v>0</v>
      </c>
      <c r="G1098" s="201">
        <f>E1098*F1098</f>
        <v>0</v>
      </c>
      <c r="O1098" s="195">
        <v>2</v>
      </c>
      <c r="AA1098" s="167">
        <v>3</v>
      </c>
      <c r="AB1098" s="167">
        <v>7</v>
      </c>
      <c r="AC1098" s="167">
        <v>13388140</v>
      </c>
      <c r="AZ1098" s="167">
        <v>2</v>
      </c>
      <c r="BA1098" s="167">
        <f>IF(AZ1098=1,G1098,0)</f>
        <v>0</v>
      </c>
      <c r="BB1098" s="167">
        <f>IF(AZ1098=2,G1098,0)</f>
        <v>0</v>
      </c>
      <c r="BC1098" s="167">
        <f>IF(AZ1098=3,G1098,0)</f>
        <v>0</v>
      </c>
      <c r="BD1098" s="167">
        <f>IF(AZ1098=4,G1098,0)</f>
        <v>0</v>
      </c>
      <c r="BE1098" s="167">
        <f>IF(AZ1098=5,G1098,0)</f>
        <v>0</v>
      </c>
      <c r="CA1098" s="202">
        <v>3</v>
      </c>
      <c r="CB1098" s="202">
        <v>7</v>
      </c>
      <c r="CZ1098" s="167">
        <v>1</v>
      </c>
    </row>
    <row r="1099" spans="1:15" ht="12.75">
      <c r="A1099" s="203"/>
      <c r="B1099" s="205"/>
      <c r="C1099" s="206" t="s">
        <v>584</v>
      </c>
      <c r="D1099" s="207"/>
      <c r="E1099" s="208">
        <v>0</v>
      </c>
      <c r="F1099" s="209"/>
      <c r="G1099" s="210"/>
      <c r="M1099" s="204" t="s">
        <v>584</v>
      </c>
      <c r="O1099" s="195"/>
    </row>
    <row r="1100" spans="1:15" ht="12.75">
      <c r="A1100" s="203"/>
      <c r="B1100" s="205"/>
      <c r="C1100" s="206" t="s">
        <v>765</v>
      </c>
      <c r="D1100" s="207"/>
      <c r="E1100" s="208">
        <v>0.7831</v>
      </c>
      <c r="F1100" s="209"/>
      <c r="G1100" s="210"/>
      <c r="M1100" s="204" t="s">
        <v>765</v>
      </c>
      <c r="O1100" s="195"/>
    </row>
    <row r="1101" spans="1:15" ht="12.75">
      <c r="A1101" s="203"/>
      <c r="B1101" s="205"/>
      <c r="C1101" s="206" t="s">
        <v>532</v>
      </c>
      <c r="D1101" s="207"/>
      <c r="E1101" s="208">
        <v>0</v>
      </c>
      <c r="F1101" s="209"/>
      <c r="G1101" s="210"/>
      <c r="M1101" s="204" t="s">
        <v>532</v>
      </c>
      <c r="O1101" s="195"/>
    </row>
    <row r="1102" spans="1:15" ht="12.75">
      <c r="A1102" s="203"/>
      <c r="B1102" s="205"/>
      <c r="C1102" s="206" t="s">
        <v>766</v>
      </c>
      <c r="D1102" s="207"/>
      <c r="E1102" s="208">
        <v>0.5454</v>
      </c>
      <c r="F1102" s="209"/>
      <c r="G1102" s="210"/>
      <c r="M1102" s="204" t="s">
        <v>766</v>
      </c>
      <c r="O1102" s="195"/>
    </row>
    <row r="1103" spans="1:104" ht="12.75">
      <c r="A1103" s="196">
        <v>391</v>
      </c>
      <c r="B1103" s="197" t="s">
        <v>767</v>
      </c>
      <c r="C1103" s="198" t="s">
        <v>768</v>
      </c>
      <c r="D1103" s="199" t="s">
        <v>1451</v>
      </c>
      <c r="E1103" s="200">
        <v>0.1734</v>
      </c>
      <c r="F1103" s="200">
        <v>0</v>
      </c>
      <c r="G1103" s="201">
        <f>E1103*F1103</f>
        <v>0</v>
      </c>
      <c r="O1103" s="195">
        <v>2</v>
      </c>
      <c r="AA1103" s="167">
        <v>3</v>
      </c>
      <c r="AB1103" s="167">
        <v>7</v>
      </c>
      <c r="AC1103" s="167">
        <v>13480910</v>
      </c>
      <c r="AZ1103" s="167">
        <v>2</v>
      </c>
      <c r="BA1103" s="167">
        <f>IF(AZ1103=1,G1103,0)</f>
        <v>0</v>
      </c>
      <c r="BB1103" s="167">
        <f>IF(AZ1103=2,G1103,0)</f>
        <v>0</v>
      </c>
      <c r="BC1103" s="167">
        <f>IF(AZ1103=3,G1103,0)</f>
        <v>0</v>
      </c>
      <c r="BD1103" s="167">
        <f>IF(AZ1103=4,G1103,0)</f>
        <v>0</v>
      </c>
      <c r="BE1103" s="167">
        <f>IF(AZ1103=5,G1103,0)</f>
        <v>0</v>
      </c>
      <c r="CA1103" s="202">
        <v>3</v>
      </c>
      <c r="CB1103" s="202">
        <v>7</v>
      </c>
      <c r="CZ1103" s="167">
        <v>1</v>
      </c>
    </row>
    <row r="1104" spans="1:15" ht="12.75">
      <c r="A1104" s="203"/>
      <c r="B1104" s="205"/>
      <c r="C1104" s="206" t="s">
        <v>572</v>
      </c>
      <c r="D1104" s="207"/>
      <c r="E1104" s="208">
        <v>0</v>
      </c>
      <c r="F1104" s="209"/>
      <c r="G1104" s="210"/>
      <c r="M1104" s="204" t="s">
        <v>572</v>
      </c>
      <c r="O1104" s="195"/>
    </row>
    <row r="1105" spans="1:15" ht="12.75">
      <c r="A1105" s="203"/>
      <c r="B1105" s="205"/>
      <c r="C1105" s="206" t="s">
        <v>769</v>
      </c>
      <c r="D1105" s="207"/>
      <c r="E1105" s="208">
        <v>0.1734</v>
      </c>
      <c r="F1105" s="209"/>
      <c r="G1105" s="210"/>
      <c r="M1105" s="204" t="s">
        <v>769</v>
      </c>
      <c r="O1105" s="195"/>
    </row>
    <row r="1106" spans="1:104" ht="12.75">
      <c r="A1106" s="196">
        <v>392</v>
      </c>
      <c r="B1106" s="197" t="s">
        <v>770</v>
      </c>
      <c r="C1106" s="198" t="s">
        <v>771</v>
      </c>
      <c r="D1106" s="199" t="s">
        <v>1451</v>
      </c>
      <c r="E1106" s="200">
        <v>0.9711</v>
      </c>
      <c r="F1106" s="200">
        <v>0</v>
      </c>
      <c r="G1106" s="201">
        <f>E1106*F1106</f>
        <v>0</v>
      </c>
      <c r="O1106" s="195">
        <v>2</v>
      </c>
      <c r="AA1106" s="167">
        <v>3</v>
      </c>
      <c r="AB1106" s="167">
        <v>7</v>
      </c>
      <c r="AC1106" s="167">
        <v>13482710</v>
      </c>
      <c r="AZ1106" s="167">
        <v>2</v>
      </c>
      <c r="BA1106" s="167">
        <f>IF(AZ1106=1,G1106,0)</f>
        <v>0</v>
      </c>
      <c r="BB1106" s="167">
        <f>IF(AZ1106=2,G1106,0)</f>
        <v>0</v>
      </c>
      <c r="BC1106" s="167">
        <f>IF(AZ1106=3,G1106,0)</f>
        <v>0</v>
      </c>
      <c r="BD1106" s="167">
        <f>IF(AZ1106=4,G1106,0)</f>
        <v>0</v>
      </c>
      <c r="BE1106" s="167">
        <f>IF(AZ1106=5,G1106,0)</f>
        <v>0</v>
      </c>
      <c r="CA1106" s="202">
        <v>3</v>
      </c>
      <c r="CB1106" s="202">
        <v>7</v>
      </c>
      <c r="CZ1106" s="167">
        <v>1</v>
      </c>
    </row>
    <row r="1107" spans="1:15" ht="12.75">
      <c r="A1107" s="203"/>
      <c r="B1107" s="205"/>
      <c r="C1107" s="206" t="s">
        <v>555</v>
      </c>
      <c r="D1107" s="207"/>
      <c r="E1107" s="208">
        <v>0</v>
      </c>
      <c r="F1107" s="209"/>
      <c r="G1107" s="210"/>
      <c r="M1107" s="204" t="s">
        <v>555</v>
      </c>
      <c r="O1107" s="195"/>
    </row>
    <row r="1108" spans="1:15" ht="12.75">
      <c r="A1108" s="203"/>
      <c r="B1108" s="205"/>
      <c r="C1108" s="206" t="s">
        <v>772</v>
      </c>
      <c r="D1108" s="207"/>
      <c r="E1108" s="208">
        <v>0.7395</v>
      </c>
      <c r="F1108" s="209"/>
      <c r="G1108" s="210"/>
      <c r="M1108" s="204" t="s">
        <v>772</v>
      </c>
      <c r="O1108" s="195"/>
    </row>
    <row r="1109" spans="1:15" ht="12.75">
      <c r="A1109" s="203"/>
      <c r="B1109" s="205"/>
      <c r="C1109" s="206" t="s">
        <v>558</v>
      </c>
      <c r="D1109" s="207"/>
      <c r="E1109" s="208">
        <v>0</v>
      </c>
      <c r="F1109" s="209"/>
      <c r="G1109" s="210"/>
      <c r="M1109" s="204" t="s">
        <v>558</v>
      </c>
      <c r="O1109" s="195"/>
    </row>
    <row r="1110" spans="1:15" ht="12.75">
      <c r="A1110" s="203"/>
      <c r="B1110" s="205"/>
      <c r="C1110" s="206" t="s">
        <v>773</v>
      </c>
      <c r="D1110" s="207"/>
      <c r="E1110" s="208">
        <v>0.2316</v>
      </c>
      <c r="F1110" s="209"/>
      <c r="G1110" s="210"/>
      <c r="M1110" s="204" t="s">
        <v>773</v>
      </c>
      <c r="O1110" s="195"/>
    </row>
    <row r="1111" spans="1:104" ht="12.75">
      <c r="A1111" s="196">
        <v>393</v>
      </c>
      <c r="B1111" s="197" t="s">
        <v>774</v>
      </c>
      <c r="C1111" s="198" t="s">
        <v>775</v>
      </c>
      <c r="D1111" s="199" t="s">
        <v>1451</v>
      </c>
      <c r="E1111" s="200">
        <v>1.2537</v>
      </c>
      <c r="F1111" s="200">
        <v>0</v>
      </c>
      <c r="G1111" s="201">
        <f>E1111*F1111</f>
        <v>0</v>
      </c>
      <c r="O1111" s="195">
        <v>2</v>
      </c>
      <c r="AA1111" s="167">
        <v>3</v>
      </c>
      <c r="AB1111" s="167">
        <v>7</v>
      </c>
      <c r="AC1111" s="167">
        <v>13482725</v>
      </c>
      <c r="AZ1111" s="167">
        <v>2</v>
      </c>
      <c r="BA1111" s="167">
        <f>IF(AZ1111=1,G1111,0)</f>
        <v>0</v>
      </c>
      <c r="BB1111" s="167">
        <f>IF(AZ1111=2,G1111,0)</f>
        <v>0</v>
      </c>
      <c r="BC1111" s="167">
        <f>IF(AZ1111=3,G1111,0)</f>
        <v>0</v>
      </c>
      <c r="BD1111" s="167">
        <f>IF(AZ1111=4,G1111,0)</f>
        <v>0</v>
      </c>
      <c r="BE1111" s="167">
        <f>IF(AZ1111=5,G1111,0)</f>
        <v>0</v>
      </c>
      <c r="CA1111" s="202">
        <v>3</v>
      </c>
      <c r="CB1111" s="202">
        <v>7</v>
      </c>
      <c r="CZ1111" s="167">
        <v>1</v>
      </c>
    </row>
    <row r="1112" spans="1:15" ht="12.75">
      <c r="A1112" s="203"/>
      <c r="B1112" s="205"/>
      <c r="C1112" s="206" t="s">
        <v>532</v>
      </c>
      <c r="D1112" s="207"/>
      <c r="E1112" s="208">
        <v>0</v>
      </c>
      <c r="F1112" s="209"/>
      <c r="G1112" s="210"/>
      <c r="M1112" s="204" t="s">
        <v>532</v>
      </c>
      <c r="O1112" s="195"/>
    </row>
    <row r="1113" spans="1:15" ht="12.75">
      <c r="A1113" s="203"/>
      <c r="B1113" s="205"/>
      <c r="C1113" s="206" t="s">
        <v>776</v>
      </c>
      <c r="D1113" s="207"/>
      <c r="E1113" s="208">
        <v>0.8583</v>
      </c>
      <c r="F1113" s="209"/>
      <c r="G1113" s="210"/>
      <c r="M1113" s="204" t="s">
        <v>776</v>
      </c>
      <c r="O1113" s="195"/>
    </row>
    <row r="1114" spans="1:15" ht="12.75">
      <c r="A1114" s="203"/>
      <c r="B1114" s="205"/>
      <c r="C1114" s="206" t="s">
        <v>601</v>
      </c>
      <c r="D1114" s="207"/>
      <c r="E1114" s="208">
        <v>0</v>
      </c>
      <c r="F1114" s="209"/>
      <c r="G1114" s="210"/>
      <c r="M1114" s="204" t="s">
        <v>601</v>
      </c>
      <c r="O1114" s="195"/>
    </row>
    <row r="1115" spans="1:15" ht="12.75">
      <c r="A1115" s="203"/>
      <c r="B1115" s="205"/>
      <c r="C1115" s="206" t="s">
        <v>602</v>
      </c>
      <c r="D1115" s="207"/>
      <c r="E1115" s="208">
        <v>0</v>
      </c>
      <c r="F1115" s="209"/>
      <c r="G1115" s="210"/>
      <c r="M1115" s="204" t="s">
        <v>602</v>
      </c>
      <c r="O1115" s="195"/>
    </row>
    <row r="1116" spans="1:15" ht="12.75">
      <c r="A1116" s="203"/>
      <c r="B1116" s="205"/>
      <c r="C1116" s="206" t="s">
        <v>777</v>
      </c>
      <c r="D1116" s="207"/>
      <c r="E1116" s="208">
        <v>0.3954</v>
      </c>
      <c r="F1116" s="209"/>
      <c r="G1116" s="210"/>
      <c r="M1116" s="204" t="s">
        <v>777</v>
      </c>
      <c r="O1116" s="195"/>
    </row>
    <row r="1117" spans="1:104" ht="12.75">
      <c r="A1117" s="196">
        <v>394</v>
      </c>
      <c r="B1117" s="197" t="s">
        <v>778</v>
      </c>
      <c r="C1117" s="198" t="s">
        <v>779</v>
      </c>
      <c r="D1117" s="199" t="s">
        <v>1451</v>
      </c>
      <c r="E1117" s="200">
        <v>0.4731</v>
      </c>
      <c r="F1117" s="200">
        <v>0</v>
      </c>
      <c r="G1117" s="201">
        <f>E1117*F1117</f>
        <v>0</v>
      </c>
      <c r="O1117" s="195">
        <v>2</v>
      </c>
      <c r="AA1117" s="167">
        <v>3</v>
      </c>
      <c r="AB1117" s="167">
        <v>7</v>
      </c>
      <c r="AC1117" s="167">
        <v>13482745</v>
      </c>
      <c r="AZ1117" s="167">
        <v>2</v>
      </c>
      <c r="BA1117" s="167">
        <f>IF(AZ1117=1,G1117,0)</f>
        <v>0</v>
      </c>
      <c r="BB1117" s="167">
        <f>IF(AZ1117=2,G1117,0)</f>
        <v>0</v>
      </c>
      <c r="BC1117" s="167">
        <f>IF(AZ1117=3,G1117,0)</f>
        <v>0</v>
      </c>
      <c r="BD1117" s="167">
        <f>IF(AZ1117=4,G1117,0)</f>
        <v>0</v>
      </c>
      <c r="BE1117" s="167">
        <f>IF(AZ1117=5,G1117,0)</f>
        <v>0</v>
      </c>
      <c r="CA1117" s="202">
        <v>3</v>
      </c>
      <c r="CB1117" s="202">
        <v>7</v>
      </c>
      <c r="CZ1117" s="167">
        <v>1</v>
      </c>
    </row>
    <row r="1118" spans="1:15" ht="12.75">
      <c r="A1118" s="203"/>
      <c r="B1118" s="205"/>
      <c r="C1118" s="206" t="s">
        <v>532</v>
      </c>
      <c r="D1118" s="207"/>
      <c r="E1118" s="208">
        <v>0</v>
      </c>
      <c r="F1118" s="209"/>
      <c r="G1118" s="210"/>
      <c r="M1118" s="204" t="s">
        <v>532</v>
      </c>
      <c r="O1118" s="195"/>
    </row>
    <row r="1119" spans="1:15" ht="12.75">
      <c r="A1119" s="203"/>
      <c r="B1119" s="205"/>
      <c r="C1119" s="206" t="s">
        <v>780</v>
      </c>
      <c r="D1119" s="207"/>
      <c r="E1119" s="208">
        <v>0.4731</v>
      </c>
      <c r="F1119" s="209"/>
      <c r="G1119" s="210"/>
      <c r="M1119" s="204" t="s">
        <v>780</v>
      </c>
      <c r="O1119" s="195"/>
    </row>
    <row r="1120" spans="1:104" ht="12.75">
      <c r="A1120" s="196">
        <v>395</v>
      </c>
      <c r="B1120" s="197" t="s">
        <v>781</v>
      </c>
      <c r="C1120" s="198" t="s">
        <v>782</v>
      </c>
      <c r="D1120" s="199" t="s">
        <v>1451</v>
      </c>
      <c r="E1120" s="200">
        <v>0.256</v>
      </c>
      <c r="F1120" s="200">
        <v>0</v>
      </c>
      <c r="G1120" s="201">
        <f>E1120*F1120</f>
        <v>0</v>
      </c>
      <c r="O1120" s="195">
        <v>2</v>
      </c>
      <c r="AA1120" s="167">
        <v>3</v>
      </c>
      <c r="AB1120" s="167">
        <v>7</v>
      </c>
      <c r="AC1120" s="167">
        <v>13483415</v>
      </c>
      <c r="AZ1120" s="167">
        <v>2</v>
      </c>
      <c r="BA1120" s="167">
        <f>IF(AZ1120=1,G1120,0)</f>
        <v>0</v>
      </c>
      <c r="BB1120" s="167">
        <f>IF(AZ1120=2,G1120,0)</f>
        <v>0</v>
      </c>
      <c r="BC1120" s="167">
        <f>IF(AZ1120=3,G1120,0)</f>
        <v>0</v>
      </c>
      <c r="BD1120" s="167">
        <f>IF(AZ1120=4,G1120,0)</f>
        <v>0</v>
      </c>
      <c r="BE1120" s="167">
        <f>IF(AZ1120=5,G1120,0)</f>
        <v>0</v>
      </c>
      <c r="CA1120" s="202">
        <v>3</v>
      </c>
      <c r="CB1120" s="202">
        <v>7</v>
      </c>
      <c r="CZ1120" s="167">
        <v>1</v>
      </c>
    </row>
    <row r="1121" spans="1:15" ht="12.75">
      <c r="A1121" s="203"/>
      <c r="B1121" s="205"/>
      <c r="C1121" s="206" t="s">
        <v>572</v>
      </c>
      <c r="D1121" s="207"/>
      <c r="E1121" s="208">
        <v>0</v>
      </c>
      <c r="F1121" s="209"/>
      <c r="G1121" s="210"/>
      <c r="M1121" s="204" t="s">
        <v>572</v>
      </c>
      <c r="O1121" s="195"/>
    </row>
    <row r="1122" spans="1:15" ht="12.75">
      <c r="A1122" s="203"/>
      <c r="B1122" s="205"/>
      <c r="C1122" s="206" t="s">
        <v>783</v>
      </c>
      <c r="D1122" s="207"/>
      <c r="E1122" s="208">
        <v>0.256</v>
      </c>
      <c r="F1122" s="209"/>
      <c r="G1122" s="210"/>
      <c r="M1122" s="204" t="s">
        <v>783</v>
      </c>
      <c r="O1122" s="195"/>
    </row>
    <row r="1123" spans="1:104" ht="12.75">
      <c r="A1123" s="196">
        <v>396</v>
      </c>
      <c r="B1123" s="197" t="s">
        <v>784</v>
      </c>
      <c r="C1123" s="198" t="s">
        <v>785</v>
      </c>
      <c r="D1123" s="199" t="s">
        <v>1451</v>
      </c>
      <c r="E1123" s="200">
        <v>2.3877</v>
      </c>
      <c r="F1123" s="200">
        <v>0</v>
      </c>
      <c r="G1123" s="201">
        <f>E1123*F1123</f>
        <v>0</v>
      </c>
      <c r="O1123" s="195">
        <v>2</v>
      </c>
      <c r="AA1123" s="167">
        <v>3</v>
      </c>
      <c r="AB1123" s="167">
        <v>7</v>
      </c>
      <c r="AC1123" s="167">
        <v>13483420</v>
      </c>
      <c r="AZ1123" s="167">
        <v>2</v>
      </c>
      <c r="BA1123" s="167">
        <f>IF(AZ1123=1,G1123,0)</f>
        <v>0</v>
      </c>
      <c r="BB1123" s="167">
        <f>IF(AZ1123=2,G1123,0)</f>
        <v>0</v>
      </c>
      <c r="BC1123" s="167">
        <f>IF(AZ1123=3,G1123,0)</f>
        <v>0</v>
      </c>
      <c r="BD1123" s="167">
        <f>IF(AZ1123=4,G1123,0)</f>
        <v>0</v>
      </c>
      <c r="BE1123" s="167">
        <f>IF(AZ1123=5,G1123,0)</f>
        <v>0</v>
      </c>
      <c r="CA1123" s="202">
        <v>3</v>
      </c>
      <c r="CB1123" s="202">
        <v>7</v>
      </c>
      <c r="CZ1123" s="167">
        <v>1</v>
      </c>
    </row>
    <row r="1124" spans="1:15" ht="12.75">
      <c r="A1124" s="203"/>
      <c r="B1124" s="205"/>
      <c r="C1124" s="206" t="s">
        <v>601</v>
      </c>
      <c r="D1124" s="207"/>
      <c r="E1124" s="208">
        <v>0</v>
      </c>
      <c r="F1124" s="209"/>
      <c r="G1124" s="210"/>
      <c r="M1124" s="204" t="s">
        <v>601</v>
      </c>
      <c r="O1124" s="195"/>
    </row>
    <row r="1125" spans="1:15" ht="12.75">
      <c r="A1125" s="203"/>
      <c r="B1125" s="205"/>
      <c r="C1125" s="206" t="s">
        <v>612</v>
      </c>
      <c r="D1125" s="207"/>
      <c r="E1125" s="208">
        <v>0</v>
      </c>
      <c r="F1125" s="209"/>
      <c r="G1125" s="210"/>
      <c r="M1125" s="204" t="s">
        <v>612</v>
      </c>
      <c r="O1125" s="195"/>
    </row>
    <row r="1126" spans="1:15" ht="12.75">
      <c r="A1126" s="203"/>
      <c r="B1126" s="205"/>
      <c r="C1126" s="206" t="s">
        <v>786</v>
      </c>
      <c r="D1126" s="207"/>
      <c r="E1126" s="208">
        <v>2.3877</v>
      </c>
      <c r="F1126" s="209"/>
      <c r="G1126" s="210"/>
      <c r="M1126" s="204" t="s">
        <v>786</v>
      </c>
      <c r="O1126" s="195"/>
    </row>
    <row r="1127" spans="1:104" ht="12.75">
      <c r="A1127" s="196">
        <v>397</v>
      </c>
      <c r="B1127" s="197" t="s">
        <v>787</v>
      </c>
      <c r="C1127" s="198" t="s">
        <v>788</v>
      </c>
      <c r="D1127" s="199" t="s">
        <v>1451</v>
      </c>
      <c r="E1127" s="200">
        <v>22.4201</v>
      </c>
      <c r="F1127" s="200">
        <v>0</v>
      </c>
      <c r="G1127" s="201">
        <f>E1127*F1127</f>
        <v>0</v>
      </c>
      <c r="O1127" s="195">
        <v>2</v>
      </c>
      <c r="AA1127" s="167">
        <v>3</v>
      </c>
      <c r="AB1127" s="167">
        <v>7</v>
      </c>
      <c r="AC1127" s="167">
        <v>13483430</v>
      </c>
      <c r="AZ1127" s="167">
        <v>2</v>
      </c>
      <c r="BA1127" s="167">
        <f>IF(AZ1127=1,G1127,0)</f>
        <v>0</v>
      </c>
      <c r="BB1127" s="167">
        <f>IF(AZ1127=2,G1127,0)</f>
        <v>0</v>
      </c>
      <c r="BC1127" s="167">
        <f>IF(AZ1127=3,G1127,0)</f>
        <v>0</v>
      </c>
      <c r="BD1127" s="167">
        <f>IF(AZ1127=4,G1127,0)</f>
        <v>0</v>
      </c>
      <c r="BE1127" s="167">
        <f>IF(AZ1127=5,G1127,0)</f>
        <v>0</v>
      </c>
      <c r="CA1127" s="202">
        <v>3</v>
      </c>
      <c r="CB1127" s="202">
        <v>7</v>
      </c>
      <c r="CZ1127" s="167">
        <v>1</v>
      </c>
    </row>
    <row r="1128" spans="1:15" ht="12.75">
      <c r="A1128" s="203"/>
      <c r="B1128" s="205"/>
      <c r="C1128" s="206" t="s">
        <v>582</v>
      </c>
      <c r="D1128" s="207"/>
      <c r="E1128" s="208">
        <v>0</v>
      </c>
      <c r="F1128" s="209"/>
      <c r="G1128" s="210"/>
      <c r="M1128" s="204" t="s">
        <v>582</v>
      </c>
      <c r="O1128" s="195"/>
    </row>
    <row r="1129" spans="1:15" ht="12.75">
      <c r="A1129" s="203"/>
      <c r="B1129" s="205"/>
      <c r="C1129" s="206" t="s">
        <v>789</v>
      </c>
      <c r="D1129" s="207"/>
      <c r="E1129" s="208">
        <v>22.4201</v>
      </c>
      <c r="F1129" s="209"/>
      <c r="G1129" s="210"/>
      <c r="M1129" s="204" t="s">
        <v>789</v>
      </c>
      <c r="O1129" s="195"/>
    </row>
    <row r="1130" spans="1:104" ht="12.75">
      <c r="A1130" s="196">
        <v>398</v>
      </c>
      <c r="B1130" s="197" t="s">
        <v>790</v>
      </c>
      <c r="C1130" s="198" t="s">
        <v>791</v>
      </c>
      <c r="D1130" s="199" t="s">
        <v>1451</v>
      </c>
      <c r="E1130" s="200">
        <v>0.6217</v>
      </c>
      <c r="F1130" s="200">
        <v>0</v>
      </c>
      <c r="G1130" s="201">
        <f>E1130*F1130</f>
        <v>0</v>
      </c>
      <c r="O1130" s="195">
        <v>2</v>
      </c>
      <c r="AA1130" s="167">
        <v>3</v>
      </c>
      <c r="AB1130" s="167">
        <v>7</v>
      </c>
      <c r="AC1130" s="167">
        <v>13486310</v>
      </c>
      <c r="AZ1130" s="167">
        <v>2</v>
      </c>
      <c r="BA1130" s="167">
        <f>IF(AZ1130=1,G1130,0)</f>
        <v>0</v>
      </c>
      <c r="BB1130" s="167">
        <f>IF(AZ1130=2,G1130,0)</f>
        <v>0</v>
      </c>
      <c r="BC1130" s="167">
        <f>IF(AZ1130=3,G1130,0)</f>
        <v>0</v>
      </c>
      <c r="BD1130" s="167">
        <f>IF(AZ1130=4,G1130,0)</f>
        <v>0</v>
      </c>
      <c r="BE1130" s="167">
        <f>IF(AZ1130=5,G1130,0)</f>
        <v>0</v>
      </c>
      <c r="CA1130" s="202">
        <v>3</v>
      </c>
      <c r="CB1130" s="202">
        <v>7</v>
      </c>
      <c r="CZ1130" s="167">
        <v>1</v>
      </c>
    </row>
    <row r="1131" spans="1:15" ht="12.75">
      <c r="A1131" s="203"/>
      <c r="B1131" s="205"/>
      <c r="C1131" s="206" t="s">
        <v>532</v>
      </c>
      <c r="D1131" s="207"/>
      <c r="E1131" s="208">
        <v>0</v>
      </c>
      <c r="F1131" s="209"/>
      <c r="G1131" s="210"/>
      <c r="M1131" s="204" t="s">
        <v>532</v>
      </c>
      <c r="O1131" s="195"/>
    </row>
    <row r="1132" spans="1:15" ht="12.75">
      <c r="A1132" s="203"/>
      <c r="B1132" s="205"/>
      <c r="C1132" s="206" t="s">
        <v>792</v>
      </c>
      <c r="D1132" s="207"/>
      <c r="E1132" s="208">
        <v>0.6217</v>
      </c>
      <c r="F1132" s="209"/>
      <c r="G1132" s="210"/>
      <c r="M1132" s="204" t="s">
        <v>792</v>
      </c>
      <c r="O1132" s="195"/>
    </row>
    <row r="1133" spans="1:104" ht="12.75">
      <c r="A1133" s="196">
        <v>399</v>
      </c>
      <c r="B1133" s="197" t="s">
        <v>793</v>
      </c>
      <c r="C1133" s="198" t="s">
        <v>794</v>
      </c>
      <c r="D1133" s="199" t="s">
        <v>1451</v>
      </c>
      <c r="E1133" s="200">
        <v>0.0909</v>
      </c>
      <c r="F1133" s="200">
        <v>0</v>
      </c>
      <c r="G1133" s="201">
        <f>E1133*F1133</f>
        <v>0</v>
      </c>
      <c r="O1133" s="195">
        <v>2</v>
      </c>
      <c r="AA1133" s="167">
        <v>3</v>
      </c>
      <c r="AB1133" s="167">
        <v>7</v>
      </c>
      <c r="AC1133" s="167">
        <v>13611210</v>
      </c>
      <c r="AZ1133" s="167">
        <v>2</v>
      </c>
      <c r="BA1133" s="167">
        <f>IF(AZ1133=1,G1133,0)</f>
        <v>0</v>
      </c>
      <c r="BB1133" s="167">
        <f>IF(AZ1133=2,G1133,0)</f>
        <v>0</v>
      </c>
      <c r="BC1133" s="167">
        <f>IF(AZ1133=3,G1133,0)</f>
        <v>0</v>
      </c>
      <c r="BD1133" s="167">
        <f>IF(AZ1133=4,G1133,0)</f>
        <v>0</v>
      </c>
      <c r="BE1133" s="167">
        <f>IF(AZ1133=5,G1133,0)</f>
        <v>0</v>
      </c>
      <c r="CA1133" s="202">
        <v>3</v>
      </c>
      <c r="CB1133" s="202">
        <v>7</v>
      </c>
      <c r="CZ1133" s="167">
        <v>1</v>
      </c>
    </row>
    <row r="1134" spans="1:15" ht="12.75">
      <c r="A1134" s="203"/>
      <c r="B1134" s="205"/>
      <c r="C1134" s="206" t="s">
        <v>558</v>
      </c>
      <c r="D1134" s="207"/>
      <c r="E1134" s="208">
        <v>0</v>
      </c>
      <c r="F1134" s="209"/>
      <c r="G1134" s="210"/>
      <c r="M1134" s="204" t="s">
        <v>558</v>
      </c>
      <c r="O1134" s="195"/>
    </row>
    <row r="1135" spans="1:15" ht="12.75">
      <c r="A1135" s="203"/>
      <c r="B1135" s="205"/>
      <c r="C1135" s="206" t="s">
        <v>795</v>
      </c>
      <c r="D1135" s="207"/>
      <c r="E1135" s="208">
        <v>0.0909</v>
      </c>
      <c r="F1135" s="209"/>
      <c r="G1135" s="210"/>
      <c r="M1135" s="204" t="s">
        <v>795</v>
      </c>
      <c r="O1135" s="195"/>
    </row>
    <row r="1136" spans="1:104" ht="12.75">
      <c r="A1136" s="196">
        <v>400</v>
      </c>
      <c r="B1136" s="197" t="s">
        <v>796</v>
      </c>
      <c r="C1136" s="198" t="s">
        <v>797</v>
      </c>
      <c r="D1136" s="199" t="s">
        <v>1451</v>
      </c>
      <c r="E1136" s="200">
        <v>0.3142</v>
      </c>
      <c r="F1136" s="200">
        <v>0</v>
      </c>
      <c r="G1136" s="201">
        <f>E1136*F1136</f>
        <v>0</v>
      </c>
      <c r="O1136" s="195">
        <v>2</v>
      </c>
      <c r="AA1136" s="167">
        <v>3</v>
      </c>
      <c r="AB1136" s="167">
        <v>7</v>
      </c>
      <c r="AC1136" s="167">
        <v>13611228</v>
      </c>
      <c r="AZ1136" s="167">
        <v>2</v>
      </c>
      <c r="BA1136" s="167">
        <f>IF(AZ1136=1,G1136,0)</f>
        <v>0</v>
      </c>
      <c r="BB1136" s="167">
        <f>IF(AZ1136=2,G1136,0)</f>
        <v>0</v>
      </c>
      <c r="BC1136" s="167">
        <f>IF(AZ1136=3,G1136,0)</f>
        <v>0</v>
      </c>
      <c r="BD1136" s="167">
        <f>IF(AZ1136=4,G1136,0)</f>
        <v>0</v>
      </c>
      <c r="BE1136" s="167">
        <f>IF(AZ1136=5,G1136,0)</f>
        <v>0</v>
      </c>
      <c r="CA1136" s="202">
        <v>3</v>
      </c>
      <c r="CB1136" s="202">
        <v>7</v>
      </c>
      <c r="CZ1136" s="167">
        <v>1</v>
      </c>
    </row>
    <row r="1137" spans="1:15" ht="12.75">
      <c r="A1137" s="203"/>
      <c r="B1137" s="205"/>
      <c r="C1137" s="206" t="s">
        <v>569</v>
      </c>
      <c r="D1137" s="207"/>
      <c r="E1137" s="208">
        <v>0</v>
      </c>
      <c r="F1137" s="209"/>
      <c r="G1137" s="210"/>
      <c r="M1137" s="204" t="s">
        <v>569</v>
      </c>
      <c r="O1137" s="195"/>
    </row>
    <row r="1138" spans="1:15" ht="12.75">
      <c r="A1138" s="203"/>
      <c r="B1138" s="205"/>
      <c r="C1138" s="206" t="s">
        <v>798</v>
      </c>
      <c r="D1138" s="207"/>
      <c r="E1138" s="208">
        <v>0.2606</v>
      </c>
      <c r="F1138" s="209"/>
      <c r="G1138" s="210"/>
      <c r="M1138" s="204" t="s">
        <v>798</v>
      </c>
      <c r="O1138" s="195"/>
    </row>
    <row r="1139" spans="1:15" ht="12.75">
      <c r="A1139" s="203"/>
      <c r="B1139" s="205"/>
      <c r="C1139" s="206" t="s">
        <v>532</v>
      </c>
      <c r="D1139" s="207"/>
      <c r="E1139" s="208">
        <v>0</v>
      </c>
      <c r="F1139" s="209"/>
      <c r="G1139" s="210"/>
      <c r="M1139" s="204" t="s">
        <v>532</v>
      </c>
      <c r="O1139" s="195"/>
    </row>
    <row r="1140" spans="1:15" ht="12.75">
      <c r="A1140" s="203"/>
      <c r="B1140" s="205"/>
      <c r="C1140" s="206" t="s">
        <v>799</v>
      </c>
      <c r="D1140" s="207"/>
      <c r="E1140" s="208">
        <v>0.0536</v>
      </c>
      <c r="F1140" s="209"/>
      <c r="G1140" s="210"/>
      <c r="M1140" s="204" t="s">
        <v>799</v>
      </c>
      <c r="O1140" s="195"/>
    </row>
    <row r="1141" spans="1:104" ht="12.75">
      <c r="A1141" s="196">
        <v>401</v>
      </c>
      <c r="B1141" s="197" t="s">
        <v>800</v>
      </c>
      <c r="C1141" s="198" t="s">
        <v>801</v>
      </c>
      <c r="D1141" s="199" t="s">
        <v>1451</v>
      </c>
      <c r="E1141" s="200">
        <v>0.0227</v>
      </c>
      <c r="F1141" s="200">
        <v>0</v>
      </c>
      <c r="G1141" s="201">
        <f>E1141*F1141</f>
        <v>0</v>
      </c>
      <c r="O1141" s="195">
        <v>2</v>
      </c>
      <c r="AA1141" s="167">
        <v>3</v>
      </c>
      <c r="AB1141" s="167">
        <v>7</v>
      </c>
      <c r="AC1141" s="167">
        <v>13611232</v>
      </c>
      <c r="AZ1141" s="167">
        <v>2</v>
      </c>
      <c r="BA1141" s="167">
        <f>IF(AZ1141=1,G1141,0)</f>
        <v>0</v>
      </c>
      <c r="BB1141" s="167">
        <f>IF(AZ1141=2,G1141,0)</f>
        <v>0</v>
      </c>
      <c r="BC1141" s="167">
        <f>IF(AZ1141=3,G1141,0)</f>
        <v>0</v>
      </c>
      <c r="BD1141" s="167">
        <f>IF(AZ1141=4,G1141,0)</f>
        <v>0</v>
      </c>
      <c r="BE1141" s="167">
        <f>IF(AZ1141=5,G1141,0)</f>
        <v>0</v>
      </c>
      <c r="CA1141" s="202">
        <v>3</v>
      </c>
      <c r="CB1141" s="202">
        <v>7</v>
      </c>
      <c r="CZ1141" s="167">
        <v>1</v>
      </c>
    </row>
    <row r="1142" spans="1:15" ht="12.75">
      <c r="A1142" s="203"/>
      <c r="B1142" s="205"/>
      <c r="C1142" s="206" t="s">
        <v>532</v>
      </c>
      <c r="D1142" s="207"/>
      <c r="E1142" s="208">
        <v>0</v>
      </c>
      <c r="F1142" s="209"/>
      <c r="G1142" s="210"/>
      <c r="M1142" s="204" t="s">
        <v>532</v>
      </c>
      <c r="O1142" s="195"/>
    </row>
    <row r="1143" spans="1:15" ht="12.75">
      <c r="A1143" s="203"/>
      <c r="B1143" s="205"/>
      <c r="C1143" s="206" t="s">
        <v>802</v>
      </c>
      <c r="D1143" s="207"/>
      <c r="E1143" s="208">
        <v>0.0227</v>
      </c>
      <c r="F1143" s="209"/>
      <c r="G1143" s="210"/>
      <c r="M1143" s="204" t="s">
        <v>802</v>
      </c>
      <c r="O1143" s="195"/>
    </row>
    <row r="1144" spans="1:104" ht="12.75">
      <c r="A1144" s="196">
        <v>402</v>
      </c>
      <c r="B1144" s="197" t="s">
        <v>803</v>
      </c>
      <c r="C1144" s="198" t="s">
        <v>804</v>
      </c>
      <c r="D1144" s="199" t="s">
        <v>1451</v>
      </c>
      <c r="E1144" s="200">
        <v>0.0206</v>
      </c>
      <c r="F1144" s="200">
        <v>0</v>
      </c>
      <c r="G1144" s="201">
        <f>E1144*F1144</f>
        <v>0</v>
      </c>
      <c r="O1144" s="195">
        <v>2</v>
      </c>
      <c r="AA1144" s="167">
        <v>3</v>
      </c>
      <c r="AB1144" s="167">
        <v>7</v>
      </c>
      <c r="AC1144" s="167">
        <v>13611238</v>
      </c>
      <c r="AZ1144" s="167">
        <v>2</v>
      </c>
      <c r="BA1144" s="167">
        <f>IF(AZ1144=1,G1144,0)</f>
        <v>0</v>
      </c>
      <c r="BB1144" s="167">
        <f>IF(AZ1144=2,G1144,0)</f>
        <v>0</v>
      </c>
      <c r="BC1144" s="167">
        <f>IF(AZ1144=3,G1144,0)</f>
        <v>0</v>
      </c>
      <c r="BD1144" s="167">
        <f>IF(AZ1144=4,G1144,0)</f>
        <v>0</v>
      </c>
      <c r="BE1144" s="167">
        <f>IF(AZ1144=5,G1144,0)</f>
        <v>0</v>
      </c>
      <c r="CA1144" s="202">
        <v>3</v>
      </c>
      <c r="CB1144" s="202">
        <v>7</v>
      </c>
      <c r="CZ1144" s="167">
        <v>1</v>
      </c>
    </row>
    <row r="1145" spans="1:15" ht="12.75">
      <c r="A1145" s="203"/>
      <c r="B1145" s="205"/>
      <c r="C1145" s="206" t="s">
        <v>532</v>
      </c>
      <c r="D1145" s="207"/>
      <c r="E1145" s="208">
        <v>0</v>
      </c>
      <c r="F1145" s="209"/>
      <c r="G1145" s="210"/>
      <c r="M1145" s="204" t="s">
        <v>532</v>
      </c>
      <c r="O1145" s="195"/>
    </row>
    <row r="1146" spans="1:15" ht="12.75">
      <c r="A1146" s="203"/>
      <c r="B1146" s="205"/>
      <c r="C1146" s="206" t="s">
        <v>805</v>
      </c>
      <c r="D1146" s="207"/>
      <c r="E1146" s="208">
        <v>0.0206</v>
      </c>
      <c r="F1146" s="209"/>
      <c r="G1146" s="210"/>
      <c r="M1146" s="204" t="s">
        <v>805</v>
      </c>
      <c r="O1146" s="195"/>
    </row>
    <row r="1147" spans="1:104" ht="12.75">
      <c r="A1147" s="196">
        <v>403</v>
      </c>
      <c r="B1147" s="197" t="s">
        <v>806</v>
      </c>
      <c r="C1147" s="198" t="s">
        <v>807</v>
      </c>
      <c r="D1147" s="199" t="s">
        <v>1470</v>
      </c>
      <c r="E1147" s="200">
        <v>29.8068</v>
      </c>
      <c r="F1147" s="200">
        <v>0</v>
      </c>
      <c r="G1147" s="201">
        <f>E1147*F1147</f>
        <v>0</v>
      </c>
      <c r="O1147" s="195">
        <v>2</v>
      </c>
      <c r="AA1147" s="167">
        <v>3</v>
      </c>
      <c r="AB1147" s="167">
        <v>7</v>
      </c>
      <c r="AC1147" s="167">
        <v>14125351</v>
      </c>
      <c r="AZ1147" s="167">
        <v>2</v>
      </c>
      <c r="BA1147" s="167">
        <f>IF(AZ1147=1,G1147,0)</f>
        <v>0</v>
      </c>
      <c r="BB1147" s="167">
        <f>IF(AZ1147=2,G1147,0)</f>
        <v>0</v>
      </c>
      <c r="BC1147" s="167">
        <f>IF(AZ1147=3,G1147,0)</f>
        <v>0</v>
      </c>
      <c r="BD1147" s="167">
        <f>IF(AZ1147=4,G1147,0)</f>
        <v>0</v>
      </c>
      <c r="BE1147" s="167">
        <f>IF(AZ1147=5,G1147,0)</f>
        <v>0</v>
      </c>
      <c r="CA1147" s="202">
        <v>3</v>
      </c>
      <c r="CB1147" s="202">
        <v>7</v>
      </c>
      <c r="CZ1147" s="167">
        <v>0.00956</v>
      </c>
    </row>
    <row r="1148" spans="1:15" ht="12.75">
      <c r="A1148" s="203"/>
      <c r="B1148" s="205"/>
      <c r="C1148" s="206" t="s">
        <v>532</v>
      </c>
      <c r="D1148" s="207"/>
      <c r="E1148" s="208">
        <v>0</v>
      </c>
      <c r="F1148" s="209"/>
      <c r="G1148" s="210"/>
      <c r="M1148" s="204" t="s">
        <v>532</v>
      </c>
      <c r="O1148" s="195"/>
    </row>
    <row r="1149" spans="1:15" ht="12.75">
      <c r="A1149" s="203"/>
      <c r="B1149" s="205"/>
      <c r="C1149" s="206" t="s">
        <v>808</v>
      </c>
      <c r="D1149" s="207"/>
      <c r="E1149" s="208">
        <v>29.8068</v>
      </c>
      <c r="F1149" s="209"/>
      <c r="G1149" s="210"/>
      <c r="M1149" s="204" t="s">
        <v>808</v>
      </c>
      <c r="O1149" s="195"/>
    </row>
    <row r="1150" spans="1:104" ht="12.75">
      <c r="A1150" s="196">
        <v>404</v>
      </c>
      <c r="B1150" s="197" t="s">
        <v>809</v>
      </c>
      <c r="C1150" s="198" t="s">
        <v>810</v>
      </c>
      <c r="D1150" s="199" t="s">
        <v>1470</v>
      </c>
      <c r="E1150" s="200">
        <v>8.91</v>
      </c>
      <c r="F1150" s="200">
        <v>0</v>
      </c>
      <c r="G1150" s="201">
        <f>E1150*F1150</f>
        <v>0</v>
      </c>
      <c r="O1150" s="195">
        <v>2</v>
      </c>
      <c r="AA1150" s="167">
        <v>3</v>
      </c>
      <c r="AB1150" s="167">
        <v>1</v>
      </c>
      <c r="AC1150" s="167">
        <v>14221291</v>
      </c>
      <c r="AZ1150" s="167">
        <v>2</v>
      </c>
      <c r="BA1150" s="167">
        <f>IF(AZ1150=1,G1150,0)</f>
        <v>0</v>
      </c>
      <c r="BB1150" s="167">
        <f>IF(AZ1150=2,G1150,0)</f>
        <v>0</v>
      </c>
      <c r="BC1150" s="167">
        <f>IF(AZ1150=3,G1150,0)</f>
        <v>0</v>
      </c>
      <c r="BD1150" s="167">
        <f>IF(AZ1150=4,G1150,0)</f>
        <v>0</v>
      </c>
      <c r="BE1150" s="167">
        <f>IF(AZ1150=5,G1150,0)</f>
        <v>0</v>
      </c>
      <c r="CA1150" s="202">
        <v>3</v>
      </c>
      <c r="CB1150" s="202">
        <v>1</v>
      </c>
      <c r="CZ1150" s="167">
        <v>0.03305</v>
      </c>
    </row>
    <row r="1151" spans="1:15" ht="12.75">
      <c r="A1151" s="203"/>
      <c r="B1151" s="205"/>
      <c r="C1151" s="206" t="s">
        <v>572</v>
      </c>
      <c r="D1151" s="207"/>
      <c r="E1151" s="208">
        <v>0</v>
      </c>
      <c r="F1151" s="209"/>
      <c r="G1151" s="210"/>
      <c r="M1151" s="204" t="s">
        <v>572</v>
      </c>
      <c r="O1151" s="195"/>
    </row>
    <row r="1152" spans="1:15" ht="12.75">
      <c r="A1152" s="203"/>
      <c r="B1152" s="205"/>
      <c r="C1152" s="206" t="s">
        <v>811</v>
      </c>
      <c r="D1152" s="207"/>
      <c r="E1152" s="208">
        <v>8.91</v>
      </c>
      <c r="F1152" s="209"/>
      <c r="G1152" s="210"/>
      <c r="M1152" s="204" t="s">
        <v>811</v>
      </c>
      <c r="O1152" s="195"/>
    </row>
    <row r="1153" spans="1:104" ht="12.75">
      <c r="A1153" s="196">
        <v>405</v>
      </c>
      <c r="B1153" s="197" t="s">
        <v>812</v>
      </c>
      <c r="C1153" s="198" t="s">
        <v>813</v>
      </c>
      <c r="D1153" s="199" t="s">
        <v>1451</v>
      </c>
      <c r="E1153" s="200">
        <v>0.5036</v>
      </c>
      <c r="F1153" s="200">
        <v>0</v>
      </c>
      <c r="G1153" s="201">
        <f>E1153*F1153</f>
        <v>0</v>
      </c>
      <c r="O1153" s="195">
        <v>2</v>
      </c>
      <c r="AA1153" s="167">
        <v>3</v>
      </c>
      <c r="AB1153" s="167">
        <v>7</v>
      </c>
      <c r="AC1153" s="167">
        <v>14587263</v>
      </c>
      <c r="AZ1153" s="167">
        <v>2</v>
      </c>
      <c r="BA1153" s="167">
        <f>IF(AZ1153=1,G1153,0)</f>
        <v>0</v>
      </c>
      <c r="BB1153" s="167">
        <f>IF(AZ1153=2,G1153,0)</f>
        <v>0</v>
      </c>
      <c r="BC1153" s="167">
        <f>IF(AZ1153=3,G1153,0)</f>
        <v>0</v>
      </c>
      <c r="BD1153" s="167">
        <f>IF(AZ1153=4,G1153,0)</f>
        <v>0</v>
      </c>
      <c r="BE1153" s="167">
        <f>IF(AZ1153=5,G1153,0)</f>
        <v>0</v>
      </c>
      <c r="CA1153" s="202">
        <v>3</v>
      </c>
      <c r="CB1153" s="202">
        <v>7</v>
      </c>
      <c r="CZ1153" s="167">
        <v>1</v>
      </c>
    </row>
    <row r="1154" spans="1:15" ht="12.75">
      <c r="A1154" s="203"/>
      <c r="B1154" s="205"/>
      <c r="C1154" s="206" t="s">
        <v>569</v>
      </c>
      <c r="D1154" s="207"/>
      <c r="E1154" s="208">
        <v>0</v>
      </c>
      <c r="F1154" s="209"/>
      <c r="G1154" s="210"/>
      <c r="M1154" s="204" t="s">
        <v>569</v>
      </c>
      <c r="O1154" s="195"/>
    </row>
    <row r="1155" spans="1:15" ht="12.75">
      <c r="A1155" s="203"/>
      <c r="B1155" s="205"/>
      <c r="C1155" s="206" t="s">
        <v>814</v>
      </c>
      <c r="D1155" s="207"/>
      <c r="E1155" s="208">
        <v>0.5036</v>
      </c>
      <c r="F1155" s="209"/>
      <c r="G1155" s="210"/>
      <c r="M1155" s="204" t="s">
        <v>814</v>
      </c>
      <c r="O1155" s="195"/>
    </row>
    <row r="1156" spans="1:104" ht="12.75">
      <c r="A1156" s="196">
        <v>406</v>
      </c>
      <c r="B1156" s="197" t="s">
        <v>815</v>
      </c>
      <c r="C1156" s="198" t="s">
        <v>816</v>
      </c>
      <c r="D1156" s="199" t="s">
        <v>1451</v>
      </c>
      <c r="E1156" s="200">
        <v>0.4652</v>
      </c>
      <c r="F1156" s="200">
        <v>0</v>
      </c>
      <c r="G1156" s="201">
        <f>E1156*F1156</f>
        <v>0</v>
      </c>
      <c r="O1156" s="195">
        <v>2</v>
      </c>
      <c r="AA1156" s="167">
        <v>3</v>
      </c>
      <c r="AB1156" s="167">
        <v>7</v>
      </c>
      <c r="AC1156" s="167">
        <v>14587264</v>
      </c>
      <c r="AZ1156" s="167">
        <v>2</v>
      </c>
      <c r="BA1156" s="167">
        <f>IF(AZ1156=1,G1156,0)</f>
        <v>0</v>
      </c>
      <c r="BB1156" s="167">
        <f>IF(AZ1156=2,G1156,0)</f>
        <v>0</v>
      </c>
      <c r="BC1156" s="167">
        <f>IF(AZ1156=3,G1156,0)</f>
        <v>0</v>
      </c>
      <c r="BD1156" s="167">
        <f>IF(AZ1156=4,G1156,0)</f>
        <v>0</v>
      </c>
      <c r="BE1156" s="167">
        <f>IF(AZ1156=5,G1156,0)</f>
        <v>0</v>
      </c>
      <c r="CA1156" s="202">
        <v>3</v>
      </c>
      <c r="CB1156" s="202">
        <v>7</v>
      </c>
      <c r="CZ1156" s="167">
        <v>1</v>
      </c>
    </row>
    <row r="1157" spans="1:15" ht="12.75">
      <c r="A1157" s="203"/>
      <c r="B1157" s="205"/>
      <c r="C1157" s="206" t="s">
        <v>601</v>
      </c>
      <c r="D1157" s="207"/>
      <c r="E1157" s="208">
        <v>0</v>
      </c>
      <c r="F1157" s="209"/>
      <c r="G1157" s="210"/>
      <c r="M1157" s="204" t="s">
        <v>601</v>
      </c>
      <c r="O1157" s="195"/>
    </row>
    <row r="1158" spans="1:15" ht="12.75">
      <c r="A1158" s="203"/>
      <c r="B1158" s="205"/>
      <c r="C1158" s="206" t="s">
        <v>612</v>
      </c>
      <c r="D1158" s="207"/>
      <c r="E1158" s="208">
        <v>0</v>
      </c>
      <c r="F1158" s="209"/>
      <c r="G1158" s="210"/>
      <c r="M1158" s="204" t="s">
        <v>612</v>
      </c>
      <c r="O1158" s="195"/>
    </row>
    <row r="1159" spans="1:15" ht="12.75">
      <c r="A1159" s="203"/>
      <c r="B1159" s="205"/>
      <c r="C1159" s="206" t="s">
        <v>817</v>
      </c>
      <c r="D1159" s="207"/>
      <c r="E1159" s="208">
        <v>0.1542</v>
      </c>
      <c r="F1159" s="209"/>
      <c r="G1159" s="210"/>
      <c r="M1159" s="204" t="s">
        <v>817</v>
      </c>
      <c r="O1159" s="195"/>
    </row>
    <row r="1160" spans="1:15" ht="12.75">
      <c r="A1160" s="203"/>
      <c r="B1160" s="205"/>
      <c r="C1160" s="206" t="s">
        <v>617</v>
      </c>
      <c r="D1160" s="207"/>
      <c r="E1160" s="208">
        <v>0</v>
      </c>
      <c r="F1160" s="209"/>
      <c r="G1160" s="210"/>
      <c r="M1160" s="204" t="s">
        <v>617</v>
      </c>
      <c r="O1160" s="195"/>
    </row>
    <row r="1161" spans="1:15" ht="12.75">
      <c r="A1161" s="203"/>
      <c r="B1161" s="205"/>
      <c r="C1161" s="206" t="s">
        <v>818</v>
      </c>
      <c r="D1161" s="207"/>
      <c r="E1161" s="208">
        <v>0.3109</v>
      </c>
      <c r="F1161" s="209"/>
      <c r="G1161" s="210"/>
      <c r="M1161" s="204" t="s">
        <v>818</v>
      </c>
      <c r="O1161" s="195"/>
    </row>
    <row r="1162" spans="1:104" ht="12.75">
      <c r="A1162" s="196">
        <v>407</v>
      </c>
      <c r="B1162" s="197" t="s">
        <v>819</v>
      </c>
      <c r="C1162" s="198" t="s">
        <v>820</v>
      </c>
      <c r="D1162" s="199" t="s">
        <v>1451</v>
      </c>
      <c r="E1162" s="200">
        <v>3.4051</v>
      </c>
      <c r="F1162" s="200">
        <v>0</v>
      </c>
      <c r="G1162" s="201">
        <f>E1162*F1162</f>
        <v>0</v>
      </c>
      <c r="O1162" s="195">
        <v>2</v>
      </c>
      <c r="AA1162" s="167">
        <v>3</v>
      </c>
      <c r="AB1162" s="167">
        <v>7</v>
      </c>
      <c r="AC1162" s="167">
        <v>14587271</v>
      </c>
      <c r="AZ1162" s="167">
        <v>2</v>
      </c>
      <c r="BA1162" s="167">
        <f>IF(AZ1162=1,G1162,0)</f>
        <v>0</v>
      </c>
      <c r="BB1162" s="167">
        <f>IF(AZ1162=2,G1162,0)</f>
        <v>0</v>
      </c>
      <c r="BC1162" s="167">
        <f>IF(AZ1162=3,G1162,0)</f>
        <v>0</v>
      </c>
      <c r="BD1162" s="167">
        <f>IF(AZ1162=4,G1162,0)</f>
        <v>0</v>
      </c>
      <c r="BE1162" s="167">
        <f>IF(AZ1162=5,G1162,0)</f>
        <v>0</v>
      </c>
      <c r="CA1162" s="202">
        <v>3</v>
      </c>
      <c r="CB1162" s="202">
        <v>7</v>
      </c>
      <c r="CZ1162" s="167">
        <v>1</v>
      </c>
    </row>
    <row r="1163" spans="1:15" ht="12.75">
      <c r="A1163" s="203"/>
      <c r="B1163" s="205"/>
      <c r="C1163" s="206" t="s">
        <v>561</v>
      </c>
      <c r="D1163" s="207"/>
      <c r="E1163" s="208">
        <v>0</v>
      </c>
      <c r="F1163" s="209"/>
      <c r="G1163" s="210"/>
      <c r="M1163" s="204" t="s">
        <v>561</v>
      </c>
      <c r="O1163" s="195"/>
    </row>
    <row r="1164" spans="1:15" ht="12.75">
      <c r="A1164" s="203"/>
      <c r="B1164" s="205"/>
      <c r="C1164" s="206" t="s">
        <v>821</v>
      </c>
      <c r="D1164" s="207"/>
      <c r="E1164" s="208">
        <v>3.1525</v>
      </c>
      <c r="F1164" s="209"/>
      <c r="G1164" s="210"/>
      <c r="M1164" s="204" t="s">
        <v>821</v>
      </c>
      <c r="O1164" s="195"/>
    </row>
    <row r="1165" spans="1:15" ht="12.75">
      <c r="A1165" s="203"/>
      <c r="B1165" s="205"/>
      <c r="C1165" s="206" t="s">
        <v>565</v>
      </c>
      <c r="D1165" s="207"/>
      <c r="E1165" s="208">
        <v>0</v>
      </c>
      <c r="F1165" s="209"/>
      <c r="G1165" s="210"/>
      <c r="M1165" s="204" t="s">
        <v>565</v>
      </c>
      <c r="O1165" s="195"/>
    </row>
    <row r="1166" spans="1:15" ht="12.75">
      <c r="A1166" s="203"/>
      <c r="B1166" s="205"/>
      <c r="C1166" s="206" t="s">
        <v>822</v>
      </c>
      <c r="D1166" s="207"/>
      <c r="E1166" s="208">
        <v>0.2525</v>
      </c>
      <c r="F1166" s="209"/>
      <c r="G1166" s="210"/>
      <c r="M1166" s="204" t="s">
        <v>822</v>
      </c>
      <c r="O1166" s="195"/>
    </row>
    <row r="1167" spans="1:104" ht="12.75">
      <c r="A1167" s="196">
        <v>408</v>
      </c>
      <c r="B1167" s="197" t="s">
        <v>823</v>
      </c>
      <c r="C1167" s="198" t="s">
        <v>824</v>
      </c>
      <c r="D1167" s="199" t="s">
        <v>1451</v>
      </c>
      <c r="E1167" s="200">
        <v>2.8248</v>
      </c>
      <c r="F1167" s="200">
        <v>0</v>
      </c>
      <c r="G1167" s="201">
        <f>E1167*F1167</f>
        <v>0</v>
      </c>
      <c r="O1167" s="195">
        <v>2</v>
      </c>
      <c r="AA1167" s="167">
        <v>3</v>
      </c>
      <c r="AB1167" s="167">
        <v>7</v>
      </c>
      <c r="AC1167" s="167">
        <v>14587272</v>
      </c>
      <c r="AZ1167" s="167">
        <v>2</v>
      </c>
      <c r="BA1167" s="167">
        <f>IF(AZ1167=1,G1167,0)</f>
        <v>0</v>
      </c>
      <c r="BB1167" s="167">
        <f>IF(AZ1167=2,G1167,0)</f>
        <v>0</v>
      </c>
      <c r="BC1167" s="167">
        <f>IF(AZ1167=3,G1167,0)</f>
        <v>0</v>
      </c>
      <c r="BD1167" s="167">
        <f>IF(AZ1167=4,G1167,0)</f>
        <v>0</v>
      </c>
      <c r="BE1167" s="167">
        <f>IF(AZ1167=5,G1167,0)</f>
        <v>0</v>
      </c>
      <c r="CA1167" s="202">
        <v>3</v>
      </c>
      <c r="CB1167" s="202">
        <v>7</v>
      </c>
      <c r="CZ1167" s="167">
        <v>1</v>
      </c>
    </row>
    <row r="1168" spans="1:15" ht="12.75">
      <c r="A1168" s="203"/>
      <c r="B1168" s="205"/>
      <c r="C1168" s="206" t="s">
        <v>561</v>
      </c>
      <c r="D1168" s="207"/>
      <c r="E1168" s="208">
        <v>0</v>
      </c>
      <c r="F1168" s="209"/>
      <c r="G1168" s="210"/>
      <c r="M1168" s="204" t="s">
        <v>561</v>
      </c>
      <c r="O1168" s="195"/>
    </row>
    <row r="1169" spans="1:15" ht="12.75">
      <c r="A1169" s="203"/>
      <c r="B1169" s="205"/>
      <c r="C1169" s="206" t="s">
        <v>825</v>
      </c>
      <c r="D1169" s="207"/>
      <c r="E1169" s="208">
        <v>2.637</v>
      </c>
      <c r="F1169" s="209"/>
      <c r="G1169" s="210"/>
      <c r="M1169" s="204" t="s">
        <v>825</v>
      </c>
      <c r="O1169" s="195"/>
    </row>
    <row r="1170" spans="1:15" ht="12.75">
      <c r="A1170" s="203"/>
      <c r="B1170" s="205"/>
      <c r="C1170" s="206" t="s">
        <v>565</v>
      </c>
      <c r="D1170" s="207"/>
      <c r="E1170" s="208">
        <v>0</v>
      </c>
      <c r="F1170" s="209"/>
      <c r="G1170" s="210"/>
      <c r="M1170" s="204" t="s">
        <v>565</v>
      </c>
      <c r="O1170" s="195"/>
    </row>
    <row r="1171" spans="1:15" ht="12.75">
      <c r="A1171" s="203"/>
      <c r="B1171" s="205"/>
      <c r="C1171" s="206" t="s">
        <v>826</v>
      </c>
      <c r="D1171" s="207"/>
      <c r="E1171" s="208">
        <v>0.1878</v>
      </c>
      <c r="F1171" s="209"/>
      <c r="G1171" s="210"/>
      <c r="M1171" s="204" t="s">
        <v>826</v>
      </c>
      <c r="O1171" s="195"/>
    </row>
    <row r="1172" spans="1:104" ht="12.75">
      <c r="A1172" s="196">
        <v>409</v>
      </c>
      <c r="B1172" s="197" t="s">
        <v>827</v>
      </c>
      <c r="C1172" s="198" t="s">
        <v>828</v>
      </c>
      <c r="D1172" s="199" t="s">
        <v>1451</v>
      </c>
      <c r="E1172" s="200">
        <v>0.4975</v>
      </c>
      <c r="F1172" s="200">
        <v>0</v>
      </c>
      <c r="G1172" s="201">
        <f>E1172*F1172</f>
        <v>0</v>
      </c>
      <c r="O1172" s="195">
        <v>2</v>
      </c>
      <c r="AA1172" s="167">
        <v>3</v>
      </c>
      <c r="AB1172" s="167">
        <v>7</v>
      </c>
      <c r="AC1172" s="167">
        <v>14587281</v>
      </c>
      <c r="AZ1172" s="167">
        <v>2</v>
      </c>
      <c r="BA1172" s="167">
        <f>IF(AZ1172=1,G1172,0)</f>
        <v>0</v>
      </c>
      <c r="BB1172" s="167">
        <f>IF(AZ1172=2,G1172,0)</f>
        <v>0</v>
      </c>
      <c r="BC1172" s="167">
        <f>IF(AZ1172=3,G1172,0)</f>
        <v>0</v>
      </c>
      <c r="BD1172" s="167">
        <f>IF(AZ1172=4,G1172,0)</f>
        <v>0</v>
      </c>
      <c r="BE1172" s="167">
        <f>IF(AZ1172=5,G1172,0)</f>
        <v>0</v>
      </c>
      <c r="CA1172" s="202">
        <v>3</v>
      </c>
      <c r="CB1172" s="202">
        <v>7</v>
      </c>
      <c r="CZ1172" s="167">
        <v>1</v>
      </c>
    </row>
    <row r="1173" spans="1:15" ht="12.75">
      <c r="A1173" s="203"/>
      <c r="B1173" s="205"/>
      <c r="C1173" s="206" t="s">
        <v>601</v>
      </c>
      <c r="D1173" s="207"/>
      <c r="E1173" s="208">
        <v>0</v>
      </c>
      <c r="F1173" s="209"/>
      <c r="G1173" s="210"/>
      <c r="M1173" s="204" t="s">
        <v>601</v>
      </c>
      <c r="O1173" s="195"/>
    </row>
    <row r="1174" spans="1:15" ht="12.75">
      <c r="A1174" s="203"/>
      <c r="B1174" s="205"/>
      <c r="C1174" s="206" t="s">
        <v>617</v>
      </c>
      <c r="D1174" s="207"/>
      <c r="E1174" s="208">
        <v>0</v>
      </c>
      <c r="F1174" s="209"/>
      <c r="G1174" s="210"/>
      <c r="M1174" s="204" t="s">
        <v>617</v>
      </c>
      <c r="O1174" s="195"/>
    </row>
    <row r="1175" spans="1:15" ht="12.75">
      <c r="A1175" s="203"/>
      <c r="B1175" s="205"/>
      <c r="C1175" s="206" t="s">
        <v>829</v>
      </c>
      <c r="D1175" s="207"/>
      <c r="E1175" s="208">
        <v>0.2487</v>
      </c>
      <c r="F1175" s="209"/>
      <c r="G1175" s="210"/>
      <c r="M1175" s="204" t="s">
        <v>829</v>
      </c>
      <c r="O1175" s="195"/>
    </row>
    <row r="1176" spans="1:15" ht="12.75">
      <c r="A1176" s="203"/>
      <c r="B1176" s="205"/>
      <c r="C1176" s="206" t="s">
        <v>622</v>
      </c>
      <c r="D1176" s="207"/>
      <c r="E1176" s="208">
        <v>0</v>
      </c>
      <c r="F1176" s="209"/>
      <c r="G1176" s="210"/>
      <c r="M1176" s="204" t="s">
        <v>622</v>
      </c>
      <c r="O1176" s="195"/>
    </row>
    <row r="1177" spans="1:15" ht="12.75">
      <c r="A1177" s="203"/>
      <c r="B1177" s="205"/>
      <c r="C1177" s="206" t="s">
        <v>829</v>
      </c>
      <c r="D1177" s="207"/>
      <c r="E1177" s="208">
        <v>0.2487</v>
      </c>
      <c r="F1177" s="209"/>
      <c r="G1177" s="210"/>
      <c r="M1177" s="204" t="s">
        <v>829</v>
      </c>
      <c r="O1177" s="195"/>
    </row>
    <row r="1178" spans="1:104" ht="12.75">
      <c r="A1178" s="196">
        <v>410</v>
      </c>
      <c r="B1178" s="197" t="s">
        <v>830</v>
      </c>
      <c r="C1178" s="198" t="s">
        <v>831</v>
      </c>
      <c r="D1178" s="199" t="s">
        <v>1451</v>
      </c>
      <c r="E1178" s="200">
        <v>0.7366</v>
      </c>
      <c r="F1178" s="200">
        <v>0</v>
      </c>
      <c r="G1178" s="201">
        <f>E1178*F1178</f>
        <v>0</v>
      </c>
      <c r="O1178" s="195">
        <v>2</v>
      </c>
      <c r="AA1178" s="167">
        <v>3</v>
      </c>
      <c r="AB1178" s="167">
        <v>7</v>
      </c>
      <c r="AC1178" s="167">
        <v>14587282</v>
      </c>
      <c r="AZ1178" s="167">
        <v>2</v>
      </c>
      <c r="BA1178" s="167">
        <f>IF(AZ1178=1,G1178,0)</f>
        <v>0</v>
      </c>
      <c r="BB1178" s="167">
        <f>IF(AZ1178=2,G1178,0)</f>
        <v>0</v>
      </c>
      <c r="BC1178" s="167">
        <f>IF(AZ1178=3,G1178,0)</f>
        <v>0</v>
      </c>
      <c r="BD1178" s="167">
        <f>IF(AZ1178=4,G1178,0)</f>
        <v>0</v>
      </c>
      <c r="BE1178" s="167">
        <f>IF(AZ1178=5,G1178,0)</f>
        <v>0</v>
      </c>
      <c r="CA1178" s="202">
        <v>3</v>
      </c>
      <c r="CB1178" s="202">
        <v>7</v>
      </c>
      <c r="CZ1178" s="167">
        <v>1</v>
      </c>
    </row>
    <row r="1179" spans="1:15" ht="12.75">
      <c r="A1179" s="203"/>
      <c r="B1179" s="205"/>
      <c r="C1179" s="206" t="s">
        <v>601</v>
      </c>
      <c r="D1179" s="207"/>
      <c r="E1179" s="208">
        <v>0</v>
      </c>
      <c r="F1179" s="209"/>
      <c r="G1179" s="210"/>
      <c r="M1179" s="204" t="s">
        <v>601</v>
      </c>
      <c r="O1179" s="195"/>
    </row>
    <row r="1180" spans="1:15" ht="12.75">
      <c r="A1180" s="203"/>
      <c r="B1180" s="205"/>
      <c r="C1180" s="206" t="s">
        <v>606</v>
      </c>
      <c r="D1180" s="207"/>
      <c r="E1180" s="208">
        <v>0</v>
      </c>
      <c r="F1180" s="209"/>
      <c r="G1180" s="210"/>
      <c r="M1180" s="204" t="s">
        <v>606</v>
      </c>
      <c r="O1180" s="195"/>
    </row>
    <row r="1181" spans="1:15" ht="12.75">
      <c r="A1181" s="203"/>
      <c r="B1181" s="205"/>
      <c r="C1181" s="206" t="s">
        <v>832</v>
      </c>
      <c r="D1181" s="207"/>
      <c r="E1181" s="208">
        <v>0.1687</v>
      </c>
      <c r="F1181" s="209"/>
      <c r="G1181" s="210"/>
      <c r="M1181" s="204" t="s">
        <v>832</v>
      </c>
      <c r="O1181" s="195"/>
    </row>
    <row r="1182" spans="1:15" ht="12.75">
      <c r="A1182" s="203"/>
      <c r="B1182" s="205"/>
      <c r="C1182" s="206" t="s">
        <v>622</v>
      </c>
      <c r="D1182" s="207"/>
      <c r="E1182" s="208">
        <v>0</v>
      </c>
      <c r="F1182" s="209"/>
      <c r="G1182" s="210"/>
      <c r="M1182" s="204" t="s">
        <v>622</v>
      </c>
      <c r="O1182" s="195"/>
    </row>
    <row r="1183" spans="1:15" ht="12.75">
      <c r="A1183" s="203"/>
      <c r="B1183" s="205"/>
      <c r="C1183" s="206" t="s">
        <v>833</v>
      </c>
      <c r="D1183" s="207"/>
      <c r="E1183" s="208">
        <v>0.5679</v>
      </c>
      <c r="F1183" s="209"/>
      <c r="G1183" s="210"/>
      <c r="M1183" s="204" t="s">
        <v>833</v>
      </c>
      <c r="O1183" s="195"/>
    </row>
    <row r="1184" spans="1:104" ht="12.75">
      <c r="A1184" s="196">
        <v>411</v>
      </c>
      <c r="B1184" s="197" t="s">
        <v>834</v>
      </c>
      <c r="C1184" s="198" t="s">
        <v>835</v>
      </c>
      <c r="D1184" s="199" t="s">
        <v>1451</v>
      </c>
      <c r="E1184" s="200">
        <v>0.0295</v>
      </c>
      <c r="F1184" s="200">
        <v>0</v>
      </c>
      <c r="G1184" s="201">
        <f>E1184*F1184</f>
        <v>0</v>
      </c>
      <c r="O1184" s="195">
        <v>2</v>
      </c>
      <c r="AA1184" s="167">
        <v>3</v>
      </c>
      <c r="AB1184" s="167">
        <v>7</v>
      </c>
      <c r="AC1184" s="167">
        <v>14587292</v>
      </c>
      <c r="AZ1184" s="167">
        <v>2</v>
      </c>
      <c r="BA1184" s="167">
        <f>IF(AZ1184=1,G1184,0)</f>
        <v>0</v>
      </c>
      <c r="BB1184" s="167">
        <f>IF(AZ1184=2,G1184,0)</f>
        <v>0</v>
      </c>
      <c r="BC1184" s="167">
        <f>IF(AZ1184=3,G1184,0)</f>
        <v>0</v>
      </c>
      <c r="BD1184" s="167">
        <f>IF(AZ1184=4,G1184,0)</f>
        <v>0</v>
      </c>
      <c r="BE1184" s="167">
        <f>IF(AZ1184=5,G1184,0)</f>
        <v>0</v>
      </c>
      <c r="CA1184" s="202">
        <v>3</v>
      </c>
      <c r="CB1184" s="202">
        <v>7</v>
      </c>
      <c r="CZ1184" s="167">
        <v>1</v>
      </c>
    </row>
    <row r="1185" spans="1:15" ht="12.75">
      <c r="A1185" s="203"/>
      <c r="B1185" s="205"/>
      <c r="C1185" s="206" t="s">
        <v>555</v>
      </c>
      <c r="D1185" s="207"/>
      <c r="E1185" s="208">
        <v>0</v>
      </c>
      <c r="F1185" s="209"/>
      <c r="G1185" s="210"/>
      <c r="M1185" s="204" t="s">
        <v>555</v>
      </c>
      <c r="O1185" s="195"/>
    </row>
    <row r="1186" spans="1:15" ht="12.75">
      <c r="A1186" s="203"/>
      <c r="B1186" s="205"/>
      <c r="C1186" s="206" t="s">
        <v>836</v>
      </c>
      <c r="D1186" s="207"/>
      <c r="E1186" s="208">
        <v>0.0295</v>
      </c>
      <c r="F1186" s="209"/>
      <c r="G1186" s="210"/>
      <c r="M1186" s="204" t="s">
        <v>836</v>
      </c>
      <c r="O1186" s="195"/>
    </row>
    <row r="1187" spans="1:104" ht="12.75">
      <c r="A1187" s="196">
        <v>412</v>
      </c>
      <c r="B1187" s="197" t="s">
        <v>837</v>
      </c>
      <c r="C1187" s="198" t="s">
        <v>838</v>
      </c>
      <c r="D1187" s="199" t="s">
        <v>1451</v>
      </c>
      <c r="E1187" s="200">
        <v>0.5948</v>
      </c>
      <c r="F1187" s="200">
        <v>0</v>
      </c>
      <c r="G1187" s="201">
        <f>E1187*F1187</f>
        <v>0</v>
      </c>
      <c r="O1187" s="195">
        <v>2</v>
      </c>
      <c r="AA1187" s="167">
        <v>3</v>
      </c>
      <c r="AB1187" s="167">
        <v>7</v>
      </c>
      <c r="AC1187" s="167">
        <v>14587296</v>
      </c>
      <c r="AZ1187" s="167">
        <v>2</v>
      </c>
      <c r="BA1187" s="167">
        <f>IF(AZ1187=1,G1187,0)</f>
        <v>0</v>
      </c>
      <c r="BB1187" s="167">
        <f>IF(AZ1187=2,G1187,0)</f>
        <v>0</v>
      </c>
      <c r="BC1187" s="167">
        <f>IF(AZ1187=3,G1187,0)</f>
        <v>0</v>
      </c>
      <c r="BD1187" s="167">
        <f>IF(AZ1187=4,G1187,0)</f>
        <v>0</v>
      </c>
      <c r="BE1187" s="167">
        <f>IF(AZ1187=5,G1187,0)</f>
        <v>0</v>
      </c>
      <c r="CA1187" s="202">
        <v>3</v>
      </c>
      <c r="CB1187" s="202">
        <v>7</v>
      </c>
      <c r="CZ1187" s="167">
        <v>1</v>
      </c>
    </row>
    <row r="1188" spans="1:15" ht="12.75">
      <c r="A1188" s="203"/>
      <c r="B1188" s="205"/>
      <c r="C1188" s="206" t="s">
        <v>584</v>
      </c>
      <c r="D1188" s="207"/>
      <c r="E1188" s="208">
        <v>0</v>
      </c>
      <c r="F1188" s="209"/>
      <c r="G1188" s="210"/>
      <c r="M1188" s="204" t="s">
        <v>584</v>
      </c>
      <c r="O1188" s="195"/>
    </row>
    <row r="1189" spans="1:15" ht="12.75">
      <c r="A1189" s="203"/>
      <c r="B1189" s="205"/>
      <c r="C1189" s="206" t="s">
        <v>839</v>
      </c>
      <c r="D1189" s="207"/>
      <c r="E1189" s="208">
        <v>0.5948</v>
      </c>
      <c r="F1189" s="209"/>
      <c r="G1189" s="210"/>
      <c r="M1189" s="204" t="s">
        <v>839</v>
      </c>
      <c r="O1189" s="195"/>
    </row>
    <row r="1190" spans="1:104" ht="12.75">
      <c r="A1190" s="196">
        <v>413</v>
      </c>
      <c r="B1190" s="197" t="s">
        <v>840</v>
      </c>
      <c r="C1190" s="198" t="s">
        <v>841</v>
      </c>
      <c r="D1190" s="199" t="s">
        <v>1451</v>
      </c>
      <c r="E1190" s="200">
        <v>7.519</v>
      </c>
      <c r="F1190" s="200">
        <v>0</v>
      </c>
      <c r="G1190" s="201">
        <f>E1190*F1190</f>
        <v>0</v>
      </c>
      <c r="O1190" s="195">
        <v>2</v>
      </c>
      <c r="AA1190" s="167">
        <v>3</v>
      </c>
      <c r="AB1190" s="167">
        <v>7</v>
      </c>
      <c r="AC1190" s="167">
        <v>14587779</v>
      </c>
      <c r="AZ1190" s="167">
        <v>2</v>
      </c>
      <c r="BA1190" s="167">
        <f>IF(AZ1190=1,G1190,0)</f>
        <v>0</v>
      </c>
      <c r="BB1190" s="167">
        <f>IF(AZ1190=2,G1190,0)</f>
        <v>0</v>
      </c>
      <c r="BC1190" s="167">
        <f>IF(AZ1190=3,G1190,0)</f>
        <v>0</v>
      </c>
      <c r="BD1190" s="167">
        <f>IF(AZ1190=4,G1190,0)</f>
        <v>0</v>
      </c>
      <c r="BE1190" s="167">
        <f>IF(AZ1190=5,G1190,0)</f>
        <v>0</v>
      </c>
      <c r="CA1190" s="202">
        <v>3</v>
      </c>
      <c r="CB1190" s="202">
        <v>7</v>
      </c>
      <c r="CZ1190" s="167">
        <v>1</v>
      </c>
    </row>
    <row r="1191" spans="1:15" ht="12.75">
      <c r="A1191" s="203"/>
      <c r="B1191" s="205"/>
      <c r="C1191" s="206" t="s">
        <v>561</v>
      </c>
      <c r="D1191" s="207"/>
      <c r="E1191" s="208">
        <v>0</v>
      </c>
      <c r="F1191" s="209"/>
      <c r="G1191" s="210"/>
      <c r="M1191" s="204" t="s">
        <v>561</v>
      </c>
      <c r="O1191" s="195"/>
    </row>
    <row r="1192" spans="1:15" ht="12.75">
      <c r="A1192" s="203"/>
      <c r="B1192" s="205"/>
      <c r="C1192" s="206" t="s">
        <v>842</v>
      </c>
      <c r="D1192" s="207"/>
      <c r="E1192" s="208">
        <v>6.7188</v>
      </c>
      <c r="F1192" s="209"/>
      <c r="G1192" s="210"/>
      <c r="M1192" s="204" t="s">
        <v>842</v>
      </c>
      <c r="O1192" s="195"/>
    </row>
    <row r="1193" spans="1:15" ht="12.75">
      <c r="A1193" s="203"/>
      <c r="B1193" s="205"/>
      <c r="C1193" s="206" t="s">
        <v>565</v>
      </c>
      <c r="D1193" s="207"/>
      <c r="E1193" s="208">
        <v>0</v>
      </c>
      <c r="F1193" s="209"/>
      <c r="G1193" s="210"/>
      <c r="M1193" s="204" t="s">
        <v>565</v>
      </c>
      <c r="O1193" s="195"/>
    </row>
    <row r="1194" spans="1:15" ht="12.75">
      <c r="A1194" s="203"/>
      <c r="B1194" s="205"/>
      <c r="C1194" s="206" t="s">
        <v>843</v>
      </c>
      <c r="D1194" s="207"/>
      <c r="E1194" s="208">
        <v>0.8003</v>
      </c>
      <c r="F1194" s="209"/>
      <c r="G1194" s="210"/>
      <c r="M1194" s="204" t="s">
        <v>843</v>
      </c>
      <c r="O1194" s="195"/>
    </row>
    <row r="1195" spans="1:104" ht="12.75">
      <c r="A1195" s="196">
        <v>414</v>
      </c>
      <c r="B1195" s="197" t="s">
        <v>844</v>
      </c>
      <c r="C1195" s="198" t="s">
        <v>845</v>
      </c>
      <c r="D1195" s="199" t="s">
        <v>1451</v>
      </c>
      <c r="E1195" s="200">
        <v>1.4848</v>
      </c>
      <c r="F1195" s="200">
        <v>0</v>
      </c>
      <c r="G1195" s="201">
        <f>E1195*F1195</f>
        <v>0</v>
      </c>
      <c r="O1195" s="195">
        <v>2</v>
      </c>
      <c r="AA1195" s="167">
        <v>3</v>
      </c>
      <c r="AB1195" s="167">
        <v>7</v>
      </c>
      <c r="AC1195" s="167">
        <v>14587791</v>
      </c>
      <c r="AZ1195" s="167">
        <v>2</v>
      </c>
      <c r="BA1195" s="167">
        <f>IF(AZ1195=1,G1195,0)</f>
        <v>0</v>
      </c>
      <c r="BB1195" s="167">
        <f>IF(AZ1195=2,G1195,0)</f>
        <v>0</v>
      </c>
      <c r="BC1195" s="167">
        <f>IF(AZ1195=3,G1195,0)</f>
        <v>0</v>
      </c>
      <c r="BD1195" s="167">
        <f>IF(AZ1195=4,G1195,0)</f>
        <v>0</v>
      </c>
      <c r="BE1195" s="167">
        <f>IF(AZ1195=5,G1195,0)</f>
        <v>0</v>
      </c>
      <c r="CA1195" s="202">
        <v>3</v>
      </c>
      <c r="CB1195" s="202">
        <v>7</v>
      </c>
      <c r="CZ1195" s="167">
        <v>1</v>
      </c>
    </row>
    <row r="1196" spans="1:15" ht="12.75">
      <c r="A1196" s="203"/>
      <c r="B1196" s="205"/>
      <c r="C1196" s="206" t="s">
        <v>601</v>
      </c>
      <c r="D1196" s="207"/>
      <c r="E1196" s="208">
        <v>0</v>
      </c>
      <c r="F1196" s="209"/>
      <c r="G1196" s="210"/>
      <c r="M1196" s="204" t="s">
        <v>601</v>
      </c>
      <c r="O1196" s="195"/>
    </row>
    <row r="1197" spans="1:15" ht="12.75">
      <c r="A1197" s="203"/>
      <c r="B1197" s="205"/>
      <c r="C1197" s="206" t="s">
        <v>606</v>
      </c>
      <c r="D1197" s="207"/>
      <c r="E1197" s="208">
        <v>0</v>
      </c>
      <c r="F1197" s="209"/>
      <c r="G1197" s="210"/>
      <c r="M1197" s="204" t="s">
        <v>606</v>
      </c>
      <c r="O1197" s="195"/>
    </row>
    <row r="1198" spans="1:15" ht="12.75">
      <c r="A1198" s="203"/>
      <c r="B1198" s="205"/>
      <c r="C1198" s="206" t="s">
        <v>846</v>
      </c>
      <c r="D1198" s="207"/>
      <c r="E1198" s="208">
        <v>1.4848</v>
      </c>
      <c r="F1198" s="209"/>
      <c r="G1198" s="210"/>
      <c r="M1198" s="204" t="s">
        <v>846</v>
      </c>
      <c r="O1198" s="195"/>
    </row>
    <row r="1199" spans="1:104" ht="12.75">
      <c r="A1199" s="196">
        <v>415</v>
      </c>
      <c r="B1199" s="197" t="s">
        <v>847</v>
      </c>
      <c r="C1199" s="198" t="s">
        <v>848</v>
      </c>
      <c r="D1199" s="199" t="s">
        <v>1451</v>
      </c>
      <c r="E1199" s="200">
        <v>3.6432</v>
      </c>
      <c r="F1199" s="200">
        <v>0</v>
      </c>
      <c r="G1199" s="201">
        <f>E1199*F1199</f>
        <v>0</v>
      </c>
      <c r="O1199" s="195">
        <v>2</v>
      </c>
      <c r="AA1199" s="167">
        <v>3</v>
      </c>
      <c r="AB1199" s="167">
        <v>7</v>
      </c>
      <c r="AC1199" s="167">
        <v>14587795</v>
      </c>
      <c r="AZ1199" s="167">
        <v>2</v>
      </c>
      <c r="BA1199" s="167">
        <f>IF(AZ1199=1,G1199,0)</f>
        <v>0</v>
      </c>
      <c r="BB1199" s="167">
        <f>IF(AZ1199=2,G1199,0)</f>
        <v>0</v>
      </c>
      <c r="BC1199" s="167">
        <f>IF(AZ1199=3,G1199,0)</f>
        <v>0</v>
      </c>
      <c r="BD1199" s="167">
        <f>IF(AZ1199=4,G1199,0)</f>
        <v>0</v>
      </c>
      <c r="BE1199" s="167">
        <f>IF(AZ1199=5,G1199,0)</f>
        <v>0</v>
      </c>
      <c r="CA1199" s="202">
        <v>3</v>
      </c>
      <c r="CB1199" s="202">
        <v>7</v>
      </c>
      <c r="CZ1199" s="167">
        <v>1</v>
      </c>
    </row>
    <row r="1200" spans="1:15" ht="12.75">
      <c r="A1200" s="203"/>
      <c r="B1200" s="205"/>
      <c r="C1200" s="206" t="s">
        <v>601</v>
      </c>
      <c r="D1200" s="207"/>
      <c r="E1200" s="208">
        <v>0</v>
      </c>
      <c r="F1200" s="209"/>
      <c r="G1200" s="210"/>
      <c r="M1200" s="204" t="s">
        <v>601</v>
      </c>
      <c r="O1200" s="195"/>
    </row>
    <row r="1201" spans="1:15" ht="12.75">
      <c r="A1201" s="203"/>
      <c r="B1201" s="205"/>
      <c r="C1201" s="206" t="s">
        <v>602</v>
      </c>
      <c r="D1201" s="207"/>
      <c r="E1201" s="208">
        <v>0</v>
      </c>
      <c r="F1201" s="209"/>
      <c r="G1201" s="210"/>
      <c r="M1201" s="204" t="s">
        <v>602</v>
      </c>
      <c r="O1201" s="195"/>
    </row>
    <row r="1202" spans="1:15" ht="12.75">
      <c r="A1202" s="203"/>
      <c r="B1202" s="205"/>
      <c r="C1202" s="206" t="s">
        <v>849</v>
      </c>
      <c r="D1202" s="207"/>
      <c r="E1202" s="208">
        <v>0.4648</v>
      </c>
      <c r="F1202" s="209"/>
      <c r="G1202" s="210"/>
      <c r="M1202" s="204" t="s">
        <v>849</v>
      </c>
      <c r="O1202" s="195"/>
    </row>
    <row r="1203" spans="1:15" ht="12.75">
      <c r="A1203" s="203"/>
      <c r="B1203" s="205"/>
      <c r="C1203" s="206" t="s">
        <v>606</v>
      </c>
      <c r="D1203" s="207"/>
      <c r="E1203" s="208">
        <v>0</v>
      </c>
      <c r="F1203" s="209"/>
      <c r="G1203" s="210"/>
      <c r="M1203" s="204" t="s">
        <v>606</v>
      </c>
      <c r="O1203" s="195"/>
    </row>
    <row r="1204" spans="1:15" ht="12.75">
      <c r="A1204" s="203"/>
      <c r="B1204" s="205"/>
      <c r="C1204" s="206" t="s">
        <v>850</v>
      </c>
      <c r="D1204" s="207"/>
      <c r="E1204" s="208">
        <v>0.6019</v>
      </c>
      <c r="F1204" s="209"/>
      <c r="G1204" s="210"/>
      <c r="M1204" s="204" t="s">
        <v>850</v>
      </c>
      <c r="O1204" s="195"/>
    </row>
    <row r="1205" spans="1:15" ht="12.75">
      <c r="A1205" s="203"/>
      <c r="B1205" s="205"/>
      <c r="C1205" s="206" t="s">
        <v>612</v>
      </c>
      <c r="D1205" s="207"/>
      <c r="E1205" s="208">
        <v>0</v>
      </c>
      <c r="F1205" s="209"/>
      <c r="G1205" s="210"/>
      <c r="M1205" s="204" t="s">
        <v>612</v>
      </c>
      <c r="O1205" s="195"/>
    </row>
    <row r="1206" spans="1:15" ht="12.75">
      <c r="A1206" s="203"/>
      <c r="B1206" s="205"/>
      <c r="C1206" s="206" t="s">
        <v>851</v>
      </c>
      <c r="D1206" s="207"/>
      <c r="E1206" s="208">
        <v>0.5859</v>
      </c>
      <c r="F1206" s="209"/>
      <c r="G1206" s="210"/>
      <c r="M1206" s="204" t="s">
        <v>851</v>
      </c>
      <c r="O1206" s="195"/>
    </row>
    <row r="1207" spans="1:15" ht="12.75">
      <c r="A1207" s="203"/>
      <c r="B1207" s="205"/>
      <c r="C1207" s="206" t="s">
        <v>617</v>
      </c>
      <c r="D1207" s="207"/>
      <c r="E1207" s="208">
        <v>0</v>
      </c>
      <c r="F1207" s="209"/>
      <c r="G1207" s="210"/>
      <c r="M1207" s="204" t="s">
        <v>617</v>
      </c>
      <c r="O1207" s="195"/>
    </row>
    <row r="1208" spans="1:15" ht="12.75">
      <c r="A1208" s="203"/>
      <c r="B1208" s="205"/>
      <c r="C1208" s="206" t="s">
        <v>852</v>
      </c>
      <c r="D1208" s="207"/>
      <c r="E1208" s="208">
        <v>1.0915</v>
      </c>
      <c r="F1208" s="209"/>
      <c r="G1208" s="210"/>
      <c r="M1208" s="204" t="s">
        <v>852</v>
      </c>
      <c r="O1208" s="195"/>
    </row>
    <row r="1209" spans="1:15" ht="12.75">
      <c r="A1209" s="203"/>
      <c r="B1209" s="205"/>
      <c r="C1209" s="206" t="s">
        <v>622</v>
      </c>
      <c r="D1209" s="207"/>
      <c r="E1209" s="208">
        <v>0</v>
      </c>
      <c r="F1209" s="209"/>
      <c r="G1209" s="210"/>
      <c r="M1209" s="204" t="s">
        <v>622</v>
      </c>
      <c r="O1209" s="195"/>
    </row>
    <row r="1210" spans="1:15" ht="12.75">
      <c r="A1210" s="203"/>
      <c r="B1210" s="205"/>
      <c r="C1210" s="206" t="s">
        <v>853</v>
      </c>
      <c r="D1210" s="207"/>
      <c r="E1210" s="208">
        <v>0.899</v>
      </c>
      <c r="F1210" s="209"/>
      <c r="G1210" s="210"/>
      <c r="M1210" s="204" t="s">
        <v>853</v>
      </c>
      <c r="O1210" s="195"/>
    </row>
    <row r="1211" spans="1:104" ht="12.75">
      <c r="A1211" s="196">
        <v>416</v>
      </c>
      <c r="B1211" s="197" t="s">
        <v>854</v>
      </c>
      <c r="C1211" s="198" t="s">
        <v>855</v>
      </c>
      <c r="D1211" s="199" t="s">
        <v>1451</v>
      </c>
      <c r="E1211" s="200">
        <v>1.2406</v>
      </c>
      <c r="F1211" s="200">
        <v>0</v>
      </c>
      <c r="G1211" s="201">
        <f>E1211*F1211</f>
        <v>0</v>
      </c>
      <c r="O1211" s="195">
        <v>2</v>
      </c>
      <c r="AA1211" s="167">
        <v>3</v>
      </c>
      <c r="AB1211" s="167">
        <v>7</v>
      </c>
      <c r="AC1211" s="167">
        <v>14587796</v>
      </c>
      <c r="AZ1211" s="167">
        <v>2</v>
      </c>
      <c r="BA1211" s="167">
        <f>IF(AZ1211=1,G1211,0)</f>
        <v>0</v>
      </c>
      <c r="BB1211" s="167">
        <f>IF(AZ1211=2,G1211,0)</f>
        <v>0</v>
      </c>
      <c r="BC1211" s="167">
        <f>IF(AZ1211=3,G1211,0)</f>
        <v>0</v>
      </c>
      <c r="BD1211" s="167">
        <f>IF(AZ1211=4,G1211,0)</f>
        <v>0</v>
      </c>
      <c r="BE1211" s="167">
        <f>IF(AZ1211=5,G1211,0)</f>
        <v>0</v>
      </c>
      <c r="CA1211" s="202">
        <v>3</v>
      </c>
      <c r="CB1211" s="202">
        <v>7</v>
      </c>
      <c r="CZ1211" s="167">
        <v>1</v>
      </c>
    </row>
    <row r="1212" spans="1:15" ht="12.75">
      <c r="A1212" s="203"/>
      <c r="B1212" s="205"/>
      <c r="C1212" s="206" t="s">
        <v>532</v>
      </c>
      <c r="D1212" s="207"/>
      <c r="E1212" s="208">
        <v>0</v>
      </c>
      <c r="F1212" s="209"/>
      <c r="G1212" s="210"/>
      <c r="M1212" s="204" t="s">
        <v>532</v>
      </c>
      <c r="O1212" s="195"/>
    </row>
    <row r="1213" spans="1:15" ht="12.75">
      <c r="A1213" s="203"/>
      <c r="B1213" s="205"/>
      <c r="C1213" s="206" t="s">
        <v>856</v>
      </c>
      <c r="D1213" s="207"/>
      <c r="E1213" s="208">
        <v>0.71</v>
      </c>
      <c r="F1213" s="209"/>
      <c r="G1213" s="210"/>
      <c r="M1213" s="204" t="s">
        <v>856</v>
      </c>
      <c r="O1213" s="195"/>
    </row>
    <row r="1214" spans="1:15" ht="12.75">
      <c r="A1214" s="203"/>
      <c r="B1214" s="205"/>
      <c r="C1214" s="206" t="s">
        <v>601</v>
      </c>
      <c r="D1214" s="207"/>
      <c r="E1214" s="208">
        <v>0</v>
      </c>
      <c r="F1214" s="209"/>
      <c r="G1214" s="210"/>
      <c r="M1214" s="204" t="s">
        <v>601</v>
      </c>
      <c r="O1214" s="195"/>
    </row>
    <row r="1215" spans="1:15" ht="12.75">
      <c r="A1215" s="203"/>
      <c r="B1215" s="205"/>
      <c r="C1215" s="206" t="s">
        <v>602</v>
      </c>
      <c r="D1215" s="207"/>
      <c r="E1215" s="208">
        <v>0</v>
      </c>
      <c r="F1215" s="209"/>
      <c r="G1215" s="210"/>
      <c r="M1215" s="204" t="s">
        <v>602</v>
      </c>
      <c r="O1215" s="195"/>
    </row>
    <row r="1216" spans="1:15" ht="12.75">
      <c r="A1216" s="203"/>
      <c r="B1216" s="205"/>
      <c r="C1216" s="206" t="s">
        <v>857</v>
      </c>
      <c r="D1216" s="207"/>
      <c r="E1216" s="208">
        <v>0.2651</v>
      </c>
      <c r="F1216" s="209"/>
      <c r="G1216" s="210"/>
      <c r="M1216" s="204" t="s">
        <v>857</v>
      </c>
      <c r="O1216" s="195"/>
    </row>
    <row r="1217" spans="1:15" ht="12.75">
      <c r="A1217" s="203"/>
      <c r="B1217" s="205"/>
      <c r="C1217" s="206" t="s">
        <v>606</v>
      </c>
      <c r="D1217" s="207"/>
      <c r="E1217" s="208">
        <v>0</v>
      </c>
      <c r="F1217" s="209"/>
      <c r="G1217" s="210"/>
      <c r="M1217" s="204" t="s">
        <v>606</v>
      </c>
      <c r="O1217" s="195"/>
    </row>
    <row r="1218" spans="1:15" ht="12.75">
      <c r="A1218" s="203"/>
      <c r="B1218" s="205"/>
      <c r="C1218" s="206" t="s">
        <v>858</v>
      </c>
      <c r="D1218" s="207"/>
      <c r="E1218" s="208">
        <v>0.0297</v>
      </c>
      <c r="F1218" s="209"/>
      <c r="G1218" s="210"/>
      <c r="M1218" s="204" t="s">
        <v>858</v>
      </c>
      <c r="O1218" s="195"/>
    </row>
    <row r="1219" spans="1:15" ht="12.75">
      <c r="A1219" s="203"/>
      <c r="B1219" s="205"/>
      <c r="C1219" s="206" t="s">
        <v>612</v>
      </c>
      <c r="D1219" s="207"/>
      <c r="E1219" s="208">
        <v>0</v>
      </c>
      <c r="F1219" s="209"/>
      <c r="G1219" s="210"/>
      <c r="M1219" s="204" t="s">
        <v>612</v>
      </c>
      <c r="O1219" s="195"/>
    </row>
    <row r="1220" spans="1:15" ht="12.75">
      <c r="A1220" s="203"/>
      <c r="B1220" s="205"/>
      <c r="C1220" s="206" t="s">
        <v>859</v>
      </c>
      <c r="D1220" s="207"/>
      <c r="E1220" s="208">
        <v>0.1161</v>
      </c>
      <c r="F1220" s="209"/>
      <c r="G1220" s="210"/>
      <c r="M1220" s="204" t="s">
        <v>859</v>
      </c>
      <c r="O1220" s="195"/>
    </row>
    <row r="1221" spans="1:15" ht="12.75">
      <c r="A1221" s="203"/>
      <c r="B1221" s="205"/>
      <c r="C1221" s="206" t="s">
        <v>617</v>
      </c>
      <c r="D1221" s="207"/>
      <c r="E1221" s="208">
        <v>0</v>
      </c>
      <c r="F1221" s="209"/>
      <c r="G1221" s="210"/>
      <c r="M1221" s="204" t="s">
        <v>617</v>
      </c>
      <c r="O1221" s="195"/>
    </row>
    <row r="1222" spans="1:15" ht="12.75">
      <c r="A1222" s="203"/>
      <c r="B1222" s="205"/>
      <c r="C1222" s="206" t="s">
        <v>860</v>
      </c>
      <c r="D1222" s="207"/>
      <c r="E1222" s="208">
        <v>0.0603</v>
      </c>
      <c r="F1222" s="209"/>
      <c r="G1222" s="210"/>
      <c r="M1222" s="204" t="s">
        <v>860</v>
      </c>
      <c r="O1222" s="195"/>
    </row>
    <row r="1223" spans="1:15" ht="12.75">
      <c r="A1223" s="203"/>
      <c r="B1223" s="205"/>
      <c r="C1223" s="206" t="s">
        <v>622</v>
      </c>
      <c r="D1223" s="207"/>
      <c r="E1223" s="208">
        <v>0</v>
      </c>
      <c r="F1223" s="209"/>
      <c r="G1223" s="210"/>
      <c r="M1223" s="204" t="s">
        <v>622</v>
      </c>
      <c r="O1223" s="195"/>
    </row>
    <row r="1224" spans="1:15" ht="12.75">
      <c r="A1224" s="203"/>
      <c r="B1224" s="205"/>
      <c r="C1224" s="206" t="s">
        <v>861</v>
      </c>
      <c r="D1224" s="207"/>
      <c r="E1224" s="208">
        <v>0.0595</v>
      </c>
      <c r="F1224" s="209"/>
      <c r="G1224" s="210"/>
      <c r="M1224" s="204" t="s">
        <v>861</v>
      </c>
      <c r="O1224" s="195"/>
    </row>
    <row r="1225" spans="1:104" ht="12.75">
      <c r="A1225" s="196">
        <v>417</v>
      </c>
      <c r="B1225" s="197" t="s">
        <v>862</v>
      </c>
      <c r="C1225" s="198" t="s">
        <v>863</v>
      </c>
      <c r="D1225" s="199" t="s">
        <v>1113</v>
      </c>
      <c r="E1225" s="200">
        <v>7743.6</v>
      </c>
      <c r="F1225" s="200">
        <v>0</v>
      </c>
      <c r="G1225" s="201">
        <f>E1225*F1225</f>
        <v>0</v>
      </c>
      <c r="O1225" s="195">
        <v>2</v>
      </c>
      <c r="AA1225" s="167">
        <v>3</v>
      </c>
      <c r="AB1225" s="167">
        <v>7</v>
      </c>
      <c r="AC1225" s="167" t="s">
        <v>862</v>
      </c>
      <c r="AZ1225" s="167">
        <v>2</v>
      </c>
      <c r="BA1225" s="167">
        <f>IF(AZ1225=1,G1225,0)</f>
        <v>0</v>
      </c>
      <c r="BB1225" s="167">
        <f>IF(AZ1225=2,G1225,0)</f>
        <v>0</v>
      </c>
      <c r="BC1225" s="167">
        <f>IF(AZ1225=3,G1225,0)</f>
        <v>0</v>
      </c>
      <c r="BD1225" s="167">
        <f>IF(AZ1225=4,G1225,0)</f>
        <v>0</v>
      </c>
      <c r="BE1225" s="167">
        <f>IF(AZ1225=5,G1225,0)</f>
        <v>0</v>
      </c>
      <c r="CA1225" s="202">
        <v>3</v>
      </c>
      <c r="CB1225" s="202">
        <v>7</v>
      </c>
      <c r="CZ1225" s="167">
        <v>0.00105</v>
      </c>
    </row>
    <row r="1226" spans="1:15" ht="12.75">
      <c r="A1226" s="203"/>
      <c r="B1226" s="205"/>
      <c r="C1226" s="206" t="s">
        <v>864</v>
      </c>
      <c r="D1226" s="207"/>
      <c r="E1226" s="208">
        <v>0</v>
      </c>
      <c r="F1226" s="209"/>
      <c r="G1226" s="210"/>
      <c r="M1226" s="204" t="s">
        <v>864</v>
      </c>
      <c r="O1226" s="195"/>
    </row>
    <row r="1227" spans="1:15" ht="12.75">
      <c r="A1227" s="203"/>
      <c r="B1227" s="205"/>
      <c r="C1227" s="206" t="s">
        <v>865</v>
      </c>
      <c r="D1227" s="207"/>
      <c r="E1227" s="208">
        <v>7743.6</v>
      </c>
      <c r="F1227" s="209"/>
      <c r="G1227" s="210"/>
      <c r="M1227" s="204" t="s">
        <v>865</v>
      </c>
      <c r="O1227" s="195"/>
    </row>
    <row r="1228" spans="1:104" ht="12.75">
      <c r="A1228" s="196">
        <v>418</v>
      </c>
      <c r="B1228" s="197" t="s">
        <v>866</v>
      </c>
      <c r="C1228" s="198" t="s">
        <v>867</v>
      </c>
      <c r="D1228" s="199" t="s">
        <v>1113</v>
      </c>
      <c r="E1228" s="200">
        <v>594</v>
      </c>
      <c r="F1228" s="200">
        <v>0</v>
      </c>
      <c r="G1228" s="201">
        <f>E1228*F1228</f>
        <v>0</v>
      </c>
      <c r="O1228" s="195">
        <v>2</v>
      </c>
      <c r="AA1228" s="167">
        <v>3</v>
      </c>
      <c r="AB1228" s="167">
        <v>7</v>
      </c>
      <c r="AC1228" s="167" t="s">
        <v>866</v>
      </c>
      <c r="AZ1228" s="167">
        <v>2</v>
      </c>
      <c r="BA1228" s="167">
        <f>IF(AZ1228=1,G1228,0)</f>
        <v>0</v>
      </c>
      <c r="BB1228" s="167">
        <f>IF(AZ1228=2,G1228,0)</f>
        <v>0</v>
      </c>
      <c r="BC1228" s="167">
        <f>IF(AZ1228=3,G1228,0)</f>
        <v>0</v>
      </c>
      <c r="BD1228" s="167">
        <f>IF(AZ1228=4,G1228,0)</f>
        <v>0</v>
      </c>
      <c r="BE1228" s="167">
        <f>IF(AZ1228=5,G1228,0)</f>
        <v>0</v>
      </c>
      <c r="CA1228" s="202">
        <v>3</v>
      </c>
      <c r="CB1228" s="202">
        <v>7</v>
      </c>
      <c r="CZ1228" s="167">
        <v>0.00123</v>
      </c>
    </row>
    <row r="1229" spans="1:15" ht="12.75">
      <c r="A1229" s="203"/>
      <c r="B1229" s="205"/>
      <c r="C1229" s="206" t="s">
        <v>864</v>
      </c>
      <c r="D1229" s="207"/>
      <c r="E1229" s="208">
        <v>0</v>
      </c>
      <c r="F1229" s="209"/>
      <c r="G1229" s="210"/>
      <c r="M1229" s="204" t="s">
        <v>864</v>
      </c>
      <c r="O1229" s="195"/>
    </row>
    <row r="1230" spans="1:15" ht="12.75">
      <c r="A1230" s="203"/>
      <c r="B1230" s="205"/>
      <c r="C1230" s="206" t="s">
        <v>868</v>
      </c>
      <c r="D1230" s="207"/>
      <c r="E1230" s="208">
        <v>594</v>
      </c>
      <c r="F1230" s="209"/>
      <c r="G1230" s="210"/>
      <c r="M1230" s="204" t="s">
        <v>868</v>
      </c>
      <c r="O1230" s="195"/>
    </row>
    <row r="1231" spans="1:104" ht="12.75">
      <c r="A1231" s="196">
        <v>419</v>
      </c>
      <c r="B1231" s="197" t="s">
        <v>869</v>
      </c>
      <c r="C1231" s="198" t="s">
        <v>870</v>
      </c>
      <c r="D1231" s="199" t="s">
        <v>1113</v>
      </c>
      <c r="E1231" s="200">
        <v>322.2</v>
      </c>
      <c r="F1231" s="200">
        <v>0</v>
      </c>
      <c r="G1231" s="201">
        <f>E1231*F1231</f>
        <v>0</v>
      </c>
      <c r="O1231" s="195">
        <v>2</v>
      </c>
      <c r="AA1231" s="167">
        <v>3</v>
      </c>
      <c r="AB1231" s="167">
        <v>7</v>
      </c>
      <c r="AC1231" s="167" t="s">
        <v>869</v>
      </c>
      <c r="AZ1231" s="167">
        <v>2</v>
      </c>
      <c r="BA1231" s="167">
        <f>IF(AZ1231=1,G1231,0)</f>
        <v>0</v>
      </c>
      <c r="BB1231" s="167">
        <f>IF(AZ1231=2,G1231,0)</f>
        <v>0</v>
      </c>
      <c r="BC1231" s="167">
        <f>IF(AZ1231=3,G1231,0)</f>
        <v>0</v>
      </c>
      <c r="BD1231" s="167">
        <f>IF(AZ1231=4,G1231,0)</f>
        <v>0</v>
      </c>
      <c r="BE1231" s="167">
        <f>IF(AZ1231=5,G1231,0)</f>
        <v>0</v>
      </c>
      <c r="CA1231" s="202">
        <v>3</v>
      </c>
      <c r="CB1231" s="202">
        <v>7</v>
      </c>
      <c r="CZ1231" s="167">
        <v>0.0014</v>
      </c>
    </row>
    <row r="1232" spans="1:15" ht="12.75">
      <c r="A1232" s="203"/>
      <c r="B1232" s="205"/>
      <c r="C1232" s="206" t="s">
        <v>864</v>
      </c>
      <c r="D1232" s="207"/>
      <c r="E1232" s="208">
        <v>0</v>
      </c>
      <c r="F1232" s="209"/>
      <c r="G1232" s="210"/>
      <c r="M1232" s="204" t="s">
        <v>864</v>
      </c>
      <c r="O1232" s="195"/>
    </row>
    <row r="1233" spans="1:15" ht="12.75">
      <c r="A1233" s="203"/>
      <c r="B1233" s="205"/>
      <c r="C1233" s="206" t="s">
        <v>871</v>
      </c>
      <c r="D1233" s="207"/>
      <c r="E1233" s="208">
        <v>177.6</v>
      </c>
      <c r="F1233" s="209"/>
      <c r="G1233" s="210"/>
      <c r="M1233" s="204" t="s">
        <v>871</v>
      </c>
      <c r="O1233" s="195"/>
    </row>
    <row r="1234" spans="1:15" ht="12.75">
      <c r="A1234" s="203"/>
      <c r="B1234" s="205"/>
      <c r="C1234" s="206" t="s">
        <v>532</v>
      </c>
      <c r="D1234" s="207"/>
      <c r="E1234" s="208">
        <v>0</v>
      </c>
      <c r="F1234" s="209"/>
      <c r="G1234" s="210"/>
      <c r="M1234" s="204" t="s">
        <v>532</v>
      </c>
      <c r="O1234" s="195"/>
    </row>
    <row r="1235" spans="1:15" ht="12.75">
      <c r="A1235" s="203"/>
      <c r="B1235" s="205"/>
      <c r="C1235" s="206" t="s">
        <v>872</v>
      </c>
      <c r="D1235" s="207"/>
      <c r="E1235" s="208">
        <v>144.6</v>
      </c>
      <c r="F1235" s="209"/>
      <c r="G1235" s="210"/>
      <c r="M1235" s="204" t="s">
        <v>872</v>
      </c>
      <c r="O1235" s="195"/>
    </row>
    <row r="1236" spans="1:104" ht="12.75">
      <c r="A1236" s="196">
        <v>420</v>
      </c>
      <c r="B1236" s="197" t="s">
        <v>873</v>
      </c>
      <c r="C1236" s="198" t="s">
        <v>874</v>
      </c>
      <c r="D1236" s="199" t="s">
        <v>1113</v>
      </c>
      <c r="E1236" s="200">
        <v>31.44</v>
      </c>
      <c r="F1236" s="200">
        <v>0</v>
      </c>
      <c r="G1236" s="201">
        <f>E1236*F1236</f>
        <v>0</v>
      </c>
      <c r="O1236" s="195">
        <v>2</v>
      </c>
      <c r="AA1236" s="167">
        <v>3</v>
      </c>
      <c r="AB1236" s="167">
        <v>7</v>
      </c>
      <c r="AC1236" s="167">
        <v>15484506</v>
      </c>
      <c r="AZ1236" s="167">
        <v>2</v>
      </c>
      <c r="BA1236" s="167">
        <f>IF(AZ1236=1,G1236,0)</f>
        <v>0</v>
      </c>
      <c r="BB1236" s="167">
        <f>IF(AZ1236=2,G1236,0)</f>
        <v>0</v>
      </c>
      <c r="BC1236" s="167">
        <f>IF(AZ1236=3,G1236,0)</f>
        <v>0</v>
      </c>
      <c r="BD1236" s="167">
        <f>IF(AZ1236=4,G1236,0)</f>
        <v>0</v>
      </c>
      <c r="BE1236" s="167">
        <f>IF(AZ1236=5,G1236,0)</f>
        <v>0</v>
      </c>
      <c r="CA1236" s="202">
        <v>3</v>
      </c>
      <c r="CB1236" s="202">
        <v>7</v>
      </c>
      <c r="CZ1236" s="167">
        <v>0.00598</v>
      </c>
    </row>
    <row r="1237" spans="1:15" ht="12.75">
      <c r="A1237" s="203"/>
      <c r="B1237" s="205"/>
      <c r="C1237" s="206" t="s">
        <v>864</v>
      </c>
      <c r="D1237" s="207"/>
      <c r="E1237" s="208">
        <v>0</v>
      </c>
      <c r="F1237" s="209"/>
      <c r="G1237" s="210"/>
      <c r="M1237" s="204" t="s">
        <v>864</v>
      </c>
      <c r="O1237" s="195"/>
    </row>
    <row r="1238" spans="1:15" ht="12.75">
      <c r="A1238" s="203"/>
      <c r="B1238" s="205"/>
      <c r="C1238" s="206" t="s">
        <v>875</v>
      </c>
      <c r="D1238" s="207"/>
      <c r="E1238" s="208">
        <v>31.44</v>
      </c>
      <c r="F1238" s="209"/>
      <c r="G1238" s="210"/>
      <c r="M1238" s="204" t="s">
        <v>875</v>
      </c>
      <c r="O1238" s="195"/>
    </row>
    <row r="1239" spans="1:104" ht="12.75">
      <c r="A1239" s="196">
        <v>421</v>
      </c>
      <c r="B1239" s="197" t="s">
        <v>876</v>
      </c>
      <c r="C1239" s="198" t="s">
        <v>877</v>
      </c>
      <c r="D1239" s="199" t="s">
        <v>1868</v>
      </c>
      <c r="E1239" s="200">
        <v>285.226</v>
      </c>
      <c r="F1239" s="200">
        <v>0</v>
      </c>
      <c r="G1239" s="201">
        <f>E1239*F1239</f>
        <v>0</v>
      </c>
      <c r="O1239" s="195">
        <v>2</v>
      </c>
      <c r="AA1239" s="167">
        <v>3</v>
      </c>
      <c r="AB1239" s="167">
        <v>7</v>
      </c>
      <c r="AC1239" s="167">
        <v>55399999</v>
      </c>
      <c r="AZ1239" s="167">
        <v>2</v>
      </c>
      <c r="BA1239" s="167">
        <f>IF(AZ1239=1,G1239,0)</f>
        <v>0</v>
      </c>
      <c r="BB1239" s="167">
        <f>IF(AZ1239=2,G1239,0)</f>
        <v>0</v>
      </c>
      <c r="BC1239" s="167">
        <f>IF(AZ1239=3,G1239,0)</f>
        <v>0</v>
      </c>
      <c r="BD1239" s="167">
        <f>IF(AZ1239=4,G1239,0)</f>
        <v>0</v>
      </c>
      <c r="BE1239" s="167">
        <f>IF(AZ1239=5,G1239,0)</f>
        <v>0</v>
      </c>
      <c r="CA1239" s="202">
        <v>3</v>
      </c>
      <c r="CB1239" s="202">
        <v>7</v>
      </c>
      <c r="CZ1239" s="167">
        <v>0.001</v>
      </c>
    </row>
    <row r="1240" spans="1:15" ht="12.75">
      <c r="A1240" s="203"/>
      <c r="B1240" s="205"/>
      <c r="C1240" s="206" t="s">
        <v>532</v>
      </c>
      <c r="D1240" s="207"/>
      <c r="E1240" s="208">
        <v>0</v>
      </c>
      <c r="F1240" s="209"/>
      <c r="G1240" s="210"/>
      <c r="M1240" s="204" t="s">
        <v>532</v>
      </c>
      <c r="O1240" s="195"/>
    </row>
    <row r="1241" spans="1:15" ht="12.75">
      <c r="A1241" s="203"/>
      <c r="B1241" s="205"/>
      <c r="C1241" s="206" t="s">
        <v>878</v>
      </c>
      <c r="D1241" s="207"/>
      <c r="E1241" s="208">
        <v>15.226</v>
      </c>
      <c r="F1241" s="209"/>
      <c r="G1241" s="210"/>
      <c r="M1241" s="204" t="s">
        <v>878</v>
      </c>
      <c r="O1241" s="195"/>
    </row>
    <row r="1242" spans="1:15" ht="12.75">
      <c r="A1242" s="203"/>
      <c r="B1242" s="205"/>
      <c r="C1242" s="206" t="s">
        <v>879</v>
      </c>
      <c r="D1242" s="207"/>
      <c r="E1242" s="208">
        <v>270</v>
      </c>
      <c r="F1242" s="209"/>
      <c r="G1242" s="210"/>
      <c r="M1242" s="204" t="s">
        <v>879</v>
      </c>
      <c r="O1242" s="195"/>
    </row>
    <row r="1243" spans="1:104" ht="12.75">
      <c r="A1243" s="196">
        <v>422</v>
      </c>
      <c r="B1243" s="197" t="s">
        <v>880</v>
      </c>
      <c r="C1243" s="198" t="s">
        <v>881</v>
      </c>
      <c r="D1243" s="199" t="s">
        <v>1121</v>
      </c>
      <c r="E1243" s="200">
        <v>74.232148708</v>
      </c>
      <c r="F1243" s="200">
        <v>0</v>
      </c>
      <c r="G1243" s="201">
        <f>E1243*F1243</f>
        <v>0</v>
      </c>
      <c r="O1243" s="195">
        <v>2</v>
      </c>
      <c r="AA1243" s="167">
        <v>7</v>
      </c>
      <c r="AB1243" s="167">
        <v>1001</v>
      </c>
      <c r="AC1243" s="167">
        <v>5</v>
      </c>
      <c r="AZ1243" s="167">
        <v>2</v>
      </c>
      <c r="BA1243" s="167">
        <f>IF(AZ1243=1,G1243,0)</f>
        <v>0</v>
      </c>
      <c r="BB1243" s="167">
        <f>IF(AZ1243=2,G1243,0)</f>
        <v>0</v>
      </c>
      <c r="BC1243" s="167">
        <f>IF(AZ1243=3,G1243,0)</f>
        <v>0</v>
      </c>
      <c r="BD1243" s="167">
        <f>IF(AZ1243=4,G1243,0)</f>
        <v>0</v>
      </c>
      <c r="BE1243" s="167">
        <f>IF(AZ1243=5,G1243,0)</f>
        <v>0</v>
      </c>
      <c r="CA1243" s="202">
        <v>7</v>
      </c>
      <c r="CB1243" s="202">
        <v>1001</v>
      </c>
      <c r="CZ1243" s="167">
        <v>0</v>
      </c>
    </row>
    <row r="1244" spans="1:57" ht="12.75">
      <c r="A1244" s="211"/>
      <c r="B1244" s="212" t="s">
        <v>1076</v>
      </c>
      <c r="C1244" s="213" t="str">
        <f>CONCATENATE(B870," ",C870)</f>
        <v>767 Konstrukce zámečnické</v>
      </c>
      <c r="D1244" s="214"/>
      <c r="E1244" s="215"/>
      <c r="F1244" s="216"/>
      <c r="G1244" s="217">
        <f>SUM(G870:G1243)</f>
        <v>0</v>
      </c>
      <c r="O1244" s="195">
        <v>4</v>
      </c>
      <c r="BA1244" s="218">
        <f>SUM(BA870:BA1243)</f>
        <v>0</v>
      </c>
      <c r="BB1244" s="218">
        <f>SUM(BB870:BB1243)</f>
        <v>0</v>
      </c>
      <c r="BC1244" s="218">
        <f>SUM(BC870:BC1243)</f>
        <v>0</v>
      </c>
      <c r="BD1244" s="218">
        <f>SUM(BD870:BD1243)</f>
        <v>0</v>
      </c>
      <c r="BE1244" s="218">
        <f>SUM(BE870:BE1243)</f>
        <v>0</v>
      </c>
    </row>
    <row r="1245" spans="1:15" ht="12.75">
      <c r="A1245" s="188" t="s">
        <v>1073</v>
      </c>
      <c r="B1245" s="189" t="s">
        <v>882</v>
      </c>
      <c r="C1245" s="190" t="s">
        <v>883</v>
      </c>
      <c r="D1245" s="191"/>
      <c r="E1245" s="192"/>
      <c r="F1245" s="192"/>
      <c r="G1245" s="193"/>
      <c r="H1245" s="194"/>
      <c r="I1245" s="194"/>
      <c r="O1245" s="195">
        <v>1</v>
      </c>
    </row>
    <row r="1246" spans="1:104" ht="22.5">
      <c r="A1246" s="196">
        <v>423</v>
      </c>
      <c r="B1246" s="197" t="s">
        <v>884</v>
      </c>
      <c r="C1246" s="198" t="s">
        <v>885</v>
      </c>
      <c r="D1246" s="199" t="s">
        <v>1125</v>
      </c>
      <c r="E1246" s="200">
        <v>5</v>
      </c>
      <c r="F1246" s="200">
        <v>0</v>
      </c>
      <c r="G1246" s="201">
        <f>E1246*F1246</f>
        <v>0</v>
      </c>
      <c r="O1246" s="195">
        <v>2</v>
      </c>
      <c r="AA1246" s="167">
        <v>12</v>
      </c>
      <c r="AB1246" s="167">
        <v>0</v>
      </c>
      <c r="AC1246" s="167">
        <v>464</v>
      </c>
      <c r="AZ1246" s="167">
        <v>2</v>
      </c>
      <c r="BA1246" s="167">
        <f>IF(AZ1246=1,G1246,0)</f>
        <v>0</v>
      </c>
      <c r="BB1246" s="167">
        <f>IF(AZ1246=2,G1246,0)</f>
        <v>0</v>
      </c>
      <c r="BC1246" s="167">
        <f>IF(AZ1246=3,G1246,0)</f>
        <v>0</v>
      </c>
      <c r="BD1246" s="167">
        <f>IF(AZ1246=4,G1246,0)</f>
        <v>0</v>
      </c>
      <c r="BE1246" s="167">
        <f>IF(AZ1246=5,G1246,0)</f>
        <v>0</v>
      </c>
      <c r="CA1246" s="202">
        <v>12</v>
      </c>
      <c r="CB1246" s="202">
        <v>0</v>
      </c>
      <c r="CZ1246" s="167">
        <v>0</v>
      </c>
    </row>
    <row r="1247" spans="1:15" ht="12.75">
      <c r="A1247" s="203"/>
      <c r="B1247" s="205"/>
      <c r="C1247" s="206" t="s">
        <v>886</v>
      </c>
      <c r="D1247" s="207"/>
      <c r="E1247" s="208">
        <v>5</v>
      </c>
      <c r="F1247" s="209"/>
      <c r="G1247" s="210"/>
      <c r="M1247" s="204" t="s">
        <v>886</v>
      </c>
      <c r="O1247" s="195"/>
    </row>
    <row r="1248" spans="1:104" ht="22.5">
      <c r="A1248" s="196">
        <v>424</v>
      </c>
      <c r="B1248" s="197" t="s">
        <v>887</v>
      </c>
      <c r="C1248" s="198" t="s">
        <v>888</v>
      </c>
      <c r="D1248" s="199" t="s">
        <v>1125</v>
      </c>
      <c r="E1248" s="200">
        <v>1</v>
      </c>
      <c r="F1248" s="200">
        <v>0</v>
      </c>
      <c r="G1248" s="201">
        <f>E1248*F1248</f>
        <v>0</v>
      </c>
      <c r="O1248" s="195">
        <v>2</v>
      </c>
      <c r="AA1248" s="167">
        <v>12</v>
      </c>
      <c r="AB1248" s="167">
        <v>0</v>
      </c>
      <c r="AC1248" s="167">
        <v>465</v>
      </c>
      <c r="AZ1248" s="167">
        <v>2</v>
      </c>
      <c r="BA1248" s="167">
        <f>IF(AZ1248=1,G1248,0)</f>
        <v>0</v>
      </c>
      <c r="BB1248" s="167">
        <f>IF(AZ1248=2,G1248,0)</f>
        <v>0</v>
      </c>
      <c r="BC1248" s="167">
        <f>IF(AZ1248=3,G1248,0)</f>
        <v>0</v>
      </c>
      <c r="BD1248" s="167">
        <f>IF(AZ1248=4,G1248,0)</f>
        <v>0</v>
      </c>
      <c r="BE1248" s="167">
        <f>IF(AZ1248=5,G1248,0)</f>
        <v>0</v>
      </c>
      <c r="CA1248" s="202">
        <v>12</v>
      </c>
      <c r="CB1248" s="202">
        <v>0</v>
      </c>
      <c r="CZ1248" s="167">
        <v>0</v>
      </c>
    </row>
    <row r="1249" spans="1:15" ht="12.75">
      <c r="A1249" s="203"/>
      <c r="B1249" s="205"/>
      <c r="C1249" s="206" t="s">
        <v>889</v>
      </c>
      <c r="D1249" s="207"/>
      <c r="E1249" s="208">
        <v>1</v>
      </c>
      <c r="F1249" s="209"/>
      <c r="G1249" s="210"/>
      <c r="M1249" s="204" t="s">
        <v>889</v>
      </c>
      <c r="O1249" s="195"/>
    </row>
    <row r="1250" spans="1:104" ht="22.5">
      <c r="A1250" s="196">
        <v>425</v>
      </c>
      <c r="B1250" s="197" t="s">
        <v>890</v>
      </c>
      <c r="C1250" s="198" t="s">
        <v>891</v>
      </c>
      <c r="D1250" s="199" t="s">
        <v>1125</v>
      </c>
      <c r="E1250" s="200">
        <v>5</v>
      </c>
      <c r="F1250" s="200">
        <v>0</v>
      </c>
      <c r="G1250" s="201">
        <f>E1250*F1250</f>
        <v>0</v>
      </c>
      <c r="O1250" s="195">
        <v>2</v>
      </c>
      <c r="AA1250" s="167">
        <v>12</v>
      </c>
      <c r="AB1250" s="167">
        <v>0</v>
      </c>
      <c r="AC1250" s="167">
        <v>466</v>
      </c>
      <c r="AZ1250" s="167">
        <v>2</v>
      </c>
      <c r="BA1250" s="167">
        <f>IF(AZ1250=1,G1250,0)</f>
        <v>0</v>
      </c>
      <c r="BB1250" s="167">
        <f>IF(AZ1250=2,G1250,0)</f>
        <v>0</v>
      </c>
      <c r="BC1250" s="167">
        <f>IF(AZ1250=3,G1250,0)</f>
        <v>0</v>
      </c>
      <c r="BD1250" s="167">
        <f>IF(AZ1250=4,G1250,0)</f>
        <v>0</v>
      </c>
      <c r="BE1250" s="167">
        <f>IF(AZ1250=5,G1250,0)</f>
        <v>0</v>
      </c>
      <c r="CA1250" s="202">
        <v>12</v>
      </c>
      <c r="CB1250" s="202">
        <v>0</v>
      </c>
      <c r="CZ1250" s="167">
        <v>0</v>
      </c>
    </row>
    <row r="1251" spans="1:15" ht="12.75">
      <c r="A1251" s="203"/>
      <c r="B1251" s="205"/>
      <c r="C1251" s="206" t="s">
        <v>886</v>
      </c>
      <c r="D1251" s="207"/>
      <c r="E1251" s="208">
        <v>5</v>
      </c>
      <c r="F1251" s="209"/>
      <c r="G1251" s="210"/>
      <c r="M1251" s="204" t="s">
        <v>886</v>
      </c>
      <c r="O1251" s="195"/>
    </row>
    <row r="1252" spans="1:104" ht="22.5">
      <c r="A1252" s="196">
        <v>426</v>
      </c>
      <c r="B1252" s="197" t="s">
        <v>892</v>
      </c>
      <c r="C1252" s="198" t="s">
        <v>893</v>
      </c>
      <c r="D1252" s="199" t="s">
        <v>1125</v>
      </c>
      <c r="E1252" s="200">
        <v>2</v>
      </c>
      <c r="F1252" s="200">
        <v>0</v>
      </c>
      <c r="G1252" s="201">
        <f>E1252*F1252</f>
        <v>0</v>
      </c>
      <c r="O1252" s="195">
        <v>2</v>
      </c>
      <c r="AA1252" s="167">
        <v>12</v>
      </c>
      <c r="AB1252" s="167">
        <v>0</v>
      </c>
      <c r="AC1252" s="167">
        <v>467</v>
      </c>
      <c r="AZ1252" s="167">
        <v>2</v>
      </c>
      <c r="BA1252" s="167">
        <f>IF(AZ1252=1,G1252,0)</f>
        <v>0</v>
      </c>
      <c r="BB1252" s="167">
        <f>IF(AZ1252=2,G1252,0)</f>
        <v>0</v>
      </c>
      <c r="BC1252" s="167">
        <f>IF(AZ1252=3,G1252,0)</f>
        <v>0</v>
      </c>
      <c r="BD1252" s="167">
        <f>IF(AZ1252=4,G1252,0)</f>
        <v>0</v>
      </c>
      <c r="BE1252" s="167">
        <f>IF(AZ1252=5,G1252,0)</f>
        <v>0</v>
      </c>
      <c r="CA1252" s="202">
        <v>12</v>
      </c>
      <c r="CB1252" s="202">
        <v>0</v>
      </c>
      <c r="CZ1252" s="167">
        <v>0</v>
      </c>
    </row>
    <row r="1253" spans="1:15" ht="12.75">
      <c r="A1253" s="203"/>
      <c r="B1253" s="205"/>
      <c r="C1253" s="206" t="s">
        <v>894</v>
      </c>
      <c r="D1253" s="207"/>
      <c r="E1253" s="208">
        <v>2</v>
      </c>
      <c r="F1253" s="209"/>
      <c r="G1253" s="210"/>
      <c r="M1253" s="204" t="s">
        <v>894</v>
      </c>
      <c r="O1253" s="195"/>
    </row>
    <row r="1254" spans="1:104" ht="22.5">
      <c r="A1254" s="196">
        <v>427</v>
      </c>
      <c r="B1254" s="197" t="s">
        <v>895</v>
      </c>
      <c r="C1254" s="198" t="s">
        <v>896</v>
      </c>
      <c r="D1254" s="199" t="s">
        <v>1125</v>
      </c>
      <c r="E1254" s="200">
        <v>1</v>
      </c>
      <c r="F1254" s="200">
        <v>0</v>
      </c>
      <c r="G1254" s="201">
        <f>E1254*F1254</f>
        <v>0</v>
      </c>
      <c r="O1254" s="195">
        <v>2</v>
      </c>
      <c r="AA1254" s="167">
        <v>12</v>
      </c>
      <c r="AB1254" s="167">
        <v>0</v>
      </c>
      <c r="AC1254" s="167">
        <v>468</v>
      </c>
      <c r="AZ1254" s="167">
        <v>2</v>
      </c>
      <c r="BA1254" s="167">
        <f>IF(AZ1254=1,G1254,0)</f>
        <v>0</v>
      </c>
      <c r="BB1254" s="167">
        <f>IF(AZ1254=2,G1254,0)</f>
        <v>0</v>
      </c>
      <c r="BC1254" s="167">
        <f>IF(AZ1254=3,G1254,0)</f>
        <v>0</v>
      </c>
      <c r="BD1254" s="167">
        <f>IF(AZ1254=4,G1254,0)</f>
        <v>0</v>
      </c>
      <c r="BE1254" s="167">
        <f>IF(AZ1254=5,G1254,0)</f>
        <v>0</v>
      </c>
      <c r="CA1254" s="202">
        <v>12</v>
      </c>
      <c r="CB1254" s="202">
        <v>0</v>
      </c>
      <c r="CZ1254" s="167">
        <v>0</v>
      </c>
    </row>
    <row r="1255" spans="1:15" ht="12.75">
      <c r="A1255" s="203"/>
      <c r="B1255" s="205"/>
      <c r="C1255" s="206" t="s">
        <v>889</v>
      </c>
      <c r="D1255" s="207"/>
      <c r="E1255" s="208">
        <v>1</v>
      </c>
      <c r="F1255" s="209"/>
      <c r="G1255" s="210"/>
      <c r="M1255" s="204" t="s">
        <v>889</v>
      </c>
      <c r="O1255" s="195"/>
    </row>
    <row r="1256" spans="1:104" ht="22.5">
      <c r="A1256" s="196">
        <v>428</v>
      </c>
      <c r="B1256" s="197" t="s">
        <v>897</v>
      </c>
      <c r="C1256" s="198" t="s">
        <v>898</v>
      </c>
      <c r="D1256" s="199" t="s">
        <v>1125</v>
      </c>
      <c r="E1256" s="200">
        <v>3</v>
      </c>
      <c r="F1256" s="200">
        <v>0</v>
      </c>
      <c r="G1256" s="201">
        <f>E1256*F1256</f>
        <v>0</v>
      </c>
      <c r="O1256" s="195">
        <v>2</v>
      </c>
      <c r="AA1256" s="167">
        <v>12</v>
      </c>
      <c r="AB1256" s="167">
        <v>0</v>
      </c>
      <c r="AC1256" s="167">
        <v>469</v>
      </c>
      <c r="AZ1256" s="167">
        <v>2</v>
      </c>
      <c r="BA1256" s="167">
        <f>IF(AZ1256=1,G1256,0)</f>
        <v>0</v>
      </c>
      <c r="BB1256" s="167">
        <f>IF(AZ1256=2,G1256,0)</f>
        <v>0</v>
      </c>
      <c r="BC1256" s="167">
        <f>IF(AZ1256=3,G1256,0)</f>
        <v>0</v>
      </c>
      <c r="BD1256" s="167">
        <f>IF(AZ1256=4,G1256,0)</f>
        <v>0</v>
      </c>
      <c r="BE1256" s="167">
        <f>IF(AZ1256=5,G1256,0)</f>
        <v>0</v>
      </c>
      <c r="CA1256" s="202">
        <v>12</v>
      </c>
      <c r="CB1256" s="202">
        <v>0</v>
      </c>
      <c r="CZ1256" s="167">
        <v>0</v>
      </c>
    </row>
    <row r="1257" spans="1:15" ht="12.75">
      <c r="A1257" s="203"/>
      <c r="B1257" s="205"/>
      <c r="C1257" s="206" t="s">
        <v>899</v>
      </c>
      <c r="D1257" s="207"/>
      <c r="E1257" s="208">
        <v>3</v>
      </c>
      <c r="F1257" s="209"/>
      <c r="G1257" s="210"/>
      <c r="M1257" s="204" t="s">
        <v>899</v>
      </c>
      <c r="O1257" s="195"/>
    </row>
    <row r="1258" spans="1:104" ht="22.5">
      <c r="A1258" s="196">
        <v>429</v>
      </c>
      <c r="B1258" s="197" t="s">
        <v>900</v>
      </c>
      <c r="C1258" s="198" t="s">
        <v>901</v>
      </c>
      <c r="D1258" s="199" t="s">
        <v>1125</v>
      </c>
      <c r="E1258" s="200">
        <v>2</v>
      </c>
      <c r="F1258" s="200">
        <v>0</v>
      </c>
      <c r="G1258" s="201">
        <f>E1258*F1258</f>
        <v>0</v>
      </c>
      <c r="O1258" s="195">
        <v>2</v>
      </c>
      <c r="AA1258" s="167">
        <v>12</v>
      </c>
      <c r="AB1258" s="167">
        <v>0</v>
      </c>
      <c r="AC1258" s="167">
        <v>470</v>
      </c>
      <c r="AZ1258" s="167">
        <v>2</v>
      </c>
      <c r="BA1258" s="167">
        <f>IF(AZ1258=1,G1258,0)</f>
        <v>0</v>
      </c>
      <c r="BB1258" s="167">
        <f>IF(AZ1258=2,G1258,0)</f>
        <v>0</v>
      </c>
      <c r="BC1258" s="167">
        <f>IF(AZ1258=3,G1258,0)</f>
        <v>0</v>
      </c>
      <c r="BD1258" s="167">
        <f>IF(AZ1258=4,G1258,0)</f>
        <v>0</v>
      </c>
      <c r="BE1258" s="167">
        <f>IF(AZ1258=5,G1258,0)</f>
        <v>0</v>
      </c>
      <c r="CA1258" s="202">
        <v>12</v>
      </c>
      <c r="CB1258" s="202">
        <v>0</v>
      </c>
      <c r="CZ1258" s="167">
        <v>0</v>
      </c>
    </row>
    <row r="1259" spans="1:15" ht="12.75">
      <c r="A1259" s="203"/>
      <c r="B1259" s="205"/>
      <c r="C1259" s="206" t="s">
        <v>894</v>
      </c>
      <c r="D1259" s="207"/>
      <c r="E1259" s="208">
        <v>2</v>
      </c>
      <c r="F1259" s="209"/>
      <c r="G1259" s="210"/>
      <c r="M1259" s="204" t="s">
        <v>894</v>
      </c>
      <c r="O1259" s="195"/>
    </row>
    <row r="1260" spans="1:104" ht="22.5">
      <c r="A1260" s="196">
        <v>430</v>
      </c>
      <c r="B1260" s="197" t="s">
        <v>902</v>
      </c>
      <c r="C1260" s="198" t="s">
        <v>903</v>
      </c>
      <c r="D1260" s="199" t="s">
        <v>1125</v>
      </c>
      <c r="E1260" s="200">
        <v>2</v>
      </c>
      <c r="F1260" s="200">
        <v>0</v>
      </c>
      <c r="G1260" s="201">
        <f>E1260*F1260</f>
        <v>0</v>
      </c>
      <c r="O1260" s="195">
        <v>2</v>
      </c>
      <c r="AA1260" s="167">
        <v>12</v>
      </c>
      <c r="AB1260" s="167">
        <v>0</v>
      </c>
      <c r="AC1260" s="167">
        <v>471</v>
      </c>
      <c r="AZ1260" s="167">
        <v>2</v>
      </c>
      <c r="BA1260" s="167">
        <f>IF(AZ1260=1,G1260,0)</f>
        <v>0</v>
      </c>
      <c r="BB1260" s="167">
        <f>IF(AZ1260=2,G1260,0)</f>
        <v>0</v>
      </c>
      <c r="BC1260" s="167">
        <f>IF(AZ1260=3,G1260,0)</f>
        <v>0</v>
      </c>
      <c r="BD1260" s="167">
        <f>IF(AZ1260=4,G1260,0)</f>
        <v>0</v>
      </c>
      <c r="BE1260" s="167">
        <f>IF(AZ1260=5,G1260,0)</f>
        <v>0</v>
      </c>
      <c r="CA1260" s="202">
        <v>12</v>
      </c>
      <c r="CB1260" s="202">
        <v>0</v>
      </c>
      <c r="CZ1260" s="167">
        <v>0</v>
      </c>
    </row>
    <row r="1261" spans="1:15" ht="12.75">
      <c r="A1261" s="203"/>
      <c r="B1261" s="205"/>
      <c r="C1261" s="206" t="s">
        <v>894</v>
      </c>
      <c r="D1261" s="207"/>
      <c r="E1261" s="208">
        <v>2</v>
      </c>
      <c r="F1261" s="209"/>
      <c r="G1261" s="210"/>
      <c r="M1261" s="204" t="s">
        <v>894</v>
      </c>
      <c r="O1261" s="195"/>
    </row>
    <row r="1262" spans="1:104" ht="22.5">
      <c r="A1262" s="196">
        <v>431</v>
      </c>
      <c r="B1262" s="197" t="s">
        <v>904</v>
      </c>
      <c r="C1262" s="198" t="s">
        <v>905</v>
      </c>
      <c r="D1262" s="199" t="s">
        <v>1125</v>
      </c>
      <c r="E1262" s="200">
        <v>2</v>
      </c>
      <c r="F1262" s="200">
        <v>0</v>
      </c>
      <c r="G1262" s="201">
        <f>E1262*F1262</f>
        <v>0</v>
      </c>
      <c r="O1262" s="195">
        <v>2</v>
      </c>
      <c r="AA1262" s="167">
        <v>12</v>
      </c>
      <c r="AB1262" s="167">
        <v>0</v>
      </c>
      <c r="AC1262" s="167">
        <v>472</v>
      </c>
      <c r="AZ1262" s="167">
        <v>2</v>
      </c>
      <c r="BA1262" s="167">
        <f>IF(AZ1262=1,G1262,0)</f>
        <v>0</v>
      </c>
      <c r="BB1262" s="167">
        <f>IF(AZ1262=2,G1262,0)</f>
        <v>0</v>
      </c>
      <c r="BC1262" s="167">
        <f>IF(AZ1262=3,G1262,0)</f>
        <v>0</v>
      </c>
      <c r="BD1262" s="167">
        <f>IF(AZ1262=4,G1262,0)</f>
        <v>0</v>
      </c>
      <c r="BE1262" s="167">
        <f>IF(AZ1262=5,G1262,0)</f>
        <v>0</v>
      </c>
      <c r="CA1262" s="202">
        <v>12</v>
      </c>
      <c r="CB1262" s="202">
        <v>0</v>
      </c>
      <c r="CZ1262" s="167">
        <v>0</v>
      </c>
    </row>
    <row r="1263" spans="1:15" ht="12.75">
      <c r="A1263" s="203"/>
      <c r="B1263" s="205"/>
      <c r="C1263" s="206" t="s">
        <v>894</v>
      </c>
      <c r="D1263" s="207"/>
      <c r="E1263" s="208">
        <v>2</v>
      </c>
      <c r="F1263" s="209"/>
      <c r="G1263" s="210"/>
      <c r="M1263" s="204" t="s">
        <v>894</v>
      </c>
      <c r="O1263" s="195"/>
    </row>
    <row r="1264" spans="1:104" ht="22.5">
      <c r="A1264" s="196">
        <v>432</v>
      </c>
      <c r="B1264" s="197" t="s">
        <v>906</v>
      </c>
      <c r="C1264" s="198" t="s">
        <v>907</v>
      </c>
      <c r="D1264" s="199" t="s">
        <v>1125</v>
      </c>
      <c r="E1264" s="200">
        <v>1</v>
      </c>
      <c r="F1264" s="200">
        <v>0</v>
      </c>
      <c r="G1264" s="201">
        <f>E1264*F1264</f>
        <v>0</v>
      </c>
      <c r="O1264" s="195">
        <v>2</v>
      </c>
      <c r="AA1264" s="167">
        <v>12</v>
      </c>
      <c r="AB1264" s="167">
        <v>0</v>
      </c>
      <c r="AC1264" s="167">
        <v>473</v>
      </c>
      <c r="AZ1264" s="167">
        <v>2</v>
      </c>
      <c r="BA1264" s="167">
        <f>IF(AZ1264=1,G1264,0)</f>
        <v>0</v>
      </c>
      <c r="BB1264" s="167">
        <f>IF(AZ1264=2,G1264,0)</f>
        <v>0</v>
      </c>
      <c r="BC1264" s="167">
        <f>IF(AZ1264=3,G1264,0)</f>
        <v>0</v>
      </c>
      <c r="BD1264" s="167">
        <f>IF(AZ1264=4,G1264,0)</f>
        <v>0</v>
      </c>
      <c r="BE1264" s="167">
        <f>IF(AZ1264=5,G1264,0)</f>
        <v>0</v>
      </c>
      <c r="CA1264" s="202">
        <v>12</v>
      </c>
      <c r="CB1264" s="202">
        <v>0</v>
      </c>
      <c r="CZ1264" s="167">
        <v>0</v>
      </c>
    </row>
    <row r="1265" spans="1:15" ht="12.75">
      <c r="A1265" s="203"/>
      <c r="B1265" s="205"/>
      <c r="C1265" s="206" t="s">
        <v>889</v>
      </c>
      <c r="D1265" s="207"/>
      <c r="E1265" s="208">
        <v>1</v>
      </c>
      <c r="F1265" s="209"/>
      <c r="G1265" s="210"/>
      <c r="M1265" s="204" t="s">
        <v>889</v>
      </c>
      <c r="O1265" s="195"/>
    </row>
    <row r="1266" spans="1:104" ht="22.5">
      <c r="A1266" s="196">
        <v>433</v>
      </c>
      <c r="B1266" s="197" t="s">
        <v>908</v>
      </c>
      <c r="C1266" s="198" t="s">
        <v>909</v>
      </c>
      <c r="D1266" s="199" t="s">
        <v>1125</v>
      </c>
      <c r="E1266" s="200">
        <v>15</v>
      </c>
      <c r="F1266" s="200">
        <v>0</v>
      </c>
      <c r="G1266" s="201">
        <f>E1266*F1266</f>
        <v>0</v>
      </c>
      <c r="O1266" s="195">
        <v>2</v>
      </c>
      <c r="AA1266" s="167">
        <v>12</v>
      </c>
      <c r="AB1266" s="167">
        <v>0</v>
      </c>
      <c r="AC1266" s="167">
        <v>474</v>
      </c>
      <c r="AZ1266" s="167">
        <v>2</v>
      </c>
      <c r="BA1266" s="167">
        <f>IF(AZ1266=1,G1266,0)</f>
        <v>0</v>
      </c>
      <c r="BB1266" s="167">
        <f>IF(AZ1266=2,G1266,0)</f>
        <v>0</v>
      </c>
      <c r="BC1266" s="167">
        <f>IF(AZ1266=3,G1266,0)</f>
        <v>0</v>
      </c>
      <c r="BD1266" s="167">
        <f>IF(AZ1266=4,G1266,0)</f>
        <v>0</v>
      </c>
      <c r="BE1266" s="167">
        <f>IF(AZ1266=5,G1266,0)</f>
        <v>0</v>
      </c>
      <c r="CA1266" s="202">
        <v>12</v>
      </c>
      <c r="CB1266" s="202">
        <v>0</v>
      </c>
      <c r="CZ1266" s="167">
        <v>0</v>
      </c>
    </row>
    <row r="1267" spans="1:15" ht="12.75">
      <c r="A1267" s="203"/>
      <c r="B1267" s="205"/>
      <c r="C1267" s="206" t="s">
        <v>910</v>
      </c>
      <c r="D1267" s="207"/>
      <c r="E1267" s="208">
        <v>15</v>
      </c>
      <c r="F1267" s="209"/>
      <c r="G1267" s="210"/>
      <c r="M1267" s="204" t="s">
        <v>910</v>
      </c>
      <c r="O1267" s="195"/>
    </row>
    <row r="1268" spans="1:104" ht="22.5">
      <c r="A1268" s="196">
        <v>434</v>
      </c>
      <c r="B1268" s="197" t="s">
        <v>911</v>
      </c>
      <c r="C1268" s="198" t="s">
        <v>912</v>
      </c>
      <c r="D1268" s="199" t="s">
        <v>1125</v>
      </c>
      <c r="E1268" s="200">
        <v>12</v>
      </c>
      <c r="F1268" s="200">
        <v>0</v>
      </c>
      <c r="G1268" s="201">
        <f>E1268*F1268</f>
        <v>0</v>
      </c>
      <c r="O1268" s="195">
        <v>2</v>
      </c>
      <c r="AA1268" s="167">
        <v>12</v>
      </c>
      <c r="AB1268" s="167">
        <v>0</v>
      </c>
      <c r="AC1268" s="167">
        <v>475</v>
      </c>
      <c r="AZ1268" s="167">
        <v>2</v>
      </c>
      <c r="BA1268" s="167">
        <f>IF(AZ1268=1,G1268,0)</f>
        <v>0</v>
      </c>
      <c r="BB1268" s="167">
        <f>IF(AZ1268=2,G1268,0)</f>
        <v>0</v>
      </c>
      <c r="BC1268" s="167">
        <f>IF(AZ1268=3,G1268,0)</f>
        <v>0</v>
      </c>
      <c r="BD1268" s="167">
        <f>IF(AZ1268=4,G1268,0)</f>
        <v>0</v>
      </c>
      <c r="BE1268" s="167">
        <f>IF(AZ1268=5,G1268,0)</f>
        <v>0</v>
      </c>
      <c r="CA1268" s="202">
        <v>12</v>
      </c>
      <c r="CB1268" s="202">
        <v>0</v>
      </c>
      <c r="CZ1268" s="167">
        <v>0</v>
      </c>
    </row>
    <row r="1269" spans="1:15" ht="12.75">
      <c r="A1269" s="203"/>
      <c r="B1269" s="205"/>
      <c r="C1269" s="206" t="s">
        <v>913</v>
      </c>
      <c r="D1269" s="207"/>
      <c r="E1269" s="208">
        <v>12</v>
      </c>
      <c r="F1269" s="209"/>
      <c r="G1269" s="210"/>
      <c r="M1269" s="204" t="s">
        <v>913</v>
      </c>
      <c r="O1269" s="195"/>
    </row>
    <row r="1270" spans="1:104" ht="22.5">
      <c r="A1270" s="196">
        <v>435</v>
      </c>
      <c r="B1270" s="197" t="s">
        <v>914</v>
      </c>
      <c r="C1270" s="198" t="s">
        <v>915</v>
      </c>
      <c r="D1270" s="199" t="s">
        <v>1125</v>
      </c>
      <c r="E1270" s="200">
        <v>1</v>
      </c>
      <c r="F1270" s="200">
        <v>0</v>
      </c>
      <c r="G1270" s="201">
        <f>E1270*F1270</f>
        <v>0</v>
      </c>
      <c r="O1270" s="195">
        <v>2</v>
      </c>
      <c r="AA1270" s="167">
        <v>12</v>
      </c>
      <c r="AB1270" s="167">
        <v>0</v>
      </c>
      <c r="AC1270" s="167">
        <v>476</v>
      </c>
      <c r="AZ1270" s="167">
        <v>2</v>
      </c>
      <c r="BA1270" s="167">
        <f>IF(AZ1270=1,G1270,0)</f>
        <v>0</v>
      </c>
      <c r="BB1270" s="167">
        <f>IF(AZ1270=2,G1270,0)</f>
        <v>0</v>
      </c>
      <c r="BC1270" s="167">
        <f>IF(AZ1270=3,G1270,0)</f>
        <v>0</v>
      </c>
      <c r="BD1270" s="167">
        <f>IF(AZ1270=4,G1270,0)</f>
        <v>0</v>
      </c>
      <c r="BE1270" s="167">
        <f>IF(AZ1270=5,G1270,0)</f>
        <v>0</v>
      </c>
      <c r="CA1270" s="202">
        <v>12</v>
      </c>
      <c r="CB1270" s="202">
        <v>0</v>
      </c>
      <c r="CZ1270" s="167">
        <v>0</v>
      </c>
    </row>
    <row r="1271" spans="1:15" ht="12.75">
      <c r="A1271" s="203"/>
      <c r="B1271" s="205"/>
      <c r="C1271" s="206" t="s">
        <v>889</v>
      </c>
      <c r="D1271" s="207"/>
      <c r="E1271" s="208">
        <v>1</v>
      </c>
      <c r="F1271" s="209"/>
      <c r="G1271" s="210"/>
      <c r="M1271" s="204" t="s">
        <v>889</v>
      </c>
      <c r="O1271" s="195"/>
    </row>
    <row r="1272" spans="1:104" ht="22.5">
      <c r="A1272" s="196">
        <v>436</v>
      </c>
      <c r="B1272" s="197" t="s">
        <v>916</v>
      </c>
      <c r="C1272" s="198" t="s">
        <v>917</v>
      </c>
      <c r="D1272" s="199" t="s">
        <v>1125</v>
      </c>
      <c r="E1272" s="200">
        <v>5</v>
      </c>
      <c r="F1272" s="200">
        <v>0</v>
      </c>
      <c r="G1272" s="201">
        <f>E1272*F1272</f>
        <v>0</v>
      </c>
      <c r="O1272" s="195">
        <v>2</v>
      </c>
      <c r="AA1272" s="167">
        <v>12</v>
      </c>
      <c r="AB1272" s="167">
        <v>0</v>
      </c>
      <c r="AC1272" s="167">
        <v>477</v>
      </c>
      <c r="AZ1272" s="167">
        <v>2</v>
      </c>
      <c r="BA1272" s="167">
        <f>IF(AZ1272=1,G1272,0)</f>
        <v>0</v>
      </c>
      <c r="BB1272" s="167">
        <f>IF(AZ1272=2,G1272,0)</f>
        <v>0</v>
      </c>
      <c r="BC1272" s="167">
        <f>IF(AZ1272=3,G1272,0)</f>
        <v>0</v>
      </c>
      <c r="BD1272" s="167">
        <f>IF(AZ1272=4,G1272,0)</f>
        <v>0</v>
      </c>
      <c r="BE1272" s="167">
        <f>IF(AZ1272=5,G1272,0)</f>
        <v>0</v>
      </c>
      <c r="CA1272" s="202">
        <v>12</v>
      </c>
      <c r="CB1272" s="202">
        <v>0</v>
      </c>
      <c r="CZ1272" s="167">
        <v>0</v>
      </c>
    </row>
    <row r="1273" spans="1:15" ht="12.75">
      <c r="A1273" s="203"/>
      <c r="B1273" s="205"/>
      <c r="C1273" s="206" t="s">
        <v>886</v>
      </c>
      <c r="D1273" s="207"/>
      <c r="E1273" s="208">
        <v>5</v>
      </c>
      <c r="F1273" s="209"/>
      <c r="G1273" s="210"/>
      <c r="M1273" s="204" t="s">
        <v>886</v>
      </c>
      <c r="O1273" s="195"/>
    </row>
    <row r="1274" spans="1:104" ht="22.5">
      <c r="A1274" s="196">
        <v>437</v>
      </c>
      <c r="B1274" s="197" t="s">
        <v>918</v>
      </c>
      <c r="C1274" s="198" t="s">
        <v>919</v>
      </c>
      <c r="D1274" s="199" t="s">
        <v>1125</v>
      </c>
      <c r="E1274" s="200">
        <v>3</v>
      </c>
      <c r="F1274" s="200">
        <v>0</v>
      </c>
      <c r="G1274" s="201">
        <f>E1274*F1274</f>
        <v>0</v>
      </c>
      <c r="O1274" s="195">
        <v>2</v>
      </c>
      <c r="AA1274" s="167">
        <v>12</v>
      </c>
      <c r="AB1274" s="167">
        <v>0</v>
      </c>
      <c r="AC1274" s="167">
        <v>478</v>
      </c>
      <c r="AZ1274" s="167">
        <v>2</v>
      </c>
      <c r="BA1274" s="167">
        <f>IF(AZ1274=1,G1274,0)</f>
        <v>0</v>
      </c>
      <c r="BB1274" s="167">
        <f>IF(AZ1274=2,G1274,0)</f>
        <v>0</v>
      </c>
      <c r="BC1274" s="167">
        <f>IF(AZ1274=3,G1274,0)</f>
        <v>0</v>
      </c>
      <c r="BD1274" s="167">
        <f>IF(AZ1274=4,G1274,0)</f>
        <v>0</v>
      </c>
      <c r="BE1274" s="167">
        <f>IF(AZ1274=5,G1274,0)</f>
        <v>0</v>
      </c>
      <c r="CA1274" s="202">
        <v>12</v>
      </c>
      <c r="CB1274" s="202">
        <v>0</v>
      </c>
      <c r="CZ1274" s="167">
        <v>0</v>
      </c>
    </row>
    <row r="1275" spans="1:15" ht="12.75">
      <c r="A1275" s="203"/>
      <c r="B1275" s="205"/>
      <c r="C1275" s="206" t="s">
        <v>899</v>
      </c>
      <c r="D1275" s="207"/>
      <c r="E1275" s="208">
        <v>3</v>
      </c>
      <c r="F1275" s="209"/>
      <c r="G1275" s="210"/>
      <c r="M1275" s="204" t="s">
        <v>899</v>
      </c>
      <c r="O1275" s="195"/>
    </row>
    <row r="1276" spans="1:104" ht="22.5">
      <c r="A1276" s="196">
        <v>438</v>
      </c>
      <c r="B1276" s="197" t="s">
        <v>920</v>
      </c>
      <c r="C1276" s="198" t="s">
        <v>921</v>
      </c>
      <c r="D1276" s="199" t="s">
        <v>1125</v>
      </c>
      <c r="E1276" s="200">
        <v>3</v>
      </c>
      <c r="F1276" s="200">
        <v>0</v>
      </c>
      <c r="G1276" s="201">
        <f>E1276*F1276</f>
        <v>0</v>
      </c>
      <c r="O1276" s="195">
        <v>2</v>
      </c>
      <c r="AA1276" s="167">
        <v>12</v>
      </c>
      <c r="AB1276" s="167">
        <v>0</v>
      </c>
      <c r="AC1276" s="167">
        <v>552</v>
      </c>
      <c r="AZ1276" s="167">
        <v>2</v>
      </c>
      <c r="BA1276" s="167">
        <f>IF(AZ1276=1,G1276,0)</f>
        <v>0</v>
      </c>
      <c r="BB1276" s="167">
        <f>IF(AZ1276=2,G1276,0)</f>
        <v>0</v>
      </c>
      <c r="BC1276" s="167">
        <f>IF(AZ1276=3,G1276,0)</f>
        <v>0</v>
      </c>
      <c r="BD1276" s="167">
        <f>IF(AZ1276=4,G1276,0)</f>
        <v>0</v>
      </c>
      <c r="BE1276" s="167">
        <f>IF(AZ1276=5,G1276,0)</f>
        <v>0</v>
      </c>
      <c r="CA1276" s="202">
        <v>12</v>
      </c>
      <c r="CB1276" s="202">
        <v>0</v>
      </c>
      <c r="CZ1276" s="167">
        <v>0</v>
      </c>
    </row>
    <row r="1277" spans="1:15" ht="12.75">
      <c r="A1277" s="203"/>
      <c r="B1277" s="205"/>
      <c r="C1277" s="206" t="s">
        <v>899</v>
      </c>
      <c r="D1277" s="207"/>
      <c r="E1277" s="208">
        <v>3</v>
      </c>
      <c r="F1277" s="209"/>
      <c r="G1277" s="210"/>
      <c r="M1277" s="204" t="s">
        <v>899</v>
      </c>
      <c r="O1277" s="195"/>
    </row>
    <row r="1278" spans="1:104" ht="12.75">
      <c r="A1278" s="196">
        <v>439</v>
      </c>
      <c r="B1278" s="197" t="s">
        <v>922</v>
      </c>
      <c r="C1278" s="198" t="s">
        <v>923</v>
      </c>
      <c r="D1278" s="199" t="s">
        <v>1125</v>
      </c>
      <c r="E1278" s="200">
        <v>1</v>
      </c>
      <c r="F1278" s="200">
        <v>0</v>
      </c>
      <c r="G1278" s="201">
        <f>E1278*F1278</f>
        <v>0</v>
      </c>
      <c r="O1278" s="195">
        <v>2</v>
      </c>
      <c r="AA1278" s="167">
        <v>12</v>
      </c>
      <c r="AB1278" s="167">
        <v>0</v>
      </c>
      <c r="AC1278" s="167">
        <v>479</v>
      </c>
      <c r="AZ1278" s="167">
        <v>2</v>
      </c>
      <c r="BA1278" s="167">
        <f>IF(AZ1278=1,G1278,0)</f>
        <v>0</v>
      </c>
      <c r="BB1278" s="167">
        <f>IF(AZ1278=2,G1278,0)</f>
        <v>0</v>
      </c>
      <c r="BC1278" s="167">
        <f>IF(AZ1278=3,G1278,0)</f>
        <v>0</v>
      </c>
      <c r="BD1278" s="167">
        <f>IF(AZ1278=4,G1278,0)</f>
        <v>0</v>
      </c>
      <c r="BE1278" s="167">
        <f>IF(AZ1278=5,G1278,0)</f>
        <v>0</v>
      </c>
      <c r="CA1278" s="202">
        <v>12</v>
      </c>
      <c r="CB1278" s="202">
        <v>0</v>
      </c>
      <c r="CZ1278" s="167">
        <v>0</v>
      </c>
    </row>
    <row r="1279" spans="1:15" ht="12.75">
      <c r="A1279" s="203"/>
      <c r="B1279" s="205"/>
      <c r="C1279" s="206" t="s">
        <v>889</v>
      </c>
      <c r="D1279" s="207"/>
      <c r="E1279" s="208">
        <v>1</v>
      </c>
      <c r="F1279" s="209"/>
      <c r="G1279" s="210"/>
      <c r="M1279" s="204" t="s">
        <v>889</v>
      </c>
      <c r="O1279" s="195"/>
    </row>
    <row r="1280" spans="1:57" ht="12.75">
      <c r="A1280" s="211"/>
      <c r="B1280" s="212" t="s">
        <v>1076</v>
      </c>
      <c r="C1280" s="213" t="str">
        <f>CONCATENATE(B1245," ",C1245)</f>
        <v>769 Otvorové prvky</v>
      </c>
      <c r="D1280" s="214"/>
      <c r="E1280" s="215"/>
      <c r="F1280" s="216"/>
      <c r="G1280" s="217">
        <f>SUM(G1245:G1279)</f>
        <v>0</v>
      </c>
      <c r="O1280" s="195">
        <v>4</v>
      </c>
      <c r="BA1280" s="218">
        <f>SUM(BA1245:BA1279)</f>
        <v>0</v>
      </c>
      <c r="BB1280" s="218">
        <f>SUM(BB1245:BB1279)</f>
        <v>0</v>
      </c>
      <c r="BC1280" s="218">
        <f>SUM(BC1245:BC1279)</f>
        <v>0</v>
      </c>
      <c r="BD1280" s="218">
        <f>SUM(BD1245:BD1279)</f>
        <v>0</v>
      </c>
      <c r="BE1280" s="218">
        <f>SUM(BE1245:BE1279)</f>
        <v>0</v>
      </c>
    </row>
    <row r="1281" spans="1:15" ht="12.75">
      <c r="A1281" s="188" t="s">
        <v>1073</v>
      </c>
      <c r="B1281" s="189" t="s">
        <v>924</v>
      </c>
      <c r="C1281" s="190" t="s">
        <v>925</v>
      </c>
      <c r="D1281" s="191"/>
      <c r="E1281" s="192"/>
      <c r="F1281" s="192"/>
      <c r="G1281" s="193"/>
      <c r="H1281" s="194"/>
      <c r="I1281" s="194"/>
      <c r="O1281" s="195">
        <v>1</v>
      </c>
    </row>
    <row r="1282" spans="1:104" ht="22.5">
      <c r="A1282" s="196">
        <v>440</v>
      </c>
      <c r="B1282" s="197" t="s">
        <v>926</v>
      </c>
      <c r="C1282" s="198" t="s">
        <v>927</v>
      </c>
      <c r="D1282" s="199" t="s">
        <v>1113</v>
      </c>
      <c r="E1282" s="200">
        <v>297.6538</v>
      </c>
      <c r="F1282" s="200">
        <v>0</v>
      </c>
      <c r="G1282" s="201">
        <f>E1282*F1282</f>
        <v>0</v>
      </c>
      <c r="O1282" s="195">
        <v>2</v>
      </c>
      <c r="AA1282" s="167">
        <v>1</v>
      </c>
      <c r="AB1282" s="167">
        <v>7</v>
      </c>
      <c r="AC1282" s="167">
        <v>7</v>
      </c>
      <c r="AZ1282" s="167">
        <v>2</v>
      </c>
      <c r="BA1282" s="167">
        <f>IF(AZ1282=1,G1282,0)</f>
        <v>0</v>
      </c>
      <c r="BB1282" s="167">
        <f>IF(AZ1282=2,G1282,0)</f>
        <v>0</v>
      </c>
      <c r="BC1282" s="167">
        <f>IF(AZ1282=3,G1282,0)</f>
        <v>0</v>
      </c>
      <c r="BD1282" s="167">
        <f>IF(AZ1282=4,G1282,0)</f>
        <v>0</v>
      </c>
      <c r="BE1282" s="167">
        <f>IF(AZ1282=5,G1282,0)</f>
        <v>0</v>
      </c>
      <c r="CA1282" s="202">
        <v>1</v>
      </c>
      <c r="CB1282" s="202">
        <v>7</v>
      </c>
      <c r="CZ1282" s="167">
        <v>0.00011</v>
      </c>
    </row>
    <row r="1283" spans="1:15" ht="12.75">
      <c r="A1283" s="203"/>
      <c r="B1283" s="205"/>
      <c r="C1283" s="206" t="s">
        <v>928</v>
      </c>
      <c r="D1283" s="207"/>
      <c r="E1283" s="208">
        <v>297.6538</v>
      </c>
      <c r="F1283" s="209"/>
      <c r="G1283" s="210"/>
      <c r="M1283" s="204" t="s">
        <v>928</v>
      </c>
      <c r="O1283" s="195"/>
    </row>
    <row r="1284" spans="1:104" ht="22.5">
      <c r="A1284" s="196">
        <v>441</v>
      </c>
      <c r="B1284" s="197" t="s">
        <v>929</v>
      </c>
      <c r="C1284" s="198" t="s">
        <v>930</v>
      </c>
      <c r="D1284" s="199" t="s">
        <v>1113</v>
      </c>
      <c r="E1284" s="200">
        <v>15.6938</v>
      </c>
      <c r="F1284" s="200">
        <v>0</v>
      </c>
      <c r="G1284" s="201">
        <f>E1284*F1284</f>
        <v>0</v>
      </c>
      <c r="O1284" s="195">
        <v>2</v>
      </c>
      <c r="AA1284" s="167">
        <v>1</v>
      </c>
      <c r="AB1284" s="167">
        <v>7</v>
      </c>
      <c r="AC1284" s="167">
        <v>7</v>
      </c>
      <c r="AZ1284" s="167">
        <v>2</v>
      </c>
      <c r="BA1284" s="167">
        <f>IF(AZ1284=1,G1284,0)</f>
        <v>0</v>
      </c>
      <c r="BB1284" s="167">
        <f>IF(AZ1284=2,G1284,0)</f>
        <v>0</v>
      </c>
      <c r="BC1284" s="167">
        <f>IF(AZ1284=3,G1284,0)</f>
        <v>0</v>
      </c>
      <c r="BD1284" s="167">
        <f>IF(AZ1284=4,G1284,0)</f>
        <v>0</v>
      </c>
      <c r="BE1284" s="167">
        <f>IF(AZ1284=5,G1284,0)</f>
        <v>0</v>
      </c>
      <c r="CA1284" s="202">
        <v>1</v>
      </c>
      <c r="CB1284" s="202">
        <v>7</v>
      </c>
      <c r="CZ1284" s="167">
        <v>0.00305</v>
      </c>
    </row>
    <row r="1285" spans="1:15" ht="12.75">
      <c r="A1285" s="203"/>
      <c r="B1285" s="205"/>
      <c r="C1285" s="206" t="s">
        <v>931</v>
      </c>
      <c r="D1285" s="207"/>
      <c r="E1285" s="208">
        <v>0</v>
      </c>
      <c r="F1285" s="209"/>
      <c r="G1285" s="210"/>
      <c r="M1285" s="204" t="s">
        <v>931</v>
      </c>
      <c r="O1285" s="195"/>
    </row>
    <row r="1286" spans="1:15" ht="12.75">
      <c r="A1286" s="203"/>
      <c r="B1286" s="205"/>
      <c r="C1286" s="206" t="s">
        <v>932</v>
      </c>
      <c r="D1286" s="207"/>
      <c r="E1286" s="208">
        <v>8.505</v>
      </c>
      <c r="F1286" s="209"/>
      <c r="G1286" s="210"/>
      <c r="M1286" s="204" t="s">
        <v>932</v>
      </c>
      <c r="O1286" s="195"/>
    </row>
    <row r="1287" spans="1:15" ht="12.75">
      <c r="A1287" s="203"/>
      <c r="B1287" s="205"/>
      <c r="C1287" s="206" t="s">
        <v>933</v>
      </c>
      <c r="D1287" s="207"/>
      <c r="E1287" s="208">
        <v>4.9612</v>
      </c>
      <c r="F1287" s="209"/>
      <c r="G1287" s="210"/>
      <c r="M1287" s="204" t="s">
        <v>933</v>
      </c>
      <c r="O1287" s="195"/>
    </row>
    <row r="1288" spans="1:15" ht="12.75">
      <c r="A1288" s="203"/>
      <c r="B1288" s="205"/>
      <c r="C1288" s="206" t="s">
        <v>934</v>
      </c>
      <c r="D1288" s="207"/>
      <c r="E1288" s="208">
        <v>2.2275</v>
      </c>
      <c r="F1288" s="209"/>
      <c r="G1288" s="210"/>
      <c r="M1288" s="204" t="s">
        <v>934</v>
      </c>
      <c r="O1288" s="195"/>
    </row>
    <row r="1289" spans="1:104" ht="22.5">
      <c r="A1289" s="196">
        <v>442</v>
      </c>
      <c r="B1289" s="197" t="s">
        <v>935</v>
      </c>
      <c r="C1289" s="198" t="s">
        <v>936</v>
      </c>
      <c r="D1289" s="199" t="s">
        <v>1470</v>
      </c>
      <c r="E1289" s="200">
        <v>182.75</v>
      </c>
      <c r="F1289" s="200">
        <v>0</v>
      </c>
      <c r="G1289" s="201">
        <f>E1289*F1289</f>
        <v>0</v>
      </c>
      <c r="O1289" s="195">
        <v>2</v>
      </c>
      <c r="AA1289" s="167">
        <v>1</v>
      </c>
      <c r="AB1289" s="167">
        <v>7</v>
      </c>
      <c r="AC1289" s="167">
        <v>7</v>
      </c>
      <c r="AZ1289" s="167">
        <v>2</v>
      </c>
      <c r="BA1289" s="167">
        <f>IF(AZ1289=1,G1289,0)</f>
        <v>0</v>
      </c>
      <c r="BB1289" s="167">
        <f>IF(AZ1289=2,G1289,0)</f>
        <v>0</v>
      </c>
      <c r="BC1289" s="167">
        <f>IF(AZ1289=3,G1289,0)</f>
        <v>0</v>
      </c>
      <c r="BD1289" s="167">
        <f>IF(AZ1289=4,G1289,0)</f>
        <v>0</v>
      </c>
      <c r="BE1289" s="167">
        <f>IF(AZ1289=5,G1289,0)</f>
        <v>0</v>
      </c>
      <c r="CA1289" s="202">
        <v>1</v>
      </c>
      <c r="CB1289" s="202">
        <v>7</v>
      </c>
      <c r="CZ1289" s="167">
        <v>0.00032</v>
      </c>
    </row>
    <row r="1290" spans="1:15" ht="22.5">
      <c r="A1290" s="203"/>
      <c r="B1290" s="205"/>
      <c r="C1290" s="206" t="s">
        <v>937</v>
      </c>
      <c r="D1290" s="207"/>
      <c r="E1290" s="208">
        <v>119.15</v>
      </c>
      <c r="F1290" s="209"/>
      <c r="G1290" s="210"/>
      <c r="M1290" s="204" t="s">
        <v>937</v>
      </c>
      <c r="O1290" s="195"/>
    </row>
    <row r="1291" spans="1:15" ht="12.75">
      <c r="A1291" s="203"/>
      <c r="B1291" s="205"/>
      <c r="C1291" s="206" t="s">
        <v>938</v>
      </c>
      <c r="D1291" s="207"/>
      <c r="E1291" s="208">
        <v>18.6</v>
      </c>
      <c r="F1291" s="209"/>
      <c r="G1291" s="210"/>
      <c r="M1291" s="204" t="s">
        <v>938</v>
      </c>
      <c r="O1291" s="195"/>
    </row>
    <row r="1292" spans="1:15" ht="12.75">
      <c r="A1292" s="203"/>
      <c r="B1292" s="205"/>
      <c r="C1292" s="206" t="s">
        <v>939</v>
      </c>
      <c r="D1292" s="207"/>
      <c r="E1292" s="208">
        <v>45</v>
      </c>
      <c r="F1292" s="209"/>
      <c r="G1292" s="210"/>
      <c r="M1292" s="204" t="s">
        <v>939</v>
      </c>
      <c r="O1292" s="195"/>
    </row>
    <row r="1293" spans="1:104" ht="22.5">
      <c r="A1293" s="196">
        <v>443</v>
      </c>
      <c r="B1293" s="197" t="s">
        <v>940</v>
      </c>
      <c r="C1293" s="198" t="s">
        <v>941</v>
      </c>
      <c r="D1293" s="199" t="s">
        <v>1470</v>
      </c>
      <c r="E1293" s="200">
        <v>13.575</v>
      </c>
      <c r="F1293" s="200">
        <v>0</v>
      </c>
      <c r="G1293" s="201">
        <f>E1293*F1293</f>
        <v>0</v>
      </c>
      <c r="O1293" s="195">
        <v>2</v>
      </c>
      <c r="AA1293" s="167">
        <v>1</v>
      </c>
      <c r="AB1293" s="167">
        <v>7</v>
      </c>
      <c r="AC1293" s="167">
        <v>7</v>
      </c>
      <c r="AZ1293" s="167">
        <v>2</v>
      </c>
      <c r="BA1293" s="167">
        <f>IF(AZ1293=1,G1293,0)</f>
        <v>0</v>
      </c>
      <c r="BB1293" s="167">
        <f>IF(AZ1293=2,G1293,0)</f>
        <v>0</v>
      </c>
      <c r="BC1293" s="167">
        <f>IF(AZ1293=3,G1293,0)</f>
        <v>0</v>
      </c>
      <c r="BD1293" s="167">
        <f>IF(AZ1293=4,G1293,0)</f>
        <v>0</v>
      </c>
      <c r="BE1293" s="167">
        <f>IF(AZ1293=5,G1293,0)</f>
        <v>0</v>
      </c>
      <c r="CA1293" s="202">
        <v>1</v>
      </c>
      <c r="CB1293" s="202">
        <v>7</v>
      </c>
      <c r="CZ1293" s="167">
        <v>0.00032</v>
      </c>
    </row>
    <row r="1294" spans="1:15" ht="12.75">
      <c r="A1294" s="203"/>
      <c r="B1294" s="205"/>
      <c r="C1294" s="206" t="s">
        <v>942</v>
      </c>
      <c r="D1294" s="207"/>
      <c r="E1294" s="208">
        <v>13.575</v>
      </c>
      <c r="F1294" s="209"/>
      <c r="G1294" s="210"/>
      <c r="M1294" s="204" t="s">
        <v>942</v>
      </c>
      <c r="O1294" s="195"/>
    </row>
    <row r="1295" spans="1:104" ht="12.75">
      <c r="A1295" s="196">
        <v>444</v>
      </c>
      <c r="B1295" s="197" t="s">
        <v>943</v>
      </c>
      <c r="C1295" s="198" t="s">
        <v>944</v>
      </c>
      <c r="D1295" s="199" t="s">
        <v>1470</v>
      </c>
      <c r="E1295" s="200">
        <v>196.325</v>
      </c>
      <c r="F1295" s="200">
        <v>0</v>
      </c>
      <c r="G1295" s="201">
        <f>E1295*F1295</f>
        <v>0</v>
      </c>
      <c r="O1295" s="195">
        <v>2</v>
      </c>
      <c r="AA1295" s="167">
        <v>1</v>
      </c>
      <c r="AB1295" s="167">
        <v>7</v>
      </c>
      <c r="AC1295" s="167">
        <v>7</v>
      </c>
      <c r="AZ1295" s="167">
        <v>2</v>
      </c>
      <c r="BA1295" s="167">
        <f>IF(AZ1295=1,G1295,0)</f>
        <v>0</v>
      </c>
      <c r="BB1295" s="167">
        <f>IF(AZ1295=2,G1295,0)</f>
        <v>0</v>
      </c>
      <c r="BC1295" s="167">
        <f>IF(AZ1295=3,G1295,0)</f>
        <v>0</v>
      </c>
      <c r="BD1295" s="167">
        <f>IF(AZ1295=4,G1295,0)</f>
        <v>0</v>
      </c>
      <c r="BE1295" s="167">
        <f>IF(AZ1295=5,G1295,0)</f>
        <v>0</v>
      </c>
      <c r="CA1295" s="202">
        <v>1</v>
      </c>
      <c r="CB1295" s="202">
        <v>7</v>
      </c>
      <c r="CZ1295" s="167">
        <v>0</v>
      </c>
    </row>
    <row r="1296" spans="1:15" ht="12.75">
      <c r="A1296" s="203"/>
      <c r="B1296" s="205"/>
      <c r="C1296" s="206" t="s">
        <v>945</v>
      </c>
      <c r="D1296" s="207"/>
      <c r="E1296" s="208">
        <v>196.325</v>
      </c>
      <c r="F1296" s="209"/>
      <c r="G1296" s="210"/>
      <c r="M1296" s="204" t="s">
        <v>945</v>
      </c>
      <c r="O1296" s="195"/>
    </row>
    <row r="1297" spans="1:104" ht="22.5">
      <c r="A1297" s="196">
        <v>445</v>
      </c>
      <c r="B1297" s="197" t="s">
        <v>946</v>
      </c>
      <c r="C1297" s="198" t="s">
        <v>947</v>
      </c>
      <c r="D1297" s="199" t="s">
        <v>1113</v>
      </c>
      <c r="E1297" s="200">
        <v>281.96</v>
      </c>
      <c r="F1297" s="200">
        <v>0</v>
      </c>
      <c r="G1297" s="201">
        <f>E1297*F1297</f>
        <v>0</v>
      </c>
      <c r="O1297" s="195">
        <v>2</v>
      </c>
      <c r="AA1297" s="167">
        <v>1</v>
      </c>
      <c r="AB1297" s="167">
        <v>7</v>
      </c>
      <c r="AC1297" s="167">
        <v>7</v>
      </c>
      <c r="AZ1297" s="167">
        <v>2</v>
      </c>
      <c r="BA1297" s="167">
        <f>IF(AZ1297=1,G1297,0)</f>
        <v>0</v>
      </c>
      <c r="BB1297" s="167">
        <f>IF(AZ1297=2,G1297,0)</f>
        <v>0</v>
      </c>
      <c r="BC1297" s="167">
        <f>IF(AZ1297=3,G1297,0)</f>
        <v>0</v>
      </c>
      <c r="BD1297" s="167">
        <f>IF(AZ1297=4,G1297,0)</f>
        <v>0</v>
      </c>
      <c r="BE1297" s="167">
        <f>IF(AZ1297=5,G1297,0)</f>
        <v>0</v>
      </c>
      <c r="CA1297" s="202">
        <v>1</v>
      </c>
      <c r="CB1297" s="202">
        <v>7</v>
      </c>
      <c r="CZ1297" s="167">
        <v>0.00243</v>
      </c>
    </row>
    <row r="1298" spans="1:15" ht="12.75">
      <c r="A1298" s="203"/>
      <c r="B1298" s="205"/>
      <c r="C1298" s="206" t="s">
        <v>948</v>
      </c>
      <c r="D1298" s="207"/>
      <c r="E1298" s="208">
        <v>0</v>
      </c>
      <c r="F1298" s="209"/>
      <c r="G1298" s="210"/>
      <c r="M1298" s="204" t="s">
        <v>948</v>
      </c>
      <c r="O1298" s="195"/>
    </row>
    <row r="1299" spans="1:15" ht="12.75">
      <c r="A1299" s="203"/>
      <c r="B1299" s="205"/>
      <c r="C1299" s="206" t="s">
        <v>425</v>
      </c>
      <c r="D1299" s="207"/>
      <c r="E1299" s="208">
        <v>130.2</v>
      </c>
      <c r="F1299" s="209"/>
      <c r="G1299" s="210"/>
      <c r="M1299" s="204" t="s">
        <v>425</v>
      </c>
      <c r="O1299" s="195"/>
    </row>
    <row r="1300" spans="1:15" ht="12.75">
      <c r="A1300" s="203"/>
      <c r="B1300" s="205"/>
      <c r="C1300" s="206" t="s">
        <v>426</v>
      </c>
      <c r="D1300" s="207"/>
      <c r="E1300" s="208">
        <v>76.35</v>
      </c>
      <c r="F1300" s="209"/>
      <c r="G1300" s="210"/>
      <c r="M1300" s="204" t="s">
        <v>426</v>
      </c>
      <c r="O1300" s="195"/>
    </row>
    <row r="1301" spans="1:15" ht="12.75">
      <c r="A1301" s="203"/>
      <c r="B1301" s="205"/>
      <c r="C1301" s="206" t="s">
        <v>949</v>
      </c>
      <c r="D1301" s="207"/>
      <c r="E1301" s="208">
        <v>61.6</v>
      </c>
      <c r="F1301" s="209"/>
      <c r="G1301" s="210"/>
      <c r="M1301" s="204" t="s">
        <v>949</v>
      </c>
      <c r="O1301" s="195"/>
    </row>
    <row r="1302" spans="1:15" ht="12.75">
      <c r="A1302" s="203"/>
      <c r="B1302" s="205"/>
      <c r="C1302" s="206" t="s">
        <v>950</v>
      </c>
      <c r="D1302" s="207"/>
      <c r="E1302" s="208">
        <v>13.81</v>
      </c>
      <c r="F1302" s="209"/>
      <c r="G1302" s="210"/>
      <c r="M1302" s="204" t="s">
        <v>950</v>
      </c>
      <c r="O1302" s="195"/>
    </row>
    <row r="1303" spans="1:104" ht="22.5">
      <c r="A1303" s="196">
        <v>446</v>
      </c>
      <c r="B1303" s="197" t="s">
        <v>951</v>
      </c>
      <c r="C1303" s="198" t="s">
        <v>952</v>
      </c>
      <c r="D1303" s="199" t="s">
        <v>1470</v>
      </c>
      <c r="E1303" s="200">
        <v>15.5</v>
      </c>
      <c r="F1303" s="200">
        <v>0</v>
      </c>
      <c r="G1303" s="201">
        <f>E1303*F1303</f>
        <v>0</v>
      </c>
      <c r="O1303" s="195">
        <v>2</v>
      </c>
      <c r="AA1303" s="167">
        <v>1</v>
      </c>
      <c r="AB1303" s="167">
        <v>7</v>
      </c>
      <c r="AC1303" s="167">
        <v>7</v>
      </c>
      <c r="AZ1303" s="167">
        <v>2</v>
      </c>
      <c r="BA1303" s="167">
        <f>IF(AZ1303=1,G1303,0)</f>
        <v>0</v>
      </c>
      <c r="BB1303" s="167">
        <f>IF(AZ1303=2,G1303,0)</f>
        <v>0</v>
      </c>
      <c r="BC1303" s="167">
        <f>IF(AZ1303=3,G1303,0)</f>
        <v>0</v>
      </c>
      <c r="BD1303" s="167">
        <f>IF(AZ1303=4,G1303,0)</f>
        <v>0</v>
      </c>
      <c r="BE1303" s="167">
        <f>IF(AZ1303=5,G1303,0)</f>
        <v>0</v>
      </c>
      <c r="CA1303" s="202">
        <v>1</v>
      </c>
      <c r="CB1303" s="202">
        <v>7</v>
      </c>
      <c r="CZ1303" s="167">
        <v>0.00048</v>
      </c>
    </row>
    <row r="1304" spans="1:15" ht="12.75">
      <c r="A1304" s="203"/>
      <c r="B1304" s="205"/>
      <c r="C1304" s="206" t="s">
        <v>953</v>
      </c>
      <c r="D1304" s="207"/>
      <c r="E1304" s="208">
        <v>8.3</v>
      </c>
      <c r="F1304" s="209"/>
      <c r="G1304" s="210"/>
      <c r="M1304" s="204" t="s">
        <v>953</v>
      </c>
      <c r="O1304" s="195"/>
    </row>
    <row r="1305" spans="1:15" ht="12.75">
      <c r="A1305" s="203"/>
      <c r="B1305" s="205"/>
      <c r="C1305" s="206" t="s">
        <v>954</v>
      </c>
      <c r="D1305" s="207"/>
      <c r="E1305" s="208">
        <v>7.2</v>
      </c>
      <c r="F1305" s="209"/>
      <c r="G1305" s="210"/>
      <c r="M1305" s="204" t="s">
        <v>954</v>
      </c>
      <c r="O1305" s="195"/>
    </row>
    <row r="1306" spans="1:104" ht="12.75">
      <c r="A1306" s="196">
        <v>447</v>
      </c>
      <c r="B1306" s="197" t="s">
        <v>955</v>
      </c>
      <c r="C1306" s="198" t="s">
        <v>956</v>
      </c>
      <c r="D1306" s="199" t="s">
        <v>1470</v>
      </c>
      <c r="E1306" s="200">
        <v>15.35</v>
      </c>
      <c r="F1306" s="200">
        <v>0</v>
      </c>
      <c r="G1306" s="201">
        <f>E1306*F1306</f>
        <v>0</v>
      </c>
      <c r="O1306" s="195">
        <v>2</v>
      </c>
      <c r="AA1306" s="167">
        <v>1</v>
      </c>
      <c r="AB1306" s="167">
        <v>7</v>
      </c>
      <c r="AC1306" s="167">
        <v>7</v>
      </c>
      <c r="AZ1306" s="167">
        <v>2</v>
      </c>
      <c r="BA1306" s="167">
        <f>IF(AZ1306=1,G1306,0)</f>
        <v>0</v>
      </c>
      <c r="BB1306" s="167">
        <f>IF(AZ1306=2,G1306,0)</f>
        <v>0</v>
      </c>
      <c r="BC1306" s="167">
        <f>IF(AZ1306=3,G1306,0)</f>
        <v>0</v>
      </c>
      <c r="BD1306" s="167">
        <f>IF(AZ1306=4,G1306,0)</f>
        <v>0</v>
      </c>
      <c r="BE1306" s="167">
        <f>IF(AZ1306=5,G1306,0)</f>
        <v>0</v>
      </c>
      <c r="CA1306" s="202">
        <v>1</v>
      </c>
      <c r="CB1306" s="202">
        <v>7</v>
      </c>
      <c r="CZ1306" s="167">
        <v>0.00023</v>
      </c>
    </row>
    <row r="1307" spans="1:15" ht="12.75">
      <c r="A1307" s="203"/>
      <c r="B1307" s="205"/>
      <c r="C1307" s="206" t="s">
        <v>957</v>
      </c>
      <c r="D1307" s="207"/>
      <c r="E1307" s="208">
        <v>10.35</v>
      </c>
      <c r="F1307" s="209"/>
      <c r="G1307" s="210"/>
      <c r="M1307" s="204" t="s">
        <v>957</v>
      </c>
      <c r="O1307" s="195"/>
    </row>
    <row r="1308" spans="1:15" ht="12.75">
      <c r="A1308" s="203"/>
      <c r="B1308" s="205"/>
      <c r="C1308" s="206" t="s">
        <v>958</v>
      </c>
      <c r="D1308" s="207"/>
      <c r="E1308" s="208">
        <v>5</v>
      </c>
      <c r="F1308" s="209"/>
      <c r="G1308" s="210"/>
      <c r="M1308" s="204" t="s">
        <v>958</v>
      </c>
      <c r="O1308" s="195"/>
    </row>
    <row r="1309" spans="1:104" ht="12.75">
      <c r="A1309" s="196">
        <v>448</v>
      </c>
      <c r="B1309" s="197" t="s">
        <v>959</v>
      </c>
      <c r="C1309" s="198" t="s">
        <v>960</v>
      </c>
      <c r="D1309" s="199" t="s">
        <v>1470</v>
      </c>
      <c r="E1309" s="200">
        <v>335.045</v>
      </c>
      <c r="F1309" s="200">
        <v>0</v>
      </c>
      <c r="G1309" s="201">
        <f>E1309*F1309</f>
        <v>0</v>
      </c>
      <c r="O1309" s="195">
        <v>2</v>
      </c>
      <c r="AA1309" s="167">
        <v>1</v>
      </c>
      <c r="AB1309" s="167">
        <v>7</v>
      </c>
      <c r="AC1309" s="167">
        <v>7</v>
      </c>
      <c r="AZ1309" s="167">
        <v>2</v>
      </c>
      <c r="BA1309" s="167">
        <f>IF(AZ1309=1,G1309,0)</f>
        <v>0</v>
      </c>
      <c r="BB1309" s="167">
        <f>IF(AZ1309=2,G1309,0)</f>
        <v>0</v>
      </c>
      <c r="BC1309" s="167">
        <f>IF(AZ1309=3,G1309,0)</f>
        <v>0</v>
      </c>
      <c r="BD1309" s="167">
        <f>IF(AZ1309=4,G1309,0)</f>
        <v>0</v>
      </c>
      <c r="BE1309" s="167">
        <f>IF(AZ1309=5,G1309,0)</f>
        <v>0</v>
      </c>
      <c r="CA1309" s="202">
        <v>1</v>
      </c>
      <c r="CB1309" s="202">
        <v>7</v>
      </c>
      <c r="CZ1309" s="167">
        <v>4E-05</v>
      </c>
    </row>
    <row r="1310" spans="1:15" ht="12.75">
      <c r="A1310" s="203"/>
      <c r="B1310" s="205"/>
      <c r="C1310" s="206" t="s">
        <v>1713</v>
      </c>
      <c r="D1310" s="207"/>
      <c r="E1310" s="208">
        <v>0</v>
      </c>
      <c r="F1310" s="209"/>
      <c r="G1310" s="210"/>
      <c r="M1310" s="204" t="s">
        <v>1713</v>
      </c>
      <c r="O1310" s="195"/>
    </row>
    <row r="1311" spans="1:15" ht="12.75">
      <c r="A1311" s="203"/>
      <c r="B1311" s="205"/>
      <c r="C1311" s="206" t="s">
        <v>961</v>
      </c>
      <c r="D1311" s="207"/>
      <c r="E1311" s="208">
        <v>137.75</v>
      </c>
      <c r="F1311" s="209"/>
      <c r="G1311" s="210"/>
      <c r="M1311" s="204" t="s">
        <v>961</v>
      </c>
      <c r="O1311" s="195"/>
    </row>
    <row r="1312" spans="1:15" ht="33.75">
      <c r="A1312" s="203"/>
      <c r="B1312" s="205"/>
      <c r="C1312" s="206" t="s">
        <v>962</v>
      </c>
      <c r="D1312" s="207"/>
      <c r="E1312" s="208">
        <v>54.85</v>
      </c>
      <c r="F1312" s="209"/>
      <c r="G1312" s="210"/>
      <c r="M1312" s="204" t="s">
        <v>962</v>
      </c>
      <c r="O1312" s="195"/>
    </row>
    <row r="1313" spans="1:15" ht="22.5">
      <c r="A1313" s="203"/>
      <c r="B1313" s="205"/>
      <c r="C1313" s="206" t="s">
        <v>963</v>
      </c>
      <c r="D1313" s="207"/>
      <c r="E1313" s="208">
        <v>37.82</v>
      </c>
      <c r="F1313" s="209"/>
      <c r="G1313" s="210"/>
      <c r="M1313" s="204" t="s">
        <v>963</v>
      </c>
      <c r="O1313" s="195"/>
    </row>
    <row r="1314" spans="1:15" ht="12.75">
      <c r="A1314" s="203"/>
      <c r="B1314" s="205"/>
      <c r="C1314" s="206" t="s">
        <v>964</v>
      </c>
      <c r="D1314" s="207"/>
      <c r="E1314" s="208">
        <v>14.4</v>
      </c>
      <c r="F1314" s="209"/>
      <c r="G1314" s="210"/>
      <c r="M1314" s="204" t="s">
        <v>964</v>
      </c>
      <c r="O1314" s="195"/>
    </row>
    <row r="1315" spans="1:15" ht="12.75">
      <c r="A1315" s="203"/>
      <c r="B1315" s="205"/>
      <c r="C1315" s="206" t="s">
        <v>1719</v>
      </c>
      <c r="D1315" s="207"/>
      <c r="E1315" s="208">
        <v>0</v>
      </c>
      <c r="F1315" s="209"/>
      <c r="G1315" s="210"/>
      <c r="M1315" s="204" t="s">
        <v>1719</v>
      </c>
      <c r="O1315" s="195"/>
    </row>
    <row r="1316" spans="1:15" ht="12.75">
      <c r="A1316" s="203"/>
      <c r="B1316" s="205"/>
      <c r="C1316" s="206" t="s">
        <v>965</v>
      </c>
      <c r="D1316" s="207"/>
      <c r="E1316" s="208">
        <v>45</v>
      </c>
      <c r="F1316" s="209"/>
      <c r="G1316" s="210"/>
      <c r="M1316" s="204" t="s">
        <v>965</v>
      </c>
      <c r="O1316" s="195"/>
    </row>
    <row r="1317" spans="1:15" ht="33.75">
      <c r="A1317" s="203"/>
      <c r="B1317" s="205"/>
      <c r="C1317" s="206" t="s">
        <v>966</v>
      </c>
      <c r="D1317" s="207"/>
      <c r="E1317" s="208">
        <v>31.65</v>
      </c>
      <c r="F1317" s="209"/>
      <c r="G1317" s="210"/>
      <c r="M1317" s="204" t="s">
        <v>966</v>
      </c>
      <c r="O1317" s="195"/>
    </row>
    <row r="1318" spans="1:15" ht="12.75">
      <c r="A1318" s="203"/>
      <c r="B1318" s="205"/>
      <c r="C1318" s="206" t="s">
        <v>967</v>
      </c>
      <c r="D1318" s="207"/>
      <c r="E1318" s="208">
        <v>13.575</v>
      </c>
      <c r="F1318" s="209"/>
      <c r="G1318" s="210"/>
      <c r="M1318" s="204" t="s">
        <v>967</v>
      </c>
      <c r="O1318" s="195"/>
    </row>
    <row r="1319" spans="1:104" ht="12.75">
      <c r="A1319" s="196">
        <v>449</v>
      </c>
      <c r="B1319" s="197" t="s">
        <v>968</v>
      </c>
      <c r="C1319" s="198" t="s">
        <v>969</v>
      </c>
      <c r="D1319" s="199" t="s">
        <v>1113</v>
      </c>
      <c r="E1319" s="200">
        <v>238.0516</v>
      </c>
      <c r="F1319" s="200">
        <v>0</v>
      </c>
      <c r="G1319" s="201">
        <f>E1319*F1319</f>
        <v>0</v>
      </c>
      <c r="O1319" s="195">
        <v>2</v>
      </c>
      <c r="AA1319" s="167">
        <v>3</v>
      </c>
      <c r="AB1319" s="167">
        <v>7</v>
      </c>
      <c r="AC1319" s="167">
        <v>597642030</v>
      </c>
      <c r="AZ1319" s="167">
        <v>2</v>
      </c>
      <c r="BA1319" s="167">
        <f>IF(AZ1319=1,G1319,0)</f>
        <v>0</v>
      </c>
      <c r="BB1319" s="167">
        <f>IF(AZ1319=2,G1319,0)</f>
        <v>0</v>
      </c>
      <c r="BC1319" s="167">
        <f>IF(AZ1319=3,G1319,0)</f>
        <v>0</v>
      </c>
      <c r="BD1319" s="167">
        <f>IF(AZ1319=4,G1319,0)</f>
        <v>0</v>
      </c>
      <c r="BE1319" s="167">
        <f>IF(AZ1319=5,G1319,0)</f>
        <v>0</v>
      </c>
      <c r="CA1319" s="202">
        <v>3</v>
      </c>
      <c r="CB1319" s="202">
        <v>7</v>
      </c>
      <c r="CZ1319" s="167">
        <v>0.0192</v>
      </c>
    </row>
    <row r="1320" spans="1:15" ht="12.75">
      <c r="A1320" s="203"/>
      <c r="B1320" s="205"/>
      <c r="C1320" s="206" t="s">
        <v>948</v>
      </c>
      <c r="D1320" s="207"/>
      <c r="E1320" s="208">
        <v>0</v>
      </c>
      <c r="F1320" s="209"/>
      <c r="G1320" s="210"/>
      <c r="M1320" s="204" t="s">
        <v>948</v>
      </c>
      <c r="O1320" s="195"/>
    </row>
    <row r="1321" spans="1:15" ht="12.75">
      <c r="A1321" s="203"/>
      <c r="B1321" s="205"/>
      <c r="C1321" s="206" t="s">
        <v>970</v>
      </c>
      <c r="D1321" s="207"/>
      <c r="E1321" s="208">
        <v>140.616</v>
      </c>
      <c r="F1321" s="209"/>
      <c r="G1321" s="210"/>
      <c r="M1321" s="204" t="s">
        <v>970</v>
      </c>
      <c r="O1321" s="195"/>
    </row>
    <row r="1322" spans="1:15" ht="12.75">
      <c r="A1322" s="203"/>
      <c r="B1322" s="205"/>
      <c r="C1322" s="206" t="s">
        <v>971</v>
      </c>
      <c r="D1322" s="207"/>
      <c r="E1322" s="208">
        <v>15</v>
      </c>
      <c r="F1322" s="209"/>
      <c r="G1322" s="210"/>
      <c r="M1322" s="204" t="s">
        <v>971</v>
      </c>
      <c r="O1322" s="195"/>
    </row>
    <row r="1323" spans="1:15" ht="12.75">
      <c r="A1323" s="203"/>
      <c r="B1323" s="205"/>
      <c r="C1323" s="206" t="s">
        <v>972</v>
      </c>
      <c r="D1323" s="207"/>
      <c r="E1323" s="208">
        <v>66.528</v>
      </c>
      <c r="F1323" s="209"/>
      <c r="G1323" s="210"/>
      <c r="M1323" s="204" t="s">
        <v>972</v>
      </c>
      <c r="O1323" s="195"/>
    </row>
    <row r="1324" spans="1:15" ht="12.75">
      <c r="A1324" s="203"/>
      <c r="B1324" s="205"/>
      <c r="C1324" s="206" t="s">
        <v>973</v>
      </c>
      <c r="D1324" s="207"/>
      <c r="E1324" s="208">
        <v>6</v>
      </c>
      <c r="F1324" s="209"/>
      <c r="G1324" s="210"/>
      <c r="M1324" s="204" t="s">
        <v>973</v>
      </c>
      <c r="O1324" s="195"/>
    </row>
    <row r="1325" spans="1:15" ht="12.75">
      <c r="A1325" s="203"/>
      <c r="B1325" s="205"/>
      <c r="C1325" s="206" t="s">
        <v>931</v>
      </c>
      <c r="D1325" s="207"/>
      <c r="E1325" s="208">
        <v>0</v>
      </c>
      <c r="F1325" s="209"/>
      <c r="G1325" s="210"/>
      <c r="M1325" s="204" t="s">
        <v>931</v>
      </c>
      <c r="O1325" s="195"/>
    </row>
    <row r="1326" spans="1:15" ht="12.75">
      <c r="A1326" s="203"/>
      <c r="B1326" s="205"/>
      <c r="C1326" s="206" t="s">
        <v>974</v>
      </c>
      <c r="D1326" s="207"/>
      <c r="E1326" s="208">
        <v>5.4573</v>
      </c>
      <c r="F1326" s="209"/>
      <c r="G1326" s="210"/>
      <c r="M1326" s="204" t="s">
        <v>974</v>
      </c>
      <c r="O1326" s="195"/>
    </row>
    <row r="1327" spans="1:15" ht="12.75">
      <c r="A1327" s="203"/>
      <c r="B1327" s="205"/>
      <c r="C1327" s="206" t="s">
        <v>975</v>
      </c>
      <c r="D1327" s="207"/>
      <c r="E1327" s="208">
        <v>2.4503</v>
      </c>
      <c r="F1327" s="209"/>
      <c r="G1327" s="210"/>
      <c r="M1327" s="204" t="s">
        <v>975</v>
      </c>
      <c r="O1327" s="195"/>
    </row>
    <row r="1328" spans="1:15" ht="12.75">
      <c r="A1328" s="203"/>
      <c r="B1328" s="205"/>
      <c r="C1328" s="206" t="s">
        <v>976</v>
      </c>
      <c r="D1328" s="207"/>
      <c r="E1328" s="208">
        <v>2</v>
      </c>
      <c r="F1328" s="209"/>
      <c r="G1328" s="210"/>
      <c r="M1328" s="204" t="s">
        <v>976</v>
      </c>
      <c r="O1328" s="195"/>
    </row>
    <row r="1329" spans="1:104" ht="12.75">
      <c r="A1329" s="196">
        <v>450</v>
      </c>
      <c r="B1329" s="197" t="s">
        <v>977</v>
      </c>
      <c r="C1329" s="198" t="s">
        <v>978</v>
      </c>
      <c r="D1329" s="199" t="s">
        <v>1113</v>
      </c>
      <c r="E1329" s="200">
        <v>97.3728</v>
      </c>
      <c r="F1329" s="200">
        <v>0</v>
      </c>
      <c r="G1329" s="201">
        <f>E1329*F1329</f>
        <v>0</v>
      </c>
      <c r="O1329" s="195">
        <v>2</v>
      </c>
      <c r="AA1329" s="167">
        <v>3</v>
      </c>
      <c r="AB1329" s="167">
        <v>7</v>
      </c>
      <c r="AC1329" s="167">
        <v>597642031</v>
      </c>
      <c r="AZ1329" s="167">
        <v>2</v>
      </c>
      <c r="BA1329" s="167">
        <f>IF(AZ1329=1,G1329,0)</f>
        <v>0</v>
      </c>
      <c r="BB1329" s="167">
        <f>IF(AZ1329=2,G1329,0)</f>
        <v>0</v>
      </c>
      <c r="BC1329" s="167">
        <f>IF(AZ1329=3,G1329,0)</f>
        <v>0</v>
      </c>
      <c r="BD1329" s="167">
        <f>IF(AZ1329=4,G1329,0)</f>
        <v>0</v>
      </c>
      <c r="BE1329" s="167">
        <f>IF(AZ1329=5,G1329,0)</f>
        <v>0</v>
      </c>
      <c r="CA1329" s="202">
        <v>3</v>
      </c>
      <c r="CB1329" s="202">
        <v>7</v>
      </c>
      <c r="CZ1329" s="167">
        <v>0.0288</v>
      </c>
    </row>
    <row r="1330" spans="1:15" ht="12.75">
      <c r="A1330" s="203"/>
      <c r="B1330" s="205"/>
      <c r="C1330" s="206" t="s">
        <v>948</v>
      </c>
      <c r="D1330" s="207"/>
      <c r="E1330" s="208">
        <v>0</v>
      </c>
      <c r="F1330" s="209"/>
      <c r="G1330" s="210"/>
      <c r="M1330" s="204" t="s">
        <v>948</v>
      </c>
      <c r="O1330" s="195"/>
    </row>
    <row r="1331" spans="1:15" ht="12.75">
      <c r="A1331" s="203"/>
      <c r="B1331" s="205"/>
      <c r="C1331" s="206" t="s">
        <v>979</v>
      </c>
      <c r="D1331" s="207"/>
      <c r="E1331" s="208">
        <v>82.458</v>
      </c>
      <c r="F1331" s="209"/>
      <c r="G1331" s="210"/>
      <c r="M1331" s="204" t="s">
        <v>979</v>
      </c>
      <c r="O1331" s="195"/>
    </row>
    <row r="1332" spans="1:15" ht="12.75">
      <c r="A1332" s="203"/>
      <c r="B1332" s="205"/>
      <c r="C1332" s="206" t="s">
        <v>980</v>
      </c>
      <c r="D1332" s="207"/>
      <c r="E1332" s="208">
        <v>14.9148</v>
      </c>
      <c r="F1332" s="209"/>
      <c r="G1332" s="210"/>
      <c r="M1332" s="204" t="s">
        <v>980</v>
      </c>
      <c r="O1332" s="195"/>
    </row>
    <row r="1333" spans="1:104" ht="12.75">
      <c r="A1333" s="196">
        <v>451</v>
      </c>
      <c r="B1333" s="197" t="s">
        <v>981</v>
      </c>
      <c r="C1333" s="198" t="s">
        <v>982</v>
      </c>
      <c r="D1333" s="199" t="s">
        <v>1113</v>
      </c>
      <c r="E1333" s="200">
        <v>9.3555</v>
      </c>
      <c r="F1333" s="200">
        <v>0</v>
      </c>
      <c r="G1333" s="201">
        <f>E1333*F1333</f>
        <v>0</v>
      </c>
      <c r="O1333" s="195">
        <v>2</v>
      </c>
      <c r="AA1333" s="167">
        <v>3</v>
      </c>
      <c r="AB1333" s="167">
        <v>7</v>
      </c>
      <c r="AC1333" s="167">
        <v>597642400</v>
      </c>
      <c r="AZ1333" s="167">
        <v>2</v>
      </c>
      <c r="BA1333" s="167">
        <f>IF(AZ1333=1,G1333,0)</f>
        <v>0</v>
      </c>
      <c r="BB1333" s="167">
        <f>IF(AZ1333=2,G1333,0)</f>
        <v>0</v>
      </c>
      <c r="BC1333" s="167">
        <f>IF(AZ1333=3,G1333,0)</f>
        <v>0</v>
      </c>
      <c r="BD1333" s="167">
        <f>IF(AZ1333=4,G1333,0)</f>
        <v>0</v>
      </c>
      <c r="BE1333" s="167">
        <f>IF(AZ1333=5,G1333,0)</f>
        <v>0</v>
      </c>
      <c r="CA1333" s="202">
        <v>3</v>
      </c>
      <c r="CB1333" s="202">
        <v>7</v>
      </c>
      <c r="CZ1333" s="167">
        <v>0.0192</v>
      </c>
    </row>
    <row r="1334" spans="1:15" ht="12.75">
      <c r="A1334" s="203"/>
      <c r="B1334" s="205"/>
      <c r="C1334" s="206" t="s">
        <v>931</v>
      </c>
      <c r="D1334" s="207"/>
      <c r="E1334" s="208">
        <v>0</v>
      </c>
      <c r="F1334" s="209"/>
      <c r="G1334" s="210"/>
      <c r="M1334" s="204" t="s">
        <v>931</v>
      </c>
      <c r="O1334" s="195"/>
    </row>
    <row r="1335" spans="1:15" ht="12.75">
      <c r="A1335" s="203"/>
      <c r="B1335" s="205"/>
      <c r="C1335" s="206" t="s">
        <v>983</v>
      </c>
      <c r="D1335" s="207"/>
      <c r="E1335" s="208">
        <v>9.3555</v>
      </c>
      <c r="F1335" s="209"/>
      <c r="G1335" s="210"/>
      <c r="M1335" s="204" t="s">
        <v>983</v>
      </c>
      <c r="O1335" s="195"/>
    </row>
    <row r="1336" spans="1:104" ht="12.75">
      <c r="A1336" s="196">
        <v>452</v>
      </c>
      <c r="B1336" s="197" t="s">
        <v>984</v>
      </c>
      <c r="C1336" s="198" t="s">
        <v>985</v>
      </c>
      <c r="D1336" s="199" t="s">
        <v>1121</v>
      </c>
      <c r="E1336" s="200">
        <v>8.407520068</v>
      </c>
      <c r="F1336" s="200">
        <v>0</v>
      </c>
      <c r="G1336" s="201">
        <f>E1336*F1336</f>
        <v>0</v>
      </c>
      <c r="O1336" s="195">
        <v>2</v>
      </c>
      <c r="AA1336" s="167">
        <v>7</v>
      </c>
      <c r="AB1336" s="167">
        <v>1001</v>
      </c>
      <c r="AC1336" s="167">
        <v>5</v>
      </c>
      <c r="AZ1336" s="167">
        <v>2</v>
      </c>
      <c r="BA1336" s="167">
        <f>IF(AZ1336=1,G1336,0)</f>
        <v>0</v>
      </c>
      <c r="BB1336" s="167">
        <f>IF(AZ1336=2,G1336,0)</f>
        <v>0</v>
      </c>
      <c r="BC1336" s="167">
        <f>IF(AZ1336=3,G1336,0)</f>
        <v>0</v>
      </c>
      <c r="BD1336" s="167">
        <f>IF(AZ1336=4,G1336,0)</f>
        <v>0</v>
      </c>
      <c r="BE1336" s="167">
        <f>IF(AZ1336=5,G1336,0)</f>
        <v>0</v>
      </c>
      <c r="CA1336" s="202">
        <v>7</v>
      </c>
      <c r="CB1336" s="202">
        <v>1001</v>
      </c>
      <c r="CZ1336" s="167">
        <v>0</v>
      </c>
    </row>
    <row r="1337" spans="1:57" ht="12.75">
      <c r="A1337" s="211"/>
      <c r="B1337" s="212" t="s">
        <v>1076</v>
      </c>
      <c r="C1337" s="213" t="str">
        <f>CONCATENATE(B1281," ",C1281)</f>
        <v>771 Podlahy z dlaždic a obklady</v>
      </c>
      <c r="D1337" s="214"/>
      <c r="E1337" s="215"/>
      <c r="F1337" s="216"/>
      <c r="G1337" s="217">
        <f>SUM(G1281:G1336)</f>
        <v>0</v>
      </c>
      <c r="O1337" s="195">
        <v>4</v>
      </c>
      <c r="BA1337" s="218">
        <f>SUM(BA1281:BA1336)</f>
        <v>0</v>
      </c>
      <c r="BB1337" s="218">
        <f>SUM(BB1281:BB1336)</f>
        <v>0</v>
      </c>
      <c r="BC1337" s="218">
        <f>SUM(BC1281:BC1336)</f>
        <v>0</v>
      </c>
      <c r="BD1337" s="218">
        <f>SUM(BD1281:BD1336)</f>
        <v>0</v>
      </c>
      <c r="BE1337" s="218">
        <f>SUM(BE1281:BE1336)</f>
        <v>0</v>
      </c>
    </row>
    <row r="1338" spans="1:15" ht="12.75">
      <c r="A1338" s="188" t="s">
        <v>1073</v>
      </c>
      <c r="B1338" s="189" t="s">
        <v>986</v>
      </c>
      <c r="C1338" s="190" t="s">
        <v>987</v>
      </c>
      <c r="D1338" s="191"/>
      <c r="E1338" s="192"/>
      <c r="F1338" s="192"/>
      <c r="G1338" s="193"/>
      <c r="H1338" s="194"/>
      <c r="I1338" s="194"/>
      <c r="O1338" s="195">
        <v>1</v>
      </c>
    </row>
    <row r="1339" spans="1:104" ht="22.5">
      <c r="A1339" s="196">
        <v>453</v>
      </c>
      <c r="B1339" s="197" t="s">
        <v>926</v>
      </c>
      <c r="C1339" s="198" t="s">
        <v>927</v>
      </c>
      <c r="D1339" s="199" t="s">
        <v>1113</v>
      </c>
      <c r="E1339" s="200">
        <v>7.9375</v>
      </c>
      <c r="F1339" s="200">
        <v>0</v>
      </c>
      <c r="G1339" s="201">
        <f>E1339*F1339</f>
        <v>0</v>
      </c>
      <c r="O1339" s="195">
        <v>2</v>
      </c>
      <c r="AA1339" s="167">
        <v>1</v>
      </c>
      <c r="AB1339" s="167">
        <v>7</v>
      </c>
      <c r="AC1339" s="167">
        <v>7</v>
      </c>
      <c r="AZ1339" s="167">
        <v>2</v>
      </c>
      <c r="BA1339" s="167">
        <f>IF(AZ1339=1,G1339,0)</f>
        <v>0</v>
      </c>
      <c r="BB1339" s="167">
        <f>IF(AZ1339=2,G1339,0)</f>
        <v>0</v>
      </c>
      <c r="BC1339" s="167">
        <f>IF(AZ1339=3,G1339,0)</f>
        <v>0</v>
      </c>
      <c r="BD1339" s="167">
        <f>IF(AZ1339=4,G1339,0)</f>
        <v>0</v>
      </c>
      <c r="BE1339" s="167">
        <f>IF(AZ1339=5,G1339,0)</f>
        <v>0</v>
      </c>
      <c r="CA1339" s="202">
        <v>1</v>
      </c>
      <c r="CB1339" s="202">
        <v>7</v>
      </c>
      <c r="CZ1339" s="167">
        <v>0.00011</v>
      </c>
    </row>
    <row r="1340" spans="1:15" ht="12.75">
      <c r="A1340" s="203"/>
      <c r="B1340" s="205"/>
      <c r="C1340" s="206" t="s">
        <v>988</v>
      </c>
      <c r="D1340" s="207"/>
      <c r="E1340" s="208">
        <v>7.9375</v>
      </c>
      <c r="F1340" s="209"/>
      <c r="G1340" s="210"/>
      <c r="M1340" s="204" t="s">
        <v>988</v>
      </c>
      <c r="O1340" s="195"/>
    </row>
    <row r="1341" spans="1:104" ht="22.5">
      <c r="A1341" s="196">
        <v>454</v>
      </c>
      <c r="B1341" s="197" t="s">
        <v>989</v>
      </c>
      <c r="C1341" s="198" t="s">
        <v>990</v>
      </c>
      <c r="D1341" s="199" t="s">
        <v>1470</v>
      </c>
      <c r="E1341" s="200">
        <v>10</v>
      </c>
      <c r="F1341" s="200">
        <v>0</v>
      </c>
      <c r="G1341" s="201">
        <f>E1341*F1341</f>
        <v>0</v>
      </c>
      <c r="O1341" s="195">
        <v>2</v>
      </c>
      <c r="AA1341" s="167">
        <v>1</v>
      </c>
      <c r="AB1341" s="167">
        <v>7</v>
      </c>
      <c r="AC1341" s="167">
        <v>7</v>
      </c>
      <c r="AZ1341" s="167">
        <v>2</v>
      </c>
      <c r="BA1341" s="167">
        <f>IF(AZ1341=1,G1341,0)</f>
        <v>0</v>
      </c>
      <c r="BB1341" s="167">
        <f>IF(AZ1341=2,G1341,0)</f>
        <v>0</v>
      </c>
      <c r="BC1341" s="167">
        <f>IF(AZ1341=3,G1341,0)</f>
        <v>0</v>
      </c>
      <c r="BD1341" s="167">
        <f>IF(AZ1341=4,G1341,0)</f>
        <v>0</v>
      </c>
      <c r="BE1341" s="167">
        <f>IF(AZ1341=5,G1341,0)</f>
        <v>0</v>
      </c>
      <c r="CA1341" s="202">
        <v>1</v>
      </c>
      <c r="CB1341" s="202">
        <v>7</v>
      </c>
      <c r="CZ1341" s="167">
        <v>0.05265</v>
      </c>
    </row>
    <row r="1342" spans="1:15" ht="12.75">
      <c r="A1342" s="203"/>
      <c r="B1342" s="205"/>
      <c r="C1342" s="206" t="s">
        <v>991</v>
      </c>
      <c r="D1342" s="207"/>
      <c r="E1342" s="208">
        <v>10</v>
      </c>
      <c r="F1342" s="209"/>
      <c r="G1342" s="210"/>
      <c r="M1342" s="204" t="s">
        <v>991</v>
      </c>
      <c r="O1342" s="195"/>
    </row>
    <row r="1343" spans="1:104" ht="22.5">
      <c r="A1343" s="196">
        <v>455</v>
      </c>
      <c r="B1343" s="197" t="s">
        <v>992</v>
      </c>
      <c r="C1343" s="198" t="s">
        <v>993</v>
      </c>
      <c r="D1343" s="199" t="s">
        <v>1470</v>
      </c>
      <c r="E1343" s="200">
        <v>10</v>
      </c>
      <c r="F1343" s="200">
        <v>0</v>
      </c>
      <c r="G1343" s="201">
        <f>E1343*F1343</f>
        <v>0</v>
      </c>
      <c r="O1343" s="195">
        <v>2</v>
      </c>
      <c r="AA1343" s="167">
        <v>1</v>
      </c>
      <c r="AB1343" s="167">
        <v>7</v>
      </c>
      <c r="AC1343" s="167">
        <v>7</v>
      </c>
      <c r="AZ1343" s="167">
        <v>2</v>
      </c>
      <c r="BA1343" s="167">
        <f>IF(AZ1343=1,G1343,0)</f>
        <v>0</v>
      </c>
      <c r="BB1343" s="167">
        <f>IF(AZ1343=2,G1343,0)</f>
        <v>0</v>
      </c>
      <c r="BC1343" s="167">
        <f>IF(AZ1343=3,G1343,0)</f>
        <v>0</v>
      </c>
      <c r="BD1343" s="167">
        <f>IF(AZ1343=4,G1343,0)</f>
        <v>0</v>
      </c>
      <c r="BE1343" s="167">
        <f>IF(AZ1343=5,G1343,0)</f>
        <v>0</v>
      </c>
      <c r="CA1343" s="202">
        <v>1</v>
      </c>
      <c r="CB1343" s="202">
        <v>7</v>
      </c>
      <c r="CZ1343" s="167">
        <v>0.01059</v>
      </c>
    </row>
    <row r="1344" spans="1:15" ht="12.75">
      <c r="A1344" s="203"/>
      <c r="B1344" s="205"/>
      <c r="C1344" s="206" t="s">
        <v>991</v>
      </c>
      <c r="D1344" s="207"/>
      <c r="E1344" s="208">
        <v>10</v>
      </c>
      <c r="F1344" s="209"/>
      <c r="G1344" s="210"/>
      <c r="M1344" s="204" t="s">
        <v>991</v>
      </c>
      <c r="O1344" s="195"/>
    </row>
    <row r="1345" spans="1:104" ht="22.5">
      <c r="A1345" s="196">
        <v>456</v>
      </c>
      <c r="B1345" s="197" t="s">
        <v>994</v>
      </c>
      <c r="C1345" s="198" t="s">
        <v>995</v>
      </c>
      <c r="D1345" s="199" t="s">
        <v>1113</v>
      </c>
      <c r="E1345" s="200">
        <v>3.2875</v>
      </c>
      <c r="F1345" s="200">
        <v>0</v>
      </c>
      <c r="G1345" s="201">
        <f>E1345*F1345</f>
        <v>0</v>
      </c>
      <c r="O1345" s="195">
        <v>2</v>
      </c>
      <c r="AA1345" s="167">
        <v>1</v>
      </c>
      <c r="AB1345" s="167">
        <v>7</v>
      </c>
      <c r="AC1345" s="167">
        <v>7</v>
      </c>
      <c r="AZ1345" s="167">
        <v>2</v>
      </c>
      <c r="BA1345" s="167">
        <f>IF(AZ1345=1,G1345,0)</f>
        <v>0</v>
      </c>
      <c r="BB1345" s="167">
        <f>IF(AZ1345=2,G1345,0)</f>
        <v>0</v>
      </c>
      <c r="BC1345" s="167">
        <f>IF(AZ1345=3,G1345,0)</f>
        <v>0</v>
      </c>
      <c r="BD1345" s="167">
        <f>IF(AZ1345=4,G1345,0)</f>
        <v>0</v>
      </c>
      <c r="BE1345" s="167">
        <f>IF(AZ1345=5,G1345,0)</f>
        <v>0</v>
      </c>
      <c r="CA1345" s="202">
        <v>1</v>
      </c>
      <c r="CB1345" s="202">
        <v>7</v>
      </c>
      <c r="CZ1345" s="167">
        <v>0.00748</v>
      </c>
    </row>
    <row r="1346" spans="1:15" ht="12.75">
      <c r="A1346" s="203"/>
      <c r="B1346" s="205"/>
      <c r="C1346" s="206" t="s">
        <v>996</v>
      </c>
      <c r="D1346" s="207"/>
      <c r="E1346" s="208">
        <v>3.2875</v>
      </c>
      <c r="F1346" s="209"/>
      <c r="G1346" s="210"/>
      <c r="M1346" s="204" t="s">
        <v>996</v>
      </c>
      <c r="O1346" s="195"/>
    </row>
    <row r="1347" spans="1:104" ht="12.75">
      <c r="A1347" s="196">
        <v>457</v>
      </c>
      <c r="B1347" s="197" t="s">
        <v>997</v>
      </c>
      <c r="C1347" s="198" t="s">
        <v>998</v>
      </c>
      <c r="D1347" s="199" t="s">
        <v>1113</v>
      </c>
      <c r="E1347" s="200">
        <v>8.7313</v>
      </c>
      <c r="F1347" s="200">
        <v>0</v>
      </c>
      <c r="G1347" s="201">
        <f>E1347*F1347</f>
        <v>0</v>
      </c>
      <c r="O1347" s="195">
        <v>2</v>
      </c>
      <c r="AA1347" s="167">
        <v>3</v>
      </c>
      <c r="AB1347" s="167">
        <v>7</v>
      </c>
      <c r="AC1347" s="167" t="s">
        <v>997</v>
      </c>
      <c r="AZ1347" s="167">
        <v>2</v>
      </c>
      <c r="BA1347" s="167">
        <f>IF(AZ1347=1,G1347,0)</f>
        <v>0</v>
      </c>
      <c r="BB1347" s="167">
        <f>IF(AZ1347=2,G1347,0)</f>
        <v>0</v>
      </c>
      <c r="BC1347" s="167">
        <f>IF(AZ1347=3,G1347,0)</f>
        <v>0</v>
      </c>
      <c r="BD1347" s="167">
        <f>IF(AZ1347=4,G1347,0)</f>
        <v>0</v>
      </c>
      <c r="BE1347" s="167">
        <f>IF(AZ1347=5,G1347,0)</f>
        <v>0</v>
      </c>
      <c r="CA1347" s="202">
        <v>3</v>
      </c>
      <c r="CB1347" s="202">
        <v>7</v>
      </c>
      <c r="CZ1347" s="167">
        <v>0.084</v>
      </c>
    </row>
    <row r="1348" spans="1:15" ht="22.5">
      <c r="A1348" s="203"/>
      <c r="B1348" s="205"/>
      <c r="C1348" s="206" t="s">
        <v>999</v>
      </c>
      <c r="D1348" s="207"/>
      <c r="E1348" s="208">
        <v>8.7313</v>
      </c>
      <c r="F1348" s="209"/>
      <c r="G1348" s="210"/>
      <c r="M1348" s="204" t="s">
        <v>999</v>
      </c>
      <c r="O1348" s="195"/>
    </row>
    <row r="1349" spans="1:104" ht="12.75">
      <c r="A1349" s="196">
        <v>458</v>
      </c>
      <c r="B1349" s="197" t="s">
        <v>1000</v>
      </c>
      <c r="C1349" s="198" t="s">
        <v>0</v>
      </c>
      <c r="D1349" s="199" t="s">
        <v>1062</v>
      </c>
      <c r="E1349" s="200"/>
      <c r="F1349" s="200">
        <v>0</v>
      </c>
      <c r="G1349" s="201">
        <f>E1349*F1349</f>
        <v>0</v>
      </c>
      <c r="O1349" s="195">
        <v>2</v>
      </c>
      <c r="AA1349" s="167">
        <v>7</v>
      </c>
      <c r="AB1349" s="167">
        <v>1002</v>
      </c>
      <c r="AC1349" s="167">
        <v>5</v>
      </c>
      <c r="AZ1349" s="167">
        <v>2</v>
      </c>
      <c r="BA1349" s="167">
        <f>IF(AZ1349=1,G1349,0)</f>
        <v>0</v>
      </c>
      <c r="BB1349" s="167">
        <f>IF(AZ1349=2,G1349,0)</f>
        <v>0</v>
      </c>
      <c r="BC1349" s="167">
        <f>IF(AZ1349=3,G1349,0)</f>
        <v>0</v>
      </c>
      <c r="BD1349" s="167">
        <f>IF(AZ1349=4,G1349,0)</f>
        <v>0</v>
      </c>
      <c r="BE1349" s="167">
        <f>IF(AZ1349=5,G1349,0)</f>
        <v>0</v>
      </c>
      <c r="CA1349" s="202">
        <v>7</v>
      </c>
      <c r="CB1349" s="202">
        <v>1002</v>
      </c>
      <c r="CZ1349" s="167">
        <v>0</v>
      </c>
    </row>
    <row r="1350" spans="1:57" ht="12.75">
      <c r="A1350" s="211"/>
      <c r="B1350" s="212" t="s">
        <v>1076</v>
      </c>
      <c r="C1350" s="213" t="str">
        <f>CONCATENATE(B1338," ",C1338)</f>
        <v>772 Kamenné  dlažby</v>
      </c>
      <c r="D1350" s="214"/>
      <c r="E1350" s="215"/>
      <c r="F1350" s="216"/>
      <c r="G1350" s="217">
        <f>SUM(G1338:G1349)</f>
        <v>0</v>
      </c>
      <c r="O1350" s="195">
        <v>4</v>
      </c>
      <c r="BA1350" s="218">
        <f>SUM(BA1338:BA1349)</f>
        <v>0</v>
      </c>
      <c r="BB1350" s="218">
        <f>SUM(BB1338:BB1349)</f>
        <v>0</v>
      </c>
      <c r="BC1350" s="218">
        <f>SUM(BC1338:BC1349)</f>
        <v>0</v>
      </c>
      <c r="BD1350" s="218">
        <f>SUM(BD1338:BD1349)</f>
        <v>0</v>
      </c>
      <c r="BE1350" s="218">
        <f>SUM(BE1338:BE1349)</f>
        <v>0</v>
      </c>
    </row>
    <row r="1351" spans="1:15" ht="12.75">
      <c r="A1351" s="188" t="s">
        <v>1073</v>
      </c>
      <c r="B1351" s="189" t="s">
        <v>1</v>
      </c>
      <c r="C1351" s="190" t="s">
        <v>2</v>
      </c>
      <c r="D1351" s="191"/>
      <c r="E1351" s="192"/>
      <c r="F1351" s="192"/>
      <c r="G1351" s="193"/>
      <c r="H1351" s="194"/>
      <c r="I1351" s="194"/>
      <c r="O1351" s="195">
        <v>1</v>
      </c>
    </row>
    <row r="1352" spans="1:104" ht="12.75">
      <c r="A1352" s="196">
        <v>459</v>
      </c>
      <c r="B1352" s="197" t="s">
        <v>3</v>
      </c>
      <c r="C1352" s="198" t="s">
        <v>4</v>
      </c>
      <c r="D1352" s="199" t="s">
        <v>1470</v>
      </c>
      <c r="E1352" s="200">
        <v>147.83</v>
      </c>
      <c r="F1352" s="200">
        <v>0</v>
      </c>
      <c r="G1352" s="201">
        <f>E1352*F1352</f>
        <v>0</v>
      </c>
      <c r="O1352" s="195">
        <v>2</v>
      </c>
      <c r="AA1352" s="167">
        <v>1</v>
      </c>
      <c r="AB1352" s="167">
        <v>7</v>
      </c>
      <c r="AC1352" s="167">
        <v>7</v>
      </c>
      <c r="AZ1352" s="167">
        <v>2</v>
      </c>
      <c r="BA1352" s="167">
        <f>IF(AZ1352=1,G1352,0)</f>
        <v>0</v>
      </c>
      <c r="BB1352" s="167">
        <f>IF(AZ1352=2,G1352,0)</f>
        <v>0</v>
      </c>
      <c r="BC1352" s="167">
        <f>IF(AZ1352=3,G1352,0)</f>
        <v>0</v>
      </c>
      <c r="BD1352" s="167">
        <f>IF(AZ1352=4,G1352,0)</f>
        <v>0</v>
      </c>
      <c r="BE1352" s="167">
        <f>IF(AZ1352=5,G1352,0)</f>
        <v>0</v>
      </c>
      <c r="CA1352" s="202">
        <v>1</v>
      </c>
      <c r="CB1352" s="202">
        <v>7</v>
      </c>
      <c r="CZ1352" s="167">
        <v>3E-05</v>
      </c>
    </row>
    <row r="1353" spans="1:15" ht="12.75">
      <c r="A1353" s="203"/>
      <c r="B1353" s="205"/>
      <c r="C1353" s="206" t="s">
        <v>5</v>
      </c>
      <c r="D1353" s="207"/>
      <c r="E1353" s="208">
        <v>21.6</v>
      </c>
      <c r="F1353" s="209"/>
      <c r="G1353" s="210"/>
      <c r="M1353" s="204" t="s">
        <v>5</v>
      </c>
      <c r="O1353" s="195"/>
    </row>
    <row r="1354" spans="1:15" ht="22.5">
      <c r="A1354" s="203"/>
      <c r="B1354" s="205"/>
      <c r="C1354" s="206" t="s">
        <v>6</v>
      </c>
      <c r="D1354" s="207"/>
      <c r="E1354" s="208">
        <v>61.93</v>
      </c>
      <c r="F1354" s="209"/>
      <c r="G1354" s="210"/>
      <c r="M1354" s="204" t="s">
        <v>6</v>
      </c>
      <c r="O1354" s="195"/>
    </row>
    <row r="1355" spans="1:15" ht="22.5">
      <c r="A1355" s="203"/>
      <c r="B1355" s="205"/>
      <c r="C1355" s="206" t="s">
        <v>7</v>
      </c>
      <c r="D1355" s="207"/>
      <c r="E1355" s="208">
        <v>64.3</v>
      </c>
      <c r="F1355" s="209"/>
      <c r="G1355" s="210"/>
      <c r="M1355" s="204" t="s">
        <v>7</v>
      </c>
      <c r="O1355" s="195"/>
    </row>
    <row r="1356" spans="1:104" ht="12.75">
      <c r="A1356" s="196">
        <v>460</v>
      </c>
      <c r="B1356" s="197" t="s">
        <v>8</v>
      </c>
      <c r="C1356" s="198" t="s">
        <v>9</v>
      </c>
      <c r="D1356" s="199" t="s">
        <v>1470</v>
      </c>
      <c r="E1356" s="200">
        <v>183.8</v>
      </c>
      <c r="F1356" s="200">
        <v>0</v>
      </c>
      <c r="G1356" s="201">
        <f>E1356*F1356</f>
        <v>0</v>
      </c>
      <c r="O1356" s="195">
        <v>2</v>
      </c>
      <c r="AA1356" s="167">
        <v>1</v>
      </c>
      <c r="AB1356" s="167">
        <v>7</v>
      </c>
      <c r="AC1356" s="167">
        <v>7</v>
      </c>
      <c r="AZ1356" s="167">
        <v>2</v>
      </c>
      <c r="BA1356" s="167">
        <f>IF(AZ1356=1,G1356,0)</f>
        <v>0</v>
      </c>
      <c r="BB1356" s="167">
        <f>IF(AZ1356=2,G1356,0)</f>
        <v>0</v>
      </c>
      <c r="BC1356" s="167">
        <f>IF(AZ1356=3,G1356,0)</f>
        <v>0</v>
      </c>
      <c r="BD1356" s="167">
        <f>IF(AZ1356=4,G1356,0)</f>
        <v>0</v>
      </c>
      <c r="BE1356" s="167">
        <f>IF(AZ1356=5,G1356,0)</f>
        <v>0</v>
      </c>
      <c r="CA1356" s="202">
        <v>1</v>
      </c>
      <c r="CB1356" s="202">
        <v>7</v>
      </c>
      <c r="CZ1356" s="167">
        <v>0.00019</v>
      </c>
    </row>
    <row r="1357" spans="1:15" ht="12.75">
      <c r="A1357" s="203"/>
      <c r="B1357" s="205"/>
      <c r="C1357" s="206" t="s">
        <v>10</v>
      </c>
      <c r="D1357" s="207"/>
      <c r="E1357" s="208">
        <v>41.3</v>
      </c>
      <c r="F1357" s="209"/>
      <c r="G1357" s="210"/>
      <c r="M1357" s="204" t="s">
        <v>10</v>
      </c>
      <c r="O1357" s="195"/>
    </row>
    <row r="1358" spans="1:15" ht="22.5">
      <c r="A1358" s="203"/>
      <c r="B1358" s="205"/>
      <c r="C1358" s="206" t="s">
        <v>11</v>
      </c>
      <c r="D1358" s="207"/>
      <c r="E1358" s="208">
        <v>110.8</v>
      </c>
      <c r="F1358" s="209"/>
      <c r="G1358" s="210"/>
      <c r="M1358" s="204" t="s">
        <v>11</v>
      </c>
      <c r="O1358" s="195"/>
    </row>
    <row r="1359" spans="1:15" ht="12.75">
      <c r="A1359" s="203"/>
      <c r="B1359" s="205"/>
      <c r="C1359" s="206" t="s">
        <v>12</v>
      </c>
      <c r="D1359" s="207"/>
      <c r="E1359" s="208">
        <v>31.7</v>
      </c>
      <c r="F1359" s="209"/>
      <c r="G1359" s="210"/>
      <c r="M1359" s="204" t="s">
        <v>12</v>
      </c>
      <c r="O1359" s="195"/>
    </row>
    <row r="1360" spans="1:104" ht="12.75">
      <c r="A1360" s="196">
        <v>461</v>
      </c>
      <c r="B1360" s="197" t="s">
        <v>13</v>
      </c>
      <c r="C1360" s="198" t="s">
        <v>14</v>
      </c>
      <c r="D1360" s="199" t="s">
        <v>1113</v>
      </c>
      <c r="E1360" s="200">
        <v>152.6</v>
      </c>
      <c r="F1360" s="200">
        <v>0</v>
      </c>
      <c r="G1360" s="201">
        <f>E1360*F1360</f>
        <v>0</v>
      </c>
      <c r="O1360" s="195">
        <v>2</v>
      </c>
      <c r="AA1360" s="167">
        <v>1</v>
      </c>
      <c r="AB1360" s="167">
        <v>7</v>
      </c>
      <c r="AC1360" s="167">
        <v>7</v>
      </c>
      <c r="AZ1360" s="167">
        <v>2</v>
      </c>
      <c r="BA1360" s="167">
        <f>IF(AZ1360=1,G1360,0)</f>
        <v>0</v>
      </c>
      <c r="BB1360" s="167">
        <f>IF(AZ1360=2,G1360,0)</f>
        <v>0</v>
      </c>
      <c r="BC1360" s="167">
        <f>IF(AZ1360=3,G1360,0)</f>
        <v>0</v>
      </c>
      <c r="BD1360" s="167">
        <f>IF(AZ1360=4,G1360,0)</f>
        <v>0</v>
      </c>
      <c r="BE1360" s="167">
        <f>IF(AZ1360=5,G1360,0)</f>
        <v>0</v>
      </c>
      <c r="CA1360" s="202">
        <v>1</v>
      </c>
      <c r="CB1360" s="202">
        <v>7</v>
      </c>
      <c r="CZ1360" s="167">
        <v>0.00025</v>
      </c>
    </row>
    <row r="1361" spans="1:15" ht="12.75">
      <c r="A1361" s="203"/>
      <c r="B1361" s="205"/>
      <c r="C1361" s="206" t="s">
        <v>15</v>
      </c>
      <c r="D1361" s="207"/>
      <c r="E1361" s="208">
        <v>0</v>
      </c>
      <c r="F1361" s="209"/>
      <c r="G1361" s="210"/>
      <c r="M1361" s="204" t="s">
        <v>15</v>
      </c>
      <c r="O1361" s="195"/>
    </row>
    <row r="1362" spans="1:15" ht="12.75">
      <c r="A1362" s="203"/>
      <c r="B1362" s="205"/>
      <c r="C1362" s="206" t="s">
        <v>1862</v>
      </c>
      <c r="D1362" s="207"/>
      <c r="E1362" s="208">
        <v>92.97</v>
      </c>
      <c r="F1362" s="209"/>
      <c r="G1362" s="210"/>
      <c r="M1362" s="204" t="s">
        <v>1862</v>
      </c>
      <c r="O1362" s="195"/>
    </row>
    <row r="1363" spans="1:15" ht="12.75">
      <c r="A1363" s="203"/>
      <c r="B1363" s="205"/>
      <c r="C1363" s="206" t="s">
        <v>1864</v>
      </c>
      <c r="D1363" s="207"/>
      <c r="E1363" s="208">
        <v>59.63</v>
      </c>
      <c r="F1363" s="209"/>
      <c r="G1363" s="210"/>
      <c r="M1363" s="204" t="s">
        <v>1864</v>
      </c>
      <c r="O1363" s="195"/>
    </row>
    <row r="1364" spans="1:104" ht="12.75">
      <c r="A1364" s="196">
        <v>462</v>
      </c>
      <c r="B1364" s="197" t="s">
        <v>16</v>
      </c>
      <c r="C1364" s="198" t="s">
        <v>17</v>
      </c>
      <c r="D1364" s="199" t="s">
        <v>1113</v>
      </c>
      <c r="E1364" s="200">
        <v>270.5</v>
      </c>
      <c r="F1364" s="200">
        <v>0</v>
      </c>
      <c r="G1364" s="201">
        <f>E1364*F1364</f>
        <v>0</v>
      </c>
      <c r="O1364" s="195">
        <v>2</v>
      </c>
      <c r="AA1364" s="167">
        <v>1</v>
      </c>
      <c r="AB1364" s="167">
        <v>7</v>
      </c>
      <c r="AC1364" s="167">
        <v>7</v>
      </c>
      <c r="AZ1364" s="167">
        <v>2</v>
      </c>
      <c r="BA1364" s="167">
        <f>IF(AZ1364=1,G1364,0)</f>
        <v>0</v>
      </c>
      <c r="BB1364" s="167">
        <f>IF(AZ1364=2,G1364,0)</f>
        <v>0</v>
      </c>
      <c r="BC1364" s="167">
        <f>IF(AZ1364=3,G1364,0)</f>
        <v>0</v>
      </c>
      <c r="BD1364" s="167">
        <f>IF(AZ1364=4,G1364,0)</f>
        <v>0</v>
      </c>
      <c r="BE1364" s="167">
        <f>IF(AZ1364=5,G1364,0)</f>
        <v>0</v>
      </c>
      <c r="CA1364" s="202">
        <v>1</v>
      </c>
      <c r="CB1364" s="202">
        <v>7</v>
      </c>
      <c r="CZ1364" s="167">
        <v>0.00025</v>
      </c>
    </row>
    <row r="1365" spans="1:15" ht="12.75">
      <c r="A1365" s="203"/>
      <c r="B1365" s="205"/>
      <c r="C1365" s="206" t="s">
        <v>18</v>
      </c>
      <c r="D1365" s="207"/>
      <c r="E1365" s="208">
        <v>0</v>
      </c>
      <c r="F1365" s="209"/>
      <c r="G1365" s="210"/>
      <c r="M1365" s="204" t="s">
        <v>18</v>
      </c>
      <c r="O1365" s="195"/>
    </row>
    <row r="1366" spans="1:15" ht="12.75">
      <c r="A1366" s="203"/>
      <c r="B1366" s="205"/>
      <c r="C1366" s="206" t="s">
        <v>1863</v>
      </c>
      <c r="D1366" s="207"/>
      <c r="E1366" s="208">
        <v>55.29</v>
      </c>
      <c r="F1366" s="209"/>
      <c r="G1366" s="210"/>
      <c r="M1366" s="204" t="s">
        <v>1863</v>
      </c>
      <c r="O1366" s="195"/>
    </row>
    <row r="1367" spans="1:15" ht="12.75">
      <c r="A1367" s="203"/>
      <c r="B1367" s="205"/>
      <c r="C1367" s="206" t="s">
        <v>1865</v>
      </c>
      <c r="D1367" s="207"/>
      <c r="E1367" s="208">
        <v>215.21</v>
      </c>
      <c r="F1367" s="209"/>
      <c r="G1367" s="210"/>
      <c r="M1367" s="204" t="s">
        <v>1865</v>
      </c>
      <c r="O1367" s="195"/>
    </row>
    <row r="1368" spans="1:104" ht="12.75">
      <c r="A1368" s="196">
        <v>463</v>
      </c>
      <c r="B1368" s="197" t="s">
        <v>19</v>
      </c>
      <c r="C1368" s="198" t="s">
        <v>20</v>
      </c>
      <c r="D1368" s="199" t="s">
        <v>1470</v>
      </c>
      <c r="E1368" s="200">
        <v>155.2215</v>
      </c>
      <c r="F1368" s="200">
        <v>0</v>
      </c>
      <c r="G1368" s="201">
        <f>E1368*F1368</f>
        <v>0</v>
      </c>
      <c r="O1368" s="195">
        <v>2</v>
      </c>
      <c r="AA1368" s="167">
        <v>3</v>
      </c>
      <c r="AB1368" s="167">
        <v>7</v>
      </c>
      <c r="AC1368" s="167">
        <v>28342401</v>
      </c>
      <c r="AZ1368" s="167">
        <v>2</v>
      </c>
      <c r="BA1368" s="167">
        <f>IF(AZ1368=1,G1368,0)</f>
        <v>0</v>
      </c>
      <c r="BB1368" s="167">
        <f>IF(AZ1368=2,G1368,0)</f>
        <v>0</v>
      </c>
      <c r="BC1368" s="167">
        <f>IF(AZ1368=3,G1368,0)</f>
        <v>0</v>
      </c>
      <c r="BD1368" s="167">
        <f>IF(AZ1368=4,G1368,0)</f>
        <v>0</v>
      </c>
      <c r="BE1368" s="167">
        <f>IF(AZ1368=5,G1368,0)</f>
        <v>0</v>
      </c>
      <c r="CA1368" s="202">
        <v>3</v>
      </c>
      <c r="CB1368" s="202">
        <v>7</v>
      </c>
      <c r="CZ1368" s="167">
        <v>0.00012</v>
      </c>
    </row>
    <row r="1369" spans="1:15" ht="12.75">
      <c r="A1369" s="203"/>
      <c r="B1369" s="205"/>
      <c r="C1369" s="206" t="s">
        <v>21</v>
      </c>
      <c r="D1369" s="207"/>
      <c r="E1369" s="208">
        <v>87.7065</v>
      </c>
      <c r="F1369" s="209"/>
      <c r="G1369" s="210"/>
      <c r="M1369" s="204" t="s">
        <v>21</v>
      </c>
      <c r="O1369" s="195"/>
    </row>
    <row r="1370" spans="1:15" ht="12.75">
      <c r="A1370" s="203"/>
      <c r="B1370" s="205"/>
      <c r="C1370" s="206" t="s">
        <v>22</v>
      </c>
      <c r="D1370" s="207"/>
      <c r="E1370" s="208">
        <v>67.515</v>
      </c>
      <c r="F1370" s="209"/>
      <c r="G1370" s="210"/>
      <c r="M1370" s="204" t="s">
        <v>22</v>
      </c>
      <c r="O1370" s="195"/>
    </row>
    <row r="1371" spans="1:104" ht="22.5">
      <c r="A1371" s="196">
        <v>464</v>
      </c>
      <c r="B1371" s="197" t="s">
        <v>23</v>
      </c>
      <c r="C1371" s="198" t="s">
        <v>24</v>
      </c>
      <c r="D1371" s="199" t="s">
        <v>1113</v>
      </c>
      <c r="E1371" s="200">
        <v>164.808</v>
      </c>
      <c r="F1371" s="200">
        <v>0</v>
      </c>
      <c r="G1371" s="201">
        <f>E1371*F1371</f>
        <v>0</v>
      </c>
      <c r="O1371" s="195">
        <v>2</v>
      </c>
      <c r="AA1371" s="167">
        <v>3</v>
      </c>
      <c r="AB1371" s="167">
        <v>7</v>
      </c>
      <c r="AC1371" s="167">
        <v>28412236</v>
      </c>
      <c r="AZ1371" s="167">
        <v>2</v>
      </c>
      <c r="BA1371" s="167">
        <f>IF(AZ1371=1,G1371,0)</f>
        <v>0</v>
      </c>
      <c r="BB1371" s="167">
        <f>IF(AZ1371=2,G1371,0)</f>
        <v>0</v>
      </c>
      <c r="BC1371" s="167">
        <f>IF(AZ1371=3,G1371,0)</f>
        <v>0</v>
      </c>
      <c r="BD1371" s="167">
        <f>IF(AZ1371=4,G1371,0)</f>
        <v>0</v>
      </c>
      <c r="BE1371" s="167">
        <f>IF(AZ1371=5,G1371,0)</f>
        <v>0</v>
      </c>
      <c r="CA1371" s="202">
        <v>3</v>
      </c>
      <c r="CB1371" s="202">
        <v>7</v>
      </c>
      <c r="CZ1371" s="167">
        <v>0.00245</v>
      </c>
    </row>
    <row r="1372" spans="1:15" ht="12.75">
      <c r="A1372" s="203"/>
      <c r="B1372" s="205"/>
      <c r="C1372" s="206" t="s">
        <v>15</v>
      </c>
      <c r="D1372" s="207"/>
      <c r="E1372" s="208">
        <v>0</v>
      </c>
      <c r="F1372" s="209"/>
      <c r="G1372" s="210"/>
      <c r="M1372" s="204" t="s">
        <v>15</v>
      </c>
      <c r="O1372" s="195"/>
    </row>
    <row r="1373" spans="1:15" ht="12.75">
      <c r="A1373" s="203"/>
      <c r="B1373" s="205"/>
      <c r="C1373" s="206" t="s">
        <v>25</v>
      </c>
      <c r="D1373" s="207"/>
      <c r="E1373" s="208">
        <v>100.4076</v>
      </c>
      <c r="F1373" s="209"/>
      <c r="G1373" s="210"/>
      <c r="M1373" s="204" t="s">
        <v>25</v>
      </c>
      <c r="O1373" s="195"/>
    </row>
    <row r="1374" spans="1:15" ht="12.75">
      <c r="A1374" s="203"/>
      <c r="B1374" s="205"/>
      <c r="C1374" s="206" t="s">
        <v>26</v>
      </c>
      <c r="D1374" s="207"/>
      <c r="E1374" s="208">
        <v>64.4004</v>
      </c>
      <c r="F1374" s="209"/>
      <c r="G1374" s="210"/>
      <c r="M1374" s="204" t="s">
        <v>26</v>
      </c>
      <c r="O1374" s="195"/>
    </row>
    <row r="1375" spans="1:104" ht="12.75">
      <c r="A1375" s="196">
        <v>465</v>
      </c>
      <c r="B1375" s="197" t="s">
        <v>27</v>
      </c>
      <c r="C1375" s="198" t="s">
        <v>28</v>
      </c>
      <c r="D1375" s="199" t="s">
        <v>1113</v>
      </c>
      <c r="E1375" s="200">
        <v>288.4325</v>
      </c>
      <c r="F1375" s="200">
        <v>0</v>
      </c>
      <c r="G1375" s="201">
        <f>E1375*F1375</f>
        <v>0</v>
      </c>
      <c r="O1375" s="195">
        <v>2</v>
      </c>
      <c r="AA1375" s="167">
        <v>3</v>
      </c>
      <c r="AB1375" s="167">
        <v>7</v>
      </c>
      <c r="AC1375" s="167">
        <v>69741046</v>
      </c>
      <c r="AZ1375" s="167">
        <v>2</v>
      </c>
      <c r="BA1375" s="167">
        <f>IF(AZ1375=1,G1375,0)</f>
        <v>0</v>
      </c>
      <c r="BB1375" s="167">
        <f>IF(AZ1375=2,G1375,0)</f>
        <v>0</v>
      </c>
      <c r="BC1375" s="167">
        <f>IF(AZ1375=3,G1375,0)</f>
        <v>0</v>
      </c>
      <c r="BD1375" s="167">
        <f>IF(AZ1375=4,G1375,0)</f>
        <v>0</v>
      </c>
      <c r="BE1375" s="167">
        <f>IF(AZ1375=5,G1375,0)</f>
        <v>0</v>
      </c>
      <c r="CA1375" s="202">
        <v>3</v>
      </c>
      <c r="CB1375" s="202">
        <v>7</v>
      </c>
      <c r="CZ1375" s="167">
        <v>0.00208</v>
      </c>
    </row>
    <row r="1376" spans="1:15" ht="12.75">
      <c r="A1376" s="203"/>
      <c r="B1376" s="205"/>
      <c r="C1376" s="206" t="s">
        <v>18</v>
      </c>
      <c r="D1376" s="207"/>
      <c r="E1376" s="208">
        <v>0</v>
      </c>
      <c r="F1376" s="209"/>
      <c r="G1376" s="210"/>
      <c r="M1376" s="204" t="s">
        <v>18</v>
      </c>
      <c r="O1376" s="195"/>
    </row>
    <row r="1377" spans="1:15" ht="12.75">
      <c r="A1377" s="203"/>
      <c r="B1377" s="205"/>
      <c r="C1377" s="206" t="s">
        <v>29</v>
      </c>
      <c r="D1377" s="207"/>
      <c r="E1377" s="208">
        <v>59.7132</v>
      </c>
      <c r="F1377" s="209"/>
      <c r="G1377" s="210"/>
      <c r="M1377" s="204" t="s">
        <v>29</v>
      </c>
      <c r="O1377" s="195"/>
    </row>
    <row r="1378" spans="1:15" ht="12.75">
      <c r="A1378" s="203"/>
      <c r="B1378" s="205"/>
      <c r="C1378" s="206" t="s">
        <v>30</v>
      </c>
      <c r="D1378" s="207"/>
      <c r="E1378" s="208">
        <v>3.0356</v>
      </c>
      <c r="F1378" s="209"/>
      <c r="G1378" s="210"/>
      <c r="M1378" s="204" t="s">
        <v>30</v>
      </c>
      <c r="O1378" s="195"/>
    </row>
    <row r="1379" spans="1:15" ht="12.75">
      <c r="A1379" s="203"/>
      <c r="B1379" s="205"/>
      <c r="C1379" s="206" t="s">
        <v>1865</v>
      </c>
      <c r="D1379" s="207"/>
      <c r="E1379" s="208">
        <v>215.21</v>
      </c>
      <c r="F1379" s="209"/>
      <c r="G1379" s="210"/>
      <c r="M1379" s="204" t="s">
        <v>1865</v>
      </c>
      <c r="O1379" s="195"/>
    </row>
    <row r="1380" spans="1:15" ht="12.75">
      <c r="A1380" s="203"/>
      <c r="B1380" s="205"/>
      <c r="C1380" s="206" t="s">
        <v>31</v>
      </c>
      <c r="D1380" s="207"/>
      <c r="E1380" s="208">
        <v>10.4738</v>
      </c>
      <c r="F1380" s="209"/>
      <c r="G1380" s="210"/>
      <c r="M1380" s="204" t="s">
        <v>31</v>
      </c>
      <c r="O1380" s="195"/>
    </row>
    <row r="1381" spans="1:104" ht="12.75">
      <c r="A1381" s="196">
        <v>466</v>
      </c>
      <c r="B1381" s="197" t="s">
        <v>32</v>
      </c>
      <c r="C1381" s="198" t="s">
        <v>33</v>
      </c>
      <c r="D1381" s="199" t="s">
        <v>1062</v>
      </c>
      <c r="E1381" s="200"/>
      <c r="F1381" s="200">
        <v>0</v>
      </c>
      <c r="G1381" s="201">
        <f>E1381*F1381</f>
        <v>0</v>
      </c>
      <c r="O1381" s="195">
        <v>2</v>
      </c>
      <c r="AA1381" s="167">
        <v>7</v>
      </c>
      <c r="AB1381" s="167">
        <v>1002</v>
      </c>
      <c r="AC1381" s="167">
        <v>5</v>
      </c>
      <c r="AZ1381" s="167">
        <v>2</v>
      </c>
      <c r="BA1381" s="167">
        <f>IF(AZ1381=1,G1381,0)</f>
        <v>0</v>
      </c>
      <c r="BB1381" s="167">
        <f>IF(AZ1381=2,G1381,0)</f>
        <v>0</v>
      </c>
      <c r="BC1381" s="167">
        <f>IF(AZ1381=3,G1381,0)</f>
        <v>0</v>
      </c>
      <c r="BD1381" s="167">
        <f>IF(AZ1381=4,G1381,0)</f>
        <v>0</v>
      </c>
      <c r="BE1381" s="167">
        <f>IF(AZ1381=5,G1381,0)</f>
        <v>0</v>
      </c>
      <c r="CA1381" s="202">
        <v>7</v>
      </c>
      <c r="CB1381" s="202">
        <v>1002</v>
      </c>
      <c r="CZ1381" s="167">
        <v>0</v>
      </c>
    </row>
    <row r="1382" spans="1:57" ht="12.75">
      <c r="A1382" s="211"/>
      <c r="B1382" s="212" t="s">
        <v>1076</v>
      </c>
      <c r="C1382" s="213" t="str">
        <f>CONCATENATE(B1351," ",C1351)</f>
        <v>776 Podlahy povlakové</v>
      </c>
      <c r="D1382" s="214"/>
      <c r="E1382" s="215"/>
      <c r="F1382" s="216"/>
      <c r="G1382" s="217">
        <f>SUM(G1351:G1381)</f>
        <v>0</v>
      </c>
      <c r="O1382" s="195">
        <v>4</v>
      </c>
      <c r="BA1382" s="218">
        <f>SUM(BA1351:BA1381)</f>
        <v>0</v>
      </c>
      <c r="BB1382" s="218">
        <f>SUM(BB1351:BB1381)</f>
        <v>0</v>
      </c>
      <c r="BC1382" s="218">
        <f>SUM(BC1351:BC1381)</f>
        <v>0</v>
      </c>
      <c r="BD1382" s="218">
        <f>SUM(BD1351:BD1381)</f>
        <v>0</v>
      </c>
      <c r="BE1382" s="218">
        <f>SUM(BE1351:BE1381)</f>
        <v>0</v>
      </c>
    </row>
    <row r="1383" spans="1:15" ht="12.75">
      <c r="A1383" s="188" t="s">
        <v>1073</v>
      </c>
      <c r="B1383" s="189" t="s">
        <v>34</v>
      </c>
      <c r="C1383" s="190" t="s">
        <v>35</v>
      </c>
      <c r="D1383" s="191"/>
      <c r="E1383" s="192"/>
      <c r="F1383" s="192"/>
      <c r="G1383" s="193"/>
      <c r="H1383" s="194"/>
      <c r="I1383" s="194"/>
      <c r="O1383" s="195">
        <v>1</v>
      </c>
    </row>
    <row r="1384" spans="1:104" ht="22.5">
      <c r="A1384" s="196">
        <v>467</v>
      </c>
      <c r="B1384" s="197" t="s">
        <v>36</v>
      </c>
      <c r="C1384" s="198" t="s">
        <v>37</v>
      </c>
      <c r="D1384" s="199" t="s">
        <v>1113</v>
      </c>
      <c r="E1384" s="200">
        <v>241.29</v>
      </c>
      <c r="F1384" s="200">
        <v>0</v>
      </c>
      <c r="G1384" s="201">
        <f>E1384*F1384</f>
        <v>0</v>
      </c>
      <c r="O1384" s="195">
        <v>2</v>
      </c>
      <c r="AA1384" s="167">
        <v>12</v>
      </c>
      <c r="AB1384" s="167">
        <v>0</v>
      </c>
      <c r="AC1384" s="167">
        <v>253</v>
      </c>
      <c r="AZ1384" s="167">
        <v>2</v>
      </c>
      <c r="BA1384" s="167">
        <f>IF(AZ1384=1,G1384,0)</f>
        <v>0</v>
      </c>
      <c r="BB1384" s="167">
        <f>IF(AZ1384=2,G1384,0)</f>
        <v>0</v>
      </c>
      <c r="BC1384" s="167">
        <f>IF(AZ1384=3,G1384,0)</f>
        <v>0</v>
      </c>
      <c r="BD1384" s="167">
        <f>IF(AZ1384=4,G1384,0)</f>
        <v>0</v>
      </c>
      <c r="BE1384" s="167">
        <f>IF(AZ1384=5,G1384,0)</f>
        <v>0</v>
      </c>
      <c r="CA1384" s="202">
        <v>12</v>
      </c>
      <c r="CB1384" s="202">
        <v>0</v>
      </c>
      <c r="CZ1384" s="167">
        <v>0.00413</v>
      </c>
    </row>
    <row r="1385" spans="1:15" ht="12.75">
      <c r="A1385" s="203"/>
      <c r="B1385" s="205"/>
      <c r="C1385" s="206" t="s">
        <v>38</v>
      </c>
      <c r="D1385" s="207"/>
      <c r="E1385" s="208">
        <v>241.29</v>
      </c>
      <c r="F1385" s="209"/>
      <c r="G1385" s="210"/>
      <c r="M1385" s="204" t="s">
        <v>38</v>
      </c>
      <c r="O1385" s="195"/>
    </row>
    <row r="1386" spans="1:104" ht="12.75">
      <c r="A1386" s="196">
        <v>468</v>
      </c>
      <c r="B1386" s="197" t="s">
        <v>39</v>
      </c>
      <c r="C1386" s="198" t="s">
        <v>40</v>
      </c>
      <c r="D1386" s="199" t="s">
        <v>1113</v>
      </c>
      <c r="E1386" s="200">
        <v>202.073</v>
      </c>
      <c r="F1386" s="200">
        <v>0</v>
      </c>
      <c r="G1386" s="201">
        <f>E1386*F1386</f>
        <v>0</v>
      </c>
      <c r="O1386" s="195">
        <v>2</v>
      </c>
      <c r="AA1386" s="167">
        <v>12</v>
      </c>
      <c r="AB1386" s="167">
        <v>0</v>
      </c>
      <c r="AC1386" s="167">
        <v>395</v>
      </c>
      <c r="AZ1386" s="167">
        <v>2</v>
      </c>
      <c r="BA1386" s="167">
        <f>IF(AZ1386=1,G1386,0)</f>
        <v>0</v>
      </c>
      <c r="BB1386" s="167">
        <f>IF(AZ1386=2,G1386,0)</f>
        <v>0</v>
      </c>
      <c r="BC1386" s="167">
        <f>IF(AZ1386=3,G1386,0)</f>
        <v>0</v>
      </c>
      <c r="BD1386" s="167">
        <f>IF(AZ1386=4,G1386,0)</f>
        <v>0</v>
      </c>
      <c r="BE1386" s="167">
        <f>IF(AZ1386=5,G1386,0)</f>
        <v>0</v>
      </c>
      <c r="CA1386" s="202">
        <v>12</v>
      </c>
      <c r="CB1386" s="202">
        <v>0</v>
      </c>
      <c r="CZ1386" s="167">
        <v>0.00413</v>
      </c>
    </row>
    <row r="1387" spans="1:15" ht="12.75">
      <c r="A1387" s="203"/>
      <c r="B1387" s="205"/>
      <c r="C1387" s="206" t="s">
        <v>41</v>
      </c>
      <c r="D1387" s="207"/>
      <c r="E1387" s="208">
        <v>41.15</v>
      </c>
      <c r="F1387" s="209"/>
      <c r="G1387" s="210"/>
      <c r="M1387" s="204" t="s">
        <v>41</v>
      </c>
      <c r="O1387" s="195"/>
    </row>
    <row r="1388" spans="1:15" ht="22.5">
      <c r="A1388" s="203"/>
      <c r="B1388" s="205"/>
      <c r="C1388" s="206" t="s">
        <v>42</v>
      </c>
      <c r="D1388" s="207"/>
      <c r="E1388" s="208">
        <v>63.895</v>
      </c>
      <c r="F1388" s="209"/>
      <c r="G1388" s="210"/>
      <c r="M1388" s="204" t="s">
        <v>42</v>
      </c>
      <c r="O1388" s="195"/>
    </row>
    <row r="1389" spans="1:15" ht="33.75">
      <c r="A1389" s="203"/>
      <c r="B1389" s="205"/>
      <c r="C1389" s="206" t="s">
        <v>43</v>
      </c>
      <c r="D1389" s="207"/>
      <c r="E1389" s="208">
        <v>11.823</v>
      </c>
      <c r="F1389" s="209"/>
      <c r="G1389" s="210"/>
      <c r="M1389" s="204" t="s">
        <v>43</v>
      </c>
      <c r="O1389" s="195"/>
    </row>
    <row r="1390" spans="1:15" ht="12.75">
      <c r="A1390" s="203"/>
      <c r="B1390" s="205"/>
      <c r="C1390" s="206" t="s">
        <v>44</v>
      </c>
      <c r="D1390" s="207"/>
      <c r="E1390" s="208">
        <v>41.43</v>
      </c>
      <c r="F1390" s="209"/>
      <c r="G1390" s="210"/>
      <c r="M1390" s="204" t="s">
        <v>44</v>
      </c>
      <c r="O1390" s="195"/>
    </row>
    <row r="1391" spans="1:15" ht="22.5">
      <c r="A1391" s="203"/>
      <c r="B1391" s="205"/>
      <c r="C1391" s="206" t="s">
        <v>1696</v>
      </c>
      <c r="D1391" s="207"/>
      <c r="E1391" s="208">
        <v>36.025</v>
      </c>
      <c r="F1391" s="209"/>
      <c r="G1391" s="210"/>
      <c r="M1391" s="204" t="s">
        <v>1696</v>
      </c>
      <c r="O1391" s="195"/>
    </row>
    <row r="1392" spans="1:15" ht="12.75">
      <c r="A1392" s="203"/>
      <c r="B1392" s="205"/>
      <c r="C1392" s="206" t="s">
        <v>1697</v>
      </c>
      <c r="D1392" s="207"/>
      <c r="E1392" s="208">
        <v>7.75</v>
      </c>
      <c r="F1392" s="209"/>
      <c r="G1392" s="210"/>
      <c r="M1392" s="204" t="s">
        <v>1697</v>
      </c>
      <c r="O1392" s="195"/>
    </row>
    <row r="1393" spans="1:104" ht="12.75">
      <c r="A1393" s="196">
        <v>469</v>
      </c>
      <c r="B1393" s="197" t="s">
        <v>45</v>
      </c>
      <c r="C1393" s="198" t="s">
        <v>46</v>
      </c>
      <c r="D1393" s="199" t="s">
        <v>1121</v>
      </c>
      <c r="E1393" s="200">
        <v>1.83108919</v>
      </c>
      <c r="F1393" s="200">
        <v>0</v>
      </c>
      <c r="G1393" s="201">
        <f>E1393*F1393</f>
        <v>0</v>
      </c>
      <c r="O1393" s="195">
        <v>2</v>
      </c>
      <c r="AA1393" s="167">
        <v>7</v>
      </c>
      <c r="AB1393" s="167">
        <v>1001</v>
      </c>
      <c r="AC1393" s="167">
        <v>5</v>
      </c>
      <c r="AZ1393" s="167">
        <v>2</v>
      </c>
      <c r="BA1393" s="167">
        <f>IF(AZ1393=1,G1393,0)</f>
        <v>0</v>
      </c>
      <c r="BB1393" s="167">
        <f>IF(AZ1393=2,G1393,0)</f>
        <v>0</v>
      </c>
      <c r="BC1393" s="167">
        <f>IF(AZ1393=3,G1393,0)</f>
        <v>0</v>
      </c>
      <c r="BD1393" s="167">
        <f>IF(AZ1393=4,G1393,0)</f>
        <v>0</v>
      </c>
      <c r="BE1393" s="167">
        <f>IF(AZ1393=5,G1393,0)</f>
        <v>0</v>
      </c>
      <c r="CA1393" s="202">
        <v>7</v>
      </c>
      <c r="CB1393" s="202">
        <v>1001</v>
      </c>
      <c r="CZ1393" s="167">
        <v>0</v>
      </c>
    </row>
    <row r="1394" spans="1:57" ht="12.75">
      <c r="A1394" s="211"/>
      <c r="B1394" s="212" t="s">
        <v>1076</v>
      </c>
      <c r="C1394" s="213" t="str">
        <f>CONCATENATE(B1383," ",C1383)</f>
        <v>777 Podlahy ze syntetických hmot</v>
      </c>
      <c r="D1394" s="214"/>
      <c r="E1394" s="215"/>
      <c r="F1394" s="216"/>
      <c r="G1394" s="217">
        <f>SUM(G1383:G1393)</f>
        <v>0</v>
      </c>
      <c r="O1394" s="195">
        <v>4</v>
      </c>
      <c r="BA1394" s="218">
        <f>SUM(BA1383:BA1393)</f>
        <v>0</v>
      </c>
      <c r="BB1394" s="218">
        <f>SUM(BB1383:BB1393)</f>
        <v>0</v>
      </c>
      <c r="BC1394" s="218">
        <f>SUM(BC1383:BC1393)</f>
        <v>0</v>
      </c>
      <c r="BD1394" s="218">
        <f>SUM(BD1383:BD1393)</f>
        <v>0</v>
      </c>
      <c r="BE1394" s="218">
        <f>SUM(BE1383:BE1393)</f>
        <v>0</v>
      </c>
    </row>
    <row r="1395" spans="1:15" ht="12.75">
      <c r="A1395" s="188" t="s">
        <v>1073</v>
      </c>
      <c r="B1395" s="189" t="s">
        <v>47</v>
      </c>
      <c r="C1395" s="190" t="s">
        <v>48</v>
      </c>
      <c r="D1395" s="191"/>
      <c r="E1395" s="192"/>
      <c r="F1395" s="192"/>
      <c r="G1395" s="193"/>
      <c r="H1395" s="194"/>
      <c r="I1395" s="194"/>
      <c r="O1395" s="195">
        <v>1</v>
      </c>
    </row>
    <row r="1396" spans="1:104" ht="22.5">
      <c r="A1396" s="196">
        <v>470</v>
      </c>
      <c r="B1396" s="197" t="s">
        <v>49</v>
      </c>
      <c r="C1396" s="198" t="s">
        <v>50</v>
      </c>
      <c r="D1396" s="199" t="s">
        <v>1113</v>
      </c>
      <c r="E1396" s="200">
        <v>276.0883</v>
      </c>
      <c r="F1396" s="200">
        <v>0</v>
      </c>
      <c r="G1396" s="201">
        <f>E1396*F1396</f>
        <v>0</v>
      </c>
      <c r="O1396" s="195">
        <v>2</v>
      </c>
      <c r="AA1396" s="167">
        <v>1</v>
      </c>
      <c r="AB1396" s="167">
        <v>7</v>
      </c>
      <c r="AC1396" s="167">
        <v>7</v>
      </c>
      <c r="AZ1396" s="167">
        <v>2</v>
      </c>
      <c r="BA1396" s="167">
        <f>IF(AZ1396=1,G1396,0)</f>
        <v>0</v>
      </c>
      <c r="BB1396" s="167">
        <f>IF(AZ1396=2,G1396,0)</f>
        <v>0</v>
      </c>
      <c r="BC1396" s="167">
        <f>IF(AZ1396=3,G1396,0)</f>
        <v>0</v>
      </c>
      <c r="BD1396" s="167">
        <f>IF(AZ1396=4,G1396,0)</f>
        <v>0</v>
      </c>
      <c r="BE1396" s="167">
        <f>IF(AZ1396=5,G1396,0)</f>
        <v>0</v>
      </c>
      <c r="CA1396" s="202">
        <v>1</v>
      </c>
      <c r="CB1396" s="202">
        <v>7</v>
      </c>
      <c r="CZ1396" s="167">
        <v>0.00011</v>
      </c>
    </row>
    <row r="1397" spans="1:15" ht="12.75">
      <c r="A1397" s="203"/>
      <c r="B1397" s="205"/>
      <c r="C1397" s="206" t="s">
        <v>51</v>
      </c>
      <c r="D1397" s="207"/>
      <c r="E1397" s="208">
        <v>276.0883</v>
      </c>
      <c r="F1397" s="209"/>
      <c r="G1397" s="210"/>
      <c r="M1397" s="231">
        <v>2760883</v>
      </c>
      <c r="O1397" s="195"/>
    </row>
    <row r="1398" spans="1:104" ht="22.5">
      <c r="A1398" s="196">
        <v>471</v>
      </c>
      <c r="B1398" s="197" t="s">
        <v>52</v>
      </c>
      <c r="C1398" s="198" t="s">
        <v>53</v>
      </c>
      <c r="D1398" s="199" t="s">
        <v>1113</v>
      </c>
      <c r="E1398" s="200">
        <v>276.0883</v>
      </c>
      <c r="F1398" s="200">
        <v>0</v>
      </c>
      <c r="G1398" s="201">
        <f>E1398*F1398</f>
        <v>0</v>
      </c>
      <c r="O1398" s="195">
        <v>2</v>
      </c>
      <c r="AA1398" s="167">
        <v>1</v>
      </c>
      <c r="AB1398" s="167">
        <v>7</v>
      </c>
      <c r="AC1398" s="167">
        <v>7</v>
      </c>
      <c r="AZ1398" s="167">
        <v>2</v>
      </c>
      <c r="BA1398" s="167">
        <f>IF(AZ1398=1,G1398,0)</f>
        <v>0</v>
      </c>
      <c r="BB1398" s="167">
        <f>IF(AZ1398=2,G1398,0)</f>
        <v>0</v>
      </c>
      <c r="BC1398" s="167">
        <f>IF(AZ1398=3,G1398,0)</f>
        <v>0</v>
      </c>
      <c r="BD1398" s="167">
        <f>IF(AZ1398=4,G1398,0)</f>
        <v>0</v>
      </c>
      <c r="BE1398" s="167">
        <f>IF(AZ1398=5,G1398,0)</f>
        <v>0</v>
      </c>
      <c r="CA1398" s="202">
        <v>1</v>
      </c>
      <c r="CB1398" s="202">
        <v>7</v>
      </c>
      <c r="CZ1398" s="167">
        <v>0.00355</v>
      </c>
    </row>
    <row r="1399" spans="1:15" ht="12.75">
      <c r="A1399" s="203"/>
      <c r="B1399" s="205"/>
      <c r="C1399" s="206" t="s">
        <v>1713</v>
      </c>
      <c r="D1399" s="207"/>
      <c r="E1399" s="208">
        <v>0</v>
      </c>
      <c r="F1399" s="209"/>
      <c r="G1399" s="210"/>
      <c r="M1399" s="204" t="s">
        <v>1713</v>
      </c>
      <c r="O1399" s="195"/>
    </row>
    <row r="1400" spans="1:15" ht="12.75">
      <c r="A1400" s="203"/>
      <c r="B1400" s="205"/>
      <c r="C1400" s="206" t="s">
        <v>54</v>
      </c>
      <c r="D1400" s="207"/>
      <c r="E1400" s="208">
        <v>33.5776</v>
      </c>
      <c r="F1400" s="209"/>
      <c r="G1400" s="210"/>
      <c r="M1400" s="204" t="s">
        <v>54</v>
      </c>
      <c r="O1400" s="195"/>
    </row>
    <row r="1401" spans="1:15" ht="12.75">
      <c r="A1401" s="203"/>
      <c r="B1401" s="205"/>
      <c r="C1401" s="206" t="s">
        <v>55</v>
      </c>
      <c r="D1401" s="207"/>
      <c r="E1401" s="208">
        <v>15.2</v>
      </c>
      <c r="F1401" s="209"/>
      <c r="G1401" s="210"/>
      <c r="M1401" s="204" t="s">
        <v>55</v>
      </c>
      <c r="O1401" s="195"/>
    </row>
    <row r="1402" spans="1:15" ht="12.75">
      <c r="A1402" s="203"/>
      <c r="B1402" s="205"/>
      <c r="C1402" s="206" t="s">
        <v>56</v>
      </c>
      <c r="D1402" s="207"/>
      <c r="E1402" s="208">
        <v>50.72</v>
      </c>
      <c r="F1402" s="209"/>
      <c r="G1402" s="210"/>
      <c r="M1402" s="204" t="s">
        <v>56</v>
      </c>
      <c r="O1402" s="195"/>
    </row>
    <row r="1403" spans="1:15" ht="22.5">
      <c r="A1403" s="203"/>
      <c r="B1403" s="205"/>
      <c r="C1403" s="206" t="s">
        <v>57</v>
      </c>
      <c r="D1403" s="207"/>
      <c r="E1403" s="208">
        <v>34.2937</v>
      </c>
      <c r="F1403" s="209"/>
      <c r="G1403" s="210"/>
      <c r="M1403" s="204" t="s">
        <v>57</v>
      </c>
      <c r="O1403" s="195"/>
    </row>
    <row r="1404" spans="1:15" ht="12.75">
      <c r="A1404" s="203"/>
      <c r="B1404" s="205"/>
      <c r="C1404" s="206" t="s">
        <v>58</v>
      </c>
      <c r="D1404" s="207"/>
      <c r="E1404" s="208">
        <v>28.89</v>
      </c>
      <c r="F1404" s="209"/>
      <c r="G1404" s="210"/>
      <c r="M1404" s="204" t="s">
        <v>58</v>
      </c>
      <c r="O1404" s="195"/>
    </row>
    <row r="1405" spans="1:15" ht="12.75">
      <c r="A1405" s="203"/>
      <c r="B1405" s="205"/>
      <c r="C1405" s="206" t="s">
        <v>59</v>
      </c>
      <c r="D1405" s="207"/>
      <c r="E1405" s="208">
        <v>20.832</v>
      </c>
      <c r="F1405" s="209"/>
      <c r="G1405" s="210"/>
      <c r="M1405" s="204" t="s">
        <v>59</v>
      </c>
      <c r="O1405" s="195"/>
    </row>
    <row r="1406" spans="1:15" ht="22.5">
      <c r="A1406" s="203"/>
      <c r="B1406" s="205"/>
      <c r="C1406" s="206" t="s">
        <v>60</v>
      </c>
      <c r="D1406" s="207"/>
      <c r="E1406" s="208">
        <v>22.05</v>
      </c>
      <c r="F1406" s="209"/>
      <c r="G1406" s="210"/>
      <c r="M1406" s="204" t="s">
        <v>60</v>
      </c>
      <c r="O1406" s="195"/>
    </row>
    <row r="1407" spans="1:15" ht="12.75">
      <c r="A1407" s="203"/>
      <c r="B1407" s="205"/>
      <c r="C1407" s="206" t="s">
        <v>61</v>
      </c>
      <c r="D1407" s="207"/>
      <c r="E1407" s="208">
        <v>0.64</v>
      </c>
      <c r="F1407" s="209"/>
      <c r="G1407" s="210"/>
      <c r="M1407" s="204" t="s">
        <v>61</v>
      </c>
      <c r="O1407" s="195"/>
    </row>
    <row r="1408" spans="1:15" ht="12.75">
      <c r="A1408" s="203"/>
      <c r="B1408" s="205"/>
      <c r="C1408" s="206" t="s">
        <v>1719</v>
      </c>
      <c r="D1408" s="207"/>
      <c r="E1408" s="208">
        <v>0</v>
      </c>
      <c r="F1408" s="209"/>
      <c r="G1408" s="210"/>
      <c r="M1408" s="204" t="s">
        <v>1719</v>
      </c>
      <c r="O1408" s="195"/>
    </row>
    <row r="1409" spans="1:15" ht="12.75">
      <c r="A1409" s="203"/>
      <c r="B1409" s="205"/>
      <c r="C1409" s="206" t="s">
        <v>62</v>
      </c>
      <c r="D1409" s="207"/>
      <c r="E1409" s="208">
        <v>10.01</v>
      </c>
      <c r="F1409" s="209"/>
      <c r="G1409" s="210"/>
      <c r="M1409" s="204" t="s">
        <v>62</v>
      </c>
      <c r="O1409" s="195"/>
    </row>
    <row r="1410" spans="1:15" ht="12.75">
      <c r="A1410" s="203"/>
      <c r="B1410" s="205"/>
      <c r="C1410" s="206" t="s">
        <v>63</v>
      </c>
      <c r="D1410" s="207"/>
      <c r="E1410" s="208">
        <v>9.695</v>
      </c>
      <c r="F1410" s="209"/>
      <c r="G1410" s="210"/>
      <c r="M1410" s="204" t="s">
        <v>63</v>
      </c>
      <c r="O1410" s="195"/>
    </row>
    <row r="1411" spans="1:15" ht="12.75">
      <c r="A1411" s="203"/>
      <c r="B1411" s="205"/>
      <c r="C1411" s="206" t="s">
        <v>64</v>
      </c>
      <c r="D1411" s="207"/>
      <c r="E1411" s="208">
        <v>10.64</v>
      </c>
      <c r="F1411" s="209"/>
      <c r="G1411" s="210"/>
      <c r="M1411" s="204" t="s">
        <v>64</v>
      </c>
      <c r="O1411" s="195"/>
    </row>
    <row r="1412" spans="1:15" ht="12.75">
      <c r="A1412" s="203"/>
      <c r="B1412" s="205"/>
      <c r="C1412" s="206" t="s">
        <v>65</v>
      </c>
      <c r="D1412" s="207"/>
      <c r="E1412" s="208">
        <v>14.015</v>
      </c>
      <c r="F1412" s="209"/>
      <c r="G1412" s="210"/>
      <c r="M1412" s="204" t="s">
        <v>65</v>
      </c>
      <c r="O1412" s="195"/>
    </row>
    <row r="1413" spans="1:15" ht="12.75">
      <c r="A1413" s="203"/>
      <c r="B1413" s="205"/>
      <c r="C1413" s="206" t="s">
        <v>66</v>
      </c>
      <c r="D1413" s="207"/>
      <c r="E1413" s="208">
        <v>12.995</v>
      </c>
      <c r="F1413" s="209"/>
      <c r="G1413" s="210"/>
      <c r="M1413" s="204" t="s">
        <v>66</v>
      </c>
      <c r="O1413" s="195"/>
    </row>
    <row r="1414" spans="1:15" ht="12.75">
      <c r="A1414" s="203"/>
      <c r="B1414" s="205"/>
      <c r="C1414" s="206" t="s">
        <v>67</v>
      </c>
      <c r="D1414" s="207"/>
      <c r="E1414" s="208">
        <v>10.37</v>
      </c>
      <c r="F1414" s="209"/>
      <c r="G1414" s="210"/>
      <c r="M1414" s="204" t="s">
        <v>67</v>
      </c>
      <c r="O1414" s="195"/>
    </row>
    <row r="1415" spans="1:15" ht="12.75">
      <c r="A1415" s="203"/>
      <c r="B1415" s="205"/>
      <c r="C1415" s="206" t="s">
        <v>68</v>
      </c>
      <c r="D1415" s="207"/>
      <c r="E1415" s="208">
        <v>2.16</v>
      </c>
      <c r="F1415" s="209"/>
      <c r="G1415" s="210"/>
      <c r="M1415" s="204" t="s">
        <v>68</v>
      </c>
      <c r="O1415" s="195"/>
    </row>
    <row r="1416" spans="1:104" ht="22.5">
      <c r="A1416" s="196">
        <v>472</v>
      </c>
      <c r="B1416" s="197" t="s">
        <v>69</v>
      </c>
      <c r="C1416" s="198" t="s">
        <v>70</v>
      </c>
      <c r="D1416" s="199" t="s">
        <v>1470</v>
      </c>
      <c r="E1416" s="200">
        <v>39.675</v>
      </c>
      <c r="F1416" s="200">
        <v>0</v>
      </c>
      <c r="G1416" s="201">
        <f>E1416*F1416</f>
        <v>0</v>
      </c>
      <c r="O1416" s="195">
        <v>2</v>
      </c>
      <c r="AA1416" s="167">
        <v>1</v>
      </c>
      <c r="AB1416" s="167">
        <v>7</v>
      </c>
      <c r="AC1416" s="167">
        <v>7</v>
      </c>
      <c r="AZ1416" s="167">
        <v>2</v>
      </c>
      <c r="BA1416" s="167">
        <f>IF(AZ1416=1,G1416,0)</f>
        <v>0</v>
      </c>
      <c r="BB1416" s="167">
        <f>IF(AZ1416=2,G1416,0)</f>
        <v>0</v>
      </c>
      <c r="BC1416" s="167">
        <f>IF(AZ1416=3,G1416,0)</f>
        <v>0</v>
      </c>
      <c r="BD1416" s="167">
        <f>IF(AZ1416=4,G1416,0)</f>
        <v>0</v>
      </c>
      <c r="BE1416" s="167">
        <f>IF(AZ1416=5,G1416,0)</f>
        <v>0</v>
      </c>
      <c r="CA1416" s="202">
        <v>1</v>
      </c>
      <c r="CB1416" s="202">
        <v>7</v>
      </c>
      <c r="CZ1416" s="167">
        <v>0.00013</v>
      </c>
    </row>
    <row r="1417" spans="1:15" ht="12.75">
      <c r="A1417" s="203"/>
      <c r="B1417" s="205"/>
      <c r="C1417" s="206" t="s">
        <v>71</v>
      </c>
      <c r="D1417" s="207"/>
      <c r="E1417" s="208">
        <v>33.925</v>
      </c>
      <c r="F1417" s="209"/>
      <c r="G1417" s="210"/>
      <c r="M1417" s="204" t="s">
        <v>71</v>
      </c>
      <c r="O1417" s="195"/>
    </row>
    <row r="1418" spans="1:15" ht="12.75">
      <c r="A1418" s="203"/>
      <c r="B1418" s="205"/>
      <c r="C1418" s="206" t="s">
        <v>72</v>
      </c>
      <c r="D1418" s="207"/>
      <c r="E1418" s="208">
        <v>5.75</v>
      </c>
      <c r="F1418" s="209"/>
      <c r="G1418" s="210"/>
      <c r="M1418" s="204" t="s">
        <v>72</v>
      </c>
      <c r="O1418" s="195"/>
    </row>
    <row r="1419" spans="1:104" ht="12.75">
      <c r="A1419" s="196">
        <v>473</v>
      </c>
      <c r="B1419" s="197" t="s">
        <v>73</v>
      </c>
      <c r="C1419" s="198" t="s">
        <v>74</v>
      </c>
      <c r="D1419" s="199" t="s">
        <v>1113</v>
      </c>
      <c r="E1419" s="200">
        <v>298.1754</v>
      </c>
      <c r="F1419" s="200">
        <v>0</v>
      </c>
      <c r="G1419" s="201">
        <f>E1419*F1419</f>
        <v>0</v>
      </c>
      <c r="O1419" s="195">
        <v>2</v>
      </c>
      <c r="AA1419" s="167">
        <v>3</v>
      </c>
      <c r="AB1419" s="167">
        <v>7</v>
      </c>
      <c r="AC1419" s="167">
        <v>59782165</v>
      </c>
      <c r="AZ1419" s="167">
        <v>2</v>
      </c>
      <c r="BA1419" s="167">
        <f>IF(AZ1419=1,G1419,0)</f>
        <v>0</v>
      </c>
      <c r="BB1419" s="167">
        <f>IF(AZ1419=2,G1419,0)</f>
        <v>0</v>
      </c>
      <c r="BC1419" s="167">
        <f>IF(AZ1419=3,G1419,0)</f>
        <v>0</v>
      </c>
      <c r="BD1419" s="167">
        <f>IF(AZ1419=4,G1419,0)</f>
        <v>0</v>
      </c>
      <c r="BE1419" s="167">
        <f>IF(AZ1419=5,G1419,0)</f>
        <v>0</v>
      </c>
      <c r="CA1419" s="202">
        <v>3</v>
      </c>
      <c r="CB1419" s="202">
        <v>7</v>
      </c>
      <c r="CZ1419" s="167">
        <v>0.0115</v>
      </c>
    </row>
    <row r="1420" spans="1:15" ht="12.75">
      <c r="A1420" s="203"/>
      <c r="B1420" s="205"/>
      <c r="C1420" s="206" t="s">
        <v>75</v>
      </c>
      <c r="D1420" s="207"/>
      <c r="E1420" s="208">
        <v>222.6997</v>
      </c>
      <c r="F1420" s="209"/>
      <c r="G1420" s="210"/>
      <c r="M1420" s="204" t="s">
        <v>75</v>
      </c>
      <c r="O1420" s="195"/>
    </row>
    <row r="1421" spans="1:15" ht="12.75">
      <c r="A1421" s="203"/>
      <c r="B1421" s="205"/>
      <c r="C1421" s="206" t="s">
        <v>76</v>
      </c>
      <c r="D1421" s="207"/>
      <c r="E1421" s="208">
        <v>75.4757</v>
      </c>
      <c r="F1421" s="209"/>
      <c r="G1421" s="210"/>
      <c r="M1421" s="204" t="s">
        <v>76</v>
      </c>
      <c r="O1421" s="195"/>
    </row>
    <row r="1422" spans="1:104" ht="12.75">
      <c r="A1422" s="196">
        <v>474</v>
      </c>
      <c r="B1422" s="197" t="s">
        <v>77</v>
      </c>
      <c r="C1422" s="198" t="s">
        <v>78</v>
      </c>
      <c r="D1422" s="199" t="s">
        <v>1121</v>
      </c>
      <c r="E1422" s="200">
        <v>4.444658028</v>
      </c>
      <c r="F1422" s="200">
        <v>0</v>
      </c>
      <c r="G1422" s="201">
        <f>E1422*F1422</f>
        <v>0</v>
      </c>
      <c r="O1422" s="195">
        <v>2</v>
      </c>
      <c r="AA1422" s="167">
        <v>7</v>
      </c>
      <c r="AB1422" s="167">
        <v>1001</v>
      </c>
      <c r="AC1422" s="167">
        <v>5</v>
      </c>
      <c r="AZ1422" s="167">
        <v>2</v>
      </c>
      <c r="BA1422" s="167">
        <f>IF(AZ1422=1,G1422,0)</f>
        <v>0</v>
      </c>
      <c r="BB1422" s="167">
        <f>IF(AZ1422=2,G1422,0)</f>
        <v>0</v>
      </c>
      <c r="BC1422" s="167">
        <f>IF(AZ1422=3,G1422,0)</f>
        <v>0</v>
      </c>
      <c r="BD1422" s="167">
        <f>IF(AZ1422=4,G1422,0)</f>
        <v>0</v>
      </c>
      <c r="BE1422" s="167">
        <f>IF(AZ1422=5,G1422,0)</f>
        <v>0</v>
      </c>
      <c r="CA1422" s="202">
        <v>7</v>
      </c>
      <c r="CB1422" s="202">
        <v>1001</v>
      </c>
      <c r="CZ1422" s="167">
        <v>0</v>
      </c>
    </row>
    <row r="1423" spans="1:57" ht="12.75">
      <c r="A1423" s="211"/>
      <c r="B1423" s="212" t="s">
        <v>1076</v>
      </c>
      <c r="C1423" s="213" t="str">
        <f>CONCATENATE(B1395," ",C1395)</f>
        <v>781 Obklady keramické</v>
      </c>
      <c r="D1423" s="214"/>
      <c r="E1423" s="215"/>
      <c r="F1423" s="216"/>
      <c r="G1423" s="217">
        <f>SUM(G1395:G1422)</f>
        <v>0</v>
      </c>
      <c r="O1423" s="195">
        <v>4</v>
      </c>
      <c r="BA1423" s="218">
        <f>SUM(BA1395:BA1422)</f>
        <v>0</v>
      </c>
      <c r="BB1423" s="218">
        <f>SUM(BB1395:BB1422)</f>
        <v>0</v>
      </c>
      <c r="BC1423" s="218">
        <f>SUM(BC1395:BC1422)</f>
        <v>0</v>
      </c>
      <c r="BD1423" s="218">
        <f>SUM(BD1395:BD1422)</f>
        <v>0</v>
      </c>
      <c r="BE1423" s="218">
        <f>SUM(BE1395:BE1422)</f>
        <v>0</v>
      </c>
    </row>
    <row r="1424" spans="1:15" ht="12.75">
      <c r="A1424" s="188" t="s">
        <v>1073</v>
      </c>
      <c r="B1424" s="189" t="s">
        <v>79</v>
      </c>
      <c r="C1424" s="190" t="s">
        <v>80</v>
      </c>
      <c r="D1424" s="191"/>
      <c r="E1424" s="192"/>
      <c r="F1424" s="192"/>
      <c r="G1424" s="193"/>
      <c r="H1424" s="194"/>
      <c r="I1424" s="194"/>
      <c r="O1424" s="195">
        <v>1</v>
      </c>
    </row>
    <row r="1425" spans="1:104" ht="22.5">
      <c r="A1425" s="196">
        <v>475</v>
      </c>
      <c r="B1425" s="197" t="s">
        <v>81</v>
      </c>
      <c r="C1425" s="198" t="s">
        <v>82</v>
      </c>
      <c r="D1425" s="199" t="s">
        <v>1113</v>
      </c>
      <c r="E1425" s="200">
        <v>1400.3644</v>
      </c>
      <c r="F1425" s="200">
        <v>0</v>
      </c>
      <c r="G1425" s="201">
        <f>E1425*F1425</f>
        <v>0</v>
      </c>
      <c r="O1425" s="195">
        <v>2</v>
      </c>
      <c r="AA1425" s="167">
        <v>1</v>
      </c>
      <c r="AB1425" s="167">
        <v>7</v>
      </c>
      <c r="AC1425" s="167">
        <v>7</v>
      </c>
      <c r="AZ1425" s="167">
        <v>2</v>
      </c>
      <c r="BA1425" s="167">
        <f>IF(AZ1425=1,G1425,0)</f>
        <v>0</v>
      </c>
      <c r="BB1425" s="167">
        <f>IF(AZ1425=2,G1425,0)</f>
        <v>0</v>
      </c>
      <c r="BC1425" s="167">
        <f>IF(AZ1425=3,G1425,0)</f>
        <v>0</v>
      </c>
      <c r="BD1425" s="167">
        <f>IF(AZ1425=4,G1425,0)</f>
        <v>0</v>
      </c>
      <c r="BE1425" s="167">
        <f>IF(AZ1425=5,G1425,0)</f>
        <v>0</v>
      </c>
      <c r="CA1425" s="202">
        <v>1</v>
      </c>
      <c r="CB1425" s="202">
        <v>7</v>
      </c>
      <c r="CZ1425" s="167">
        <v>0.00053</v>
      </c>
    </row>
    <row r="1426" spans="1:15" ht="12.75">
      <c r="A1426" s="203"/>
      <c r="B1426" s="205"/>
      <c r="C1426" s="206" t="s">
        <v>555</v>
      </c>
      <c r="D1426" s="207"/>
      <c r="E1426" s="208">
        <v>0</v>
      </c>
      <c r="F1426" s="209"/>
      <c r="G1426" s="210"/>
      <c r="M1426" s="204" t="s">
        <v>555</v>
      </c>
      <c r="O1426" s="195"/>
    </row>
    <row r="1427" spans="1:15" ht="12.75">
      <c r="A1427" s="203"/>
      <c r="B1427" s="205"/>
      <c r="C1427" s="206" t="s">
        <v>83</v>
      </c>
      <c r="D1427" s="207"/>
      <c r="E1427" s="208">
        <v>24.6269</v>
      </c>
      <c r="F1427" s="209"/>
      <c r="G1427" s="210"/>
      <c r="M1427" s="204" t="s">
        <v>83</v>
      </c>
      <c r="O1427" s="195"/>
    </row>
    <row r="1428" spans="1:15" ht="12.75">
      <c r="A1428" s="203"/>
      <c r="B1428" s="205"/>
      <c r="C1428" s="206" t="s">
        <v>84</v>
      </c>
      <c r="D1428" s="207"/>
      <c r="E1428" s="208">
        <v>0.8704</v>
      </c>
      <c r="F1428" s="209"/>
      <c r="G1428" s="210"/>
      <c r="M1428" s="204" t="s">
        <v>84</v>
      </c>
      <c r="O1428" s="195"/>
    </row>
    <row r="1429" spans="1:15" ht="12.75">
      <c r="A1429" s="203"/>
      <c r="B1429" s="205"/>
      <c r="C1429" s="206" t="s">
        <v>582</v>
      </c>
      <c r="D1429" s="207"/>
      <c r="E1429" s="208">
        <v>0</v>
      </c>
      <c r="F1429" s="209"/>
      <c r="G1429" s="210"/>
      <c r="M1429" s="204" t="s">
        <v>582</v>
      </c>
      <c r="O1429" s="195"/>
    </row>
    <row r="1430" spans="1:15" ht="12.75">
      <c r="A1430" s="203"/>
      <c r="B1430" s="205"/>
      <c r="C1430" s="206" t="s">
        <v>85</v>
      </c>
      <c r="D1430" s="207"/>
      <c r="E1430" s="208">
        <v>534.976</v>
      </c>
      <c r="F1430" s="209"/>
      <c r="G1430" s="210"/>
      <c r="M1430" s="204" t="s">
        <v>85</v>
      </c>
      <c r="O1430" s="195"/>
    </row>
    <row r="1431" spans="1:15" ht="12.75">
      <c r="A1431" s="203"/>
      <c r="B1431" s="205"/>
      <c r="C1431" s="206" t="s">
        <v>561</v>
      </c>
      <c r="D1431" s="207"/>
      <c r="E1431" s="208">
        <v>0</v>
      </c>
      <c r="F1431" s="209"/>
      <c r="G1431" s="210"/>
      <c r="M1431" s="204" t="s">
        <v>561</v>
      </c>
      <c r="O1431" s="195"/>
    </row>
    <row r="1432" spans="1:15" ht="12.75">
      <c r="A1432" s="203"/>
      <c r="B1432" s="205"/>
      <c r="C1432" s="206" t="s">
        <v>86</v>
      </c>
      <c r="D1432" s="207"/>
      <c r="E1432" s="208">
        <v>130.584</v>
      </c>
      <c r="F1432" s="209"/>
      <c r="G1432" s="210"/>
      <c r="M1432" s="204" t="s">
        <v>86</v>
      </c>
      <c r="O1432" s="195"/>
    </row>
    <row r="1433" spans="1:15" ht="12.75">
      <c r="A1433" s="203"/>
      <c r="B1433" s="205"/>
      <c r="C1433" s="206" t="s">
        <v>87</v>
      </c>
      <c r="D1433" s="207"/>
      <c r="E1433" s="208">
        <v>69.768</v>
      </c>
      <c r="F1433" s="209"/>
      <c r="G1433" s="210"/>
      <c r="M1433" s="204" t="s">
        <v>87</v>
      </c>
      <c r="O1433" s="195"/>
    </row>
    <row r="1434" spans="1:15" ht="12.75">
      <c r="A1434" s="203"/>
      <c r="B1434" s="205"/>
      <c r="C1434" s="206" t="s">
        <v>88</v>
      </c>
      <c r="D1434" s="207"/>
      <c r="E1434" s="208">
        <v>211.68</v>
      </c>
      <c r="F1434" s="209"/>
      <c r="G1434" s="210"/>
      <c r="M1434" s="204" t="s">
        <v>88</v>
      </c>
      <c r="O1434" s="195"/>
    </row>
    <row r="1435" spans="1:15" ht="12.75">
      <c r="A1435" s="203"/>
      <c r="B1435" s="205"/>
      <c r="C1435" s="206" t="s">
        <v>565</v>
      </c>
      <c r="D1435" s="207"/>
      <c r="E1435" s="208">
        <v>0</v>
      </c>
      <c r="F1435" s="209"/>
      <c r="G1435" s="210"/>
      <c r="M1435" s="204" t="s">
        <v>565</v>
      </c>
      <c r="O1435" s="195"/>
    </row>
    <row r="1436" spans="1:15" ht="12.75">
      <c r="A1436" s="203"/>
      <c r="B1436" s="205"/>
      <c r="C1436" s="206" t="s">
        <v>89</v>
      </c>
      <c r="D1436" s="207"/>
      <c r="E1436" s="208">
        <v>10.464</v>
      </c>
      <c r="F1436" s="209"/>
      <c r="G1436" s="210"/>
      <c r="M1436" s="204" t="s">
        <v>89</v>
      </c>
      <c r="O1436" s="195"/>
    </row>
    <row r="1437" spans="1:15" ht="12.75">
      <c r="A1437" s="203"/>
      <c r="B1437" s="205"/>
      <c r="C1437" s="206" t="s">
        <v>90</v>
      </c>
      <c r="D1437" s="207"/>
      <c r="E1437" s="208">
        <v>4.968</v>
      </c>
      <c r="F1437" s="209"/>
      <c r="G1437" s="210"/>
      <c r="M1437" s="204" t="s">
        <v>90</v>
      </c>
      <c r="O1437" s="195"/>
    </row>
    <row r="1438" spans="1:15" ht="12.75">
      <c r="A1438" s="203"/>
      <c r="B1438" s="205"/>
      <c r="C1438" s="206" t="s">
        <v>91</v>
      </c>
      <c r="D1438" s="207"/>
      <c r="E1438" s="208">
        <v>25.2</v>
      </c>
      <c r="F1438" s="209"/>
      <c r="G1438" s="210"/>
      <c r="M1438" s="204" t="s">
        <v>91</v>
      </c>
      <c r="O1438" s="195"/>
    </row>
    <row r="1439" spans="1:15" ht="12.75">
      <c r="A1439" s="203"/>
      <c r="B1439" s="205"/>
      <c r="C1439" s="206" t="s">
        <v>569</v>
      </c>
      <c r="D1439" s="207"/>
      <c r="E1439" s="208">
        <v>0</v>
      </c>
      <c r="F1439" s="209"/>
      <c r="G1439" s="210"/>
      <c r="M1439" s="204" t="s">
        <v>569</v>
      </c>
      <c r="O1439" s="195"/>
    </row>
    <row r="1440" spans="1:15" ht="12.75">
      <c r="A1440" s="203"/>
      <c r="B1440" s="205"/>
      <c r="C1440" s="206" t="s">
        <v>92</v>
      </c>
      <c r="D1440" s="207"/>
      <c r="E1440" s="208">
        <v>21.216</v>
      </c>
      <c r="F1440" s="209"/>
      <c r="G1440" s="210"/>
      <c r="M1440" s="204" t="s">
        <v>92</v>
      </c>
      <c r="O1440" s="195"/>
    </row>
    <row r="1441" spans="1:15" ht="12.75">
      <c r="A1441" s="203"/>
      <c r="B1441" s="205"/>
      <c r="C1441" s="206" t="s">
        <v>93</v>
      </c>
      <c r="D1441" s="207"/>
      <c r="E1441" s="208">
        <v>2.886</v>
      </c>
      <c r="F1441" s="209"/>
      <c r="G1441" s="210"/>
      <c r="M1441" s="204" t="s">
        <v>93</v>
      </c>
      <c r="O1441" s="195"/>
    </row>
    <row r="1442" spans="1:15" ht="12.75">
      <c r="A1442" s="203"/>
      <c r="B1442" s="205"/>
      <c r="C1442" s="206" t="s">
        <v>584</v>
      </c>
      <c r="D1442" s="207"/>
      <c r="E1442" s="208">
        <v>0</v>
      </c>
      <c r="F1442" s="209"/>
      <c r="G1442" s="210"/>
      <c r="M1442" s="204" t="s">
        <v>584</v>
      </c>
      <c r="O1442" s="195"/>
    </row>
    <row r="1443" spans="1:15" ht="12.75">
      <c r="A1443" s="203"/>
      <c r="B1443" s="205"/>
      <c r="C1443" s="206" t="s">
        <v>94</v>
      </c>
      <c r="D1443" s="207"/>
      <c r="E1443" s="208">
        <v>17.496</v>
      </c>
      <c r="F1443" s="209"/>
      <c r="G1443" s="210"/>
      <c r="M1443" s="204" t="s">
        <v>94</v>
      </c>
      <c r="O1443" s="195"/>
    </row>
    <row r="1444" spans="1:15" ht="12.75">
      <c r="A1444" s="203"/>
      <c r="B1444" s="205"/>
      <c r="C1444" s="206" t="s">
        <v>95</v>
      </c>
      <c r="D1444" s="207"/>
      <c r="E1444" s="208">
        <v>21.504</v>
      </c>
      <c r="F1444" s="209"/>
      <c r="G1444" s="210"/>
      <c r="M1444" s="204" t="s">
        <v>95</v>
      </c>
      <c r="O1444" s="195"/>
    </row>
    <row r="1445" spans="1:15" ht="12.75">
      <c r="A1445" s="203"/>
      <c r="B1445" s="205"/>
      <c r="C1445" s="206" t="s">
        <v>96</v>
      </c>
      <c r="D1445" s="207"/>
      <c r="E1445" s="208">
        <v>4.32</v>
      </c>
      <c r="F1445" s="209"/>
      <c r="G1445" s="210"/>
      <c r="M1445" s="204" t="s">
        <v>96</v>
      </c>
      <c r="O1445" s="195"/>
    </row>
    <row r="1446" spans="1:15" ht="12.75">
      <c r="A1446" s="203"/>
      <c r="B1446" s="205"/>
      <c r="C1446" s="206" t="s">
        <v>97</v>
      </c>
      <c r="D1446" s="207"/>
      <c r="E1446" s="208">
        <v>1.6709</v>
      </c>
      <c r="F1446" s="209"/>
      <c r="G1446" s="210"/>
      <c r="M1446" s="204" t="s">
        <v>97</v>
      </c>
      <c r="O1446" s="195"/>
    </row>
    <row r="1447" spans="1:15" ht="12.75">
      <c r="A1447" s="203"/>
      <c r="B1447" s="205"/>
      <c r="C1447" s="206" t="s">
        <v>532</v>
      </c>
      <c r="D1447" s="207"/>
      <c r="E1447" s="208">
        <v>0</v>
      </c>
      <c r="F1447" s="209"/>
      <c r="G1447" s="210"/>
      <c r="M1447" s="204" t="s">
        <v>532</v>
      </c>
      <c r="O1447" s="195"/>
    </row>
    <row r="1448" spans="1:15" ht="12.75">
      <c r="A1448" s="203"/>
      <c r="B1448" s="205"/>
      <c r="C1448" s="206" t="s">
        <v>98</v>
      </c>
      <c r="D1448" s="207"/>
      <c r="E1448" s="208">
        <v>4.396</v>
      </c>
      <c r="F1448" s="209"/>
      <c r="G1448" s="210"/>
      <c r="M1448" s="204" t="s">
        <v>98</v>
      </c>
      <c r="O1448" s="195"/>
    </row>
    <row r="1449" spans="1:15" ht="12.75">
      <c r="A1449" s="203"/>
      <c r="B1449" s="205"/>
      <c r="C1449" s="206" t="s">
        <v>99</v>
      </c>
      <c r="D1449" s="207"/>
      <c r="E1449" s="208">
        <v>21.108</v>
      </c>
      <c r="F1449" s="209"/>
      <c r="G1449" s="210"/>
      <c r="M1449" s="204" t="s">
        <v>99</v>
      </c>
      <c r="O1449" s="195"/>
    </row>
    <row r="1450" spans="1:15" ht="12.75">
      <c r="A1450" s="203"/>
      <c r="B1450" s="205"/>
      <c r="C1450" s="206" t="s">
        <v>100</v>
      </c>
      <c r="D1450" s="207"/>
      <c r="E1450" s="208">
        <v>14.976</v>
      </c>
      <c r="F1450" s="209"/>
      <c r="G1450" s="210"/>
      <c r="M1450" s="204" t="s">
        <v>100</v>
      </c>
      <c r="O1450" s="195"/>
    </row>
    <row r="1451" spans="1:15" ht="12.75">
      <c r="A1451" s="203"/>
      <c r="B1451" s="205"/>
      <c r="C1451" s="206" t="s">
        <v>101</v>
      </c>
      <c r="D1451" s="207"/>
      <c r="E1451" s="208">
        <v>16.4484</v>
      </c>
      <c r="F1451" s="209"/>
      <c r="G1451" s="210"/>
      <c r="M1451" s="204" t="s">
        <v>101</v>
      </c>
      <c r="O1451" s="195"/>
    </row>
    <row r="1452" spans="1:15" ht="12.75">
      <c r="A1452" s="203"/>
      <c r="B1452" s="205"/>
      <c r="C1452" s="206" t="s">
        <v>102</v>
      </c>
      <c r="D1452" s="207"/>
      <c r="E1452" s="208">
        <v>23.3376</v>
      </c>
      <c r="F1452" s="209"/>
      <c r="G1452" s="210"/>
      <c r="M1452" s="204" t="s">
        <v>102</v>
      </c>
      <c r="O1452" s="195"/>
    </row>
    <row r="1453" spans="1:15" ht="12.75">
      <c r="A1453" s="203"/>
      <c r="B1453" s="205"/>
      <c r="C1453" s="206" t="s">
        <v>103</v>
      </c>
      <c r="D1453" s="207"/>
      <c r="E1453" s="208">
        <v>6.7392</v>
      </c>
      <c r="F1453" s="209"/>
      <c r="G1453" s="210"/>
      <c r="M1453" s="204" t="s">
        <v>103</v>
      </c>
      <c r="O1453" s="195"/>
    </row>
    <row r="1454" spans="1:15" ht="12.75">
      <c r="A1454" s="203"/>
      <c r="B1454" s="205"/>
      <c r="C1454" s="206" t="s">
        <v>104</v>
      </c>
      <c r="D1454" s="207"/>
      <c r="E1454" s="208">
        <v>3.0688</v>
      </c>
      <c r="F1454" s="209"/>
      <c r="G1454" s="210"/>
      <c r="M1454" s="204" t="s">
        <v>104</v>
      </c>
      <c r="O1454" s="195"/>
    </row>
    <row r="1455" spans="1:15" ht="12.75">
      <c r="A1455" s="203"/>
      <c r="B1455" s="205"/>
      <c r="C1455" s="206" t="s">
        <v>105</v>
      </c>
      <c r="D1455" s="207"/>
      <c r="E1455" s="208">
        <v>10.3752</v>
      </c>
      <c r="F1455" s="209"/>
      <c r="G1455" s="210"/>
      <c r="M1455" s="204" t="s">
        <v>105</v>
      </c>
      <c r="O1455" s="195"/>
    </row>
    <row r="1456" spans="1:15" ht="12.75">
      <c r="A1456" s="203"/>
      <c r="B1456" s="205"/>
      <c r="C1456" s="206" t="s">
        <v>106</v>
      </c>
      <c r="D1456" s="207"/>
      <c r="E1456" s="208">
        <v>1.18</v>
      </c>
      <c r="F1456" s="209"/>
      <c r="G1456" s="210"/>
      <c r="M1456" s="204" t="s">
        <v>106</v>
      </c>
      <c r="O1456" s="195"/>
    </row>
    <row r="1457" spans="1:15" ht="12.75">
      <c r="A1457" s="203"/>
      <c r="B1457" s="205"/>
      <c r="C1457" s="206" t="s">
        <v>107</v>
      </c>
      <c r="D1457" s="207"/>
      <c r="E1457" s="208">
        <v>0.42</v>
      </c>
      <c r="F1457" s="209"/>
      <c r="G1457" s="210"/>
      <c r="M1457" s="204" t="s">
        <v>107</v>
      </c>
      <c r="O1457" s="195"/>
    </row>
    <row r="1458" spans="1:15" ht="12.75">
      <c r="A1458" s="203"/>
      <c r="B1458" s="205"/>
      <c r="C1458" s="206" t="s">
        <v>108</v>
      </c>
      <c r="D1458" s="207"/>
      <c r="E1458" s="208">
        <v>0.3</v>
      </c>
      <c r="F1458" s="209"/>
      <c r="G1458" s="210"/>
      <c r="M1458" s="204" t="s">
        <v>108</v>
      </c>
      <c r="O1458" s="195"/>
    </row>
    <row r="1459" spans="1:15" ht="12.75">
      <c r="A1459" s="203"/>
      <c r="B1459" s="205"/>
      <c r="C1459" s="206" t="s">
        <v>109</v>
      </c>
      <c r="D1459" s="207"/>
      <c r="E1459" s="208">
        <v>0.5</v>
      </c>
      <c r="F1459" s="209"/>
      <c r="G1459" s="210"/>
      <c r="M1459" s="204" t="s">
        <v>109</v>
      </c>
      <c r="O1459" s="195"/>
    </row>
    <row r="1460" spans="1:15" ht="12.75">
      <c r="A1460" s="203"/>
      <c r="B1460" s="205"/>
      <c r="C1460" s="206" t="s">
        <v>601</v>
      </c>
      <c r="D1460" s="207"/>
      <c r="E1460" s="208">
        <v>0</v>
      </c>
      <c r="F1460" s="209"/>
      <c r="G1460" s="210"/>
      <c r="M1460" s="204" t="s">
        <v>601</v>
      </c>
      <c r="O1460" s="195"/>
    </row>
    <row r="1461" spans="1:15" ht="12.75">
      <c r="A1461" s="203"/>
      <c r="B1461" s="205"/>
      <c r="C1461" s="206" t="s">
        <v>602</v>
      </c>
      <c r="D1461" s="207"/>
      <c r="E1461" s="208">
        <v>0</v>
      </c>
      <c r="F1461" s="209"/>
      <c r="G1461" s="210"/>
      <c r="M1461" s="204" t="s">
        <v>602</v>
      </c>
      <c r="O1461" s="195"/>
    </row>
    <row r="1462" spans="1:15" ht="12.75">
      <c r="A1462" s="203"/>
      <c r="B1462" s="205"/>
      <c r="C1462" s="206" t="s">
        <v>110</v>
      </c>
      <c r="D1462" s="207"/>
      <c r="E1462" s="208">
        <v>10.752</v>
      </c>
      <c r="F1462" s="209"/>
      <c r="G1462" s="210"/>
      <c r="M1462" s="204" t="s">
        <v>110</v>
      </c>
      <c r="O1462" s="195"/>
    </row>
    <row r="1463" spans="1:15" ht="12.75">
      <c r="A1463" s="203"/>
      <c r="B1463" s="205"/>
      <c r="C1463" s="206" t="s">
        <v>111</v>
      </c>
      <c r="D1463" s="207"/>
      <c r="E1463" s="208">
        <v>8.1</v>
      </c>
      <c r="F1463" s="209"/>
      <c r="G1463" s="210"/>
      <c r="M1463" s="204" t="s">
        <v>111</v>
      </c>
      <c r="O1463" s="195"/>
    </row>
    <row r="1464" spans="1:15" ht="12.75">
      <c r="A1464" s="203"/>
      <c r="B1464" s="205"/>
      <c r="C1464" s="206" t="s">
        <v>112</v>
      </c>
      <c r="D1464" s="207"/>
      <c r="E1464" s="208">
        <v>10.9</v>
      </c>
      <c r="F1464" s="209"/>
      <c r="G1464" s="210"/>
      <c r="M1464" s="204" t="s">
        <v>112</v>
      </c>
      <c r="O1464" s="195"/>
    </row>
    <row r="1465" spans="1:15" ht="12.75">
      <c r="A1465" s="203"/>
      <c r="B1465" s="205"/>
      <c r="C1465" s="206" t="s">
        <v>606</v>
      </c>
      <c r="D1465" s="207"/>
      <c r="E1465" s="208">
        <v>0</v>
      </c>
      <c r="F1465" s="209"/>
      <c r="G1465" s="210"/>
      <c r="M1465" s="204" t="s">
        <v>606</v>
      </c>
      <c r="O1465" s="195"/>
    </row>
    <row r="1466" spans="1:15" ht="12.75">
      <c r="A1466" s="203"/>
      <c r="B1466" s="205"/>
      <c r="C1466" s="206" t="s">
        <v>113</v>
      </c>
      <c r="D1466" s="207"/>
      <c r="E1466" s="208">
        <v>4.176</v>
      </c>
      <c r="F1466" s="209"/>
      <c r="G1466" s="210"/>
      <c r="M1466" s="204" t="s">
        <v>113</v>
      </c>
      <c r="O1466" s="195"/>
    </row>
    <row r="1467" spans="1:15" ht="12.75">
      <c r="A1467" s="203"/>
      <c r="B1467" s="205"/>
      <c r="C1467" s="206" t="s">
        <v>114</v>
      </c>
      <c r="D1467" s="207"/>
      <c r="E1467" s="208">
        <v>34.496</v>
      </c>
      <c r="F1467" s="209"/>
      <c r="G1467" s="210"/>
      <c r="M1467" s="204" t="s">
        <v>114</v>
      </c>
      <c r="O1467" s="195"/>
    </row>
    <row r="1468" spans="1:15" ht="12.75">
      <c r="A1468" s="203"/>
      <c r="B1468" s="205"/>
      <c r="C1468" s="206" t="s">
        <v>115</v>
      </c>
      <c r="D1468" s="207"/>
      <c r="E1468" s="208">
        <v>14.1</v>
      </c>
      <c r="F1468" s="209"/>
      <c r="G1468" s="210"/>
      <c r="M1468" s="204" t="s">
        <v>115</v>
      </c>
      <c r="O1468" s="195"/>
    </row>
    <row r="1469" spans="1:15" ht="12.75">
      <c r="A1469" s="203"/>
      <c r="B1469" s="205"/>
      <c r="C1469" s="206" t="s">
        <v>116</v>
      </c>
      <c r="D1469" s="207"/>
      <c r="E1469" s="208">
        <v>0.92</v>
      </c>
      <c r="F1469" s="209"/>
      <c r="G1469" s="210"/>
      <c r="M1469" s="204" t="s">
        <v>116</v>
      </c>
      <c r="O1469" s="195"/>
    </row>
    <row r="1470" spans="1:15" ht="12.75">
      <c r="A1470" s="203"/>
      <c r="B1470" s="205"/>
      <c r="C1470" s="206" t="s">
        <v>117</v>
      </c>
      <c r="D1470" s="207"/>
      <c r="E1470" s="208">
        <v>0.966</v>
      </c>
      <c r="F1470" s="209"/>
      <c r="G1470" s="210"/>
      <c r="M1470" s="204" t="s">
        <v>117</v>
      </c>
      <c r="O1470" s="195"/>
    </row>
    <row r="1471" spans="1:15" ht="12.75">
      <c r="A1471" s="203"/>
      <c r="B1471" s="205"/>
      <c r="C1471" s="206" t="s">
        <v>612</v>
      </c>
      <c r="D1471" s="207"/>
      <c r="E1471" s="208">
        <v>0</v>
      </c>
      <c r="F1471" s="209"/>
      <c r="G1471" s="210"/>
      <c r="M1471" s="204" t="s">
        <v>612</v>
      </c>
      <c r="O1471" s="195"/>
    </row>
    <row r="1472" spans="1:15" ht="12.75">
      <c r="A1472" s="203"/>
      <c r="B1472" s="205"/>
      <c r="C1472" s="206" t="s">
        <v>118</v>
      </c>
      <c r="D1472" s="207"/>
      <c r="E1472" s="208">
        <v>31.108</v>
      </c>
      <c r="F1472" s="209"/>
      <c r="G1472" s="210"/>
      <c r="M1472" s="204" t="s">
        <v>118</v>
      </c>
      <c r="O1472" s="195"/>
    </row>
    <row r="1473" spans="1:15" ht="12.75">
      <c r="A1473" s="203"/>
      <c r="B1473" s="205"/>
      <c r="C1473" s="206" t="s">
        <v>119</v>
      </c>
      <c r="D1473" s="207"/>
      <c r="E1473" s="208">
        <v>3.56</v>
      </c>
      <c r="F1473" s="209"/>
      <c r="G1473" s="210"/>
      <c r="M1473" s="204" t="s">
        <v>119</v>
      </c>
      <c r="O1473" s="195"/>
    </row>
    <row r="1474" spans="1:15" ht="12.75">
      <c r="A1474" s="203"/>
      <c r="B1474" s="205"/>
      <c r="C1474" s="206" t="s">
        <v>120</v>
      </c>
      <c r="D1474" s="207"/>
      <c r="E1474" s="208">
        <v>3.72</v>
      </c>
      <c r="F1474" s="209"/>
      <c r="G1474" s="210"/>
      <c r="M1474" s="204" t="s">
        <v>120</v>
      </c>
      <c r="O1474" s="195"/>
    </row>
    <row r="1475" spans="1:15" ht="12.75">
      <c r="A1475" s="203"/>
      <c r="B1475" s="205"/>
      <c r="C1475" s="206" t="s">
        <v>121</v>
      </c>
      <c r="D1475" s="207"/>
      <c r="E1475" s="208">
        <v>13.75</v>
      </c>
      <c r="F1475" s="209"/>
      <c r="G1475" s="210"/>
      <c r="M1475" s="204" t="s">
        <v>121</v>
      </c>
      <c r="O1475" s="195"/>
    </row>
    <row r="1476" spans="1:15" ht="12.75">
      <c r="A1476" s="203"/>
      <c r="B1476" s="205"/>
      <c r="C1476" s="206" t="s">
        <v>617</v>
      </c>
      <c r="D1476" s="207"/>
      <c r="E1476" s="208">
        <v>0</v>
      </c>
      <c r="F1476" s="209"/>
      <c r="G1476" s="210"/>
      <c r="M1476" s="204" t="s">
        <v>617</v>
      </c>
      <c r="O1476" s="195"/>
    </row>
    <row r="1477" spans="1:15" ht="12.75">
      <c r="A1477" s="203"/>
      <c r="B1477" s="205"/>
      <c r="C1477" s="206" t="s">
        <v>122</v>
      </c>
      <c r="D1477" s="207"/>
      <c r="E1477" s="208">
        <v>1.84</v>
      </c>
      <c r="F1477" s="209"/>
      <c r="G1477" s="210"/>
      <c r="M1477" s="204" t="s">
        <v>122</v>
      </c>
      <c r="O1477" s="195"/>
    </row>
    <row r="1478" spans="1:15" ht="12.75">
      <c r="A1478" s="203"/>
      <c r="B1478" s="205"/>
      <c r="C1478" s="206" t="s">
        <v>123</v>
      </c>
      <c r="D1478" s="207"/>
      <c r="E1478" s="208">
        <v>7.5</v>
      </c>
      <c r="F1478" s="209"/>
      <c r="G1478" s="210"/>
      <c r="M1478" s="204" t="s">
        <v>123</v>
      </c>
      <c r="O1478" s="195"/>
    </row>
    <row r="1479" spans="1:15" ht="12.75">
      <c r="A1479" s="203"/>
      <c r="B1479" s="205"/>
      <c r="C1479" s="206" t="s">
        <v>124</v>
      </c>
      <c r="D1479" s="207"/>
      <c r="E1479" s="208">
        <v>3.69</v>
      </c>
      <c r="F1479" s="209"/>
      <c r="G1479" s="210"/>
      <c r="M1479" s="204" t="s">
        <v>124</v>
      </c>
      <c r="O1479" s="195"/>
    </row>
    <row r="1480" spans="1:15" ht="12.75">
      <c r="A1480" s="203"/>
      <c r="B1480" s="205"/>
      <c r="C1480" s="206" t="s">
        <v>125</v>
      </c>
      <c r="D1480" s="207"/>
      <c r="E1480" s="208">
        <v>25.575</v>
      </c>
      <c r="F1480" s="209"/>
      <c r="G1480" s="210"/>
      <c r="M1480" s="204" t="s">
        <v>125</v>
      </c>
      <c r="O1480" s="195"/>
    </row>
    <row r="1481" spans="1:15" ht="12.75">
      <c r="A1481" s="203"/>
      <c r="B1481" s="205"/>
      <c r="C1481" s="206" t="s">
        <v>622</v>
      </c>
      <c r="D1481" s="207"/>
      <c r="E1481" s="208">
        <v>0</v>
      </c>
      <c r="F1481" s="209"/>
      <c r="G1481" s="210"/>
      <c r="M1481" s="204" t="s">
        <v>622</v>
      </c>
      <c r="O1481" s="195"/>
    </row>
    <row r="1482" spans="1:15" ht="12.75">
      <c r="A1482" s="203"/>
      <c r="B1482" s="205"/>
      <c r="C1482" s="206" t="s">
        <v>126</v>
      </c>
      <c r="D1482" s="207"/>
      <c r="E1482" s="208">
        <v>13.572</v>
      </c>
      <c r="F1482" s="209"/>
      <c r="G1482" s="210"/>
      <c r="M1482" s="204" t="s">
        <v>126</v>
      </c>
      <c r="O1482" s="195"/>
    </row>
    <row r="1483" spans="1:15" ht="12.75">
      <c r="A1483" s="203"/>
      <c r="B1483" s="205"/>
      <c r="C1483" s="206" t="s">
        <v>127</v>
      </c>
      <c r="D1483" s="207"/>
      <c r="E1483" s="208">
        <v>21.05</v>
      </c>
      <c r="F1483" s="209"/>
      <c r="G1483" s="210"/>
      <c r="M1483" s="204" t="s">
        <v>127</v>
      </c>
      <c r="O1483" s="195"/>
    </row>
    <row r="1484" spans="1:15" ht="12.75">
      <c r="A1484" s="203"/>
      <c r="B1484" s="205"/>
      <c r="C1484" s="206" t="s">
        <v>128</v>
      </c>
      <c r="D1484" s="207"/>
      <c r="E1484" s="208">
        <v>1.82</v>
      </c>
      <c r="F1484" s="209"/>
      <c r="G1484" s="210"/>
      <c r="M1484" s="204" t="s">
        <v>128</v>
      </c>
      <c r="O1484" s="195"/>
    </row>
    <row r="1485" spans="1:15" ht="12.75">
      <c r="A1485" s="203"/>
      <c r="B1485" s="205"/>
      <c r="C1485" s="206" t="s">
        <v>124</v>
      </c>
      <c r="D1485" s="207"/>
      <c r="E1485" s="208">
        <v>3.69</v>
      </c>
      <c r="F1485" s="209"/>
      <c r="G1485" s="210"/>
      <c r="M1485" s="204" t="s">
        <v>124</v>
      </c>
      <c r="O1485" s="195"/>
    </row>
    <row r="1486" spans="1:104" ht="22.5">
      <c r="A1486" s="196">
        <v>476</v>
      </c>
      <c r="B1486" s="197" t="s">
        <v>129</v>
      </c>
      <c r="C1486" s="198" t="s">
        <v>130</v>
      </c>
      <c r="D1486" s="199" t="s">
        <v>1113</v>
      </c>
      <c r="E1486" s="200">
        <v>1400.3644</v>
      </c>
      <c r="F1486" s="200">
        <v>0</v>
      </c>
      <c r="G1486" s="201">
        <f>E1486*F1486</f>
        <v>0</v>
      </c>
      <c r="O1486" s="195">
        <v>2</v>
      </c>
      <c r="AA1486" s="167">
        <v>1</v>
      </c>
      <c r="AB1486" s="167">
        <v>7</v>
      </c>
      <c r="AC1486" s="167">
        <v>7</v>
      </c>
      <c r="AZ1486" s="167">
        <v>2</v>
      </c>
      <c r="BA1486" s="167">
        <f>IF(AZ1486=1,G1486,0)</f>
        <v>0</v>
      </c>
      <c r="BB1486" s="167">
        <f>IF(AZ1486=2,G1486,0)</f>
        <v>0</v>
      </c>
      <c r="BC1486" s="167">
        <f>IF(AZ1486=3,G1486,0)</f>
        <v>0</v>
      </c>
      <c r="BD1486" s="167">
        <f>IF(AZ1486=4,G1486,0)</f>
        <v>0</v>
      </c>
      <c r="BE1486" s="167">
        <f>IF(AZ1486=5,G1486,0)</f>
        <v>0</v>
      </c>
      <c r="CA1486" s="202">
        <v>1</v>
      </c>
      <c r="CB1486" s="202">
        <v>7</v>
      </c>
      <c r="CZ1486" s="167">
        <v>0.00017</v>
      </c>
    </row>
    <row r="1487" spans="1:15" ht="12.75">
      <c r="A1487" s="203"/>
      <c r="B1487" s="205"/>
      <c r="C1487" s="206" t="s">
        <v>131</v>
      </c>
      <c r="D1487" s="207"/>
      <c r="E1487" s="208">
        <v>1400.3644</v>
      </c>
      <c r="F1487" s="209"/>
      <c r="G1487" s="210"/>
      <c r="M1487" s="231">
        <v>14003644</v>
      </c>
      <c r="O1487" s="195"/>
    </row>
    <row r="1488" spans="1:104" ht="12.75">
      <c r="A1488" s="196">
        <v>477</v>
      </c>
      <c r="B1488" s="197" t="s">
        <v>132</v>
      </c>
      <c r="C1488" s="198" t="s">
        <v>133</v>
      </c>
      <c r="D1488" s="199" t="s">
        <v>1113</v>
      </c>
      <c r="E1488" s="200">
        <v>29.3055</v>
      </c>
      <c r="F1488" s="200">
        <v>0</v>
      </c>
      <c r="G1488" s="201">
        <f>E1488*F1488</f>
        <v>0</v>
      </c>
      <c r="O1488" s="195">
        <v>2</v>
      </c>
      <c r="AA1488" s="167">
        <v>1</v>
      </c>
      <c r="AB1488" s="167">
        <v>7</v>
      </c>
      <c r="AC1488" s="167">
        <v>7</v>
      </c>
      <c r="AZ1488" s="167">
        <v>2</v>
      </c>
      <c r="BA1488" s="167">
        <f>IF(AZ1488=1,G1488,0)</f>
        <v>0</v>
      </c>
      <c r="BB1488" s="167">
        <f>IF(AZ1488=2,G1488,0)</f>
        <v>0</v>
      </c>
      <c r="BC1488" s="167">
        <f>IF(AZ1488=3,G1488,0)</f>
        <v>0</v>
      </c>
      <c r="BD1488" s="167">
        <f>IF(AZ1488=4,G1488,0)</f>
        <v>0</v>
      </c>
      <c r="BE1488" s="167">
        <f>IF(AZ1488=5,G1488,0)</f>
        <v>0</v>
      </c>
      <c r="CA1488" s="202">
        <v>1</v>
      </c>
      <c r="CB1488" s="202">
        <v>7</v>
      </c>
      <c r="CZ1488" s="167">
        <v>0.00028</v>
      </c>
    </row>
    <row r="1489" spans="1:15" ht="12.75">
      <c r="A1489" s="203"/>
      <c r="B1489" s="205"/>
      <c r="C1489" s="206" t="s">
        <v>1249</v>
      </c>
      <c r="D1489" s="207"/>
      <c r="E1489" s="208">
        <v>0</v>
      </c>
      <c r="F1489" s="209"/>
      <c r="G1489" s="210"/>
      <c r="M1489" s="204" t="s">
        <v>1249</v>
      </c>
      <c r="O1489" s="195"/>
    </row>
    <row r="1490" spans="1:15" ht="12.75">
      <c r="A1490" s="203"/>
      <c r="B1490" s="205"/>
      <c r="C1490" s="206" t="s">
        <v>134</v>
      </c>
      <c r="D1490" s="207"/>
      <c r="E1490" s="208">
        <v>6.496</v>
      </c>
      <c r="F1490" s="209"/>
      <c r="G1490" s="210"/>
      <c r="M1490" s="204" t="s">
        <v>134</v>
      </c>
      <c r="O1490" s="195"/>
    </row>
    <row r="1491" spans="1:15" ht="12.75">
      <c r="A1491" s="203"/>
      <c r="B1491" s="205"/>
      <c r="C1491" s="206" t="s">
        <v>135</v>
      </c>
      <c r="D1491" s="207"/>
      <c r="E1491" s="208">
        <v>4.32</v>
      </c>
      <c r="F1491" s="209"/>
      <c r="G1491" s="210"/>
      <c r="M1491" s="204" t="s">
        <v>135</v>
      </c>
      <c r="O1491" s="195"/>
    </row>
    <row r="1492" spans="1:15" ht="12.75">
      <c r="A1492" s="203"/>
      <c r="B1492" s="205"/>
      <c r="C1492" s="206" t="s">
        <v>136</v>
      </c>
      <c r="D1492" s="207"/>
      <c r="E1492" s="208">
        <v>0.96</v>
      </c>
      <c r="F1492" s="209"/>
      <c r="G1492" s="210"/>
      <c r="M1492" s="204" t="s">
        <v>136</v>
      </c>
      <c r="O1492" s="195"/>
    </row>
    <row r="1493" spans="1:15" ht="12.75">
      <c r="A1493" s="203"/>
      <c r="B1493" s="205"/>
      <c r="C1493" s="206" t="s">
        <v>558</v>
      </c>
      <c r="D1493" s="207"/>
      <c r="E1493" s="208">
        <v>0</v>
      </c>
      <c r="F1493" s="209"/>
      <c r="G1493" s="210"/>
      <c r="M1493" s="204" t="s">
        <v>558</v>
      </c>
      <c r="O1493" s="195"/>
    </row>
    <row r="1494" spans="1:15" ht="12.75">
      <c r="A1494" s="203"/>
      <c r="B1494" s="205"/>
      <c r="C1494" s="206" t="s">
        <v>137</v>
      </c>
      <c r="D1494" s="207"/>
      <c r="E1494" s="208">
        <v>8.064</v>
      </c>
      <c r="F1494" s="209"/>
      <c r="G1494" s="210"/>
      <c r="M1494" s="204" t="s">
        <v>137</v>
      </c>
      <c r="O1494" s="195"/>
    </row>
    <row r="1495" spans="1:15" ht="12.75">
      <c r="A1495" s="203"/>
      <c r="B1495" s="205"/>
      <c r="C1495" s="206" t="s">
        <v>138</v>
      </c>
      <c r="D1495" s="207"/>
      <c r="E1495" s="208">
        <v>3.87</v>
      </c>
      <c r="F1495" s="209"/>
      <c r="G1495" s="210"/>
      <c r="M1495" s="204" t="s">
        <v>138</v>
      </c>
      <c r="O1495" s="195"/>
    </row>
    <row r="1496" spans="1:15" ht="12.75">
      <c r="A1496" s="203"/>
      <c r="B1496" s="205"/>
      <c r="C1496" s="206" t="s">
        <v>572</v>
      </c>
      <c r="D1496" s="207"/>
      <c r="E1496" s="208">
        <v>0</v>
      </c>
      <c r="F1496" s="209"/>
      <c r="G1496" s="210"/>
      <c r="M1496" s="204" t="s">
        <v>572</v>
      </c>
      <c r="O1496" s="195"/>
    </row>
    <row r="1497" spans="1:15" ht="12.75">
      <c r="A1497" s="203"/>
      <c r="B1497" s="205"/>
      <c r="C1497" s="206" t="s">
        <v>139</v>
      </c>
      <c r="D1497" s="207"/>
      <c r="E1497" s="208">
        <v>5.5955</v>
      </c>
      <c r="F1497" s="209"/>
      <c r="G1497" s="210"/>
      <c r="M1497" s="204" t="s">
        <v>139</v>
      </c>
      <c r="O1497" s="195"/>
    </row>
    <row r="1498" spans="1:104" ht="12.75">
      <c r="A1498" s="196">
        <v>478</v>
      </c>
      <c r="B1498" s="197" t="s">
        <v>140</v>
      </c>
      <c r="C1498" s="198" t="s">
        <v>141</v>
      </c>
      <c r="D1498" s="199" t="s">
        <v>1113</v>
      </c>
      <c r="E1498" s="200">
        <v>29.3055</v>
      </c>
      <c r="F1498" s="200">
        <v>0</v>
      </c>
      <c r="G1498" s="201">
        <f>E1498*F1498</f>
        <v>0</v>
      </c>
      <c r="O1498" s="195">
        <v>2</v>
      </c>
      <c r="AA1498" s="167">
        <v>1</v>
      </c>
      <c r="AB1498" s="167">
        <v>7</v>
      </c>
      <c r="AC1498" s="167">
        <v>7</v>
      </c>
      <c r="AZ1498" s="167">
        <v>2</v>
      </c>
      <c r="BA1498" s="167">
        <f>IF(AZ1498=1,G1498,0)</f>
        <v>0</v>
      </c>
      <c r="BB1498" s="167">
        <f>IF(AZ1498=2,G1498,0)</f>
        <v>0</v>
      </c>
      <c r="BC1498" s="167">
        <f>IF(AZ1498=3,G1498,0)</f>
        <v>0</v>
      </c>
      <c r="BD1498" s="167">
        <f>IF(AZ1498=4,G1498,0)</f>
        <v>0</v>
      </c>
      <c r="BE1498" s="167">
        <f>IF(AZ1498=5,G1498,0)</f>
        <v>0</v>
      </c>
      <c r="CA1498" s="202">
        <v>1</v>
      </c>
      <c r="CB1498" s="202">
        <v>7</v>
      </c>
      <c r="CZ1498" s="167">
        <v>8E-05</v>
      </c>
    </row>
    <row r="1499" spans="1:15" ht="12.75">
      <c r="A1499" s="203"/>
      <c r="B1499" s="205"/>
      <c r="C1499" s="206" t="s">
        <v>142</v>
      </c>
      <c r="D1499" s="207"/>
      <c r="E1499" s="208">
        <v>29.3055</v>
      </c>
      <c r="F1499" s="209"/>
      <c r="G1499" s="210"/>
      <c r="M1499" s="231">
        <v>293055</v>
      </c>
      <c r="O1499" s="195"/>
    </row>
    <row r="1500" spans="1:57" ht="12.75">
      <c r="A1500" s="211"/>
      <c r="B1500" s="212" t="s">
        <v>1076</v>
      </c>
      <c r="C1500" s="213" t="str">
        <f>CONCATENATE(B1424," ",C1424)</f>
        <v>783 Nátěry</v>
      </c>
      <c r="D1500" s="214"/>
      <c r="E1500" s="215"/>
      <c r="F1500" s="216"/>
      <c r="G1500" s="217">
        <f>SUM(G1424:G1499)</f>
        <v>0</v>
      </c>
      <c r="O1500" s="195">
        <v>4</v>
      </c>
      <c r="BA1500" s="218">
        <f>SUM(BA1424:BA1499)</f>
        <v>0</v>
      </c>
      <c r="BB1500" s="218">
        <f>SUM(BB1424:BB1499)</f>
        <v>0</v>
      </c>
      <c r="BC1500" s="218">
        <f>SUM(BC1424:BC1499)</f>
        <v>0</v>
      </c>
      <c r="BD1500" s="218">
        <f>SUM(BD1424:BD1499)</f>
        <v>0</v>
      </c>
      <c r="BE1500" s="218">
        <f>SUM(BE1424:BE1499)</f>
        <v>0</v>
      </c>
    </row>
    <row r="1501" spans="1:15" ht="12.75">
      <c r="A1501" s="188" t="s">
        <v>1073</v>
      </c>
      <c r="B1501" s="189" t="s">
        <v>143</v>
      </c>
      <c r="C1501" s="190" t="s">
        <v>144</v>
      </c>
      <c r="D1501" s="191"/>
      <c r="E1501" s="192"/>
      <c r="F1501" s="192"/>
      <c r="G1501" s="193"/>
      <c r="H1501" s="194"/>
      <c r="I1501" s="194"/>
      <c r="O1501" s="195">
        <v>1</v>
      </c>
    </row>
    <row r="1502" spans="1:104" ht="12.75">
      <c r="A1502" s="196">
        <v>479</v>
      </c>
      <c r="B1502" s="197" t="s">
        <v>145</v>
      </c>
      <c r="C1502" s="198" t="s">
        <v>146</v>
      </c>
      <c r="D1502" s="199" t="s">
        <v>1113</v>
      </c>
      <c r="E1502" s="200">
        <v>2932.0464</v>
      </c>
      <c r="F1502" s="200">
        <v>0</v>
      </c>
      <c r="G1502" s="201">
        <f>E1502*F1502</f>
        <v>0</v>
      </c>
      <c r="O1502" s="195">
        <v>2</v>
      </c>
      <c r="AA1502" s="167">
        <v>1</v>
      </c>
      <c r="AB1502" s="167">
        <v>7</v>
      </c>
      <c r="AC1502" s="167">
        <v>7</v>
      </c>
      <c r="AZ1502" s="167">
        <v>2</v>
      </c>
      <c r="BA1502" s="167">
        <f>IF(AZ1502=1,G1502,0)</f>
        <v>0</v>
      </c>
      <c r="BB1502" s="167">
        <f>IF(AZ1502=2,G1502,0)</f>
        <v>0</v>
      </c>
      <c r="BC1502" s="167">
        <f>IF(AZ1502=3,G1502,0)</f>
        <v>0</v>
      </c>
      <c r="BD1502" s="167">
        <f>IF(AZ1502=4,G1502,0)</f>
        <v>0</v>
      </c>
      <c r="BE1502" s="167">
        <f>IF(AZ1502=5,G1502,0)</f>
        <v>0</v>
      </c>
      <c r="CA1502" s="202">
        <v>1</v>
      </c>
      <c r="CB1502" s="202">
        <v>7</v>
      </c>
      <c r="CZ1502" s="167">
        <v>7E-05</v>
      </c>
    </row>
    <row r="1503" spans="1:15" ht="22.5">
      <c r="A1503" s="203"/>
      <c r="B1503" s="205"/>
      <c r="C1503" s="206" t="s">
        <v>147</v>
      </c>
      <c r="D1503" s="207"/>
      <c r="E1503" s="208">
        <v>2153.239</v>
      </c>
      <c r="F1503" s="209"/>
      <c r="G1503" s="210"/>
      <c r="M1503" s="204" t="s">
        <v>147</v>
      </c>
      <c r="O1503" s="195"/>
    </row>
    <row r="1504" spans="1:15" ht="12.75">
      <c r="A1504" s="203"/>
      <c r="B1504" s="205"/>
      <c r="C1504" s="206" t="s">
        <v>148</v>
      </c>
      <c r="D1504" s="207"/>
      <c r="E1504" s="208">
        <v>-238.0233</v>
      </c>
      <c r="F1504" s="209"/>
      <c r="G1504" s="210"/>
      <c r="M1504" s="204" t="s">
        <v>148</v>
      </c>
      <c r="O1504" s="195"/>
    </row>
    <row r="1505" spans="1:15" ht="12.75">
      <c r="A1505" s="203"/>
      <c r="B1505" s="205"/>
      <c r="C1505" s="206" t="s">
        <v>149</v>
      </c>
      <c r="D1505" s="207"/>
      <c r="E1505" s="208">
        <v>847.5107</v>
      </c>
      <c r="F1505" s="209"/>
      <c r="G1505" s="210"/>
      <c r="M1505" s="204" t="s">
        <v>149</v>
      </c>
      <c r="O1505" s="195"/>
    </row>
    <row r="1506" spans="1:15" ht="33.75">
      <c r="A1506" s="203"/>
      <c r="B1506" s="205"/>
      <c r="C1506" s="206" t="s">
        <v>150</v>
      </c>
      <c r="D1506" s="207"/>
      <c r="E1506" s="208">
        <v>101.39</v>
      </c>
      <c r="F1506" s="209"/>
      <c r="G1506" s="210"/>
      <c r="M1506" s="204" t="s">
        <v>150</v>
      </c>
      <c r="O1506" s="195"/>
    </row>
    <row r="1507" spans="1:15" ht="12.75">
      <c r="A1507" s="203"/>
      <c r="B1507" s="205"/>
      <c r="C1507" s="206" t="s">
        <v>151</v>
      </c>
      <c r="D1507" s="207"/>
      <c r="E1507" s="208">
        <v>67.93</v>
      </c>
      <c r="F1507" s="209"/>
      <c r="G1507" s="210"/>
      <c r="M1507" s="204" t="s">
        <v>151</v>
      </c>
      <c r="O1507" s="195"/>
    </row>
    <row r="1508" spans="1:104" ht="12.75">
      <c r="A1508" s="196">
        <v>480</v>
      </c>
      <c r="B1508" s="197" t="s">
        <v>152</v>
      </c>
      <c r="C1508" s="198" t="s">
        <v>153</v>
      </c>
      <c r="D1508" s="199" t="s">
        <v>1113</v>
      </c>
      <c r="E1508" s="200">
        <v>2932.464</v>
      </c>
      <c r="F1508" s="200">
        <v>0</v>
      </c>
      <c r="G1508" s="201">
        <f>E1508*F1508</f>
        <v>0</v>
      </c>
      <c r="O1508" s="195">
        <v>2</v>
      </c>
      <c r="AA1508" s="167">
        <v>1</v>
      </c>
      <c r="AB1508" s="167">
        <v>7</v>
      </c>
      <c r="AC1508" s="167">
        <v>7</v>
      </c>
      <c r="AZ1508" s="167">
        <v>2</v>
      </c>
      <c r="BA1508" s="167">
        <f>IF(AZ1508=1,G1508,0)</f>
        <v>0</v>
      </c>
      <c r="BB1508" s="167">
        <f>IF(AZ1508=2,G1508,0)</f>
        <v>0</v>
      </c>
      <c r="BC1508" s="167">
        <f>IF(AZ1508=3,G1508,0)</f>
        <v>0</v>
      </c>
      <c r="BD1508" s="167">
        <f>IF(AZ1508=4,G1508,0)</f>
        <v>0</v>
      </c>
      <c r="BE1508" s="167">
        <f>IF(AZ1508=5,G1508,0)</f>
        <v>0</v>
      </c>
      <c r="CA1508" s="202">
        <v>1</v>
      </c>
      <c r="CB1508" s="202">
        <v>7</v>
      </c>
      <c r="CZ1508" s="167">
        <v>0.00015</v>
      </c>
    </row>
    <row r="1509" spans="1:15" ht="12.75">
      <c r="A1509" s="203"/>
      <c r="B1509" s="205"/>
      <c r="C1509" s="206" t="s">
        <v>154</v>
      </c>
      <c r="D1509" s="207"/>
      <c r="E1509" s="208">
        <v>2932.464</v>
      </c>
      <c r="F1509" s="209"/>
      <c r="G1509" s="210"/>
      <c r="M1509" s="231">
        <v>2932464</v>
      </c>
      <c r="O1509" s="195"/>
    </row>
    <row r="1510" spans="1:57" ht="12.75">
      <c r="A1510" s="211"/>
      <c r="B1510" s="212" t="s">
        <v>1076</v>
      </c>
      <c r="C1510" s="213" t="str">
        <f>CONCATENATE(B1501," ",C1501)</f>
        <v>784 Malby</v>
      </c>
      <c r="D1510" s="214"/>
      <c r="E1510" s="215"/>
      <c r="F1510" s="216"/>
      <c r="G1510" s="217">
        <f>SUM(G1501:G1509)</f>
        <v>0</v>
      </c>
      <c r="O1510" s="195">
        <v>4</v>
      </c>
      <c r="BA1510" s="218">
        <f>SUM(BA1501:BA1509)</f>
        <v>0</v>
      </c>
      <c r="BB1510" s="218">
        <f>SUM(BB1501:BB1509)</f>
        <v>0</v>
      </c>
      <c r="BC1510" s="218">
        <f>SUM(BC1501:BC1509)</f>
        <v>0</v>
      </c>
      <c r="BD1510" s="218">
        <f>SUM(BD1501:BD1509)</f>
        <v>0</v>
      </c>
      <c r="BE1510" s="218">
        <f>SUM(BE1501:BE1509)</f>
        <v>0</v>
      </c>
    </row>
    <row r="1511" spans="1:15" ht="12.75">
      <c r="A1511" s="188" t="s">
        <v>1073</v>
      </c>
      <c r="B1511" s="189" t="s">
        <v>155</v>
      </c>
      <c r="C1511" s="190" t="s">
        <v>156</v>
      </c>
      <c r="D1511" s="191"/>
      <c r="E1511" s="192"/>
      <c r="F1511" s="192"/>
      <c r="G1511" s="193"/>
      <c r="H1511" s="194"/>
      <c r="I1511" s="194"/>
      <c r="O1511" s="195">
        <v>1</v>
      </c>
    </row>
    <row r="1512" spans="1:104" ht="12.75">
      <c r="A1512" s="196">
        <v>481</v>
      </c>
      <c r="B1512" s="197" t="s">
        <v>157</v>
      </c>
      <c r="C1512" s="198" t="s">
        <v>158</v>
      </c>
      <c r="D1512" s="199" t="s">
        <v>1125</v>
      </c>
      <c r="E1512" s="200">
        <v>1</v>
      </c>
      <c r="F1512" s="200">
        <v>0</v>
      </c>
      <c r="G1512" s="201">
        <f>E1512*F1512</f>
        <v>0</v>
      </c>
      <c r="O1512" s="195">
        <v>2</v>
      </c>
      <c r="AA1512" s="167">
        <v>12</v>
      </c>
      <c r="AB1512" s="167">
        <v>0</v>
      </c>
      <c r="AC1512" s="167">
        <v>448</v>
      </c>
      <c r="AZ1512" s="167">
        <v>2</v>
      </c>
      <c r="BA1512" s="167">
        <f>IF(AZ1512=1,G1512,0)</f>
        <v>0</v>
      </c>
      <c r="BB1512" s="167">
        <f>IF(AZ1512=2,G1512,0)</f>
        <v>0</v>
      </c>
      <c r="BC1512" s="167">
        <f>IF(AZ1512=3,G1512,0)</f>
        <v>0</v>
      </c>
      <c r="BD1512" s="167">
        <f>IF(AZ1512=4,G1512,0)</f>
        <v>0</v>
      </c>
      <c r="BE1512" s="167">
        <f>IF(AZ1512=5,G1512,0)</f>
        <v>0</v>
      </c>
      <c r="CA1512" s="202">
        <v>12</v>
      </c>
      <c r="CB1512" s="202">
        <v>0</v>
      </c>
      <c r="CZ1512" s="167">
        <v>0</v>
      </c>
    </row>
    <row r="1513" spans="1:104" ht="22.5">
      <c r="A1513" s="196">
        <v>482</v>
      </c>
      <c r="B1513" s="197" t="s">
        <v>159</v>
      </c>
      <c r="C1513" s="198" t="s">
        <v>160</v>
      </c>
      <c r="D1513" s="199" t="s">
        <v>1125</v>
      </c>
      <c r="E1513" s="200">
        <v>1</v>
      </c>
      <c r="F1513" s="200">
        <v>0</v>
      </c>
      <c r="G1513" s="201">
        <f>E1513*F1513</f>
        <v>0</v>
      </c>
      <c r="O1513" s="195">
        <v>2</v>
      </c>
      <c r="AA1513" s="167">
        <v>12</v>
      </c>
      <c r="AB1513" s="167">
        <v>0</v>
      </c>
      <c r="AC1513" s="167">
        <v>449</v>
      </c>
      <c r="AZ1513" s="167">
        <v>2</v>
      </c>
      <c r="BA1513" s="167">
        <f>IF(AZ1513=1,G1513,0)</f>
        <v>0</v>
      </c>
      <c r="BB1513" s="167">
        <f>IF(AZ1513=2,G1513,0)</f>
        <v>0</v>
      </c>
      <c r="BC1513" s="167">
        <f>IF(AZ1513=3,G1513,0)</f>
        <v>0</v>
      </c>
      <c r="BD1513" s="167">
        <f>IF(AZ1513=4,G1513,0)</f>
        <v>0</v>
      </c>
      <c r="BE1513" s="167">
        <f>IF(AZ1513=5,G1513,0)</f>
        <v>0</v>
      </c>
      <c r="CA1513" s="202">
        <v>12</v>
      </c>
      <c r="CB1513" s="202">
        <v>0</v>
      </c>
      <c r="CZ1513" s="167">
        <v>0</v>
      </c>
    </row>
    <row r="1514" spans="1:104" ht="22.5">
      <c r="A1514" s="196">
        <v>483</v>
      </c>
      <c r="B1514" s="197" t="s">
        <v>161</v>
      </c>
      <c r="C1514" s="198" t="s">
        <v>162</v>
      </c>
      <c r="D1514" s="199" t="s">
        <v>1125</v>
      </c>
      <c r="E1514" s="200">
        <v>1</v>
      </c>
      <c r="F1514" s="200">
        <v>0</v>
      </c>
      <c r="G1514" s="201">
        <f>E1514*F1514</f>
        <v>0</v>
      </c>
      <c r="O1514" s="195">
        <v>2</v>
      </c>
      <c r="AA1514" s="167">
        <v>12</v>
      </c>
      <c r="AB1514" s="167">
        <v>0</v>
      </c>
      <c r="AC1514" s="167">
        <v>450</v>
      </c>
      <c r="AZ1514" s="167">
        <v>2</v>
      </c>
      <c r="BA1514" s="167">
        <f>IF(AZ1514=1,G1514,0)</f>
        <v>0</v>
      </c>
      <c r="BB1514" s="167">
        <f>IF(AZ1514=2,G1514,0)</f>
        <v>0</v>
      </c>
      <c r="BC1514" s="167">
        <f>IF(AZ1514=3,G1514,0)</f>
        <v>0</v>
      </c>
      <c r="BD1514" s="167">
        <f>IF(AZ1514=4,G1514,0)</f>
        <v>0</v>
      </c>
      <c r="BE1514" s="167">
        <f>IF(AZ1514=5,G1514,0)</f>
        <v>0</v>
      </c>
      <c r="CA1514" s="202">
        <v>12</v>
      </c>
      <c r="CB1514" s="202">
        <v>0</v>
      </c>
      <c r="CZ1514" s="167">
        <v>0</v>
      </c>
    </row>
    <row r="1515" spans="1:104" ht="12.75">
      <c r="A1515" s="196">
        <v>484</v>
      </c>
      <c r="B1515" s="197" t="s">
        <v>163</v>
      </c>
      <c r="C1515" s="198" t="s">
        <v>164</v>
      </c>
      <c r="D1515" s="199" t="s">
        <v>1125</v>
      </c>
      <c r="E1515" s="200">
        <v>1</v>
      </c>
      <c r="F1515" s="200">
        <v>0</v>
      </c>
      <c r="G1515" s="201">
        <f>E1515*F1515</f>
        <v>0</v>
      </c>
      <c r="O1515" s="195">
        <v>2</v>
      </c>
      <c r="AA1515" s="167">
        <v>12</v>
      </c>
      <c r="AB1515" s="167">
        <v>0</v>
      </c>
      <c r="AC1515" s="167">
        <v>451</v>
      </c>
      <c r="AZ1515" s="167">
        <v>2</v>
      </c>
      <c r="BA1515" s="167">
        <f>IF(AZ1515=1,G1515,0)</f>
        <v>0</v>
      </c>
      <c r="BB1515" s="167">
        <f>IF(AZ1515=2,G1515,0)</f>
        <v>0</v>
      </c>
      <c r="BC1515" s="167">
        <f>IF(AZ1515=3,G1515,0)</f>
        <v>0</v>
      </c>
      <c r="BD1515" s="167">
        <f>IF(AZ1515=4,G1515,0)</f>
        <v>0</v>
      </c>
      <c r="BE1515" s="167">
        <f>IF(AZ1515=5,G1515,0)</f>
        <v>0</v>
      </c>
      <c r="CA1515" s="202">
        <v>12</v>
      </c>
      <c r="CB1515" s="202">
        <v>0</v>
      </c>
      <c r="CZ1515" s="167">
        <v>0</v>
      </c>
    </row>
    <row r="1516" spans="1:104" ht="22.5">
      <c r="A1516" s="196">
        <v>485</v>
      </c>
      <c r="B1516" s="197" t="s">
        <v>165</v>
      </c>
      <c r="C1516" s="198" t="s">
        <v>166</v>
      </c>
      <c r="D1516" s="199" t="s">
        <v>1125</v>
      </c>
      <c r="E1516" s="200">
        <v>1</v>
      </c>
      <c r="F1516" s="200">
        <v>0</v>
      </c>
      <c r="G1516" s="201">
        <f>E1516*F1516</f>
        <v>0</v>
      </c>
      <c r="O1516" s="195">
        <v>2</v>
      </c>
      <c r="AA1516" s="167">
        <v>12</v>
      </c>
      <c r="AB1516" s="167">
        <v>0</v>
      </c>
      <c r="AC1516" s="167">
        <v>452</v>
      </c>
      <c r="AZ1516" s="167">
        <v>2</v>
      </c>
      <c r="BA1516" s="167">
        <f>IF(AZ1516=1,G1516,0)</f>
        <v>0</v>
      </c>
      <c r="BB1516" s="167">
        <f>IF(AZ1516=2,G1516,0)</f>
        <v>0</v>
      </c>
      <c r="BC1516" s="167">
        <f>IF(AZ1516=3,G1516,0)</f>
        <v>0</v>
      </c>
      <c r="BD1516" s="167">
        <f>IF(AZ1516=4,G1516,0)</f>
        <v>0</v>
      </c>
      <c r="BE1516" s="167">
        <f>IF(AZ1516=5,G1516,0)</f>
        <v>0</v>
      </c>
      <c r="CA1516" s="202">
        <v>12</v>
      </c>
      <c r="CB1516" s="202">
        <v>0</v>
      </c>
      <c r="CZ1516" s="167">
        <v>0</v>
      </c>
    </row>
    <row r="1517" spans="1:104" ht="22.5">
      <c r="A1517" s="196">
        <v>486</v>
      </c>
      <c r="B1517" s="197" t="s">
        <v>167</v>
      </c>
      <c r="C1517" s="198" t="s">
        <v>168</v>
      </c>
      <c r="D1517" s="199" t="s">
        <v>1125</v>
      </c>
      <c r="E1517" s="200">
        <v>2</v>
      </c>
      <c r="F1517" s="200">
        <v>0</v>
      </c>
      <c r="G1517" s="201">
        <f>E1517*F1517</f>
        <v>0</v>
      </c>
      <c r="O1517" s="195">
        <v>2</v>
      </c>
      <c r="AA1517" s="167">
        <v>12</v>
      </c>
      <c r="AB1517" s="167">
        <v>0</v>
      </c>
      <c r="AC1517" s="167">
        <v>453</v>
      </c>
      <c r="AZ1517" s="167">
        <v>2</v>
      </c>
      <c r="BA1517" s="167">
        <f>IF(AZ1517=1,G1517,0)</f>
        <v>0</v>
      </c>
      <c r="BB1517" s="167">
        <f>IF(AZ1517=2,G1517,0)</f>
        <v>0</v>
      </c>
      <c r="BC1517" s="167">
        <f>IF(AZ1517=3,G1517,0)</f>
        <v>0</v>
      </c>
      <c r="BD1517" s="167">
        <f>IF(AZ1517=4,G1517,0)</f>
        <v>0</v>
      </c>
      <c r="BE1517" s="167">
        <f>IF(AZ1517=5,G1517,0)</f>
        <v>0</v>
      </c>
      <c r="CA1517" s="202">
        <v>12</v>
      </c>
      <c r="CB1517" s="202">
        <v>0</v>
      </c>
      <c r="CZ1517" s="167">
        <v>0</v>
      </c>
    </row>
    <row r="1518" spans="1:104" ht="22.5">
      <c r="A1518" s="196">
        <v>487</v>
      </c>
      <c r="B1518" s="197" t="s">
        <v>169</v>
      </c>
      <c r="C1518" s="198" t="s">
        <v>170</v>
      </c>
      <c r="D1518" s="199" t="s">
        <v>1125</v>
      </c>
      <c r="E1518" s="200">
        <v>1</v>
      </c>
      <c r="F1518" s="200">
        <v>0</v>
      </c>
      <c r="G1518" s="201">
        <f>E1518*F1518</f>
        <v>0</v>
      </c>
      <c r="O1518" s="195">
        <v>2</v>
      </c>
      <c r="AA1518" s="167">
        <v>12</v>
      </c>
      <c r="AB1518" s="167">
        <v>0</v>
      </c>
      <c r="AC1518" s="167">
        <v>454</v>
      </c>
      <c r="AZ1518" s="167">
        <v>2</v>
      </c>
      <c r="BA1518" s="167">
        <f>IF(AZ1518=1,G1518,0)</f>
        <v>0</v>
      </c>
      <c r="BB1518" s="167">
        <f>IF(AZ1518=2,G1518,0)</f>
        <v>0</v>
      </c>
      <c r="BC1518" s="167">
        <f>IF(AZ1518=3,G1518,0)</f>
        <v>0</v>
      </c>
      <c r="BD1518" s="167">
        <f>IF(AZ1518=4,G1518,0)</f>
        <v>0</v>
      </c>
      <c r="BE1518" s="167">
        <f>IF(AZ1518=5,G1518,0)</f>
        <v>0</v>
      </c>
      <c r="CA1518" s="202">
        <v>12</v>
      </c>
      <c r="CB1518" s="202">
        <v>0</v>
      </c>
      <c r="CZ1518" s="167">
        <v>0</v>
      </c>
    </row>
    <row r="1519" spans="1:104" ht="22.5">
      <c r="A1519" s="196">
        <v>488</v>
      </c>
      <c r="B1519" s="197" t="s">
        <v>171</v>
      </c>
      <c r="C1519" s="198" t="s">
        <v>172</v>
      </c>
      <c r="D1519" s="199" t="s">
        <v>1125</v>
      </c>
      <c r="E1519" s="200">
        <v>1</v>
      </c>
      <c r="F1519" s="200">
        <v>0</v>
      </c>
      <c r="G1519" s="201">
        <f>E1519*F1519</f>
        <v>0</v>
      </c>
      <c r="O1519" s="195">
        <v>2</v>
      </c>
      <c r="AA1519" s="167">
        <v>12</v>
      </c>
      <c r="AB1519" s="167">
        <v>0</v>
      </c>
      <c r="AC1519" s="167">
        <v>455</v>
      </c>
      <c r="AZ1519" s="167">
        <v>2</v>
      </c>
      <c r="BA1519" s="167">
        <f>IF(AZ1519=1,G1519,0)</f>
        <v>0</v>
      </c>
      <c r="BB1519" s="167">
        <f>IF(AZ1519=2,G1519,0)</f>
        <v>0</v>
      </c>
      <c r="BC1519" s="167">
        <f>IF(AZ1519=3,G1519,0)</f>
        <v>0</v>
      </c>
      <c r="BD1519" s="167">
        <f>IF(AZ1519=4,G1519,0)</f>
        <v>0</v>
      </c>
      <c r="BE1519" s="167">
        <f>IF(AZ1519=5,G1519,0)</f>
        <v>0</v>
      </c>
      <c r="CA1519" s="202">
        <v>12</v>
      </c>
      <c r="CB1519" s="202">
        <v>0</v>
      </c>
      <c r="CZ1519" s="167">
        <v>0</v>
      </c>
    </row>
    <row r="1520" spans="1:104" ht="22.5">
      <c r="A1520" s="196">
        <v>489</v>
      </c>
      <c r="B1520" s="197" t="s">
        <v>173</v>
      </c>
      <c r="C1520" s="198" t="s">
        <v>174</v>
      </c>
      <c r="D1520" s="199" t="s">
        <v>1125</v>
      </c>
      <c r="E1520" s="200">
        <v>1</v>
      </c>
      <c r="F1520" s="200">
        <v>0</v>
      </c>
      <c r="G1520" s="201">
        <f>E1520*F1520</f>
        <v>0</v>
      </c>
      <c r="O1520" s="195">
        <v>2</v>
      </c>
      <c r="AA1520" s="167">
        <v>12</v>
      </c>
      <c r="AB1520" s="167">
        <v>0</v>
      </c>
      <c r="AC1520" s="167">
        <v>456</v>
      </c>
      <c r="AZ1520" s="167">
        <v>2</v>
      </c>
      <c r="BA1520" s="167">
        <f>IF(AZ1520=1,G1520,0)</f>
        <v>0</v>
      </c>
      <c r="BB1520" s="167">
        <f>IF(AZ1520=2,G1520,0)</f>
        <v>0</v>
      </c>
      <c r="BC1520" s="167">
        <f>IF(AZ1520=3,G1520,0)</f>
        <v>0</v>
      </c>
      <c r="BD1520" s="167">
        <f>IF(AZ1520=4,G1520,0)</f>
        <v>0</v>
      </c>
      <c r="BE1520" s="167">
        <f>IF(AZ1520=5,G1520,0)</f>
        <v>0</v>
      </c>
      <c r="CA1520" s="202">
        <v>12</v>
      </c>
      <c r="CB1520" s="202">
        <v>0</v>
      </c>
      <c r="CZ1520" s="167">
        <v>0</v>
      </c>
    </row>
    <row r="1521" spans="1:104" ht="22.5">
      <c r="A1521" s="196">
        <v>490</v>
      </c>
      <c r="B1521" s="197" t="s">
        <v>175</v>
      </c>
      <c r="C1521" s="198" t="s">
        <v>176</v>
      </c>
      <c r="D1521" s="199" t="s">
        <v>1125</v>
      </c>
      <c r="E1521" s="200">
        <v>1</v>
      </c>
      <c r="F1521" s="200">
        <v>0</v>
      </c>
      <c r="G1521" s="201">
        <f>E1521*F1521</f>
        <v>0</v>
      </c>
      <c r="O1521" s="195">
        <v>2</v>
      </c>
      <c r="AA1521" s="167">
        <v>12</v>
      </c>
      <c r="AB1521" s="167">
        <v>0</v>
      </c>
      <c r="AC1521" s="167">
        <v>457</v>
      </c>
      <c r="AZ1521" s="167">
        <v>2</v>
      </c>
      <c r="BA1521" s="167">
        <f>IF(AZ1521=1,G1521,0)</f>
        <v>0</v>
      </c>
      <c r="BB1521" s="167">
        <f>IF(AZ1521=2,G1521,0)</f>
        <v>0</v>
      </c>
      <c r="BC1521" s="167">
        <f>IF(AZ1521=3,G1521,0)</f>
        <v>0</v>
      </c>
      <c r="BD1521" s="167">
        <f>IF(AZ1521=4,G1521,0)</f>
        <v>0</v>
      </c>
      <c r="BE1521" s="167">
        <f>IF(AZ1521=5,G1521,0)</f>
        <v>0</v>
      </c>
      <c r="CA1521" s="202">
        <v>12</v>
      </c>
      <c r="CB1521" s="202">
        <v>0</v>
      </c>
      <c r="CZ1521" s="167">
        <v>0</v>
      </c>
    </row>
    <row r="1522" spans="1:104" ht="22.5">
      <c r="A1522" s="196">
        <v>491</v>
      </c>
      <c r="B1522" s="197" t="s">
        <v>177</v>
      </c>
      <c r="C1522" s="198" t="s">
        <v>178</v>
      </c>
      <c r="D1522" s="199" t="s">
        <v>1125</v>
      </c>
      <c r="E1522" s="200">
        <v>1</v>
      </c>
      <c r="F1522" s="200">
        <v>0</v>
      </c>
      <c r="G1522" s="201">
        <f>E1522*F1522</f>
        <v>0</v>
      </c>
      <c r="O1522" s="195">
        <v>2</v>
      </c>
      <c r="AA1522" s="167">
        <v>12</v>
      </c>
      <c r="AB1522" s="167">
        <v>0</v>
      </c>
      <c r="AC1522" s="167">
        <v>458</v>
      </c>
      <c r="AZ1522" s="167">
        <v>2</v>
      </c>
      <c r="BA1522" s="167">
        <f>IF(AZ1522=1,G1522,0)</f>
        <v>0</v>
      </c>
      <c r="BB1522" s="167">
        <f>IF(AZ1522=2,G1522,0)</f>
        <v>0</v>
      </c>
      <c r="BC1522" s="167">
        <f>IF(AZ1522=3,G1522,0)</f>
        <v>0</v>
      </c>
      <c r="BD1522" s="167">
        <f>IF(AZ1522=4,G1522,0)</f>
        <v>0</v>
      </c>
      <c r="BE1522" s="167">
        <f>IF(AZ1522=5,G1522,0)</f>
        <v>0</v>
      </c>
      <c r="CA1522" s="202">
        <v>12</v>
      </c>
      <c r="CB1522" s="202">
        <v>0</v>
      </c>
      <c r="CZ1522" s="167">
        <v>0</v>
      </c>
    </row>
    <row r="1523" spans="1:104" ht="22.5">
      <c r="A1523" s="196">
        <v>492</v>
      </c>
      <c r="B1523" s="197" t="s">
        <v>179</v>
      </c>
      <c r="C1523" s="198" t="s">
        <v>180</v>
      </c>
      <c r="D1523" s="199" t="s">
        <v>1125</v>
      </c>
      <c r="E1523" s="200">
        <v>1</v>
      </c>
      <c r="F1523" s="200">
        <v>0</v>
      </c>
      <c r="G1523" s="201">
        <f>E1523*F1523</f>
        <v>0</v>
      </c>
      <c r="O1523" s="195">
        <v>2</v>
      </c>
      <c r="AA1523" s="167">
        <v>12</v>
      </c>
      <c r="AB1523" s="167">
        <v>0</v>
      </c>
      <c r="AC1523" s="167">
        <v>459</v>
      </c>
      <c r="AZ1523" s="167">
        <v>2</v>
      </c>
      <c r="BA1523" s="167">
        <f>IF(AZ1523=1,G1523,0)</f>
        <v>0</v>
      </c>
      <c r="BB1523" s="167">
        <f>IF(AZ1523=2,G1523,0)</f>
        <v>0</v>
      </c>
      <c r="BC1523" s="167">
        <f>IF(AZ1523=3,G1523,0)</f>
        <v>0</v>
      </c>
      <c r="BD1523" s="167">
        <f>IF(AZ1523=4,G1523,0)</f>
        <v>0</v>
      </c>
      <c r="BE1523" s="167">
        <f>IF(AZ1523=5,G1523,0)</f>
        <v>0</v>
      </c>
      <c r="CA1523" s="202">
        <v>12</v>
      </c>
      <c r="CB1523" s="202">
        <v>0</v>
      </c>
      <c r="CZ1523" s="167">
        <v>0</v>
      </c>
    </row>
    <row r="1524" spans="1:104" ht="22.5">
      <c r="A1524" s="196">
        <v>493</v>
      </c>
      <c r="B1524" s="197" t="s">
        <v>181</v>
      </c>
      <c r="C1524" s="198" t="s">
        <v>182</v>
      </c>
      <c r="D1524" s="199" t="s">
        <v>1125</v>
      </c>
      <c r="E1524" s="200">
        <v>1</v>
      </c>
      <c r="F1524" s="200">
        <v>0</v>
      </c>
      <c r="G1524" s="201">
        <f>E1524*F1524</f>
        <v>0</v>
      </c>
      <c r="O1524" s="195">
        <v>2</v>
      </c>
      <c r="AA1524" s="167">
        <v>12</v>
      </c>
      <c r="AB1524" s="167">
        <v>0</v>
      </c>
      <c r="AC1524" s="167">
        <v>460</v>
      </c>
      <c r="AZ1524" s="167">
        <v>2</v>
      </c>
      <c r="BA1524" s="167">
        <f>IF(AZ1524=1,G1524,0)</f>
        <v>0</v>
      </c>
      <c r="BB1524" s="167">
        <f>IF(AZ1524=2,G1524,0)</f>
        <v>0</v>
      </c>
      <c r="BC1524" s="167">
        <f>IF(AZ1524=3,G1524,0)</f>
        <v>0</v>
      </c>
      <c r="BD1524" s="167">
        <f>IF(AZ1524=4,G1524,0)</f>
        <v>0</v>
      </c>
      <c r="BE1524" s="167">
        <f>IF(AZ1524=5,G1524,0)</f>
        <v>0</v>
      </c>
      <c r="CA1524" s="202">
        <v>12</v>
      </c>
      <c r="CB1524" s="202">
        <v>0</v>
      </c>
      <c r="CZ1524" s="167">
        <v>0</v>
      </c>
    </row>
    <row r="1525" spans="1:104" ht="12.75">
      <c r="A1525" s="196">
        <v>494</v>
      </c>
      <c r="B1525" s="197" t="s">
        <v>183</v>
      </c>
      <c r="C1525" s="198" t="s">
        <v>184</v>
      </c>
      <c r="D1525" s="199" t="s">
        <v>1125</v>
      </c>
      <c r="E1525" s="200">
        <v>1</v>
      </c>
      <c r="F1525" s="200">
        <v>0</v>
      </c>
      <c r="G1525" s="201">
        <f>E1525*F1525</f>
        <v>0</v>
      </c>
      <c r="O1525" s="195">
        <v>2</v>
      </c>
      <c r="AA1525" s="167">
        <v>12</v>
      </c>
      <c r="AB1525" s="167">
        <v>0</v>
      </c>
      <c r="AC1525" s="167">
        <v>461</v>
      </c>
      <c r="AZ1525" s="167">
        <v>2</v>
      </c>
      <c r="BA1525" s="167">
        <f>IF(AZ1525=1,G1525,0)</f>
        <v>0</v>
      </c>
      <c r="BB1525" s="167">
        <f>IF(AZ1525=2,G1525,0)</f>
        <v>0</v>
      </c>
      <c r="BC1525" s="167">
        <f>IF(AZ1525=3,G1525,0)</f>
        <v>0</v>
      </c>
      <c r="BD1525" s="167">
        <f>IF(AZ1525=4,G1525,0)</f>
        <v>0</v>
      </c>
      <c r="BE1525" s="167">
        <f>IF(AZ1525=5,G1525,0)</f>
        <v>0</v>
      </c>
      <c r="CA1525" s="202">
        <v>12</v>
      </c>
      <c r="CB1525" s="202">
        <v>0</v>
      </c>
      <c r="CZ1525" s="167">
        <v>0</v>
      </c>
    </row>
    <row r="1526" spans="1:104" ht="12.75">
      <c r="A1526" s="196">
        <v>495</v>
      </c>
      <c r="B1526" s="197" t="s">
        <v>185</v>
      </c>
      <c r="C1526" s="198" t="s">
        <v>186</v>
      </c>
      <c r="D1526" s="199" t="s">
        <v>1125</v>
      </c>
      <c r="E1526" s="200">
        <v>1</v>
      </c>
      <c r="F1526" s="200">
        <v>0</v>
      </c>
      <c r="G1526" s="201">
        <f>E1526*F1526</f>
        <v>0</v>
      </c>
      <c r="O1526" s="195">
        <v>2</v>
      </c>
      <c r="AA1526" s="167">
        <v>12</v>
      </c>
      <c r="AB1526" s="167">
        <v>0</v>
      </c>
      <c r="AC1526" s="167">
        <v>462</v>
      </c>
      <c r="AZ1526" s="167">
        <v>2</v>
      </c>
      <c r="BA1526" s="167">
        <f>IF(AZ1526=1,G1526,0)</f>
        <v>0</v>
      </c>
      <c r="BB1526" s="167">
        <f>IF(AZ1526=2,G1526,0)</f>
        <v>0</v>
      </c>
      <c r="BC1526" s="167">
        <f>IF(AZ1526=3,G1526,0)</f>
        <v>0</v>
      </c>
      <c r="BD1526" s="167">
        <f>IF(AZ1526=4,G1526,0)</f>
        <v>0</v>
      </c>
      <c r="BE1526" s="167">
        <f>IF(AZ1526=5,G1526,0)</f>
        <v>0</v>
      </c>
      <c r="CA1526" s="202">
        <v>12</v>
      </c>
      <c r="CB1526" s="202">
        <v>0</v>
      </c>
      <c r="CZ1526" s="167">
        <v>0</v>
      </c>
    </row>
    <row r="1527" spans="1:104" ht="12.75">
      <c r="A1527" s="196">
        <v>496</v>
      </c>
      <c r="B1527" s="197" t="s">
        <v>187</v>
      </c>
      <c r="C1527" s="198" t="s">
        <v>188</v>
      </c>
      <c r="D1527" s="199" t="s">
        <v>1125</v>
      </c>
      <c r="E1527" s="200">
        <v>1</v>
      </c>
      <c r="F1527" s="200">
        <v>0</v>
      </c>
      <c r="G1527" s="201">
        <f>E1527*F1527</f>
        <v>0</v>
      </c>
      <c r="O1527" s="195">
        <v>2</v>
      </c>
      <c r="AA1527" s="167">
        <v>12</v>
      </c>
      <c r="AB1527" s="167">
        <v>0</v>
      </c>
      <c r="AC1527" s="167">
        <v>463</v>
      </c>
      <c r="AZ1527" s="167">
        <v>2</v>
      </c>
      <c r="BA1527" s="167">
        <f>IF(AZ1527=1,G1527,0)</f>
        <v>0</v>
      </c>
      <c r="BB1527" s="167">
        <f>IF(AZ1527=2,G1527,0)</f>
        <v>0</v>
      </c>
      <c r="BC1527" s="167">
        <f>IF(AZ1527=3,G1527,0)</f>
        <v>0</v>
      </c>
      <c r="BD1527" s="167">
        <f>IF(AZ1527=4,G1527,0)</f>
        <v>0</v>
      </c>
      <c r="BE1527" s="167">
        <f>IF(AZ1527=5,G1527,0)</f>
        <v>0</v>
      </c>
      <c r="CA1527" s="202">
        <v>12</v>
      </c>
      <c r="CB1527" s="202">
        <v>0</v>
      </c>
      <c r="CZ1527" s="167">
        <v>0</v>
      </c>
    </row>
    <row r="1528" spans="1:57" ht="12.75">
      <c r="A1528" s="211"/>
      <c r="B1528" s="212" t="s">
        <v>1076</v>
      </c>
      <c r="C1528" s="213" t="str">
        <f>CONCATENATE(B1511," ",C1511)</f>
        <v>791 Montáž zařízení kuchyní</v>
      </c>
      <c r="D1528" s="214"/>
      <c r="E1528" s="215"/>
      <c r="F1528" s="216"/>
      <c r="G1528" s="217">
        <f>SUM(G1511:G1527)</f>
        <v>0</v>
      </c>
      <c r="O1528" s="195">
        <v>4</v>
      </c>
      <c r="BA1528" s="218">
        <f>SUM(BA1511:BA1527)</f>
        <v>0</v>
      </c>
      <c r="BB1528" s="218">
        <f>SUM(BB1511:BB1527)</f>
        <v>0</v>
      </c>
      <c r="BC1528" s="218">
        <f>SUM(BC1511:BC1527)</f>
        <v>0</v>
      </c>
      <c r="BD1528" s="218">
        <f>SUM(BD1511:BD1527)</f>
        <v>0</v>
      </c>
      <c r="BE1528" s="218">
        <f>SUM(BE1511:BE1527)</f>
        <v>0</v>
      </c>
    </row>
    <row r="1529" ht="12.75">
      <c r="E1529" s="167"/>
    </row>
    <row r="1530" ht="12.75">
      <c r="E1530" s="167"/>
    </row>
    <row r="1531" ht="12.75">
      <c r="E1531" s="167"/>
    </row>
    <row r="1532" ht="12.75">
      <c r="E1532" s="167"/>
    </row>
    <row r="1533" ht="12.75">
      <c r="E1533" s="167"/>
    </row>
    <row r="1534" ht="12.75">
      <c r="E1534" s="167"/>
    </row>
    <row r="1535" ht="12.75">
      <c r="E1535" s="167"/>
    </row>
    <row r="1536" ht="12.75">
      <c r="E1536" s="167"/>
    </row>
    <row r="1537" ht="12.75">
      <c r="E1537" s="167"/>
    </row>
    <row r="1538" ht="12.75">
      <c r="E1538" s="167"/>
    </row>
    <row r="1539" ht="12.75">
      <c r="E1539" s="167"/>
    </row>
    <row r="1540" ht="12.75">
      <c r="E1540" s="167"/>
    </row>
    <row r="1541" ht="12.75">
      <c r="E1541" s="167"/>
    </row>
    <row r="1542" ht="12.75">
      <c r="E1542" s="167"/>
    </row>
    <row r="1543" ht="12.75">
      <c r="E1543" s="167"/>
    </row>
    <row r="1544" ht="12.75">
      <c r="E1544" s="167"/>
    </row>
    <row r="1545" ht="12.75">
      <c r="E1545" s="167"/>
    </row>
    <row r="1546" ht="12.75">
      <c r="E1546" s="167"/>
    </row>
    <row r="1547" ht="12.75">
      <c r="E1547" s="167"/>
    </row>
    <row r="1548" ht="12.75">
      <c r="E1548" s="167"/>
    </row>
    <row r="1549" ht="12.75">
      <c r="E1549" s="167"/>
    </row>
    <row r="1550" ht="12.75">
      <c r="E1550" s="167"/>
    </row>
    <row r="1551" ht="12.75">
      <c r="E1551" s="167"/>
    </row>
    <row r="1552" spans="1:7" ht="12.75">
      <c r="A1552" s="219"/>
      <c r="B1552" s="219"/>
      <c r="C1552" s="219"/>
      <c r="D1552" s="219"/>
      <c r="E1552" s="219"/>
      <c r="F1552" s="219"/>
      <c r="G1552" s="219"/>
    </row>
    <row r="1553" spans="1:7" ht="12.75">
      <c r="A1553" s="219"/>
      <c r="B1553" s="219"/>
      <c r="C1553" s="219"/>
      <c r="D1553" s="219"/>
      <c r="E1553" s="219"/>
      <c r="F1553" s="219"/>
      <c r="G1553" s="219"/>
    </row>
    <row r="1554" spans="1:7" ht="12.75">
      <c r="A1554" s="219"/>
      <c r="B1554" s="219"/>
      <c r="C1554" s="219"/>
      <c r="D1554" s="219"/>
      <c r="E1554" s="219"/>
      <c r="F1554" s="219"/>
      <c r="G1554" s="219"/>
    </row>
    <row r="1555" spans="1:7" ht="12.75">
      <c r="A1555" s="219"/>
      <c r="B1555" s="219"/>
      <c r="C1555" s="219"/>
      <c r="D1555" s="219"/>
      <c r="E1555" s="219"/>
      <c r="F1555" s="219"/>
      <c r="G1555" s="219"/>
    </row>
    <row r="1556" ht="12.75">
      <c r="E1556" s="167"/>
    </row>
    <row r="1557" ht="12.75">
      <c r="E1557" s="167"/>
    </row>
    <row r="1558" ht="12.75">
      <c r="E1558" s="167"/>
    </row>
    <row r="1559" ht="12.75">
      <c r="E1559" s="167"/>
    </row>
    <row r="1560" ht="12.75">
      <c r="E1560" s="167"/>
    </row>
    <row r="1561" ht="12.75">
      <c r="E1561" s="167"/>
    </row>
    <row r="1562" ht="12.75">
      <c r="E1562" s="167"/>
    </row>
    <row r="1563" ht="12.75">
      <c r="E1563" s="167"/>
    </row>
    <row r="1564" ht="12.75">
      <c r="E1564" s="167"/>
    </row>
    <row r="1565" ht="12.75">
      <c r="E1565" s="167"/>
    </row>
    <row r="1566" ht="12.75">
      <c r="E1566" s="167"/>
    </row>
    <row r="1567" ht="12.75">
      <c r="E1567" s="167"/>
    </row>
    <row r="1568" ht="12.75">
      <c r="E1568" s="167"/>
    </row>
    <row r="1569" ht="12.75">
      <c r="E1569" s="167"/>
    </row>
    <row r="1570" ht="12.75">
      <c r="E1570" s="167"/>
    </row>
    <row r="1571" ht="12.75">
      <c r="E1571" s="167"/>
    </row>
    <row r="1572" ht="12.75">
      <c r="E1572" s="167"/>
    </row>
    <row r="1573" ht="12.75">
      <c r="E1573" s="167"/>
    </row>
    <row r="1574" ht="12.75">
      <c r="E1574" s="167"/>
    </row>
    <row r="1575" ht="12.75">
      <c r="E1575" s="167"/>
    </row>
    <row r="1576" ht="12.75">
      <c r="E1576" s="167"/>
    </row>
    <row r="1577" ht="12.75">
      <c r="E1577" s="167"/>
    </row>
    <row r="1578" ht="12.75">
      <c r="E1578" s="167"/>
    </row>
    <row r="1579" ht="12.75">
      <c r="E1579" s="167"/>
    </row>
    <row r="1580" ht="12.75">
      <c r="E1580" s="167"/>
    </row>
    <row r="1581" ht="12.75">
      <c r="E1581" s="167"/>
    </row>
    <row r="1582" ht="12.75">
      <c r="E1582" s="167"/>
    </row>
    <row r="1583" ht="12.75">
      <c r="E1583" s="167"/>
    </row>
    <row r="1584" ht="12.75">
      <c r="E1584" s="167"/>
    </row>
    <row r="1585" ht="12.75">
      <c r="E1585" s="167"/>
    </row>
    <row r="1586" ht="12.75">
      <c r="E1586" s="167"/>
    </row>
    <row r="1587" spans="1:2" ht="12.75">
      <c r="A1587" s="220"/>
      <c r="B1587" s="220"/>
    </row>
    <row r="1588" spans="1:7" ht="12.75">
      <c r="A1588" s="219"/>
      <c r="B1588" s="219"/>
      <c r="C1588" s="222"/>
      <c r="D1588" s="222"/>
      <c r="E1588" s="223"/>
      <c r="F1588" s="222"/>
      <c r="G1588" s="224"/>
    </row>
    <row r="1589" spans="1:7" ht="12.75">
      <c r="A1589" s="225"/>
      <c r="B1589" s="225"/>
      <c r="C1589" s="219"/>
      <c r="D1589" s="219"/>
      <c r="E1589" s="226"/>
      <c r="F1589" s="219"/>
      <c r="G1589" s="219"/>
    </row>
    <row r="1590" spans="1:7" ht="12.75">
      <c r="A1590" s="219"/>
      <c r="B1590" s="219"/>
      <c r="C1590" s="219"/>
      <c r="D1590" s="219"/>
      <c r="E1590" s="226"/>
      <c r="F1590" s="219"/>
      <c r="G1590" s="219"/>
    </row>
    <row r="1591" spans="1:7" ht="12.75">
      <c r="A1591" s="219"/>
      <c r="B1591" s="219"/>
      <c r="C1591" s="219"/>
      <c r="D1591" s="219"/>
      <c r="E1591" s="226"/>
      <c r="F1591" s="219"/>
      <c r="G1591" s="219"/>
    </row>
    <row r="1592" spans="1:7" ht="12.75">
      <c r="A1592" s="219"/>
      <c r="B1592" s="219"/>
      <c r="C1592" s="219"/>
      <c r="D1592" s="219"/>
      <c r="E1592" s="226"/>
      <c r="F1592" s="219"/>
      <c r="G1592" s="219"/>
    </row>
    <row r="1593" spans="1:7" ht="12.75">
      <c r="A1593" s="219"/>
      <c r="B1593" s="219"/>
      <c r="C1593" s="219"/>
      <c r="D1593" s="219"/>
      <c r="E1593" s="226"/>
      <c r="F1593" s="219"/>
      <c r="G1593" s="219"/>
    </row>
    <row r="1594" spans="1:7" ht="12.75">
      <c r="A1594" s="219"/>
      <c r="B1594" s="219"/>
      <c r="C1594" s="219"/>
      <c r="D1594" s="219"/>
      <c r="E1594" s="226"/>
      <c r="F1594" s="219"/>
      <c r="G1594" s="219"/>
    </row>
    <row r="1595" spans="1:7" ht="12.75">
      <c r="A1595" s="219"/>
      <c r="B1595" s="219"/>
      <c r="C1595" s="219"/>
      <c r="D1595" s="219"/>
      <c r="E1595" s="226"/>
      <c r="F1595" s="219"/>
      <c r="G1595" s="219"/>
    </row>
    <row r="1596" spans="1:7" ht="12.75">
      <c r="A1596" s="219"/>
      <c r="B1596" s="219"/>
      <c r="C1596" s="219"/>
      <c r="D1596" s="219"/>
      <c r="E1596" s="226"/>
      <c r="F1596" s="219"/>
      <c r="G1596" s="219"/>
    </row>
    <row r="1597" spans="1:7" ht="12.75">
      <c r="A1597" s="219"/>
      <c r="B1597" s="219"/>
      <c r="C1597" s="219"/>
      <c r="D1597" s="219"/>
      <c r="E1597" s="226"/>
      <c r="F1597" s="219"/>
      <c r="G1597" s="219"/>
    </row>
    <row r="1598" spans="1:7" ht="12.75">
      <c r="A1598" s="219"/>
      <c r="B1598" s="219"/>
      <c r="C1598" s="219"/>
      <c r="D1598" s="219"/>
      <c r="E1598" s="226"/>
      <c r="F1598" s="219"/>
      <c r="G1598" s="219"/>
    </row>
    <row r="1599" spans="1:7" ht="12.75">
      <c r="A1599" s="219"/>
      <c r="B1599" s="219"/>
      <c r="C1599" s="219"/>
      <c r="D1599" s="219"/>
      <c r="E1599" s="226"/>
      <c r="F1599" s="219"/>
      <c r="G1599" s="219"/>
    </row>
    <row r="1600" spans="1:7" ht="12.75">
      <c r="A1600" s="219"/>
      <c r="B1600" s="219"/>
      <c r="C1600" s="219"/>
      <c r="D1600" s="219"/>
      <c r="E1600" s="226"/>
      <c r="F1600" s="219"/>
      <c r="G1600" s="219"/>
    </row>
    <row r="1601" spans="1:7" ht="12.75">
      <c r="A1601" s="219"/>
      <c r="B1601" s="219"/>
      <c r="C1601" s="219"/>
      <c r="D1601" s="219"/>
      <c r="E1601" s="226"/>
      <c r="F1601" s="219"/>
      <c r="G1601" s="219"/>
    </row>
  </sheetData>
  <sheetProtection/>
  <mergeCells count="974">
    <mergeCell ref="C1503:D1503"/>
    <mergeCell ref="C1504:D1504"/>
    <mergeCell ref="C1505:D1505"/>
    <mergeCell ref="C1506:D1506"/>
    <mergeCell ref="C1507:D1507"/>
    <mergeCell ref="C1509:D1509"/>
    <mergeCell ref="C1495:D1495"/>
    <mergeCell ref="C1496:D1496"/>
    <mergeCell ref="C1497:D1497"/>
    <mergeCell ref="C1499:D1499"/>
    <mergeCell ref="C1491:D1491"/>
    <mergeCell ref="C1492:D1492"/>
    <mergeCell ref="C1493:D1493"/>
    <mergeCell ref="C1494:D1494"/>
    <mergeCell ref="C1485:D1485"/>
    <mergeCell ref="C1487:D1487"/>
    <mergeCell ref="C1489:D1489"/>
    <mergeCell ref="C1490:D1490"/>
    <mergeCell ref="C1481:D1481"/>
    <mergeCell ref="C1482:D1482"/>
    <mergeCell ref="C1483:D1483"/>
    <mergeCell ref="C1484:D1484"/>
    <mergeCell ref="C1477:D1477"/>
    <mergeCell ref="C1478:D1478"/>
    <mergeCell ref="C1479:D1479"/>
    <mergeCell ref="C1480:D1480"/>
    <mergeCell ref="C1473:D1473"/>
    <mergeCell ref="C1474:D1474"/>
    <mergeCell ref="C1475:D1475"/>
    <mergeCell ref="C1476:D1476"/>
    <mergeCell ref="C1469:D1469"/>
    <mergeCell ref="C1470:D1470"/>
    <mergeCell ref="C1471:D1471"/>
    <mergeCell ref="C1472:D1472"/>
    <mergeCell ref="C1465:D1465"/>
    <mergeCell ref="C1466:D1466"/>
    <mergeCell ref="C1467:D1467"/>
    <mergeCell ref="C1468:D1468"/>
    <mergeCell ref="C1461:D1461"/>
    <mergeCell ref="C1462:D1462"/>
    <mergeCell ref="C1463:D1463"/>
    <mergeCell ref="C1464:D1464"/>
    <mergeCell ref="C1457:D1457"/>
    <mergeCell ref="C1458:D1458"/>
    <mergeCell ref="C1459:D1459"/>
    <mergeCell ref="C1460:D1460"/>
    <mergeCell ref="C1453:D1453"/>
    <mergeCell ref="C1454:D1454"/>
    <mergeCell ref="C1455:D1455"/>
    <mergeCell ref="C1456:D1456"/>
    <mergeCell ref="C1449:D1449"/>
    <mergeCell ref="C1450:D1450"/>
    <mergeCell ref="C1451:D1451"/>
    <mergeCell ref="C1452:D1452"/>
    <mergeCell ref="C1445:D1445"/>
    <mergeCell ref="C1446:D1446"/>
    <mergeCell ref="C1447:D1447"/>
    <mergeCell ref="C1448:D1448"/>
    <mergeCell ref="C1441:D1441"/>
    <mergeCell ref="C1442:D1442"/>
    <mergeCell ref="C1443:D1443"/>
    <mergeCell ref="C1444:D1444"/>
    <mergeCell ref="C1426:D1426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18:D1418"/>
    <mergeCell ref="C1420:D1420"/>
    <mergeCell ref="C1421:D1421"/>
    <mergeCell ref="C1435:D1435"/>
    <mergeCell ref="C1436:D1436"/>
    <mergeCell ref="C1437:D1437"/>
    <mergeCell ref="C1438:D1438"/>
    <mergeCell ref="C1439:D1439"/>
    <mergeCell ref="C1440:D1440"/>
    <mergeCell ref="C1413:D1413"/>
    <mergeCell ref="C1414:D1414"/>
    <mergeCell ref="C1415:D1415"/>
    <mergeCell ref="C1417:D1417"/>
    <mergeCell ref="C1409:D1409"/>
    <mergeCell ref="C1410:D1410"/>
    <mergeCell ref="C1411:D1411"/>
    <mergeCell ref="C1412:D1412"/>
    <mergeCell ref="C1405:D1405"/>
    <mergeCell ref="C1406:D1406"/>
    <mergeCell ref="C1407:D1407"/>
    <mergeCell ref="C1408:D1408"/>
    <mergeCell ref="C1392:D1392"/>
    <mergeCell ref="C1397:D1397"/>
    <mergeCell ref="C1399:D1399"/>
    <mergeCell ref="C1400:D1400"/>
    <mergeCell ref="C1401:D1401"/>
    <mergeCell ref="C1402:D1402"/>
    <mergeCell ref="C1403:D1403"/>
    <mergeCell ref="C1404:D1404"/>
    <mergeCell ref="C1379:D1379"/>
    <mergeCell ref="C1380:D1380"/>
    <mergeCell ref="C1385:D1385"/>
    <mergeCell ref="C1387:D1387"/>
    <mergeCell ref="C1388:D1388"/>
    <mergeCell ref="C1389:D1389"/>
    <mergeCell ref="C1390:D1390"/>
    <mergeCell ref="C1391:D1391"/>
    <mergeCell ref="C1374:D1374"/>
    <mergeCell ref="C1376:D1376"/>
    <mergeCell ref="C1377:D1377"/>
    <mergeCell ref="C1378:D1378"/>
    <mergeCell ref="C1369:D1369"/>
    <mergeCell ref="C1370:D1370"/>
    <mergeCell ref="C1372:D1372"/>
    <mergeCell ref="C1373:D1373"/>
    <mergeCell ref="C1363:D1363"/>
    <mergeCell ref="C1365:D1365"/>
    <mergeCell ref="C1366:D1366"/>
    <mergeCell ref="C1367:D1367"/>
    <mergeCell ref="C1353:D1353"/>
    <mergeCell ref="C1354:D1354"/>
    <mergeCell ref="C1355:D1355"/>
    <mergeCell ref="C1357:D1357"/>
    <mergeCell ref="C1358:D1358"/>
    <mergeCell ref="C1359:D1359"/>
    <mergeCell ref="C1361:D1361"/>
    <mergeCell ref="C1362:D1362"/>
    <mergeCell ref="C1340:D1340"/>
    <mergeCell ref="C1342:D1342"/>
    <mergeCell ref="C1344:D1344"/>
    <mergeCell ref="C1346:D1346"/>
    <mergeCell ref="C1348:D1348"/>
    <mergeCell ref="C1331:D1331"/>
    <mergeCell ref="C1332:D1332"/>
    <mergeCell ref="C1334:D1334"/>
    <mergeCell ref="C1335:D1335"/>
    <mergeCell ref="C1326:D1326"/>
    <mergeCell ref="C1327:D1327"/>
    <mergeCell ref="C1328:D1328"/>
    <mergeCell ref="C1330:D1330"/>
    <mergeCell ref="C1322:D1322"/>
    <mergeCell ref="C1323:D1323"/>
    <mergeCell ref="C1324:D1324"/>
    <mergeCell ref="C1325:D1325"/>
    <mergeCell ref="C1317:D1317"/>
    <mergeCell ref="C1318:D1318"/>
    <mergeCell ref="C1320:D1320"/>
    <mergeCell ref="C1321:D1321"/>
    <mergeCell ref="C1313:D1313"/>
    <mergeCell ref="C1314:D1314"/>
    <mergeCell ref="C1315:D1315"/>
    <mergeCell ref="C1316:D1316"/>
    <mergeCell ref="C1308:D1308"/>
    <mergeCell ref="C1310:D1310"/>
    <mergeCell ref="C1311:D1311"/>
    <mergeCell ref="C1312:D1312"/>
    <mergeCell ref="C1302:D1302"/>
    <mergeCell ref="C1304:D1304"/>
    <mergeCell ref="C1305:D1305"/>
    <mergeCell ref="C1307:D1307"/>
    <mergeCell ref="C1298:D1298"/>
    <mergeCell ref="C1299:D1299"/>
    <mergeCell ref="C1300:D1300"/>
    <mergeCell ref="C1301:D1301"/>
    <mergeCell ref="C1291:D1291"/>
    <mergeCell ref="C1292:D1292"/>
    <mergeCell ref="C1294:D1294"/>
    <mergeCell ref="C1296:D1296"/>
    <mergeCell ref="C1277:D1277"/>
    <mergeCell ref="C1279:D1279"/>
    <mergeCell ref="C1283:D1283"/>
    <mergeCell ref="C1285:D1285"/>
    <mergeCell ref="C1286:D1286"/>
    <mergeCell ref="C1287:D1287"/>
    <mergeCell ref="C1288:D1288"/>
    <mergeCell ref="C1290:D1290"/>
    <mergeCell ref="C1269:D1269"/>
    <mergeCell ref="C1271:D1271"/>
    <mergeCell ref="C1273:D1273"/>
    <mergeCell ref="C1275:D1275"/>
    <mergeCell ref="C1261:D1261"/>
    <mergeCell ref="C1263:D1263"/>
    <mergeCell ref="C1265:D1265"/>
    <mergeCell ref="C1267:D1267"/>
    <mergeCell ref="C1242:D1242"/>
    <mergeCell ref="C1247:D1247"/>
    <mergeCell ref="C1249:D1249"/>
    <mergeCell ref="C1251:D1251"/>
    <mergeCell ref="C1253:D1253"/>
    <mergeCell ref="C1255:D1255"/>
    <mergeCell ref="C1257:D1257"/>
    <mergeCell ref="C1259:D1259"/>
    <mergeCell ref="C1237:D1237"/>
    <mergeCell ref="C1238:D1238"/>
    <mergeCell ref="C1240:D1240"/>
    <mergeCell ref="C1241:D1241"/>
    <mergeCell ref="C1232:D1232"/>
    <mergeCell ref="C1233:D1233"/>
    <mergeCell ref="C1234:D1234"/>
    <mergeCell ref="C1235:D1235"/>
    <mergeCell ref="C1226:D1226"/>
    <mergeCell ref="C1227:D1227"/>
    <mergeCell ref="C1229:D1229"/>
    <mergeCell ref="C1230:D1230"/>
    <mergeCell ref="C1221:D1221"/>
    <mergeCell ref="C1222:D1222"/>
    <mergeCell ref="C1223:D1223"/>
    <mergeCell ref="C1224:D1224"/>
    <mergeCell ref="C1217:D1217"/>
    <mergeCell ref="C1218:D1218"/>
    <mergeCell ref="C1219:D1219"/>
    <mergeCell ref="C1220:D1220"/>
    <mergeCell ref="C1213:D1213"/>
    <mergeCell ref="C1214:D1214"/>
    <mergeCell ref="C1215:D1215"/>
    <mergeCell ref="C1216:D1216"/>
    <mergeCell ref="C1208:D1208"/>
    <mergeCell ref="C1209:D1209"/>
    <mergeCell ref="C1210:D1210"/>
    <mergeCell ref="C1212:D1212"/>
    <mergeCell ref="C1204:D1204"/>
    <mergeCell ref="C1205:D1205"/>
    <mergeCell ref="C1206:D1206"/>
    <mergeCell ref="C1207:D1207"/>
    <mergeCell ref="C1200:D1200"/>
    <mergeCell ref="C1201:D1201"/>
    <mergeCell ref="C1202:D1202"/>
    <mergeCell ref="C1203:D1203"/>
    <mergeCell ref="C1194:D1194"/>
    <mergeCell ref="C1196:D1196"/>
    <mergeCell ref="C1197:D1197"/>
    <mergeCell ref="C1198:D1198"/>
    <mergeCell ref="C1189:D1189"/>
    <mergeCell ref="C1191:D1191"/>
    <mergeCell ref="C1192:D1192"/>
    <mergeCell ref="C1193:D1193"/>
    <mergeCell ref="C1183:D1183"/>
    <mergeCell ref="C1185:D1185"/>
    <mergeCell ref="C1186:D1186"/>
    <mergeCell ref="C1188:D1188"/>
    <mergeCell ref="C1179:D1179"/>
    <mergeCell ref="C1180:D1180"/>
    <mergeCell ref="C1181:D1181"/>
    <mergeCell ref="C1182:D1182"/>
    <mergeCell ref="C1174:D1174"/>
    <mergeCell ref="C1175:D1175"/>
    <mergeCell ref="C1176:D1176"/>
    <mergeCell ref="C1177:D1177"/>
    <mergeCell ref="C1169:D1169"/>
    <mergeCell ref="C1170:D1170"/>
    <mergeCell ref="C1171:D1171"/>
    <mergeCell ref="C1173:D1173"/>
    <mergeCell ref="C1164:D1164"/>
    <mergeCell ref="C1165:D1165"/>
    <mergeCell ref="C1166:D1166"/>
    <mergeCell ref="C1168:D1168"/>
    <mergeCell ref="C1159:D1159"/>
    <mergeCell ref="C1160:D1160"/>
    <mergeCell ref="C1161:D1161"/>
    <mergeCell ref="C1163:D1163"/>
    <mergeCell ref="C1154:D1154"/>
    <mergeCell ref="C1155:D1155"/>
    <mergeCell ref="C1157:D1157"/>
    <mergeCell ref="C1158:D1158"/>
    <mergeCell ref="C1148:D1148"/>
    <mergeCell ref="C1149:D1149"/>
    <mergeCell ref="C1151:D1151"/>
    <mergeCell ref="C1152:D1152"/>
    <mergeCell ref="C1142:D1142"/>
    <mergeCell ref="C1143:D1143"/>
    <mergeCell ref="C1145:D1145"/>
    <mergeCell ref="C1146:D1146"/>
    <mergeCell ref="C1137:D1137"/>
    <mergeCell ref="C1138:D1138"/>
    <mergeCell ref="C1139:D1139"/>
    <mergeCell ref="C1140:D1140"/>
    <mergeCell ref="C1131:D1131"/>
    <mergeCell ref="C1132:D1132"/>
    <mergeCell ref="C1134:D1134"/>
    <mergeCell ref="C1135:D1135"/>
    <mergeCell ref="C1125:D1125"/>
    <mergeCell ref="C1126:D1126"/>
    <mergeCell ref="C1128:D1128"/>
    <mergeCell ref="C1129:D1129"/>
    <mergeCell ref="C1119:D1119"/>
    <mergeCell ref="C1121:D1121"/>
    <mergeCell ref="C1122:D1122"/>
    <mergeCell ref="C1124:D1124"/>
    <mergeCell ref="C1114:D1114"/>
    <mergeCell ref="C1115:D1115"/>
    <mergeCell ref="C1116:D1116"/>
    <mergeCell ref="C1118:D1118"/>
    <mergeCell ref="C1109:D1109"/>
    <mergeCell ref="C1110:D1110"/>
    <mergeCell ref="C1112:D1112"/>
    <mergeCell ref="C1113:D1113"/>
    <mergeCell ref="C1104:D1104"/>
    <mergeCell ref="C1105:D1105"/>
    <mergeCell ref="C1107:D1107"/>
    <mergeCell ref="C1108:D1108"/>
    <mergeCell ref="C1099:D1099"/>
    <mergeCell ref="C1100:D1100"/>
    <mergeCell ref="C1101:D1101"/>
    <mergeCell ref="C1102:D1102"/>
    <mergeCell ref="C1093:D1093"/>
    <mergeCell ref="C1094:D1094"/>
    <mergeCell ref="C1096:D1096"/>
    <mergeCell ref="C1097:D1097"/>
    <mergeCell ref="C1087:D1087"/>
    <mergeCell ref="C1088:D1088"/>
    <mergeCell ref="C1090:D1090"/>
    <mergeCell ref="C1091:D1091"/>
    <mergeCell ref="C1081:D1081"/>
    <mergeCell ref="C1083:D1083"/>
    <mergeCell ref="C1084:D1084"/>
    <mergeCell ref="C1086:D1086"/>
    <mergeCell ref="C1076:D1076"/>
    <mergeCell ref="C1077:D1077"/>
    <mergeCell ref="C1078:D1078"/>
    <mergeCell ref="C1080:D1080"/>
    <mergeCell ref="C1070:D1070"/>
    <mergeCell ref="C1072:D1072"/>
    <mergeCell ref="C1073:D1073"/>
    <mergeCell ref="C1075:D1075"/>
    <mergeCell ref="C1066:D1066"/>
    <mergeCell ref="C1067:D1067"/>
    <mergeCell ref="C1068:D1068"/>
    <mergeCell ref="C1069:D1069"/>
    <mergeCell ref="C1062:D1062"/>
    <mergeCell ref="C1063:D1063"/>
    <mergeCell ref="C1064:D1064"/>
    <mergeCell ref="C1065:D1065"/>
    <mergeCell ref="C1054:D1054"/>
    <mergeCell ref="C1056:D1056"/>
    <mergeCell ref="C1058:D1058"/>
    <mergeCell ref="C1060:D1060"/>
    <mergeCell ref="C1046:D1046"/>
    <mergeCell ref="C1048:D1048"/>
    <mergeCell ref="C1050:D1050"/>
    <mergeCell ref="C1052:D1052"/>
    <mergeCell ref="C1038:D1038"/>
    <mergeCell ref="C1040:D1040"/>
    <mergeCell ref="C1042:D1042"/>
    <mergeCell ref="C1044:D1044"/>
    <mergeCell ref="C1030:D1030"/>
    <mergeCell ref="C1032:D1032"/>
    <mergeCell ref="C1034:D1034"/>
    <mergeCell ref="C1036:D1036"/>
    <mergeCell ref="C1022:D1022"/>
    <mergeCell ref="C1024:D1024"/>
    <mergeCell ref="C1026:D1026"/>
    <mergeCell ref="C1028:D1028"/>
    <mergeCell ref="C1014:D1014"/>
    <mergeCell ref="C1016:D1016"/>
    <mergeCell ref="C1018:D1018"/>
    <mergeCell ref="C1020:D1020"/>
    <mergeCell ref="C1006:D1006"/>
    <mergeCell ref="C1008:D1008"/>
    <mergeCell ref="C1010:D1010"/>
    <mergeCell ref="C1012:D1012"/>
    <mergeCell ref="C998:D998"/>
    <mergeCell ref="C1000:D1000"/>
    <mergeCell ref="C1002:D1002"/>
    <mergeCell ref="C1004:D1004"/>
    <mergeCell ref="C990:D990"/>
    <mergeCell ref="C992:D992"/>
    <mergeCell ref="C994:D994"/>
    <mergeCell ref="C996:D996"/>
    <mergeCell ref="C982:D982"/>
    <mergeCell ref="C984:D984"/>
    <mergeCell ref="C986:D986"/>
    <mergeCell ref="C988:D988"/>
    <mergeCell ref="C974:D974"/>
    <mergeCell ref="C976:D976"/>
    <mergeCell ref="C978:D978"/>
    <mergeCell ref="C980:D980"/>
    <mergeCell ref="C966:D966"/>
    <mergeCell ref="C968:D968"/>
    <mergeCell ref="C970:D970"/>
    <mergeCell ref="C972:D972"/>
    <mergeCell ref="C962:D962"/>
    <mergeCell ref="C963:D963"/>
    <mergeCell ref="C964:D964"/>
    <mergeCell ref="C965:D965"/>
    <mergeCell ref="C958:D958"/>
    <mergeCell ref="C959:D959"/>
    <mergeCell ref="C960:D960"/>
    <mergeCell ref="C961:D961"/>
    <mergeCell ref="C954:D954"/>
    <mergeCell ref="C955:D955"/>
    <mergeCell ref="C956:D956"/>
    <mergeCell ref="C957:D957"/>
    <mergeCell ref="C950:D950"/>
    <mergeCell ref="C951:D951"/>
    <mergeCell ref="C952:D952"/>
    <mergeCell ref="C953:D953"/>
    <mergeCell ref="C946:D946"/>
    <mergeCell ref="C947:D947"/>
    <mergeCell ref="C948:D948"/>
    <mergeCell ref="C949:D949"/>
    <mergeCell ref="C942:D942"/>
    <mergeCell ref="C943:D943"/>
    <mergeCell ref="C944:D944"/>
    <mergeCell ref="C945:D945"/>
    <mergeCell ref="C938:D938"/>
    <mergeCell ref="C939:D939"/>
    <mergeCell ref="C940:D940"/>
    <mergeCell ref="C941:D941"/>
    <mergeCell ref="C934:D934"/>
    <mergeCell ref="C935:D935"/>
    <mergeCell ref="C936:D936"/>
    <mergeCell ref="C937:D937"/>
    <mergeCell ref="C930:D930"/>
    <mergeCell ref="C931:D931"/>
    <mergeCell ref="C932:D932"/>
    <mergeCell ref="C933:D933"/>
    <mergeCell ref="C926:D926"/>
    <mergeCell ref="C927:D927"/>
    <mergeCell ref="C928:D928"/>
    <mergeCell ref="C929:D929"/>
    <mergeCell ref="C922:D922"/>
    <mergeCell ref="C923:D923"/>
    <mergeCell ref="C924:D924"/>
    <mergeCell ref="C925:D925"/>
    <mergeCell ref="C917:D917"/>
    <mergeCell ref="C918:D918"/>
    <mergeCell ref="C919:D919"/>
    <mergeCell ref="C921:D921"/>
    <mergeCell ref="C913:D913"/>
    <mergeCell ref="C914:D914"/>
    <mergeCell ref="C915:D915"/>
    <mergeCell ref="C916:D916"/>
    <mergeCell ref="C909:D909"/>
    <mergeCell ref="C910:D910"/>
    <mergeCell ref="C911:D911"/>
    <mergeCell ref="C912:D912"/>
    <mergeCell ref="C905:D905"/>
    <mergeCell ref="C906:D906"/>
    <mergeCell ref="C907:D907"/>
    <mergeCell ref="C908:D908"/>
    <mergeCell ref="C901:D901"/>
    <mergeCell ref="C902:D902"/>
    <mergeCell ref="C903:D903"/>
    <mergeCell ref="C904:D904"/>
    <mergeCell ref="C897:D897"/>
    <mergeCell ref="C898:D898"/>
    <mergeCell ref="C899:D899"/>
    <mergeCell ref="C900:D900"/>
    <mergeCell ref="C891:D891"/>
    <mergeCell ref="C893:D893"/>
    <mergeCell ref="C895:D895"/>
    <mergeCell ref="C896:D896"/>
    <mergeCell ref="C884:D884"/>
    <mergeCell ref="C886:D886"/>
    <mergeCell ref="C888:D888"/>
    <mergeCell ref="C889:D889"/>
    <mergeCell ref="C878:D878"/>
    <mergeCell ref="C880:D880"/>
    <mergeCell ref="C881:D881"/>
    <mergeCell ref="C883:D883"/>
    <mergeCell ref="C865:D865"/>
    <mergeCell ref="C867:D867"/>
    <mergeCell ref="C872:D872"/>
    <mergeCell ref="C873:D873"/>
    <mergeCell ref="C874:D874"/>
    <mergeCell ref="C875:D875"/>
    <mergeCell ref="C876:D876"/>
    <mergeCell ref="C877:D877"/>
    <mergeCell ref="C857:D857"/>
    <mergeCell ref="C859:D859"/>
    <mergeCell ref="C861:D861"/>
    <mergeCell ref="C863:D863"/>
    <mergeCell ref="C849:D849"/>
    <mergeCell ref="C851:D851"/>
    <mergeCell ref="C853:D853"/>
    <mergeCell ref="C855:D855"/>
    <mergeCell ref="C831:D831"/>
    <mergeCell ref="C832:D832"/>
    <mergeCell ref="C837:D837"/>
    <mergeCell ref="C839:D839"/>
    <mergeCell ref="C841:D841"/>
    <mergeCell ref="C843:D843"/>
    <mergeCell ref="C845:D845"/>
    <mergeCell ref="C847:D847"/>
    <mergeCell ref="C826:D826"/>
    <mergeCell ref="C827:D827"/>
    <mergeCell ref="C828:D828"/>
    <mergeCell ref="C829:D829"/>
    <mergeCell ref="C820:D820"/>
    <mergeCell ref="C822:D822"/>
    <mergeCell ref="C823:D823"/>
    <mergeCell ref="C825:D825"/>
    <mergeCell ref="C813:D813"/>
    <mergeCell ref="C815:D815"/>
    <mergeCell ref="C816:D816"/>
    <mergeCell ref="C818:D818"/>
    <mergeCell ref="C809:D809"/>
    <mergeCell ref="C810:D810"/>
    <mergeCell ref="C811:D811"/>
    <mergeCell ref="C812:D812"/>
    <mergeCell ref="C804:D804"/>
    <mergeCell ref="C805:D805"/>
    <mergeCell ref="C806:D806"/>
    <mergeCell ref="C807:D807"/>
    <mergeCell ref="C799:D799"/>
    <mergeCell ref="C800:D800"/>
    <mergeCell ref="C801:D801"/>
    <mergeCell ref="C802:D802"/>
    <mergeCell ref="C793:D793"/>
    <mergeCell ref="C794:D794"/>
    <mergeCell ref="C796:D796"/>
    <mergeCell ref="C798:D798"/>
    <mergeCell ref="C789:D789"/>
    <mergeCell ref="C790:D790"/>
    <mergeCell ref="C791:D791"/>
    <mergeCell ref="C792:D792"/>
    <mergeCell ref="C785:D785"/>
    <mergeCell ref="C786:D786"/>
    <mergeCell ref="C787:D787"/>
    <mergeCell ref="C788:D788"/>
    <mergeCell ref="C780:D780"/>
    <mergeCell ref="C781:D781"/>
    <mergeCell ref="C782:D782"/>
    <mergeCell ref="C783:D783"/>
    <mergeCell ref="C774:D774"/>
    <mergeCell ref="C776:D776"/>
    <mergeCell ref="C777:D777"/>
    <mergeCell ref="C778:D778"/>
    <mergeCell ref="C770:D770"/>
    <mergeCell ref="C771:D771"/>
    <mergeCell ref="C772:D772"/>
    <mergeCell ref="C773:D773"/>
    <mergeCell ref="C765:D765"/>
    <mergeCell ref="C766:D766"/>
    <mergeCell ref="C767:D767"/>
    <mergeCell ref="C768:D768"/>
    <mergeCell ref="C760:D760"/>
    <mergeCell ref="C761:D761"/>
    <mergeCell ref="C762:D762"/>
    <mergeCell ref="C764:D764"/>
    <mergeCell ref="C755:D755"/>
    <mergeCell ref="C756:D756"/>
    <mergeCell ref="C758:D758"/>
    <mergeCell ref="C759:D759"/>
    <mergeCell ref="C750:D750"/>
    <mergeCell ref="C752:D752"/>
    <mergeCell ref="C753:D753"/>
    <mergeCell ref="C754:D754"/>
    <mergeCell ref="C737:D737"/>
    <mergeCell ref="C742:D742"/>
    <mergeCell ref="C743:D743"/>
    <mergeCell ref="C744:D744"/>
    <mergeCell ref="C745:D745"/>
    <mergeCell ref="C747:D747"/>
    <mergeCell ref="C748:D748"/>
    <mergeCell ref="C749:D749"/>
    <mergeCell ref="C729:D729"/>
    <mergeCell ref="C731:D731"/>
    <mergeCell ref="C733:D733"/>
    <mergeCell ref="C735:D735"/>
    <mergeCell ref="C721:D721"/>
    <mergeCell ref="C723:D723"/>
    <mergeCell ref="C725:D725"/>
    <mergeCell ref="C727:D727"/>
    <mergeCell ref="C713:D713"/>
    <mergeCell ref="C715:D715"/>
    <mergeCell ref="C717:D717"/>
    <mergeCell ref="C719:D719"/>
    <mergeCell ref="C703:D703"/>
    <mergeCell ref="C704:D704"/>
    <mergeCell ref="C705:D705"/>
    <mergeCell ref="C706:D706"/>
    <mergeCell ref="C708:D708"/>
    <mergeCell ref="C709:D709"/>
    <mergeCell ref="C710:D710"/>
    <mergeCell ref="C711:D711"/>
    <mergeCell ref="C693:D693"/>
    <mergeCell ref="C695:D695"/>
    <mergeCell ref="C697:D697"/>
    <mergeCell ref="C698:D698"/>
    <mergeCell ref="C686:D686"/>
    <mergeCell ref="C688:D688"/>
    <mergeCell ref="C689:D689"/>
    <mergeCell ref="C691:D691"/>
    <mergeCell ref="C681:D681"/>
    <mergeCell ref="C682:D682"/>
    <mergeCell ref="C683:D683"/>
    <mergeCell ref="C685:D685"/>
    <mergeCell ref="C676:D676"/>
    <mergeCell ref="C677:D677"/>
    <mergeCell ref="C678:D678"/>
    <mergeCell ref="C680:D680"/>
    <mergeCell ref="C669:D669"/>
    <mergeCell ref="C671:D671"/>
    <mergeCell ref="C673:D673"/>
    <mergeCell ref="C675:D675"/>
    <mergeCell ref="C663:D663"/>
    <mergeCell ref="C665:D665"/>
    <mergeCell ref="C666:D666"/>
    <mergeCell ref="C668:D668"/>
    <mergeCell ref="C659:D659"/>
    <mergeCell ref="C660:D660"/>
    <mergeCell ref="C661:D661"/>
    <mergeCell ref="C662:D662"/>
    <mergeCell ref="C654:D654"/>
    <mergeCell ref="C655:D655"/>
    <mergeCell ref="C656:D656"/>
    <mergeCell ref="C658:D658"/>
    <mergeCell ref="C645:D645"/>
    <mergeCell ref="C647:D647"/>
    <mergeCell ref="C649:D649"/>
    <mergeCell ref="C651:D651"/>
    <mergeCell ref="C652:D652"/>
    <mergeCell ref="C653:D653"/>
    <mergeCell ref="C634:D634"/>
    <mergeCell ref="C635:D635"/>
    <mergeCell ref="C636:D636"/>
    <mergeCell ref="C638:D638"/>
    <mergeCell ref="C621:D621"/>
    <mergeCell ref="C625:D625"/>
    <mergeCell ref="C626:D626"/>
    <mergeCell ref="C627:D627"/>
    <mergeCell ref="C628:D628"/>
    <mergeCell ref="C629:D629"/>
    <mergeCell ref="C631:D631"/>
    <mergeCell ref="C632:D632"/>
    <mergeCell ref="C613:D613"/>
    <mergeCell ref="C615:D615"/>
    <mergeCell ref="C617:D617"/>
    <mergeCell ref="C619:D619"/>
    <mergeCell ref="C608:D608"/>
    <mergeCell ref="C609:D609"/>
    <mergeCell ref="C610:D610"/>
    <mergeCell ref="C611:D611"/>
    <mergeCell ref="C596:D596"/>
    <mergeCell ref="C597:D597"/>
    <mergeCell ref="C598:D598"/>
    <mergeCell ref="C600:D600"/>
    <mergeCell ref="C602:D602"/>
    <mergeCell ref="C604:D604"/>
    <mergeCell ref="C605:D605"/>
    <mergeCell ref="C606:D606"/>
    <mergeCell ref="C584:D584"/>
    <mergeCell ref="C585:D585"/>
    <mergeCell ref="C586:D586"/>
    <mergeCell ref="C588:D588"/>
    <mergeCell ref="C590:D590"/>
    <mergeCell ref="C591:D591"/>
    <mergeCell ref="C592:D592"/>
    <mergeCell ref="C576:D576"/>
    <mergeCell ref="C577:D577"/>
    <mergeCell ref="C578:D578"/>
    <mergeCell ref="C580:D580"/>
    <mergeCell ref="C571:D571"/>
    <mergeCell ref="C573:D573"/>
    <mergeCell ref="C574:D574"/>
    <mergeCell ref="C575:D575"/>
    <mergeCell ref="C567:D567"/>
    <mergeCell ref="C568:D568"/>
    <mergeCell ref="C569:D569"/>
    <mergeCell ref="C570:D570"/>
    <mergeCell ref="C562:D562"/>
    <mergeCell ref="C563:D563"/>
    <mergeCell ref="C564:D564"/>
    <mergeCell ref="C565:D565"/>
    <mergeCell ref="C556:D556"/>
    <mergeCell ref="C557:D557"/>
    <mergeCell ref="C559:D559"/>
    <mergeCell ref="C561:D561"/>
    <mergeCell ref="C549:D549"/>
    <mergeCell ref="C551:D551"/>
    <mergeCell ref="C553:D553"/>
    <mergeCell ref="C555:D555"/>
    <mergeCell ref="C541:D541"/>
    <mergeCell ref="C543:D543"/>
    <mergeCell ref="C545:D545"/>
    <mergeCell ref="C547:D547"/>
    <mergeCell ref="C535:D535"/>
    <mergeCell ref="C536:D536"/>
    <mergeCell ref="C537:D537"/>
    <mergeCell ref="C539:D539"/>
    <mergeCell ref="C529:D529"/>
    <mergeCell ref="C530:D530"/>
    <mergeCell ref="C532:D532"/>
    <mergeCell ref="C534:D534"/>
    <mergeCell ref="C525:D525"/>
    <mergeCell ref="C526:D526"/>
    <mergeCell ref="C527:D527"/>
    <mergeCell ref="C528:D528"/>
    <mergeCell ref="C513:D513"/>
    <mergeCell ref="C517:D517"/>
    <mergeCell ref="C519:D519"/>
    <mergeCell ref="C520:D520"/>
    <mergeCell ref="C521:D521"/>
    <mergeCell ref="C522:D522"/>
    <mergeCell ref="C523:D523"/>
    <mergeCell ref="C524:D524"/>
    <mergeCell ref="C509:D509"/>
    <mergeCell ref="C510:D510"/>
    <mergeCell ref="C511:D511"/>
    <mergeCell ref="C512:D512"/>
    <mergeCell ref="C505:D505"/>
    <mergeCell ref="C506:D506"/>
    <mergeCell ref="C507:D507"/>
    <mergeCell ref="C508:D508"/>
    <mergeCell ref="C500:D500"/>
    <mergeCell ref="C501:D501"/>
    <mergeCell ref="C502:D502"/>
    <mergeCell ref="C503:D503"/>
    <mergeCell ref="C494:D494"/>
    <mergeCell ref="C496:D496"/>
    <mergeCell ref="C498:D498"/>
    <mergeCell ref="C499:D499"/>
    <mergeCell ref="C483:D483"/>
    <mergeCell ref="C484:D484"/>
    <mergeCell ref="C485:D485"/>
    <mergeCell ref="C486:D486"/>
    <mergeCell ref="C488:D488"/>
    <mergeCell ref="C490:D490"/>
    <mergeCell ref="C491:D491"/>
    <mergeCell ref="C492:D492"/>
    <mergeCell ref="C476:D476"/>
    <mergeCell ref="C477:D477"/>
    <mergeCell ref="C478:D478"/>
    <mergeCell ref="C479:D479"/>
    <mergeCell ref="C471:D471"/>
    <mergeCell ref="C472:D472"/>
    <mergeCell ref="C474:D474"/>
    <mergeCell ref="C475:D475"/>
    <mergeCell ref="C466:D466"/>
    <mergeCell ref="C467:D467"/>
    <mergeCell ref="C468:D468"/>
    <mergeCell ref="C470:D470"/>
    <mergeCell ref="C462:D462"/>
    <mergeCell ref="C463:D463"/>
    <mergeCell ref="C464:D464"/>
    <mergeCell ref="C465:D465"/>
    <mergeCell ref="C458:D458"/>
    <mergeCell ref="C459:D459"/>
    <mergeCell ref="C460:D460"/>
    <mergeCell ref="C461:D461"/>
    <mergeCell ref="C454:D454"/>
    <mergeCell ref="C455:D455"/>
    <mergeCell ref="C456:D456"/>
    <mergeCell ref="C457:D457"/>
    <mergeCell ref="C449:D449"/>
    <mergeCell ref="C451:D451"/>
    <mergeCell ref="C452:D452"/>
    <mergeCell ref="C453:D453"/>
    <mergeCell ref="C445:D445"/>
    <mergeCell ref="C446:D446"/>
    <mergeCell ref="C447:D447"/>
    <mergeCell ref="C448:D448"/>
    <mergeCell ref="C441:D441"/>
    <mergeCell ref="C442:D442"/>
    <mergeCell ref="C443:D443"/>
    <mergeCell ref="C444:D444"/>
    <mergeCell ref="C429:D429"/>
    <mergeCell ref="C430:D430"/>
    <mergeCell ref="C432:D432"/>
    <mergeCell ref="C433:D433"/>
    <mergeCell ref="C434:D434"/>
    <mergeCell ref="C435:D435"/>
    <mergeCell ref="C437:D437"/>
    <mergeCell ref="C439:D439"/>
    <mergeCell ref="C419:D419"/>
    <mergeCell ref="C420:D420"/>
    <mergeCell ref="C421:D421"/>
    <mergeCell ref="C422:D422"/>
    <mergeCell ref="C412:D412"/>
    <mergeCell ref="C414:D414"/>
    <mergeCell ref="C415:D415"/>
    <mergeCell ref="C406:D406"/>
    <mergeCell ref="C408:D408"/>
    <mergeCell ref="C409:D409"/>
    <mergeCell ref="C410:D410"/>
    <mergeCell ref="C350:D350"/>
    <mergeCell ref="C394:D394"/>
    <mergeCell ref="C395:D395"/>
    <mergeCell ref="C397:D397"/>
    <mergeCell ref="C398:D398"/>
    <mergeCell ref="C400:D400"/>
    <mergeCell ref="C402:D402"/>
    <mergeCell ref="C404:D404"/>
    <mergeCell ref="C344:D344"/>
    <mergeCell ref="C346:D346"/>
    <mergeCell ref="C347:D347"/>
    <mergeCell ref="C349:D349"/>
    <mergeCell ref="C336:D336"/>
    <mergeCell ref="C338:D338"/>
    <mergeCell ref="C340:D340"/>
    <mergeCell ref="C342:D342"/>
    <mergeCell ref="C329:D329"/>
    <mergeCell ref="C330:D330"/>
    <mergeCell ref="C332:D332"/>
    <mergeCell ref="C334:D334"/>
    <mergeCell ref="C323:D323"/>
    <mergeCell ref="C324:D324"/>
    <mergeCell ref="C325:D325"/>
    <mergeCell ref="C327:D327"/>
    <mergeCell ref="C319:D319"/>
    <mergeCell ref="C320:D320"/>
    <mergeCell ref="C321:D321"/>
    <mergeCell ref="C322:D322"/>
    <mergeCell ref="C315:D315"/>
    <mergeCell ref="C316:D316"/>
    <mergeCell ref="C317:D317"/>
    <mergeCell ref="C318:D318"/>
    <mergeCell ref="C310:D310"/>
    <mergeCell ref="C312:D312"/>
    <mergeCell ref="C313:D313"/>
    <mergeCell ref="C314:D314"/>
    <mergeCell ref="C306:D306"/>
    <mergeCell ref="C307:D307"/>
    <mergeCell ref="C308:D308"/>
    <mergeCell ref="C309:D309"/>
    <mergeCell ref="C302:D302"/>
    <mergeCell ref="C303:D303"/>
    <mergeCell ref="C304:D304"/>
    <mergeCell ref="C305:D305"/>
    <mergeCell ref="C298:D298"/>
    <mergeCell ref="C299:D299"/>
    <mergeCell ref="C300:D300"/>
    <mergeCell ref="C301:D301"/>
    <mergeCell ref="C287:D287"/>
    <mergeCell ref="C288:D288"/>
    <mergeCell ref="C290:D290"/>
    <mergeCell ref="C291:D291"/>
    <mergeCell ref="C292:D292"/>
    <mergeCell ref="C294:D294"/>
    <mergeCell ref="C295:D295"/>
    <mergeCell ref="C296:D296"/>
    <mergeCell ref="C264:D264"/>
    <mergeCell ref="C265:D265"/>
    <mergeCell ref="C266:D266"/>
    <mergeCell ref="C267:D267"/>
    <mergeCell ref="C269:D269"/>
    <mergeCell ref="C270:D270"/>
    <mergeCell ref="C272:D272"/>
    <mergeCell ref="C273:D273"/>
    <mergeCell ref="C274:D274"/>
    <mergeCell ref="C257:D257"/>
    <mergeCell ref="C259:D259"/>
    <mergeCell ref="C260:D260"/>
    <mergeCell ref="C275:D275"/>
    <mergeCell ref="C277:D277"/>
    <mergeCell ref="C279:D279"/>
    <mergeCell ref="C281:D281"/>
    <mergeCell ref="C283:D283"/>
    <mergeCell ref="C204:D204"/>
    <mergeCell ref="C206:D206"/>
    <mergeCell ref="C255:D255"/>
    <mergeCell ref="C256:D256"/>
    <mergeCell ref="C199:D199"/>
    <mergeCell ref="C201:D201"/>
    <mergeCell ref="C202:D202"/>
    <mergeCell ref="C203:D203"/>
    <mergeCell ref="C192:D192"/>
    <mergeCell ref="C194:D194"/>
    <mergeCell ref="C196:D196"/>
    <mergeCell ref="C198:D198"/>
    <mergeCell ref="C185:D185"/>
    <mergeCell ref="C187:D187"/>
    <mergeCell ref="C188:D188"/>
    <mergeCell ref="C190:D190"/>
    <mergeCell ref="C179:D179"/>
    <mergeCell ref="C181:D181"/>
    <mergeCell ref="C183:D183"/>
    <mergeCell ref="C184:D184"/>
    <mergeCell ref="C173:D173"/>
    <mergeCell ref="C175:D175"/>
    <mergeCell ref="C176:D176"/>
    <mergeCell ref="C178:D178"/>
    <mergeCell ref="C167:D167"/>
    <mergeCell ref="C169:D169"/>
    <mergeCell ref="C170:D170"/>
    <mergeCell ref="C172:D172"/>
    <mergeCell ref="C161:D161"/>
    <mergeCell ref="C162:D162"/>
    <mergeCell ref="C164:D164"/>
    <mergeCell ref="C166:D166"/>
    <mergeCell ref="C156:D156"/>
    <mergeCell ref="C157:D157"/>
    <mergeCell ref="C158:D158"/>
    <mergeCell ref="C159:D159"/>
    <mergeCell ref="C151:D151"/>
    <mergeCell ref="C152:D152"/>
    <mergeCell ref="C153:D153"/>
    <mergeCell ref="C154:D154"/>
    <mergeCell ref="C146:D146"/>
    <mergeCell ref="C148:D148"/>
    <mergeCell ref="C149:D149"/>
    <mergeCell ref="C150:D150"/>
    <mergeCell ref="C140:D140"/>
    <mergeCell ref="C141:D141"/>
    <mergeCell ref="C143:D143"/>
    <mergeCell ref="C145:D145"/>
    <mergeCell ref="C135:D135"/>
    <mergeCell ref="C136:D136"/>
    <mergeCell ref="C138:D138"/>
    <mergeCell ref="C139:D139"/>
    <mergeCell ref="C129:D129"/>
    <mergeCell ref="C130:D130"/>
    <mergeCell ref="C132:D132"/>
    <mergeCell ref="C134:D134"/>
    <mergeCell ref="C123:D123"/>
    <mergeCell ref="C125:D125"/>
    <mergeCell ref="C126:D126"/>
    <mergeCell ref="C127:D127"/>
    <mergeCell ref="C118:D118"/>
    <mergeCell ref="C120:D120"/>
    <mergeCell ref="C121:D121"/>
    <mergeCell ref="C122:D122"/>
    <mergeCell ref="C78:D78"/>
    <mergeCell ref="C106:D106"/>
    <mergeCell ref="C108:D108"/>
    <mergeCell ref="C109:D109"/>
    <mergeCell ref="C111:D111"/>
    <mergeCell ref="C113:D113"/>
    <mergeCell ref="C114:D114"/>
    <mergeCell ref="C116:D116"/>
    <mergeCell ref="C72:D72"/>
    <mergeCell ref="C73:D73"/>
    <mergeCell ref="C74:D74"/>
    <mergeCell ref="C76:D76"/>
    <mergeCell ref="C68:D68"/>
    <mergeCell ref="C69:D69"/>
    <mergeCell ref="C70:D70"/>
    <mergeCell ref="C71:D71"/>
    <mergeCell ref="C63:D63"/>
    <mergeCell ref="C64:D64"/>
    <mergeCell ref="C65:D65"/>
    <mergeCell ref="C67:D67"/>
    <mergeCell ref="C57:D57"/>
    <mergeCell ref="C58:D58"/>
    <mergeCell ref="C59:D59"/>
    <mergeCell ref="C61:D61"/>
    <mergeCell ref="C52:D52"/>
    <mergeCell ref="C54:D54"/>
    <mergeCell ref="C55:D55"/>
    <mergeCell ref="C56:D56"/>
    <mergeCell ref="C47:D47"/>
    <mergeCell ref="C49:D49"/>
    <mergeCell ref="C50:D50"/>
    <mergeCell ref="C51:D51"/>
    <mergeCell ref="C41:D41"/>
    <mergeCell ref="C43:D43"/>
    <mergeCell ref="C44:D44"/>
    <mergeCell ref="C45:D45"/>
    <mergeCell ref="C27:D27"/>
    <mergeCell ref="C29:D29"/>
    <mergeCell ref="C31:D31"/>
    <mergeCell ref="C32:D32"/>
    <mergeCell ref="C34:D34"/>
    <mergeCell ref="C36:D36"/>
    <mergeCell ref="C38:D38"/>
    <mergeCell ref="C39:D39"/>
    <mergeCell ref="C17:D17"/>
    <mergeCell ref="C19:D19"/>
    <mergeCell ref="C21:D21"/>
    <mergeCell ref="C23:D23"/>
    <mergeCell ref="C13:D13"/>
    <mergeCell ref="C14:D14"/>
    <mergeCell ref="C15:D15"/>
    <mergeCell ref="C16:D16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2014-11-24T17:08:33Z</dcterms:created>
  <dcterms:modified xsi:type="dcterms:W3CDTF">2014-11-24T17:09:35Z</dcterms:modified>
  <cp:category/>
  <cp:version/>
  <cp:contentType/>
  <cp:contentStatus/>
</cp:coreProperties>
</file>